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5docs\2503530\"/>
    </mc:Choice>
  </mc:AlternateContent>
  <xr:revisionPtr revIDLastSave="0" documentId="8_{9F72A02E-2B1D-4B4D-973B-F01506E87B8C}" xr6:coauthVersionLast="47" xr6:coauthVersionMax="47" xr10:uidLastSave="{00000000-0000-0000-0000-000000000000}"/>
  <bookViews>
    <workbookView xWindow="1500" yWindow="855" windowWidth="25020" windowHeight="19845" xr2:uid="{11162701-9D55-420E-BB41-83989B1E3105}"/>
  </bookViews>
  <sheets>
    <sheet name="Appendix D.2" sheetId="203" r:id="rId1"/>
    <sheet name="Table 1" sheetId="25" r:id="rId2"/>
    <sheet name="Table 2" sheetId="66" r:id="rId3"/>
    <sheet name="Table 4" sheetId="28" r:id="rId4"/>
    <sheet name="Table 5" sheetId="31" r:id="rId5"/>
    <sheet name="Table3Compare" sheetId="131" state="hidden" r:id="rId6"/>
    <sheet name="2025 IRP Assumptions" sheetId="167" state="hidden" r:id="rId7"/>
    <sheet name="WD_.PX.BDG._.PTC.2029" sheetId="139" state="hidden" r:id="rId8"/>
    <sheet name="WD_.PX.BDG._.PTC.2030" sheetId="195" state="hidden" r:id="rId9"/>
    <sheet name="WD_.PX.BDG._.PTC.2031" sheetId="196" state="hidden" r:id="rId10"/>
    <sheet name="WD_.PX.DJW._.PTC.2029" sheetId="176" state="hidden" r:id="rId11"/>
    <sheet name="WD_.PX.DJW._.PTC.2030" sheetId="197" state="hidden" r:id="rId12"/>
    <sheet name="WD_.PX.DJW._.PTC.2031" sheetId="198" state="hidden" r:id="rId13"/>
    <sheet name="Table 3 PV_.PX.NTN._.PTC.2031" sheetId="201" r:id="rId14"/>
    <sheet name="PV_.PX.BDG._.PTC.2031" sheetId="199" state="hidden" r:id="rId15"/>
    <sheet name="PV_.PX.HTG._.PTC.2031" sheetId="200" state="hidden" r:id="rId16"/>
    <sheet name="PV_.PX.UTS._.PTC.2031" sheetId="202" state="hidden" r:id="rId17"/>
    <sheet name="GSC.PX.BDG._.___.Frame 2030" sheetId="194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5" hidden="1">Table3Compare!$A$70:$Y$74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Discount_Rate" localSheetId="0">'[1]Table 1'!$I$43</definedName>
    <definedName name="Discount_Rate">'Table 1'!$I$50</definedName>
    <definedName name="Inflation" localSheetId="0">'[1]Table 1'!$J$45</definedName>
    <definedName name="Inflation">'Table 1'!$J$52</definedName>
    <definedName name="IRP23_Infl_Rate" localSheetId="0">'[1]Table 1'!$K$47</definedName>
    <definedName name="OATT" localSheetId="0">#REF!</definedName>
    <definedName name="OATT">#REF!</definedName>
    <definedName name="_xlnm.Print_Area" localSheetId="0">'Appendix D.2'!$A$1:$K$40</definedName>
    <definedName name="_xlnm.Print_Area" localSheetId="14">'PV_.PX.BDG._.PTC.2031'!$A$1:$P$78</definedName>
    <definedName name="_xlnm.Print_Area" localSheetId="15">'PV_.PX.HTG._.PTC.2031'!$A$1:$O$61</definedName>
    <definedName name="_xlnm.Print_Area" localSheetId="16">'PV_.PX.UTS._.PTC.2031'!$A$1:$P$61</definedName>
    <definedName name="_xlnm.Print_Area" localSheetId="1">'Table 1'!$A$1:$H$67</definedName>
    <definedName name="_xlnm.Print_Area" localSheetId="13">'Table 3 PV_.PX.NTN._.PTC.2031'!$A$1:$O$61</definedName>
    <definedName name="_xlnm.Print_Area" localSheetId="4">'Table 5'!$A$1:$H$312</definedName>
    <definedName name="Real_Discount_Rate" localSheetId="0">'[1]Table 1'!$J$47</definedName>
    <definedName name="Real_Discount_Rate">'Table 1'!$J$54</definedName>
    <definedName name="RenewableMarketShape" localSheetId="0">#REF!</definedName>
    <definedName name="RenewableMarketShape">#REF!</definedName>
    <definedName name="RevenueSum">"GRID Thermal Revenue!R2C1:R4C2"</definedName>
    <definedName name="Study_CF" localSheetId="0">'[1]Table 5'!$M$8</definedName>
    <definedName name="Study_CF">'Table 5'!$M$8</definedName>
    <definedName name="Study_MW" localSheetId="0">'[1]Table 5'!$M$6</definedName>
    <definedName name="Study_MW">'Table 5'!$M$6</definedName>
    <definedName name="TransCapRecovFct" localSheetId="0">#REF!</definedName>
    <definedName name="TransCapRecovFc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9" i="203" l="1"/>
  <c r="H31" i="203"/>
  <c r="G31" i="203"/>
  <c r="F31" i="203"/>
  <c r="E31" i="203"/>
  <c r="K31" i="203" s="1"/>
  <c r="K32" i="203" s="1"/>
  <c r="H29" i="203"/>
  <c r="G29" i="203"/>
  <c r="F29" i="203"/>
  <c r="E29" i="203"/>
  <c r="K29" i="203" s="1"/>
  <c r="K30" i="203" s="1"/>
  <c r="B12" i="203"/>
  <c r="B13" i="203" s="1"/>
  <c r="B11" i="203"/>
  <c r="H11" i="203" s="1"/>
  <c r="H10" i="203"/>
  <c r="G10" i="203"/>
  <c r="F10" i="203"/>
  <c r="E10" i="203"/>
  <c r="K10" i="203" s="1"/>
  <c r="H7" i="203"/>
  <c r="G7" i="203"/>
  <c r="E7" i="203"/>
  <c r="D7" i="203"/>
  <c r="L13" i="31"/>
  <c r="M14" i="31"/>
  <c r="L14" i="31" s="1"/>
  <c r="AB9" i="31"/>
  <c r="O30" i="66"/>
  <c r="N30" i="66"/>
  <c r="M30" i="66"/>
  <c r="L30" i="66"/>
  <c r="K30" i="66"/>
  <c r="J30" i="66"/>
  <c r="I30" i="66"/>
  <c r="H30" i="66"/>
  <c r="G30" i="66"/>
  <c r="F30" i="66"/>
  <c r="E30" i="66"/>
  <c r="D30" i="66"/>
  <c r="C30" i="66"/>
  <c r="B30" i="66"/>
  <c r="O29" i="66"/>
  <c r="N29" i="66"/>
  <c r="M29" i="66"/>
  <c r="L29" i="66"/>
  <c r="K29" i="66"/>
  <c r="J29" i="66"/>
  <c r="I29" i="66"/>
  <c r="H29" i="66"/>
  <c r="G29" i="66"/>
  <c r="F29" i="66"/>
  <c r="E29" i="66"/>
  <c r="D29" i="66"/>
  <c r="C29" i="66"/>
  <c r="B29" i="66"/>
  <c r="O28" i="66"/>
  <c r="N28" i="66"/>
  <c r="M28" i="66"/>
  <c r="L28" i="66"/>
  <c r="K28" i="66"/>
  <c r="J28" i="66"/>
  <c r="I28" i="66"/>
  <c r="H28" i="66"/>
  <c r="G28" i="66"/>
  <c r="F28" i="66"/>
  <c r="E28" i="66"/>
  <c r="D28" i="66"/>
  <c r="C28" i="66"/>
  <c r="B28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B27" i="66"/>
  <c r="O26" i="66"/>
  <c r="N26" i="66"/>
  <c r="M26" i="66"/>
  <c r="L26" i="66"/>
  <c r="K26" i="66"/>
  <c r="J26" i="66"/>
  <c r="I26" i="66"/>
  <c r="H26" i="66"/>
  <c r="G26" i="66"/>
  <c r="F26" i="66"/>
  <c r="E26" i="66"/>
  <c r="D26" i="66"/>
  <c r="C26" i="66"/>
  <c r="B26" i="66"/>
  <c r="O25" i="66"/>
  <c r="N25" i="66"/>
  <c r="M25" i="66"/>
  <c r="L25" i="66"/>
  <c r="K25" i="66"/>
  <c r="J25" i="66"/>
  <c r="I25" i="66"/>
  <c r="H25" i="66"/>
  <c r="G25" i="66"/>
  <c r="F25" i="66"/>
  <c r="E25" i="66"/>
  <c r="D25" i="66"/>
  <c r="C25" i="66"/>
  <c r="B25" i="66"/>
  <c r="O24" i="66"/>
  <c r="N24" i="66"/>
  <c r="M24" i="66"/>
  <c r="L24" i="66"/>
  <c r="K24" i="66"/>
  <c r="J24" i="66"/>
  <c r="I24" i="66"/>
  <c r="H24" i="66"/>
  <c r="G24" i="66"/>
  <c r="F24" i="66"/>
  <c r="E24" i="66"/>
  <c r="D24" i="66"/>
  <c r="C24" i="66"/>
  <c r="B24" i="66"/>
  <c r="O23" i="66"/>
  <c r="N23" i="66"/>
  <c r="M23" i="66"/>
  <c r="L23" i="66"/>
  <c r="K23" i="66"/>
  <c r="J23" i="66"/>
  <c r="I23" i="66"/>
  <c r="H23" i="66"/>
  <c r="G23" i="66"/>
  <c r="F23" i="66"/>
  <c r="E23" i="66"/>
  <c r="D23" i="66"/>
  <c r="C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C22" i="66"/>
  <c r="B22" i="66"/>
  <c r="O21" i="66"/>
  <c r="N21" i="66"/>
  <c r="M21" i="66"/>
  <c r="L21" i="66"/>
  <c r="K21" i="66"/>
  <c r="J21" i="66"/>
  <c r="I21" i="66"/>
  <c r="H21" i="66"/>
  <c r="G21" i="66"/>
  <c r="F21" i="66"/>
  <c r="E21" i="66"/>
  <c r="D21" i="66"/>
  <c r="C21" i="66"/>
  <c r="B21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C20" i="66"/>
  <c r="B20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C19" i="66"/>
  <c r="B19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B16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B15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B14" i="66"/>
  <c r="O13" i="66"/>
  <c r="N13" i="66"/>
  <c r="M13" i="66"/>
  <c r="L13" i="66"/>
  <c r="K13" i="66"/>
  <c r="J13" i="66"/>
  <c r="I13" i="66"/>
  <c r="H13" i="66"/>
  <c r="G13" i="66"/>
  <c r="F13" i="66"/>
  <c r="E13" i="66"/>
  <c r="D13" i="66"/>
  <c r="C13" i="66"/>
  <c r="B13" i="66"/>
  <c r="G13" i="203" l="1"/>
  <c r="F13" i="203"/>
  <c r="E13" i="203"/>
  <c r="B14" i="203"/>
  <c r="H13" i="203"/>
  <c r="E12" i="203"/>
  <c r="F12" i="203"/>
  <c r="G12" i="203"/>
  <c r="H12" i="203"/>
  <c r="F11" i="203"/>
  <c r="E11" i="203"/>
  <c r="K11" i="203" s="1"/>
  <c r="G11" i="203"/>
  <c r="H64" i="201"/>
  <c r="I64" i="201"/>
  <c r="J64" i="201"/>
  <c r="H65" i="201"/>
  <c r="I65" i="201"/>
  <c r="J65" i="201"/>
  <c r="H66" i="201"/>
  <c r="I66" i="201"/>
  <c r="J66" i="201" s="1"/>
  <c r="H67" i="201"/>
  <c r="I67" i="201" s="1"/>
  <c r="J67" i="201" s="1"/>
  <c r="H68" i="201"/>
  <c r="I68" i="201"/>
  <c r="J68" i="201" s="1"/>
  <c r="H69" i="201"/>
  <c r="I69" i="201" s="1"/>
  <c r="J69" i="201" s="1"/>
  <c r="H70" i="201"/>
  <c r="I70" i="201"/>
  <c r="J70" i="201"/>
  <c r="H71" i="201"/>
  <c r="I71" i="201"/>
  <c r="J71" i="201"/>
  <c r="H72" i="201"/>
  <c r="I72" i="201"/>
  <c r="J72" i="201" s="1"/>
  <c r="H73" i="201"/>
  <c r="I73" i="201" s="1"/>
  <c r="J73" i="201" s="1"/>
  <c r="J76" i="201"/>
  <c r="AB313" i="31"/>
  <c r="AB314" i="31"/>
  <c r="AB315" i="31"/>
  <c r="AB316" i="31"/>
  <c r="AB317" i="31"/>
  <c r="AB318" i="31"/>
  <c r="AB319" i="31"/>
  <c r="AB320" i="31"/>
  <c r="AB321" i="31"/>
  <c r="AB322" i="31"/>
  <c r="AB323" i="31"/>
  <c r="AB324" i="31"/>
  <c r="AB325" i="31"/>
  <c r="AB326" i="31"/>
  <c r="AB327" i="31"/>
  <c r="AB328" i="31"/>
  <c r="AB329" i="31"/>
  <c r="AB330" i="31"/>
  <c r="AB331" i="31"/>
  <c r="AB332" i="31"/>
  <c r="AB333" i="31"/>
  <c r="A10" i="31"/>
  <c r="A8" i="31"/>
  <c r="A7" i="31"/>
  <c r="R5" i="31"/>
  <c r="R6" i="31" s="1"/>
  <c r="Q5" i="31"/>
  <c r="Q6" i="31" s="1"/>
  <c r="S6" i="31"/>
  <c r="K12" i="203" l="1"/>
  <c r="B15" i="203"/>
  <c r="G14" i="203"/>
  <c r="H14" i="203"/>
  <c r="F14" i="203"/>
  <c r="E14" i="203"/>
  <c r="K13" i="203"/>
  <c r="K14" i="203" l="1"/>
  <c r="B16" i="203"/>
  <c r="H15" i="203"/>
  <c r="E15" i="203"/>
  <c r="K15" i="203" s="1"/>
  <c r="G15" i="203"/>
  <c r="F15" i="203"/>
  <c r="H16" i="203" l="1"/>
  <c r="G16" i="203"/>
  <c r="F16" i="203"/>
  <c r="E16" i="203"/>
  <c r="K16" i="203" s="1"/>
  <c r="B17" i="203"/>
  <c r="X42" i="31"/>
  <c r="X43" i="31"/>
  <c r="X44" i="31"/>
  <c r="X45" i="31"/>
  <c r="X46" i="31"/>
  <c r="X47" i="31"/>
  <c r="X48" i="31"/>
  <c r="X49" i="31"/>
  <c r="X50" i="31"/>
  <c r="F17" i="203" l="1"/>
  <c r="B18" i="203"/>
  <c r="H17" i="203"/>
  <c r="G17" i="203"/>
  <c r="E17" i="203"/>
  <c r="ET41" i="25"/>
  <c r="ES41" i="25"/>
  <c r="ER41" i="25"/>
  <c r="EQ41" i="25"/>
  <c r="EP41" i="25"/>
  <c r="EO41" i="25"/>
  <c r="EN41" i="25"/>
  <c r="EM41" i="25"/>
  <c r="EL41" i="25"/>
  <c r="EK41" i="25"/>
  <c r="EJ41" i="25"/>
  <c r="EI41" i="25"/>
  <c r="EH41" i="25"/>
  <c r="EG41" i="25"/>
  <c r="EF41" i="25"/>
  <c r="EE41" i="25"/>
  <c r="ED41" i="25"/>
  <c r="EC41" i="25"/>
  <c r="EB41" i="25"/>
  <c r="ET40" i="25"/>
  <c r="ES40" i="25"/>
  <c r="ER40" i="25"/>
  <c r="EQ40" i="25"/>
  <c r="EP40" i="25"/>
  <c r="EO40" i="25"/>
  <c r="EN40" i="25"/>
  <c r="EM40" i="25"/>
  <c r="EL40" i="25"/>
  <c r="EK40" i="25"/>
  <c r="EJ40" i="25"/>
  <c r="EI40" i="25"/>
  <c r="EH40" i="25"/>
  <c r="EG40" i="25"/>
  <c r="EF40" i="25"/>
  <c r="EE40" i="25"/>
  <c r="ED40" i="25"/>
  <c r="EC40" i="25"/>
  <c r="EB40" i="25"/>
  <c r="ET39" i="25"/>
  <c r="ES39" i="25"/>
  <c r="ER39" i="25"/>
  <c r="EQ39" i="25"/>
  <c r="EP39" i="25"/>
  <c r="EO39" i="25"/>
  <c r="EN39" i="25"/>
  <c r="EM39" i="25"/>
  <c r="EL39" i="25"/>
  <c r="EK39" i="25"/>
  <c r="EJ39" i="25"/>
  <c r="EI39" i="25"/>
  <c r="EH39" i="25"/>
  <c r="EG39" i="25"/>
  <c r="EF39" i="25"/>
  <c r="EE39" i="25"/>
  <c r="ED39" i="25"/>
  <c r="EC39" i="25"/>
  <c r="EB39" i="25"/>
  <c r="ET38" i="25"/>
  <c r="ES38" i="25"/>
  <c r="ER38" i="25"/>
  <c r="EQ38" i="25"/>
  <c r="EP38" i="25"/>
  <c r="EO38" i="25"/>
  <c r="EN38" i="25"/>
  <c r="EM38" i="25"/>
  <c r="EL38" i="25"/>
  <c r="EK38" i="25"/>
  <c r="EJ38" i="25"/>
  <c r="EI38" i="25"/>
  <c r="EH38" i="25"/>
  <c r="EG38" i="25"/>
  <c r="EF38" i="25"/>
  <c r="EE38" i="25"/>
  <c r="ED38" i="25"/>
  <c r="EC38" i="25"/>
  <c r="EB38" i="25"/>
  <c r="ET37" i="25"/>
  <c r="ES37" i="25"/>
  <c r="ER37" i="25"/>
  <c r="EQ37" i="25"/>
  <c r="EP37" i="25"/>
  <c r="EO37" i="25"/>
  <c r="EN37" i="25"/>
  <c r="EM37" i="25"/>
  <c r="EL37" i="25"/>
  <c r="EK37" i="25"/>
  <c r="EJ37" i="25"/>
  <c r="EI37" i="25"/>
  <c r="EH37" i="25"/>
  <c r="EG37" i="25"/>
  <c r="EF37" i="25"/>
  <c r="EE37" i="25"/>
  <c r="ED37" i="25"/>
  <c r="EC37" i="25"/>
  <c r="EB37" i="25"/>
  <c r="ET36" i="25"/>
  <c r="ES36" i="25"/>
  <c r="ER36" i="25"/>
  <c r="EQ36" i="25"/>
  <c r="EP36" i="25"/>
  <c r="EO36" i="25"/>
  <c r="EN36" i="25"/>
  <c r="EM36" i="25"/>
  <c r="EL36" i="25"/>
  <c r="EK36" i="25"/>
  <c r="EJ36" i="25"/>
  <c r="EI36" i="25"/>
  <c r="EH36" i="25"/>
  <c r="EG36" i="25"/>
  <c r="EF36" i="25"/>
  <c r="EE36" i="25"/>
  <c r="ED36" i="25"/>
  <c r="EC36" i="25"/>
  <c r="EB36" i="25"/>
  <c r="ET35" i="25"/>
  <c r="ES35" i="25"/>
  <c r="ER35" i="25"/>
  <c r="EQ35" i="25"/>
  <c r="EP35" i="25"/>
  <c r="EO35" i="25"/>
  <c r="EN35" i="25"/>
  <c r="EM35" i="25"/>
  <c r="EL35" i="25"/>
  <c r="EK35" i="25"/>
  <c r="EJ35" i="25"/>
  <c r="EI35" i="25"/>
  <c r="EH35" i="25"/>
  <c r="EG35" i="25"/>
  <c r="EF35" i="25"/>
  <c r="EE35" i="25"/>
  <c r="ED35" i="25"/>
  <c r="EC35" i="25"/>
  <c r="EB35" i="25"/>
  <c r="K17" i="203" l="1"/>
  <c r="E18" i="203"/>
  <c r="K18" i="203" s="1"/>
  <c r="F18" i="203"/>
  <c r="B19" i="203"/>
  <c r="G18" i="203"/>
  <c r="H18" i="203"/>
  <c r="I13" i="31"/>
  <c r="H19" i="203" l="1"/>
  <c r="G19" i="203"/>
  <c r="E19" i="203"/>
  <c r="K19" i="203" s="1"/>
  <c r="B20" i="203"/>
  <c r="F19" i="203"/>
  <c r="B58" i="202"/>
  <c r="H20" i="203" l="1"/>
  <c r="B21" i="203"/>
  <c r="G20" i="203"/>
  <c r="F20" i="203"/>
  <c r="E20" i="203"/>
  <c r="K20" i="203" s="1"/>
  <c r="B58" i="199"/>
  <c r="I471" i="167"/>
  <c r="I478" i="167"/>
  <c r="I473" i="167"/>
  <c r="I470" i="167"/>
  <c r="D58" i="202" s="1"/>
  <c r="I467" i="167"/>
  <c r="I464" i="167"/>
  <c r="I472" i="167"/>
  <c r="I465" i="167"/>
  <c r="I476" i="167"/>
  <c r="I466" i="167"/>
  <c r="I468" i="167"/>
  <c r="I477" i="167"/>
  <c r="I469" i="167"/>
  <c r="I474" i="167"/>
  <c r="I475" i="167"/>
  <c r="G21" i="203" l="1"/>
  <c r="F21" i="203"/>
  <c r="E21" i="203"/>
  <c r="H21" i="203"/>
  <c r="B22" i="203"/>
  <c r="FE33" i="25"/>
  <c r="ET33" i="25"/>
  <c r="ES33" i="25"/>
  <c r="ER33" i="25"/>
  <c r="EQ33" i="25"/>
  <c r="EP33" i="25"/>
  <c r="EO33" i="25"/>
  <c r="EN33" i="25"/>
  <c r="EM33" i="25"/>
  <c r="EL33" i="25"/>
  <c r="EK33" i="25"/>
  <c r="EJ33" i="25"/>
  <c r="EI33" i="25"/>
  <c r="EH33" i="25"/>
  <c r="EG33" i="25"/>
  <c r="EF33" i="25"/>
  <c r="EE33" i="25"/>
  <c r="ED33" i="25"/>
  <c r="EC33" i="25"/>
  <c r="EB33" i="25"/>
  <c r="B23" i="203" l="1"/>
  <c r="G22" i="203"/>
  <c r="H22" i="203"/>
  <c r="F22" i="203"/>
  <c r="E22" i="203"/>
  <c r="K22" i="203" s="1"/>
  <c r="K21" i="203"/>
  <c r="I73" i="202"/>
  <c r="I72" i="202"/>
  <c r="I71" i="202"/>
  <c r="I70" i="202"/>
  <c r="I69" i="202"/>
  <c r="I68" i="202"/>
  <c r="I67" i="202"/>
  <c r="I66" i="202"/>
  <c r="I65" i="202"/>
  <c r="I64" i="202"/>
  <c r="B15" i="201"/>
  <c r="B16" i="201"/>
  <c r="B17" i="201" s="1"/>
  <c r="B18" i="201" s="1"/>
  <c r="B19" i="201" s="1"/>
  <c r="B20" i="201" s="1"/>
  <c r="B21" i="201" s="1"/>
  <c r="B22" i="201" s="1"/>
  <c r="B23" i="201" s="1"/>
  <c r="B24" i="201" s="1"/>
  <c r="B25" i="201" s="1"/>
  <c r="B26" i="201" s="1"/>
  <c r="B27" i="201" s="1"/>
  <c r="B28" i="201" s="1"/>
  <c r="B29" i="201" s="1"/>
  <c r="B30" i="201" s="1"/>
  <c r="B31" i="201" s="1"/>
  <c r="B32" i="201" s="1"/>
  <c r="B33" i="201" s="1"/>
  <c r="B34" i="201" s="1"/>
  <c r="B35" i="201" s="1"/>
  <c r="B24" i="203" l="1"/>
  <c r="E23" i="203"/>
  <c r="H23" i="203"/>
  <c r="G23" i="203"/>
  <c r="F23" i="203"/>
  <c r="H73" i="200"/>
  <c r="H72" i="200"/>
  <c r="H71" i="200"/>
  <c r="H70" i="200"/>
  <c r="H69" i="200"/>
  <c r="H68" i="200"/>
  <c r="H67" i="200"/>
  <c r="H66" i="200"/>
  <c r="H65" i="200"/>
  <c r="H64" i="200"/>
  <c r="H73" i="199"/>
  <c r="H72" i="199"/>
  <c r="H71" i="199"/>
  <c r="H70" i="199"/>
  <c r="H69" i="199"/>
  <c r="H68" i="199"/>
  <c r="H67" i="199"/>
  <c r="H66" i="199"/>
  <c r="H65" i="199"/>
  <c r="H64" i="199"/>
  <c r="H73" i="198"/>
  <c r="H72" i="198"/>
  <c r="H71" i="198"/>
  <c r="H70" i="198"/>
  <c r="H69" i="198"/>
  <c r="H68" i="198"/>
  <c r="H67" i="198"/>
  <c r="H66" i="198"/>
  <c r="H65" i="198"/>
  <c r="H64" i="198"/>
  <c r="H73" i="197"/>
  <c r="H72" i="197"/>
  <c r="H71" i="197"/>
  <c r="H70" i="197"/>
  <c r="H69" i="197"/>
  <c r="H68" i="197"/>
  <c r="H67" i="197"/>
  <c r="H66" i="197"/>
  <c r="H65" i="197"/>
  <c r="H64" i="197"/>
  <c r="B40" i="203" l="1"/>
  <c r="H24" i="203"/>
  <c r="G24" i="203"/>
  <c r="F24" i="203"/>
  <c r="E24" i="203"/>
  <c r="K24" i="203" s="1"/>
  <c r="B25" i="203"/>
  <c r="K23" i="203"/>
  <c r="H73" i="176"/>
  <c r="H72" i="176"/>
  <c r="H71" i="176"/>
  <c r="H70" i="176"/>
  <c r="H69" i="176"/>
  <c r="H68" i="176"/>
  <c r="H67" i="176"/>
  <c r="H66" i="176"/>
  <c r="H65" i="176"/>
  <c r="H64" i="176"/>
  <c r="H73" i="196"/>
  <c r="H72" i="196"/>
  <c r="H71" i="196"/>
  <c r="H70" i="196"/>
  <c r="H69" i="196"/>
  <c r="H68" i="196"/>
  <c r="H67" i="196"/>
  <c r="H66" i="196"/>
  <c r="H65" i="196"/>
  <c r="H64" i="196"/>
  <c r="H73" i="195"/>
  <c r="H72" i="195"/>
  <c r="H71" i="195"/>
  <c r="H70" i="195"/>
  <c r="H69" i="195"/>
  <c r="H68" i="195"/>
  <c r="H67" i="195"/>
  <c r="H66" i="195"/>
  <c r="H65" i="195"/>
  <c r="H64" i="195"/>
  <c r="B26" i="203" l="1"/>
  <c r="F25" i="203"/>
  <c r="H25" i="203"/>
  <c r="G25" i="203"/>
  <c r="E25" i="203"/>
  <c r="K25" i="203" s="1"/>
  <c r="S359" i="167"/>
  <c r="S358" i="167"/>
  <c r="S357" i="167"/>
  <c r="S356" i="167"/>
  <c r="S355" i="167"/>
  <c r="S354" i="167"/>
  <c r="S353" i="167"/>
  <c r="S352" i="167"/>
  <c r="S351" i="167"/>
  <c r="S350" i="167"/>
  <c r="S349" i="167"/>
  <c r="S348" i="167"/>
  <c r="S347" i="167"/>
  <c r="S346" i="167"/>
  <c r="S345" i="167"/>
  <c r="S344" i="167"/>
  <c r="S343" i="167"/>
  <c r="S342" i="167"/>
  <c r="S341" i="167"/>
  <c r="S340" i="167"/>
  <c r="S339" i="167"/>
  <c r="E26" i="203" l="1"/>
  <c r="F26" i="203"/>
  <c r="G26" i="203"/>
  <c r="H26" i="203"/>
  <c r="J69" i="202"/>
  <c r="J65" i="202"/>
  <c r="J73" i="202"/>
  <c r="I71" i="200"/>
  <c r="I23" i="200" s="1"/>
  <c r="I66" i="176"/>
  <c r="I69" i="200"/>
  <c r="I21" i="200" s="1"/>
  <c r="I67" i="176"/>
  <c r="I70" i="176"/>
  <c r="I71" i="197"/>
  <c r="I64" i="176"/>
  <c r="I69" i="199"/>
  <c r="I65" i="176"/>
  <c r="I71" i="176"/>
  <c r="J64" i="202"/>
  <c r="I68" i="176"/>
  <c r="I69" i="176"/>
  <c r="I70" i="197"/>
  <c r="I71" i="198"/>
  <c r="I64" i="199"/>
  <c r="I73" i="200"/>
  <c r="I25" i="200" s="1"/>
  <c r="I73" i="176"/>
  <c r="I72" i="176"/>
  <c r="J66" i="202"/>
  <c r="J67" i="202"/>
  <c r="J68" i="202"/>
  <c r="J70" i="202"/>
  <c r="J72" i="202"/>
  <c r="I72" i="200"/>
  <c r="I24" i="200" s="1"/>
  <c r="I71" i="199"/>
  <c r="J71" i="202"/>
  <c r="I69" i="198"/>
  <c r="I72" i="198"/>
  <c r="I66" i="198"/>
  <c r="I70" i="200"/>
  <c r="I22" i="200" s="1"/>
  <c r="I69" i="197"/>
  <c r="I73" i="198"/>
  <c r="I67" i="197"/>
  <c r="I72" i="199"/>
  <c r="I67" i="199"/>
  <c r="I68" i="199"/>
  <c r="I70" i="198"/>
  <c r="I65" i="200"/>
  <c r="I17" i="200" s="1"/>
  <c r="I68" i="197"/>
  <c r="I67" i="198"/>
  <c r="I64" i="197"/>
  <c r="I68" i="198"/>
  <c r="I72" i="197"/>
  <c r="I65" i="198"/>
  <c r="I67" i="200"/>
  <c r="I19" i="200" s="1"/>
  <c r="I65" i="197"/>
  <c r="I66" i="199"/>
  <c r="I64" i="198"/>
  <c r="I65" i="199"/>
  <c r="I73" i="199"/>
  <c r="I66" i="197"/>
  <c r="I73" i="197"/>
  <c r="I68" i="200"/>
  <c r="I20" i="200" s="1"/>
  <c r="I66" i="200"/>
  <c r="I18" i="200" s="1"/>
  <c r="I70" i="199"/>
  <c r="I64" i="200"/>
  <c r="I16" i="200" s="1"/>
  <c r="I64" i="195"/>
  <c r="I72" i="195"/>
  <c r="I73" i="196"/>
  <c r="I68" i="196"/>
  <c r="I67" i="195"/>
  <c r="I71" i="196"/>
  <c r="I69" i="195"/>
  <c r="I72" i="196"/>
  <c r="I68" i="195"/>
  <c r="I69" i="196"/>
  <c r="I64" i="196"/>
  <c r="I65" i="196"/>
  <c r="I71" i="195"/>
  <c r="I70" i="196"/>
  <c r="I73" i="195"/>
  <c r="I66" i="196"/>
  <c r="I66" i="195"/>
  <c r="I65" i="195"/>
  <c r="I67" i="196"/>
  <c r="I70" i="195"/>
  <c r="H66" i="139"/>
  <c r="I66" i="139" s="1"/>
  <c r="J66" i="139" s="1"/>
  <c r="H67" i="139"/>
  <c r="I67" i="139" s="1"/>
  <c r="J67" i="139" s="1"/>
  <c r="H68" i="139"/>
  <c r="I68" i="139" s="1"/>
  <c r="J68" i="139" s="1"/>
  <c r="H69" i="139"/>
  <c r="I69" i="139" s="1"/>
  <c r="J69" i="139" s="1"/>
  <c r="H70" i="139"/>
  <c r="I70" i="139" s="1"/>
  <c r="J70" i="139" s="1"/>
  <c r="H71" i="139"/>
  <c r="I71" i="139" s="1"/>
  <c r="J71" i="139" s="1"/>
  <c r="H72" i="139"/>
  <c r="I72" i="139" s="1"/>
  <c r="J72" i="139" s="1"/>
  <c r="H73" i="139"/>
  <c r="I73" i="139" s="1"/>
  <c r="J73" i="139" s="1"/>
  <c r="H65" i="139"/>
  <c r="I65" i="139" s="1"/>
  <c r="J65" i="139" s="1"/>
  <c r="H64" i="139"/>
  <c r="I64" i="139" s="1"/>
  <c r="K26" i="203" l="1"/>
  <c r="K67" i="202"/>
  <c r="J19" i="202"/>
  <c r="I15" i="176"/>
  <c r="J65" i="176"/>
  <c r="J69" i="196"/>
  <c r="I21" i="196"/>
  <c r="J67" i="197"/>
  <c r="I18" i="197"/>
  <c r="J69" i="199"/>
  <c r="I21" i="199"/>
  <c r="J73" i="199"/>
  <c r="I25" i="199"/>
  <c r="J68" i="195"/>
  <c r="I19" i="195"/>
  <c r="I18" i="201"/>
  <c r="I24" i="196"/>
  <c r="J72" i="196"/>
  <c r="J64" i="198"/>
  <c r="I16" i="198"/>
  <c r="J73" i="198"/>
  <c r="I25" i="198"/>
  <c r="K66" i="202"/>
  <c r="J18" i="202"/>
  <c r="I21" i="201"/>
  <c r="I14" i="176"/>
  <c r="J64" i="176"/>
  <c r="I22" i="176"/>
  <c r="J72" i="176"/>
  <c r="J71" i="196"/>
  <c r="I23" i="196"/>
  <c r="J65" i="197"/>
  <c r="I16" i="197"/>
  <c r="I22" i="201"/>
  <c r="J71" i="197"/>
  <c r="I22" i="197"/>
  <c r="J66" i="199"/>
  <c r="I18" i="199"/>
  <c r="J69" i="197"/>
  <c r="I20" i="197"/>
  <c r="J66" i="198"/>
  <c r="I18" i="198"/>
  <c r="I23" i="176"/>
  <c r="J73" i="176"/>
  <c r="I20" i="176"/>
  <c r="J70" i="176"/>
  <c r="J65" i="199"/>
  <c r="I17" i="199"/>
  <c r="J69" i="195"/>
  <c r="I20" i="195"/>
  <c r="J67" i="195"/>
  <c r="I18" i="195"/>
  <c r="J70" i="195"/>
  <c r="I21" i="195"/>
  <c r="J68" i="196"/>
  <c r="I20" i="196"/>
  <c r="J65" i="198"/>
  <c r="I17" i="198"/>
  <c r="J72" i="198"/>
  <c r="I24" i="198"/>
  <c r="I24" i="201"/>
  <c r="I17" i="176"/>
  <c r="J67" i="176"/>
  <c r="J67" i="196"/>
  <c r="I19" i="196"/>
  <c r="J69" i="198"/>
  <c r="I21" i="198"/>
  <c r="I19" i="201"/>
  <c r="K71" i="202"/>
  <c r="J23" i="202"/>
  <c r="J64" i="199"/>
  <c r="I16" i="199"/>
  <c r="J66" i="195"/>
  <c r="I17" i="195"/>
  <c r="J64" i="197"/>
  <c r="I15" i="197"/>
  <c r="J71" i="199"/>
  <c r="I23" i="199"/>
  <c r="I23" i="201"/>
  <c r="I16" i="176"/>
  <c r="J66" i="176"/>
  <c r="J72" i="199"/>
  <c r="I24" i="199"/>
  <c r="J67" i="198"/>
  <c r="I19" i="198"/>
  <c r="J71" i="198"/>
  <c r="I23" i="198"/>
  <c r="J66" i="196"/>
  <c r="I18" i="196"/>
  <c r="I24" i="195"/>
  <c r="J73" i="195"/>
  <c r="J70" i="199"/>
  <c r="I22" i="199"/>
  <c r="I19" i="197"/>
  <c r="J68" i="197"/>
  <c r="I16" i="201"/>
  <c r="J70" i="197"/>
  <c r="I21" i="197"/>
  <c r="K73" i="202"/>
  <c r="J25" i="202"/>
  <c r="J64" i="196"/>
  <c r="I16" i="196"/>
  <c r="J68" i="198"/>
  <c r="I20" i="198"/>
  <c r="J70" i="196"/>
  <c r="I22" i="196"/>
  <c r="K72" i="202"/>
  <c r="J24" i="202"/>
  <c r="I19" i="176"/>
  <c r="J69" i="176"/>
  <c r="I20" i="201"/>
  <c r="J66" i="197"/>
  <c r="I17" i="197"/>
  <c r="J72" i="197"/>
  <c r="I23" i="197"/>
  <c r="J72" i="195"/>
  <c r="I23" i="195"/>
  <c r="J64" i="195"/>
  <c r="I15" i="195"/>
  <c r="J71" i="195"/>
  <c r="I22" i="195"/>
  <c r="K70" i="202"/>
  <c r="J22" i="202"/>
  <c r="I18" i="176"/>
  <c r="J68" i="176"/>
  <c r="K65" i="202"/>
  <c r="J17" i="202"/>
  <c r="J73" i="196"/>
  <c r="I25" i="196"/>
  <c r="J65" i="195"/>
  <c r="I16" i="195"/>
  <c r="J70" i="198"/>
  <c r="I22" i="198"/>
  <c r="J65" i="196"/>
  <c r="I17" i="196"/>
  <c r="I24" i="197"/>
  <c r="J73" i="197"/>
  <c r="J68" i="199"/>
  <c r="I20" i="199"/>
  <c r="K68" i="202"/>
  <c r="J20" i="202"/>
  <c r="K64" i="202"/>
  <c r="J16" i="202"/>
  <c r="I17" i="201"/>
  <c r="J67" i="199"/>
  <c r="I19" i="199"/>
  <c r="I25" i="201"/>
  <c r="I21" i="176"/>
  <c r="J71" i="176"/>
  <c r="K69" i="202"/>
  <c r="J21" i="202"/>
  <c r="I14" i="139"/>
  <c r="J64" i="139"/>
  <c r="FE20" i="25" l="1"/>
  <c r="FE21" i="25"/>
  <c r="FE22" i="25"/>
  <c r="FE23" i="25"/>
  <c r="FE24" i="25"/>
  <c r="FE25" i="25"/>
  <c r="FE26" i="25"/>
  <c r="FE27" i="25"/>
  <c r="FE28" i="25"/>
  <c r="FE29" i="25"/>
  <c r="FE30" i="25"/>
  <c r="FE31" i="25"/>
  <c r="FE32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AI9" i="25"/>
  <c r="AH9" i="25"/>
  <c r="AG9" i="25"/>
  <c r="AF9" i="25"/>
  <c r="AE9" i="25"/>
  <c r="AD9" i="25"/>
  <c r="AC9" i="25"/>
  <c r="AB9" i="25"/>
  <c r="AA9" i="25"/>
  <c r="Z9" i="25"/>
  <c r="V9" i="25"/>
  <c r="T9" i="25"/>
  <c r="R9" i="25"/>
  <c r="Q9" i="25"/>
  <c r="AU8" i="25"/>
  <c r="AT8" i="25"/>
  <c r="AS8" i="25"/>
  <c r="AR8" i="25"/>
  <c r="AQ8" i="25"/>
  <c r="AP8" i="25"/>
  <c r="AO8" i="25"/>
  <c r="AN8" i="25"/>
  <c r="AM8" i="25"/>
  <c r="AL8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AU7" i="25"/>
  <c r="AT7" i="25"/>
  <c r="AS7" i="25"/>
  <c r="AR7" i="25"/>
  <c r="AQ7" i="25"/>
  <c r="AP7" i="25"/>
  <c r="AO7" i="25"/>
  <c r="AN7" i="25"/>
  <c r="AM7" i="25"/>
  <c r="AL7" i="25"/>
  <c r="AK7" i="25"/>
  <c r="AJ7" i="25"/>
  <c r="AI7" i="25"/>
  <c r="AH7" i="25"/>
  <c r="AG7" i="25"/>
  <c r="AF7" i="25"/>
  <c r="AE7" i="25"/>
  <c r="AD7" i="25"/>
  <c r="AC7" i="25"/>
  <c r="AB7" i="25"/>
  <c r="AA7" i="25"/>
  <c r="Z7" i="25"/>
  <c r="Y7" i="25"/>
  <c r="W7" i="25"/>
  <c r="V7" i="25"/>
  <c r="R7" i="25"/>
  <c r="Q7" i="25"/>
  <c r="BG9" i="25"/>
  <c r="Y9" i="25" s="1"/>
  <c r="BF9" i="25"/>
  <c r="X9" i="25" s="1"/>
  <c r="BE9" i="25"/>
  <c r="W9" i="25" s="1"/>
  <c r="BD9" i="25"/>
  <c r="BC9" i="25"/>
  <c r="U9" i="25" s="1"/>
  <c r="BB9" i="25"/>
  <c r="BA9" i="25"/>
  <c r="S9" i="25" s="1"/>
  <c r="AZ9" i="25"/>
  <c r="AY9" i="25"/>
  <c r="BG8" i="25"/>
  <c r="Y8" i="25" s="1"/>
  <c r="BF8" i="25"/>
  <c r="X8" i="25" s="1"/>
  <c r="BE8" i="25"/>
  <c r="W8" i="25" s="1"/>
  <c r="BD8" i="25"/>
  <c r="V8" i="25" s="1"/>
  <c r="BC8" i="25"/>
  <c r="U8" i="25" s="1"/>
  <c r="BB8" i="25"/>
  <c r="T8" i="25" s="1"/>
  <c r="BA8" i="25"/>
  <c r="S8" i="25" s="1"/>
  <c r="AZ8" i="25"/>
  <c r="R8" i="25" s="1"/>
  <c r="AY8" i="25"/>
  <c r="Q8" i="25" s="1"/>
  <c r="BG7" i="25"/>
  <c r="BF7" i="25"/>
  <c r="BE7" i="25"/>
  <c r="BD7" i="25"/>
  <c r="BC7" i="25"/>
  <c r="BB7" i="25"/>
  <c r="BA7" i="25"/>
  <c r="AZ7" i="25"/>
  <c r="AY7" i="25"/>
  <c r="K41" i="131" l="1"/>
  <c r="J41" i="131"/>
  <c r="I41" i="131"/>
  <c r="H41" i="131"/>
  <c r="G41" i="131"/>
  <c r="F41" i="131"/>
  <c r="E41" i="131"/>
  <c r="D41" i="131"/>
  <c r="C41" i="131"/>
  <c r="B41" i="131"/>
  <c r="K6" i="131"/>
  <c r="K3" i="131"/>
  <c r="J6" i="131"/>
  <c r="J3" i="131"/>
  <c r="I6" i="131"/>
  <c r="H3" i="131"/>
  <c r="I3" i="131"/>
  <c r="H6" i="131"/>
  <c r="G6" i="131"/>
  <c r="G3" i="131"/>
  <c r="F6" i="131"/>
  <c r="F3" i="131"/>
  <c r="B3" i="131"/>
  <c r="C3" i="131"/>
  <c r="D3" i="131"/>
  <c r="E3" i="131"/>
  <c r="D6" i="131"/>
  <c r="C6" i="131"/>
  <c r="B3" i="202" l="1"/>
  <c r="D53" i="202"/>
  <c r="D56" i="202"/>
  <c r="C56" i="202"/>
  <c r="D55" i="202"/>
  <c r="C55" i="202"/>
  <c r="D54" i="202"/>
  <c r="C54" i="202"/>
  <c r="C53" i="202"/>
  <c r="C52" i="202"/>
  <c r="B10" i="202"/>
  <c r="B11" i="202" s="1"/>
  <c r="B12" i="202" s="1"/>
  <c r="B13" i="202" s="1"/>
  <c r="B14" i="202" s="1"/>
  <c r="B15" i="202" s="1"/>
  <c r="E9" i="202"/>
  <c r="C9" i="202"/>
  <c r="B2" i="202"/>
  <c r="K2" i="131" s="1"/>
  <c r="K5" i="131" s="1"/>
  <c r="D54" i="201"/>
  <c r="D53" i="201"/>
  <c r="D56" i="201"/>
  <c r="C56" i="201"/>
  <c r="D55" i="201"/>
  <c r="C55" i="201"/>
  <c r="C54" i="201"/>
  <c r="C53" i="201"/>
  <c r="C52" i="201"/>
  <c r="B10" i="201"/>
  <c r="B11" i="201" s="1"/>
  <c r="B12" i="201" s="1"/>
  <c r="B13" i="201" s="1"/>
  <c r="B14" i="201" s="1"/>
  <c r="E9" i="201"/>
  <c r="C9" i="201"/>
  <c r="B2" i="201"/>
  <c r="J2" i="131" s="1"/>
  <c r="J5" i="131" s="1"/>
  <c r="E11" i="202" l="1" a="1"/>
  <c r="E11" i="202" s="1"/>
  <c r="J64" i="200"/>
  <c r="J65" i="200"/>
  <c r="J71" i="200"/>
  <c r="J67" i="200"/>
  <c r="J66" i="200"/>
  <c r="J68" i="200"/>
  <c r="J73" i="200"/>
  <c r="J72" i="200"/>
  <c r="J70" i="200"/>
  <c r="J69" i="200"/>
  <c r="B3" i="201"/>
  <c r="E15" i="202" a="1"/>
  <c r="E15" i="202" s="1"/>
  <c r="B16" i="202"/>
  <c r="E13" i="202" a="1"/>
  <c r="E13" i="202" s="1"/>
  <c r="E12" i="202" a="1"/>
  <c r="E12" i="202" s="1"/>
  <c r="E10" i="202" a="1"/>
  <c r="E10" i="202" s="1"/>
  <c r="E14" i="202" a="1"/>
  <c r="E14" i="202" s="1"/>
  <c r="E15" i="201" a="1"/>
  <c r="E15" i="201" s="1"/>
  <c r="E17" i="201" a="1"/>
  <c r="E17" i="201" s="1"/>
  <c r="E11" i="201" a="1"/>
  <c r="E11" i="201" s="1"/>
  <c r="E14" i="201" a="1"/>
  <c r="E14" i="201" s="1"/>
  <c r="E12" i="201" a="1"/>
  <c r="E12" i="201" s="1"/>
  <c r="E10" i="201" a="1"/>
  <c r="E10" i="201" s="1"/>
  <c r="E13" i="201" a="1"/>
  <c r="E13" i="201" s="1"/>
  <c r="E16" i="201" a="1"/>
  <c r="E16" i="201" s="1"/>
  <c r="B17" i="202" l="1"/>
  <c r="E16" i="202" a="1"/>
  <c r="E16" i="202" s="1"/>
  <c r="B18" i="202" l="1"/>
  <c r="E17" i="202" a="1"/>
  <c r="E17" i="202" s="1"/>
  <c r="E18" i="201" a="1"/>
  <c r="E18" i="201" s="1"/>
  <c r="B19" i="202" l="1"/>
  <c r="E18" i="202" a="1"/>
  <c r="E18" i="202" s="1"/>
  <c r="E19" i="201" a="1"/>
  <c r="E19" i="201" s="1"/>
  <c r="B20" i="202" l="1"/>
  <c r="E19" i="202" a="1"/>
  <c r="E19" i="202" s="1"/>
  <c r="E20" i="201" a="1"/>
  <c r="E20" i="201" s="1"/>
  <c r="B21" i="202" l="1"/>
  <c r="E20" i="202" a="1"/>
  <c r="E20" i="202" s="1"/>
  <c r="E21" i="201" a="1"/>
  <c r="E21" i="201" s="1"/>
  <c r="B22" i="202" l="1"/>
  <c r="E21" i="202" a="1"/>
  <c r="E21" i="202" s="1"/>
  <c r="E22" i="201" a="1"/>
  <c r="E22" i="201" s="1"/>
  <c r="B23" i="202" l="1"/>
  <c r="E22" i="202" a="1"/>
  <c r="E22" i="202" s="1"/>
  <c r="E23" i="201" a="1"/>
  <c r="E23" i="201" s="1"/>
  <c r="B24" i="202" l="1"/>
  <c r="E23" i="202" a="1"/>
  <c r="E23" i="202" s="1"/>
  <c r="E24" i="201" a="1"/>
  <c r="E24" i="201" s="1"/>
  <c r="B25" i="202" l="1"/>
  <c r="E24" i="202" a="1"/>
  <c r="E24" i="202" s="1"/>
  <c r="E25" i="201" a="1"/>
  <c r="E25" i="201" s="1"/>
  <c r="B26" i="202" l="1"/>
  <c r="E25" i="202" a="1"/>
  <c r="E25" i="202" s="1"/>
  <c r="E26" i="201" a="1"/>
  <c r="E26" i="201" s="1"/>
  <c r="B27" i="202" l="1"/>
  <c r="E26" i="202" a="1"/>
  <c r="E26" i="202" s="1"/>
  <c r="E27" i="201" a="1"/>
  <c r="E27" i="201" s="1"/>
  <c r="B28" i="202" l="1"/>
  <c r="E27" i="202" a="1"/>
  <c r="E27" i="202" s="1"/>
  <c r="E28" i="201" a="1"/>
  <c r="E28" i="201" s="1"/>
  <c r="B29" i="202" l="1"/>
  <c r="E28" i="202" a="1"/>
  <c r="E28" i="202" s="1"/>
  <c r="E29" i="201" a="1"/>
  <c r="E29" i="201" s="1"/>
  <c r="B30" i="202" l="1"/>
  <c r="E29" i="202" a="1"/>
  <c r="E29" i="202" s="1"/>
  <c r="E30" i="201" a="1"/>
  <c r="E30" i="201" s="1"/>
  <c r="B31" i="202" l="1"/>
  <c r="E30" i="202" a="1"/>
  <c r="E30" i="202" s="1"/>
  <c r="E31" i="201" a="1"/>
  <c r="E31" i="201" s="1"/>
  <c r="B32" i="202" l="1"/>
  <c r="E31" i="202" a="1"/>
  <c r="E31" i="202" s="1"/>
  <c r="E32" i="201" a="1"/>
  <c r="E32" i="201" s="1"/>
  <c r="E33" i="201" s="1"/>
  <c r="E34" i="201" s="1"/>
  <c r="E35" i="201" s="1"/>
  <c r="B33" i="202" l="1"/>
  <c r="B34" i="202" s="1"/>
  <c r="B35" i="202" s="1"/>
  <c r="B36" i="202" s="1"/>
  <c r="B37" i="202" s="1"/>
  <c r="B38" i="202" s="1"/>
  <c r="B39" i="202" s="1"/>
  <c r="B40" i="202" s="1"/>
  <c r="B41" i="202" s="1"/>
  <c r="B42" i="202" s="1"/>
  <c r="B43" i="202" s="1"/>
  <c r="B44" i="202" s="1"/>
  <c r="B45" i="202" s="1"/>
  <c r="B46" i="202" s="1"/>
  <c r="E32" i="202" a="1"/>
  <c r="E32" i="202" s="1"/>
  <c r="E33" i="202" s="1"/>
  <c r="E34" i="202" s="1"/>
  <c r="E35" i="202" s="1"/>
  <c r="E36" i="202" s="1"/>
  <c r="E37" i="202" s="1"/>
  <c r="E38" i="202" s="1"/>
  <c r="E39" i="202" s="1"/>
  <c r="E40" i="202" s="1"/>
  <c r="E41" i="202" s="1"/>
  <c r="E42" i="202" s="1"/>
  <c r="E43" i="202" s="1"/>
  <c r="E44" i="202" s="1"/>
  <c r="E45" i="202" s="1"/>
  <c r="E46" i="202" s="1"/>
  <c r="B3" i="200" l="1"/>
  <c r="D56" i="200"/>
  <c r="C56" i="200"/>
  <c r="D55" i="200"/>
  <c r="C55" i="200"/>
  <c r="C54" i="200"/>
  <c r="C53" i="200"/>
  <c r="C52" i="200"/>
  <c r="B10" i="200"/>
  <c r="B11" i="200" s="1"/>
  <c r="B12" i="200" s="1"/>
  <c r="B13" i="200" s="1"/>
  <c r="B14" i="200" s="1"/>
  <c r="B15" i="200" s="1"/>
  <c r="B16" i="200" s="1"/>
  <c r="B17" i="200" s="1"/>
  <c r="E9" i="200"/>
  <c r="C9" i="200"/>
  <c r="B2" i="200"/>
  <c r="I2" i="131" s="1"/>
  <c r="I5" i="131" s="1"/>
  <c r="D53" i="200" l="1"/>
  <c r="D54" i="200"/>
  <c r="B18" i="200"/>
  <c r="E12" i="200" a="1"/>
  <c r="E12" i="200" s="1"/>
  <c r="E16" i="200" a="1"/>
  <c r="E16" i="200" s="1"/>
  <c r="E13" i="200" a="1"/>
  <c r="E13" i="200" s="1"/>
  <c r="E17" i="200" a="1"/>
  <c r="E17" i="200" s="1"/>
  <c r="E10" i="200" a="1"/>
  <c r="E10" i="200" s="1"/>
  <c r="E15" i="200" a="1"/>
  <c r="E15" i="200" s="1"/>
  <c r="E11" i="200" a="1"/>
  <c r="E11" i="200" s="1"/>
  <c r="E18" i="200" a="1"/>
  <c r="E18" i="200" s="1"/>
  <c r="E14" i="200" a="1"/>
  <c r="E14" i="200" s="1"/>
  <c r="B19" i="200" l="1"/>
  <c r="B20" i="200" l="1"/>
  <c r="E19" i="200" a="1"/>
  <c r="E19" i="200" s="1"/>
  <c r="B21" i="200" l="1"/>
  <c r="E20" i="200" a="1"/>
  <c r="E20" i="200" s="1"/>
  <c r="B22" i="200" l="1"/>
  <c r="E21" i="200" a="1"/>
  <c r="E21" i="200" s="1"/>
  <c r="B23" i="200" l="1"/>
  <c r="E22" i="200" a="1"/>
  <c r="E22" i="200" s="1"/>
  <c r="B24" i="200" l="1"/>
  <c r="E23" i="200" a="1"/>
  <c r="E23" i="200" s="1"/>
  <c r="B25" i="200" l="1"/>
  <c r="E24" i="200" a="1"/>
  <c r="E24" i="200" s="1"/>
  <c r="B26" i="200" l="1"/>
  <c r="E25" i="200" a="1"/>
  <c r="E25" i="200" s="1"/>
  <c r="B27" i="200" l="1"/>
  <c r="E26" i="200" a="1"/>
  <c r="E26" i="200" s="1"/>
  <c r="B28" i="200" l="1"/>
  <c r="E27" i="200" a="1"/>
  <c r="E27" i="200" s="1"/>
  <c r="B29" i="200" l="1"/>
  <c r="E28" i="200" a="1"/>
  <c r="E28" i="200" s="1"/>
  <c r="B30" i="200" l="1"/>
  <c r="E29" i="200" a="1"/>
  <c r="E29" i="200" s="1"/>
  <c r="B31" i="200" l="1"/>
  <c r="E30" i="200" a="1"/>
  <c r="E30" i="200" s="1"/>
  <c r="B32" i="200" l="1"/>
  <c r="E31" i="200" a="1"/>
  <c r="E31" i="200" s="1"/>
  <c r="B33" i="200" l="1"/>
  <c r="B34" i="200" s="1"/>
  <c r="B35" i="200" s="1"/>
  <c r="B36" i="200" s="1"/>
  <c r="B37" i="200" s="1"/>
  <c r="B38" i="200" s="1"/>
  <c r="B39" i="200" s="1"/>
  <c r="B40" i="200" s="1"/>
  <c r="B41" i="200" s="1"/>
  <c r="B42" i="200" s="1"/>
  <c r="B43" i="200" s="1"/>
  <c r="B44" i="200" s="1"/>
  <c r="B45" i="200" s="1"/>
  <c r="B46" i="200" s="1"/>
  <c r="E32" i="200" a="1"/>
  <c r="E32" i="200" s="1"/>
  <c r="E33" i="200" s="1"/>
  <c r="E34" i="200" s="1"/>
  <c r="E35" i="200" s="1"/>
  <c r="E36" i="200" s="1"/>
  <c r="E37" i="200" s="1"/>
  <c r="E38" i="200" s="1"/>
  <c r="E39" i="200" s="1"/>
  <c r="E40" i="200" s="1"/>
  <c r="E41" i="200" s="1"/>
  <c r="E42" i="200" s="1"/>
  <c r="E43" i="200" s="1"/>
  <c r="E44" i="200" s="1"/>
  <c r="E45" i="200" s="1"/>
  <c r="E46" i="200" s="1"/>
  <c r="E9" i="199" l="1"/>
  <c r="E9" i="198"/>
  <c r="E9" i="197"/>
  <c r="E9" i="176"/>
  <c r="E9" i="196"/>
  <c r="E9" i="195"/>
  <c r="E9" i="139"/>
  <c r="E135" i="167"/>
  <c r="E134" i="167"/>
  <c r="J76" i="200" s="1"/>
  <c r="E133" i="167"/>
  <c r="J76" i="199" s="1"/>
  <c r="C9" i="199"/>
  <c r="C9" i="198"/>
  <c r="C9" i="197"/>
  <c r="C9" i="176"/>
  <c r="C9" i="196"/>
  <c r="C9" i="195"/>
  <c r="C9" i="139"/>
  <c r="D56" i="199"/>
  <c r="C56" i="199"/>
  <c r="D55" i="199"/>
  <c r="C55" i="199"/>
  <c r="D54" i="199"/>
  <c r="C54" i="199"/>
  <c r="C53" i="199"/>
  <c r="C52" i="199"/>
  <c r="B10" i="199"/>
  <c r="B11" i="199" s="1"/>
  <c r="B3" i="199"/>
  <c r="B2" i="199"/>
  <c r="H2" i="131" s="1"/>
  <c r="H5" i="131" s="1"/>
  <c r="D54" i="198"/>
  <c r="D53" i="198"/>
  <c r="D56" i="198"/>
  <c r="C56" i="198"/>
  <c r="D55" i="198"/>
  <c r="C55" i="198"/>
  <c r="C54" i="198"/>
  <c r="C53" i="198"/>
  <c r="C52" i="198"/>
  <c r="B10" i="198"/>
  <c r="B11" i="198" s="1"/>
  <c r="B12" i="198" s="1"/>
  <c r="B2" i="198"/>
  <c r="G2" i="131" s="1"/>
  <c r="G5" i="131" s="1"/>
  <c r="B3" i="197"/>
  <c r="D53" i="197"/>
  <c r="D56" i="197"/>
  <c r="C56" i="197"/>
  <c r="D55" i="197"/>
  <c r="C55" i="197"/>
  <c r="C54" i="197"/>
  <c r="C53" i="197"/>
  <c r="C52" i="197"/>
  <c r="B10" i="197"/>
  <c r="B11" i="197" s="1"/>
  <c r="B12" i="197" s="1"/>
  <c r="B13" i="197" s="1"/>
  <c r="B14" i="197" s="1"/>
  <c r="B2" i="197"/>
  <c r="F2" i="131" s="1"/>
  <c r="F5" i="131" s="1"/>
  <c r="B3" i="196"/>
  <c r="D53" i="196"/>
  <c r="D56" i="196"/>
  <c r="C56" i="196"/>
  <c r="D55" i="196"/>
  <c r="C55" i="196"/>
  <c r="C54" i="196"/>
  <c r="C53" i="196"/>
  <c r="C52" i="196"/>
  <c r="B10" i="196"/>
  <c r="B11" i="196" s="1"/>
  <c r="B2" i="196"/>
  <c r="D2" i="131" s="1"/>
  <c r="D5" i="131" s="1"/>
  <c r="D54" i="195"/>
  <c r="D53" i="195"/>
  <c r="D56" i="195"/>
  <c r="C56" i="195"/>
  <c r="D55" i="195"/>
  <c r="C55" i="195"/>
  <c r="C54" i="195"/>
  <c r="C53" i="195"/>
  <c r="C52" i="195"/>
  <c r="B10" i="195"/>
  <c r="B11" i="195" s="1"/>
  <c r="B12" i="195" s="1"/>
  <c r="B13" i="195" s="1"/>
  <c r="B14" i="195" s="1"/>
  <c r="B2" i="195"/>
  <c r="C2" i="131" s="1"/>
  <c r="C5" i="131" s="1"/>
  <c r="E10" i="198" l="1" a="1"/>
  <c r="E10" i="198" s="1"/>
  <c r="E10" i="199" a="1"/>
  <c r="E10" i="199" s="1"/>
  <c r="B3" i="198"/>
  <c r="D53" i="199"/>
  <c r="D54" i="197"/>
  <c r="D54" i="196"/>
  <c r="B3" i="195"/>
  <c r="B12" i="199"/>
  <c r="B13" i="199" s="1"/>
  <c r="B14" i="199" s="1"/>
  <c r="E11" i="199" a="1"/>
  <c r="E11" i="199" s="1"/>
  <c r="B13" i="198"/>
  <c r="E12" i="198" a="1"/>
  <c r="E12" i="198" s="1"/>
  <c r="E11" i="198" a="1"/>
  <c r="E11" i="198" s="1"/>
  <c r="B15" i="197"/>
  <c r="E15" i="197" s="1" a="1"/>
  <c r="E15" i="197" s="1"/>
  <c r="E11" i="197" a="1"/>
  <c r="E11" i="197" s="1"/>
  <c r="E12" i="197" a="1"/>
  <c r="E12" i="197" s="1"/>
  <c r="E10" i="197" a="1"/>
  <c r="E10" i="197" s="1"/>
  <c r="E13" i="197" a="1"/>
  <c r="E13" i="197" s="1"/>
  <c r="E14" i="197" a="1"/>
  <c r="E14" i="197" s="1"/>
  <c r="B12" i="196"/>
  <c r="E11" i="196" a="1"/>
  <c r="E11" i="196" s="1"/>
  <c r="E10" i="196" a="1"/>
  <c r="E10" i="196" s="1"/>
  <c r="B15" i="195"/>
  <c r="E11" i="195" a="1"/>
  <c r="E11" i="195" s="1"/>
  <c r="E15" i="195" a="1"/>
  <c r="E15" i="195" s="1"/>
  <c r="E13" i="195" a="1"/>
  <c r="E13" i="195" s="1"/>
  <c r="E10" i="195" a="1"/>
  <c r="E10" i="195" s="1"/>
  <c r="E12" i="195" a="1"/>
  <c r="E12" i="195" s="1"/>
  <c r="E14" i="195" a="1"/>
  <c r="E14" i="195" s="1"/>
  <c r="E13" i="199" l="1" a="1"/>
  <c r="E13" i="199" s="1"/>
  <c r="B15" i="199"/>
  <c r="E14" i="199" a="1"/>
  <c r="E14" i="199" s="1"/>
  <c r="E12" i="199" a="1"/>
  <c r="E12" i="199" s="1"/>
  <c r="E13" i="198" a="1"/>
  <c r="E13" i="198" s="1"/>
  <c r="B14" i="198"/>
  <c r="B16" i="197"/>
  <c r="E12" i="196" a="1"/>
  <c r="E12" i="196" s="1"/>
  <c r="B13" i="196"/>
  <c r="B16" i="195"/>
  <c r="B16" i="199" l="1"/>
  <c r="E15" i="199" a="1"/>
  <c r="E15" i="199" s="1"/>
  <c r="B15" i="198"/>
  <c r="E14" i="198" a="1"/>
  <c r="E14" i="198" s="1"/>
  <c r="B17" i="197"/>
  <c r="E16" i="197" a="1"/>
  <c r="E16" i="197" s="1"/>
  <c r="B14" i="196"/>
  <c r="E13" i="196" a="1"/>
  <c r="E13" i="196" s="1"/>
  <c r="B17" i="195"/>
  <c r="E16" i="195" a="1"/>
  <c r="E16" i="195" s="1"/>
  <c r="B17" i="199" l="1"/>
  <c r="E16" i="199" a="1"/>
  <c r="E16" i="199" s="1"/>
  <c r="B16" i="198"/>
  <c r="E15" i="198" a="1"/>
  <c r="E15" i="198" s="1"/>
  <c r="B18" i="197"/>
  <c r="E17" i="197" a="1"/>
  <c r="E17" i="197" s="1"/>
  <c r="B15" i="196"/>
  <c r="E14" i="196" a="1"/>
  <c r="E14" i="196" s="1"/>
  <c r="B18" i="195"/>
  <c r="E17" i="195" a="1"/>
  <c r="E17" i="195" s="1"/>
  <c r="B18" i="199" l="1"/>
  <c r="E17" i="199" a="1"/>
  <c r="E17" i="199" s="1"/>
  <c r="B17" i="198"/>
  <c r="E16" i="198" a="1"/>
  <c r="E16" i="198" s="1"/>
  <c r="B19" i="197"/>
  <c r="E18" i="197" a="1"/>
  <c r="E18" i="197" s="1"/>
  <c r="B16" i="196"/>
  <c r="E15" i="196" a="1"/>
  <c r="E15" i="196" s="1"/>
  <c r="B19" i="195"/>
  <c r="E18" i="195" a="1"/>
  <c r="E18" i="195" s="1"/>
  <c r="B19" i="199" l="1"/>
  <c r="E18" i="199" a="1"/>
  <c r="E18" i="199" s="1"/>
  <c r="E17" i="198" a="1"/>
  <c r="E17" i="198" s="1"/>
  <c r="B18" i="198"/>
  <c r="B20" i="197"/>
  <c r="E19" i="197" a="1"/>
  <c r="E19" i="197" s="1"/>
  <c r="B17" i="196"/>
  <c r="E16" i="196" a="1"/>
  <c r="E16" i="196" s="1"/>
  <c r="B20" i="195"/>
  <c r="E19" i="195" a="1"/>
  <c r="E19" i="195" s="1"/>
  <c r="B20" i="199" l="1"/>
  <c r="E19" i="199" a="1"/>
  <c r="E19" i="199" s="1"/>
  <c r="B19" i="198"/>
  <c r="E18" i="198" a="1"/>
  <c r="E18" i="198" s="1"/>
  <c r="B21" i="197"/>
  <c r="E20" i="197" a="1"/>
  <c r="E20" i="197" s="1"/>
  <c r="B18" i="196"/>
  <c r="E17" i="196" a="1"/>
  <c r="E17" i="196" s="1"/>
  <c r="B21" i="195"/>
  <c r="E20" i="195" a="1"/>
  <c r="E20" i="195" s="1"/>
  <c r="B21" i="199" l="1"/>
  <c r="E20" i="199" a="1"/>
  <c r="E20" i="199" s="1"/>
  <c r="E19" i="198" a="1"/>
  <c r="E19" i="198" s="1"/>
  <c r="B20" i="198"/>
  <c r="B22" i="197"/>
  <c r="E21" i="197" a="1"/>
  <c r="E21" i="197" s="1"/>
  <c r="B19" i="196"/>
  <c r="E18" i="196" a="1"/>
  <c r="E18" i="196" s="1"/>
  <c r="B22" i="195"/>
  <c r="E21" i="195" a="1"/>
  <c r="E21" i="195" s="1"/>
  <c r="B22" i="199" l="1"/>
  <c r="E21" i="199" a="1"/>
  <c r="E21" i="199" s="1"/>
  <c r="E20" i="198" a="1"/>
  <c r="E20" i="198" s="1"/>
  <c r="B21" i="198"/>
  <c r="B23" i="197"/>
  <c r="E22" i="197" a="1"/>
  <c r="E22" i="197" s="1"/>
  <c r="B20" i="196"/>
  <c r="E19" i="196" a="1"/>
  <c r="E19" i="196" s="1"/>
  <c r="B23" i="195"/>
  <c r="E22" i="195" a="1"/>
  <c r="E22" i="195" s="1"/>
  <c r="B23" i="199" l="1"/>
  <c r="E22" i="199" a="1"/>
  <c r="E22" i="199" s="1"/>
  <c r="B22" i="198"/>
  <c r="E21" i="198" a="1"/>
  <c r="E21" i="198" s="1"/>
  <c r="B24" i="197"/>
  <c r="E23" i="197" a="1"/>
  <c r="E23" i="197" s="1"/>
  <c r="E20" i="196" a="1"/>
  <c r="E20" i="196" s="1"/>
  <c r="B21" i="196"/>
  <c r="B24" i="195"/>
  <c r="E23" i="195" a="1"/>
  <c r="E23" i="195" s="1"/>
  <c r="B24" i="199" l="1"/>
  <c r="E23" i="199" a="1"/>
  <c r="E23" i="199" s="1"/>
  <c r="E22" i="198" a="1"/>
  <c r="E22" i="198" s="1"/>
  <c r="B23" i="198"/>
  <c r="B25" i="197"/>
  <c r="E24" i="197" a="1"/>
  <c r="E24" i="197" s="1"/>
  <c r="B22" i="196"/>
  <c r="E21" i="196" a="1"/>
  <c r="E21" i="196" s="1"/>
  <c r="B25" i="195"/>
  <c r="E24" i="195" a="1"/>
  <c r="E24" i="195" s="1"/>
  <c r="B25" i="199" l="1"/>
  <c r="E24" i="199" a="1"/>
  <c r="E24" i="199" s="1"/>
  <c r="E23" i="198" a="1"/>
  <c r="E23" i="198" s="1"/>
  <c r="B24" i="198"/>
  <c r="B26" i="197"/>
  <c r="E25" i="197" a="1"/>
  <c r="E25" i="197" s="1"/>
  <c r="B23" i="196"/>
  <c r="E22" i="196" a="1"/>
  <c r="E22" i="196" s="1"/>
  <c r="B26" i="195"/>
  <c r="E25" i="195" a="1"/>
  <c r="E25" i="195" s="1"/>
  <c r="B26" i="199" l="1"/>
  <c r="E25" i="199" a="1"/>
  <c r="E25" i="199" s="1"/>
  <c r="B25" i="198"/>
  <c r="E24" i="198" a="1"/>
  <c r="E24" i="198" s="1"/>
  <c r="B27" i="197"/>
  <c r="E26" i="197" a="1"/>
  <c r="E26" i="197" s="1"/>
  <c r="E23" i="196" a="1"/>
  <c r="E23" i="196" s="1"/>
  <c r="B24" i="196"/>
  <c r="B27" i="195"/>
  <c r="E26" i="195" a="1"/>
  <c r="E26" i="195" s="1"/>
  <c r="B27" i="199" l="1"/>
  <c r="E26" i="199" a="1"/>
  <c r="E26" i="199" s="1"/>
  <c r="E25" i="198" a="1"/>
  <c r="E25" i="198" s="1"/>
  <c r="B26" i="198"/>
  <c r="B28" i="197"/>
  <c r="E27" i="197" a="1"/>
  <c r="E27" i="197" s="1"/>
  <c r="B25" i="196"/>
  <c r="E24" i="196" a="1"/>
  <c r="E24" i="196" s="1"/>
  <c r="B28" i="195"/>
  <c r="E27" i="195" a="1"/>
  <c r="E27" i="195" s="1"/>
  <c r="B28" i="199" l="1"/>
  <c r="E27" i="199" a="1"/>
  <c r="E27" i="199" s="1"/>
  <c r="B27" i="198"/>
  <c r="E26" i="198" a="1"/>
  <c r="E26" i="198" s="1"/>
  <c r="B29" i="197"/>
  <c r="E28" i="197" a="1"/>
  <c r="E28" i="197" s="1"/>
  <c r="B26" i="196"/>
  <c r="E25" i="196" a="1"/>
  <c r="E25" i="196" s="1"/>
  <c r="B29" i="195"/>
  <c r="E28" i="195" a="1"/>
  <c r="E28" i="195" s="1"/>
  <c r="B29" i="199" l="1"/>
  <c r="E28" i="199" a="1"/>
  <c r="E28" i="199" s="1"/>
  <c r="E27" i="198" a="1"/>
  <c r="E27" i="198" s="1"/>
  <c r="B28" i="198"/>
  <c r="B30" i="197"/>
  <c r="E29" i="197" a="1"/>
  <c r="E29" i="197" s="1"/>
  <c r="B27" i="196"/>
  <c r="E26" i="196" a="1"/>
  <c r="E26" i="196" s="1"/>
  <c r="B30" i="195"/>
  <c r="E29" i="195" a="1"/>
  <c r="E29" i="195" s="1"/>
  <c r="B30" i="199" l="1"/>
  <c r="E29" i="199" a="1"/>
  <c r="E29" i="199" s="1"/>
  <c r="B29" i="198"/>
  <c r="E28" i="198" a="1"/>
  <c r="E28" i="198" s="1"/>
  <c r="B31" i="197"/>
  <c r="E30" i="197" a="1"/>
  <c r="E30" i="197" s="1"/>
  <c r="B28" i="196"/>
  <c r="E27" i="196" a="1"/>
  <c r="E27" i="196" s="1"/>
  <c r="B31" i="195"/>
  <c r="E30" i="195" a="1"/>
  <c r="E30" i="195" s="1"/>
  <c r="B31" i="199" l="1"/>
  <c r="E30" i="199" a="1"/>
  <c r="E30" i="199" s="1"/>
  <c r="E29" i="198" a="1"/>
  <c r="E29" i="198" s="1"/>
  <c r="B30" i="198"/>
  <c r="B32" i="197"/>
  <c r="E31" i="197" a="1"/>
  <c r="E31" i="197" s="1"/>
  <c r="B29" i="196"/>
  <c r="E28" i="196" a="1"/>
  <c r="E28" i="196" s="1"/>
  <c r="B32" i="195"/>
  <c r="E31" i="195" a="1"/>
  <c r="E31" i="195" s="1"/>
  <c r="B32" i="199" l="1"/>
  <c r="E31" i="199" a="1"/>
  <c r="E31" i="199" s="1"/>
  <c r="B31" i="198"/>
  <c r="E30" i="198" a="1"/>
  <c r="E30" i="198" s="1"/>
  <c r="B33" i="197"/>
  <c r="B34" i="197" s="1"/>
  <c r="B35" i="197" s="1"/>
  <c r="B36" i="197" s="1"/>
  <c r="B37" i="197" s="1"/>
  <c r="B38" i="197" s="1"/>
  <c r="B39" i="197" s="1"/>
  <c r="B40" i="197" s="1"/>
  <c r="B41" i="197" s="1"/>
  <c r="B42" i="197" s="1"/>
  <c r="B43" i="197" s="1"/>
  <c r="B44" i="197" s="1"/>
  <c r="B45" i="197" s="1"/>
  <c r="B46" i="197" s="1"/>
  <c r="E32" i="197" a="1"/>
  <c r="E32" i="197" s="1"/>
  <c r="E33" i="197" s="1"/>
  <c r="E34" i="197" s="1"/>
  <c r="E35" i="197" s="1"/>
  <c r="E36" i="197" s="1"/>
  <c r="E37" i="197" s="1"/>
  <c r="E38" i="197" s="1"/>
  <c r="E39" i="197" s="1"/>
  <c r="E40" i="197" s="1"/>
  <c r="E41" i="197" s="1"/>
  <c r="E42" i="197" s="1"/>
  <c r="E43" i="197" s="1"/>
  <c r="E44" i="197" s="1"/>
  <c r="E45" i="197" s="1"/>
  <c r="E46" i="197" s="1"/>
  <c r="B30" i="196"/>
  <c r="E29" i="196" a="1"/>
  <c r="E29" i="196" s="1"/>
  <c r="B33" i="195"/>
  <c r="E32" i="195" a="1"/>
  <c r="E32" i="195" s="1"/>
  <c r="E33" i="195" s="1"/>
  <c r="E34" i="195" s="1"/>
  <c r="E35" i="195" s="1"/>
  <c r="E36" i="195" s="1"/>
  <c r="E37" i="195" s="1"/>
  <c r="E38" i="195" s="1"/>
  <c r="E39" i="195" s="1"/>
  <c r="E40" i="195" s="1"/>
  <c r="E41" i="195" s="1"/>
  <c r="E42" i="195" s="1"/>
  <c r="E43" i="195" s="1"/>
  <c r="E44" i="195" s="1"/>
  <c r="E45" i="195" s="1"/>
  <c r="E46" i="195" s="1"/>
  <c r="B34" i="195" l="1"/>
  <c r="B33" i="199"/>
  <c r="B34" i="199" s="1"/>
  <c r="B35" i="199" s="1"/>
  <c r="B36" i="199" s="1"/>
  <c r="B37" i="199" s="1"/>
  <c r="B38" i="199" s="1"/>
  <c r="B39" i="199" s="1"/>
  <c r="B40" i="199" s="1"/>
  <c r="B41" i="199" s="1"/>
  <c r="B42" i="199" s="1"/>
  <c r="B43" i="199" s="1"/>
  <c r="B44" i="199" s="1"/>
  <c r="B45" i="199" s="1"/>
  <c r="B46" i="199" s="1"/>
  <c r="E32" i="199" a="1"/>
  <c r="E32" i="199" s="1"/>
  <c r="E33" i="199" s="1"/>
  <c r="E34" i="199" s="1"/>
  <c r="E35" i="199" s="1"/>
  <c r="E36" i="199" s="1"/>
  <c r="E37" i="199" s="1"/>
  <c r="E38" i="199" s="1"/>
  <c r="E39" i="199" s="1"/>
  <c r="E40" i="199" s="1"/>
  <c r="E41" i="199" s="1"/>
  <c r="E42" i="199" s="1"/>
  <c r="E43" i="199" s="1"/>
  <c r="E44" i="199" s="1"/>
  <c r="E45" i="199" s="1"/>
  <c r="E46" i="199" s="1"/>
  <c r="B32" i="198"/>
  <c r="E31" i="198" a="1"/>
  <c r="E31" i="198" s="1"/>
  <c r="B31" i="196"/>
  <c r="E30" i="196" a="1"/>
  <c r="E30" i="196" s="1"/>
  <c r="B35" i="195" l="1"/>
  <c r="E32" i="198" a="1"/>
  <c r="E32" i="198" s="1"/>
  <c r="E33" i="198" s="1"/>
  <c r="E34" i="198" s="1"/>
  <c r="E35" i="198" s="1"/>
  <c r="E36" i="198" s="1"/>
  <c r="E37" i="198" s="1"/>
  <c r="E38" i="198" s="1"/>
  <c r="E39" i="198" s="1"/>
  <c r="E40" i="198" s="1"/>
  <c r="E41" i="198" s="1"/>
  <c r="E42" i="198" s="1"/>
  <c r="E43" i="198" s="1"/>
  <c r="E44" i="198" s="1"/>
  <c r="E45" i="198" s="1"/>
  <c r="E46" i="198" s="1"/>
  <c r="B33" i="198"/>
  <c r="B32" i="196"/>
  <c r="E31" i="196" a="1"/>
  <c r="E31" i="196" s="1"/>
  <c r="B34" i="198" l="1"/>
  <c r="B36" i="195"/>
  <c r="B33" i="196"/>
  <c r="E32" i="196" a="1"/>
  <c r="E32" i="196" s="1"/>
  <c r="E33" i="196" s="1"/>
  <c r="E34" i="196" s="1"/>
  <c r="E35" i="196" s="1"/>
  <c r="E36" i="196" s="1"/>
  <c r="E37" i="196" s="1"/>
  <c r="E38" i="196" s="1"/>
  <c r="E39" i="196" s="1"/>
  <c r="E40" i="196" s="1"/>
  <c r="E41" i="196" s="1"/>
  <c r="E42" i="196" s="1"/>
  <c r="E43" i="196" s="1"/>
  <c r="E44" i="196" s="1"/>
  <c r="E45" i="196" s="1"/>
  <c r="E46" i="196" s="1"/>
  <c r="B35" i="198" l="1"/>
  <c r="B34" i="196"/>
  <c r="B37" i="195"/>
  <c r="FE9" i="25"/>
  <c r="B36" i="198" l="1"/>
  <c r="B35" i="196"/>
  <c r="B38" i="195"/>
  <c r="B37" i="198" l="1"/>
  <c r="B36" i="196"/>
  <c r="B39" i="195"/>
  <c r="B6" i="131"/>
  <c r="B38" i="198" l="1"/>
  <c r="B37" i="196"/>
  <c r="B40" i="195"/>
  <c r="B39" i="198" l="1"/>
  <c r="B38" i="196"/>
  <c r="B41" i="195"/>
  <c r="P7" i="25"/>
  <c r="AX7" i="25"/>
  <c r="B40" i="198" l="1"/>
  <c r="B39" i="196"/>
  <c r="B42" i="195"/>
  <c r="B41" i="198" l="1"/>
  <c r="B40" i="196"/>
  <c r="B43" i="195"/>
  <c r="M17" i="28"/>
  <c r="M19" i="28"/>
  <c r="M21" i="28"/>
  <c r="M23" i="28"/>
  <c r="M25" i="28"/>
  <c r="M27" i="28"/>
  <c r="M76" i="28"/>
  <c r="M78" i="28"/>
  <c r="M84" i="28"/>
  <c r="M86" i="28"/>
  <c r="M88" i="28"/>
  <c r="M90" i="28"/>
  <c r="M96" i="28"/>
  <c r="M98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7" i="28"/>
  <c r="M138" i="28"/>
  <c r="M140" i="28"/>
  <c r="M143" i="28"/>
  <c r="M144" i="28"/>
  <c r="M146" i="28"/>
  <c r="M149" i="28"/>
  <c r="M150" i="28"/>
  <c r="M152" i="28"/>
  <c r="M155" i="28"/>
  <c r="M156" i="28"/>
  <c r="M158" i="28"/>
  <c r="M162" i="28"/>
  <c r="M164" i="28"/>
  <c r="M165" i="28"/>
  <c r="M166" i="28"/>
  <c r="M167" i="28"/>
  <c r="M168" i="28"/>
  <c r="M169" i="28"/>
  <c r="M170" i="28"/>
  <c r="M171" i="28"/>
  <c r="M172" i="28"/>
  <c r="M173" i="28"/>
  <c r="M175" i="28"/>
  <c r="M176" i="28"/>
  <c r="M177" i="28"/>
  <c r="M178" i="28"/>
  <c r="M179" i="28"/>
  <c r="M181" i="28"/>
  <c r="M182" i="28"/>
  <c r="M183" i="28"/>
  <c r="M184" i="28"/>
  <c r="M187" i="28"/>
  <c r="M188" i="28"/>
  <c r="M190" i="28"/>
  <c r="M193" i="28"/>
  <c r="M194" i="28"/>
  <c r="M196" i="28"/>
  <c r="M199" i="28"/>
  <c r="M200" i="28"/>
  <c r="M202" i="28"/>
  <c r="M205" i="28"/>
  <c r="M206" i="28"/>
  <c r="M208" i="28"/>
  <c r="M211" i="28"/>
  <c r="M212" i="28"/>
  <c r="M214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5" i="28"/>
  <c r="M286" i="28"/>
  <c r="M288" i="28"/>
  <c r="M289" i="28"/>
  <c r="M291" i="28"/>
  <c r="M292" i="28"/>
  <c r="M294" i="28"/>
  <c r="M295" i="28"/>
  <c r="M297" i="28"/>
  <c r="M299" i="28"/>
  <c r="B42" i="198" l="1"/>
  <c r="B41" i="196"/>
  <c r="B44" i="195"/>
  <c r="M364" i="28"/>
  <c r="M358" i="28"/>
  <c r="M363" i="28"/>
  <c r="M357" i="28"/>
  <c r="M362" i="28"/>
  <c r="M356" i="28"/>
  <c r="M361" i="28"/>
  <c r="M355" i="28"/>
  <c r="M360" i="28"/>
  <c r="M354" i="28"/>
  <c r="M365" i="28"/>
  <c r="M359" i="28"/>
  <c r="M353" i="28"/>
  <c r="M352" i="28"/>
  <c r="M351" i="28"/>
  <c r="M350" i="28"/>
  <c r="M349" i="28"/>
  <c r="M348" i="28"/>
  <c r="M347" i="28"/>
  <c r="M346" i="28"/>
  <c r="M345" i="28"/>
  <c r="M344" i="28"/>
  <c r="M343" i="28"/>
  <c r="M342" i="28"/>
  <c r="M341" i="28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M328" i="28"/>
  <c r="M327" i="28"/>
  <c r="M326" i="28"/>
  <c r="M325" i="28"/>
  <c r="M324" i="28"/>
  <c r="M323" i="28"/>
  <c r="M322" i="28"/>
  <c r="M321" i="28"/>
  <c r="M320" i="28"/>
  <c r="M319" i="28"/>
  <c r="M318" i="28"/>
  <c r="M317" i="28"/>
  <c r="M316" i="28"/>
  <c r="M315" i="28"/>
  <c r="M314" i="28"/>
  <c r="M313" i="28"/>
  <c r="M312" i="28"/>
  <c r="M311" i="28"/>
  <c r="M310" i="28"/>
  <c r="M309" i="28"/>
  <c r="M308" i="28"/>
  <c r="M307" i="28"/>
  <c r="M306" i="28"/>
  <c r="M305" i="28"/>
  <c r="M304" i="28"/>
  <c r="M303" i="28"/>
  <c r="M302" i="28"/>
  <c r="M301" i="28"/>
  <c r="M300" i="28"/>
  <c r="M298" i="28"/>
  <c r="M296" i="28"/>
  <c r="M293" i="28"/>
  <c r="M290" i="28"/>
  <c r="M287" i="28"/>
  <c r="M284" i="28"/>
  <c r="M204" i="28"/>
  <c r="M192" i="28"/>
  <c r="M163" i="28"/>
  <c r="M161" i="28"/>
  <c r="M136" i="28"/>
  <c r="M213" i="28"/>
  <c r="M201" i="28"/>
  <c r="M189" i="28"/>
  <c r="M174" i="28"/>
  <c r="M160" i="28"/>
  <c r="M151" i="28"/>
  <c r="M148" i="28"/>
  <c r="M139" i="28"/>
  <c r="M215" i="28"/>
  <c r="M203" i="28"/>
  <c r="M191" i="28"/>
  <c r="M159" i="28"/>
  <c r="M147" i="28"/>
  <c r="M210" i="28"/>
  <c r="M198" i="28"/>
  <c r="M186" i="28"/>
  <c r="M207" i="28"/>
  <c r="M195" i="28"/>
  <c r="M157" i="28"/>
  <c r="M154" i="28"/>
  <c r="M145" i="28"/>
  <c r="M142" i="28"/>
  <c r="M209" i="28"/>
  <c r="M197" i="28"/>
  <c r="M185" i="28"/>
  <c r="M180" i="28"/>
  <c r="M153" i="28"/>
  <c r="M141" i="28"/>
  <c r="M100" i="28"/>
  <c r="M73" i="28"/>
  <c r="M71" i="28"/>
  <c r="M69" i="28"/>
  <c r="M67" i="28"/>
  <c r="M65" i="28"/>
  <c r="M63" i="28"/>
  <c r="M61" i="28"/>
  <c r="M59" i="28"/>
  <c r="M57" i="28"/>
  <c r="M55" i="28"/>
  <c r="M53" i="28"/>
  <c r="M51" i="28"/>
  <c r="M49" i="28"/>
  <c r="M47" i="28"/>
  <c r="M45" i="28"/>
  <c r="M43" i="28"/>
  <c r="M41" i="28"/>
  <c r="M39" i="28"/>
  <c r="M37" i="28"/>
  <c r="M35" i="28"/>
  <c r="M33" i="28"/>
  <c r="M31" i="28"/>
  <c r="M29" i="28"/>
  <c r="M74" i="28"/>
  <c r="M72" i="28"/>
  <c r="M70" i="28"/>
  <c r="M68" i="28"/>
  <c r="M66" i="28"/>
  <c r="M64" i="28"/>
  <c r="M62" i="28"/>
  <c r="M60" i="28"/>
  <c r="M58" i="28"/>
  <c r="M56" i="28"/>
  <c r="M54" i="28"/>
  <c r="M52" i="28"/>
  <c r="M50" i="28"/>
  <c r="M48" i="28"/>
  <c r="M46" i="28"/>
  <c r="M44" i="28"/>
  <c r="M42" i="28"/>
  <c r="M40" i="28"/>
  <c r="M38" i="28"/>
  <c r="M36" i="28"/>
  <c r="M34" i="28"/>
  <c r="M32" i="28"/>
  <c r="M30" i="28"/>
  <c r="M28" i="28"/>
  <c r="M26" i="28"/>
  <c r="M24" i="28"/>
  <c r="M22" i="28"/>
  <c r="M20" i="28"/>
  <c r="M18" i="28"/>
  <c r="M91" i="28"/>
  <c r="M79" i="28"/>
  <c r="M93" i="28"/>
  <c r="M81" i="28"/>
  <c r="M101" i="28"/>
  <c r="M95" i="28"/>
  <c r="M92" i="28"/>
  <c r="M83" i="28"/>
  <c r="M80" i="28"/>
  <c r="M89" i="28"/>
  <c r="M77" i="28"/>
  <c r="M97" i="28"/>
  <c r="M94" i="28"/>
  <c r="M85" i="28"/>
  <c r="M82" i="28"/>
  <c r="M99" i="28"/>
  <c r="M87" i="28"/>
  <c r="M75" i="28"/>
  <c r="B43" i="198" l="1"/>
  <c r="B42" i="196"/>
  <c r="B45" i="195"/>
  <c r="B44" i="198" l="1"/>
  <c r="B43" i="196"/>
  <c r="B46" i="195"/>
  <c r="B45" i="198" l="1"/>
  <c r="B44" i="196"/>
  <c r="D67" i="194"/>
  <c r="C66" i="194"/>
  <c r="C67" i="194"/>
  <c r="C64" i="194"/>
  <c r="E83" i="194"/>
  <c r="E92" i="194"/>
  <c r="H10" i="194"/>
  <c r="I10" i="194"/>
  <c r="C10" i="194"/>
  <c r="B46" i="198" l="1"/>
  <c r="B45" i="196"/>
  <c r="H73" i="194"/>
  <c r="D97" i="194"/>
  <c r="B46" i="196" l="1"/>
  <c r="K78" i="194"/>
  <c r="I11" i="194"/>
  <c r="I12" i="194" s="1"/>
  <c r="I13" i="194" s="1"/>
  <c r="I14" i="194" s="1"/>
  <c r="I15" i="194" s="1"/>
  <c r="I16" i="194" s="1"/>
  <c r="I17" i="194" s="1"/>
  <c r="I18" i="194" s="1"/>
  <c r="I19" i="194" s="1"/>
  <c r="I20" i="194" s="1"/>
  <c r="I21" i="194" s="1"/>
  <c r="I22" i="194" s="1"/>
  <c r="I23" i="194" s="1"/>
  <c r="I24" i="194" s="1"/>
  <c r="I25" i="194" s="1"/>
  <c r="I26" i="194" s="1"/>
  <c r="I27" i="194" s="1"/>
  <c r="I28" i="194" s="1"/>
  <c r="I29" i="194" s="1"/>
  <c r="I30" i="194" s="1"/>
  <c r="I31" i="194" s="1"/>
  <c r="I32" i="194" s="1"/>
  <c r="I33" i="194" s="1"/>
  <c r="I34" i="194" s="1"/>
  <c r="I35" i="194" s="1"/>
  <c r="I36" i="194" s="1"/>
  <c r="I37" i="194" s="1"/>
  <c r="I38" i="194" s="1"/>
  <c r="I39" i="194" s="1"/>
  <c r="I40" i="194" s="1"/>
  <c r="I41" i="194" s="1"/>
  <c r="I42" i="194" s="1"/>
  <c r="I43" i="194" s="1"/>
  <c r="I44" i="194" s="1"/>
  <c r="I45" i="194" s="1"/>
  <c r="I46" i="194" s="1"/>
  <c r="I47" i="194" s="1"/>
  <c r="I48" i="194" s="1"/>
  <c r="I49" i="194" s="1"/>
  <c r="I50" i="194" s="1"/>
  <c r="I51" i="194" s="1"/>
  <c r="I52" i="194" s="1"/>
  <c r="I53" i="194" s="1"/>
  <c r="I54" i="194" s="1"/>
  <c r="I55" i="194" s="1"/>
  <c r="I56" i="194" s="1"/>
  <c r="C88" i="194"/>
  <c r="F78" i="194"/>
  <c r="K79" i="194"/>
  <c r="J79" i="194"/>
  <c r="G79" i="194"/>
  <c r="F79" i="194"/>
  <c r="C79" i="194"/>
  <c r="G78" i="194"/>
  <c r="C78" i="194"/>
  <c r="F73" i="194"/>
  <c r="C65" i="194"/>
  <c r="B11" i="194"/>
  <c r="B12" i="194" s="1"/>
  <c r="B13" i="194" s="1"/>
  <c r="B14" i="194" s="1"/>
  <c r="B15" i="194" s="1"/>
  <c r="B8" i="194"/>
  <c r="F75" i="194" l="1"/>
  <c r="H75" i="194" s="1"/>
  <c r="H79" i="194"/>
  <c r="F80" i="194"/>
  <c r="I73" i="194"/>
  <c r="I75" i="194" s="1"/>
  <c r="F10" i="194"/>
  <c r="B16" i="194"/>
  <c r="H78" i="194"/>
  <c r="J78" i="194"/>
  <c r="G73" i="194" l="1"/>
  <c r="G75" i="194" s="1"/>
  <c r="H80" i="194"/>
  <c r="I78" i="194" s="1"/>
  <c r="B17" i="194"/>
  <c r="B18" i="194" l="1"/>
  <c r="I79" i="194"/>
  <c r="K80" i="194" s="1"/>
  <c r="D94" i="194"/>
  <c r="G80" i="194"/>
  <c r="I80" i="194" l="1"/>
  <c r="J80" i="194"/>
  <c r="B19" i="194"/>
  <c r="B20" i="194" l="1"/>
  <c r="B21" i="194" l="1"/>
  <c r="B22" i="194" l="1"/>
  <c r="B23" i="194" l="1"/>
  <c r="B24" i="194" l="1"/>
  <c r="B25" i="194" l="1"/>
  <c r="B26" i="194" l="1"/>
  <c r="B27" i="194" l="1"/>
  <c r="B28" i="194" l="1"/>
  <c r="B29" i="194" l="1"/>
  <c r="B30" i="194" l="1"/>
  <c r="B31" i="194" l="1"/>
  <c r="B32" i="194" s="1"/>
  <c r="B33" i="194" s="1"/>
  <c r="B34" i="194" s="1"/>
  <c r="B35" i="194" s="1"/>
  <c r="B36" i="194" s="1"/>
  <c r="B37" i="194" s="1"/>
  <c r="B38" i="194" s="1"/>
  <c r="B39" i="194" s="1"/>
  <c r="B40" i="194" s="1"/>
  <c r="B41" i="194" s="1"/>
  <c r="B42" i="194" s="1"/>
  <c r="B43" i="194" s="1"/>
  <c r="B44" i="194" s="1"/>
  <c r="B45" i="194" s="1"/>
  <c r="B46" i="194" s="1"/>
  <c r="B47" i="194" s="1"/>
  <c r="B48" i="194" s="1"/>
  <c r="B49" i="194" s="1"/>
  <c r="B50" i="194" s="1"/>
  <c r="B51" i="194" s="1"/>
  <c r="B52" i="194" s="1"/>
  <c r="B53" i="194" s="1"/>
  <c r="B54" i="194" s="1"/>
  <c r="B55" i="194" s="1"/>
  <c r="B56" i="194" s="1"/>
  <c r="G10" i="194" l="1"/>
  <c r="D65" i="194"/>
  <c r="V372" i="167" l="1"/>
  <c r="V374" i="167"/>
  <c r="V375" i="167"/>
  <c r="V376" i="167"/>
  <c r="V377" i="167"/>
  <c r="V378" i="167"/>
  <c r="V379" i="167"/>
  <c r="V380" i="167"/>
  <c r="V381" i="167"/>
  <c r="V382" i="167"/>
  <c r="V383" i="167"/>
  <c r="V384" i="167"/>
  <c r="V385" i="167"/>
  <c r="V386" i="167"/>
  <c r="V387" i="167"/>
  <c r="V388" i="167"/>
  <c r="V389" i="167"/>
  <c r="V390" i="167"/>
  <c r="V391" i="167"/>
  <c r="V392" i="167"/>
  <c r="V393" i="167"/>
  <c r="V394" i="167"/>
  <c r="V373" i="167"/>
  <c r="AX8" i="25" l="1"/>
  <c r="P8" i="25" s="1"/>
  <c r="I50" i="25" l="1"/>
  <c r="AA354" i="31" l="1"/>
  <c r="AA338" i="31"/>
  <c r="AA322" i="31"/>
  <c r="AA274" i="31"/>
  <c r="AA258" i="31"/>
  <c r="AA242" i="31"/>
  <c r="AA226" i="31"/>
  <c r="AA210" i="31"/>
  <c r="AA194" i="31"/>
  <c r="AA178" i="31"/>
  <c r="AA162" i="31"/>
  <c r="AA146" i="31"/>
  <c r="AA130" i="31"/>
  <c r="AA114" i="31"/>
  <c r="AA98" i="31"/>
  <c r="AA82" i="31"/>
  <c r="AA66" i="31"/>
  <c r="AA50" i="31"/>
  <c r="AA34" i="31"/>
  <c r="AA18" i="31"/>
  <c r="AA129" i="31"/>
  <c r="AA81" i="31"/>
  <c r="AA49" i="31"/>
  <c r="AA17" i="31"/>
  <c r="AA190" i="31"/>
  <c r="AA142" i="31"/>
  <c r="AA62" i="31"/>
  <c r="AA173" i="31"/>
  <c r="AA93" i="31"/>
  <c r="AA13" i="31"/>
  <c r="AA44" i="31"/>
  <c r="AA27" i="31"/>
  <c r="AA247" i="31"/>
  <c r="AA70" i="31"/>
  <c r="AA101" i="31"/>
  <c r="AA148" i="31"/>
  <c r="AA195" i="31"/>
  <c r="AA353" i="31"/>
  <c r="AA337" i="31"/>
  <c r="AA321" i="31"/>
  <c r="AA273" i="31"/>
  <c r="AA257" i="31"/>
  <c r="AA241" i="31"/>
  <c r="AA225" i="31"/>
  <c r="AA209" i="31"/>
  <c r="AA193" i="31"/>
  <c r="AA177" i="31"/>
  <c r="AA161" i="31"/>
  <c r="AA145" i="31"/>
  <c r="AA113" i="31"/>
  <c r="AA97" i="31"/>
  <c r="AA65" i="31"/>
  <c r="AA33" i="31"/>
  <c r="AA206" i="31"/>
  <c r="AA126" i="31"/>
  <c r="AA30" i="31"/>
  <c r="AA157" i="31"/>
  <c r="AA61" i="31"/>
  <c r="AA76" i="31"/>
  <c r="AA42" i="31"/>
  <c r="AA231" i="31"/>
  <c r="AA149" i="31"/>
  <c r="AA180" i="31"/>
  <c r="AA275" i="31"/>
  <c r="AA67" i="31"/>
  <c r="AA352" i="31"/>
  <c r="AA336" i="31"/>
  <c r="AA320" i="31"/>
  <c r="AA272" i="31"/>
  <c r="AA256" i="31"/>
  <c r="AA240" i="31"/>
  <c r="AA224" i="31"/>
  <c r="AA208" i="31"/>
  <c r="AA192" i="31"/>
  <c r="AA176" i="31"/>
  <c r="AA160" i="31"/>
  <c r="AA144" i="31"/>
  <c r="AA128" i="31"/>
  <c r="AA112" i="31"/>
  <c r="AA96" i="31"/>
  <c r="AA80" i="31"/>
  <c r="AA64" i="31"/>
  <c r="AA48" i="31"/>
  <c r="AA32" i="31"/>
  <c r="AA16" i="31"/>
  <c r="AA238" i="31"/>
  <c r="AA110" i="31"/>
  <c r="AA14" i="31"/>
  <c r="AA125" i="31"/>
  <c r="AA29" i="31"/>
  <c r="AA28" i="31"/>
  <c r="AA58" i="31"/>
  <c r="AA262" i="31"/>
  <c r="AA22" i="31"/>
  <c r="AA85" i="31"/>
  <c r="AA212" i="31"/>
  <c r="AA339" i="31"/>
  <c r="AA131" i="31"/>
  <c r="AA367" i="31"/>
  <c r="AA351" i="31"/>
  <c r="AA335" i="31"/>
  <c r="AA319" i="31"/>
  <c r="AA271" i="31"/>
  <c r="AA255" i="31"/>
  <c r="AA239" i="31"/>
  <c r="AA223" i="31"/>
  <c r="AA207" i="31"/>
  <c r="AA191" i="31"/>
  <c r="AA175" i="31"/>
  <c r="AA159" i="31"/>
  <c r="AA143" i="31"/>
  <c r="AA127" i="31"/>
  <c r="AA111" i="31"/>
  <c r="AA95" i="31"/>
  <c r="AA79" i="31"/>
  <c r="AA63" i="31"/>
  <c r="AA47" i="31"/>
  <c r="AA31" i="31"/>
  <c r="AA15" i="31"/>
  <c r="AA334" i="31"/>
  <c r="AA270" i="31"/>
  <c r="AA222" i="31"/>
  <c r="AA158" i="31"/>
  <c r="AA94" i="31"/>
  <c r="AA46" i="31"/>
  <c r="AA189" i="31"/>
  <c r="AA77" i="31"/>
  <c r="AA92" i="31"/>
  <c r="AA43" i="31"/>
  <c r="AA72" i="31"/>
  <c r="AA167" i="31"/>
  <c r="AA87" i="31"/>
  <c r="AA342" i="31"/>
  <c r="AA150" i="31"/>
  <c r="AA245" i="31"/>
  <c r="AA37" i="31"/>
  <c r="AA52" i="31"/>
  <c r="AA147" i="31"/>
  <c r="AA366" i="31"/>
  <c r="AA350" i="31"/>
  <c r="AA318" i="31"/>
  <c r="AA254" i="31"/>
  <c r="AA174" i="31"/>
  <c r="AA78" i="31"/>
  <c r="AA141" i="31"/>
  <c r="AA45" i="31"/>
  <c r="AA59" i="31"/>
  <c r="AA40" i="31"/>
  <c r="AA199" i="31"/>
  <c r="AA71" i="31"/>
  <c r="AA214" i="31"/>
  <c r="AA118" i="31"/>
  <c r="AA21" i="31"/>
  <c r="AA20" i="31"/>
  <c r="AA115" i="31"/>
  <c r="AA365" i="31"/>
  <c r="AA349" i="31"/>
  <c r="AA333" i="31"/>
  <c r="AA317" i="31"/>
  <c r="AA269" i="31"/>
  <c r="AA253" i="31"/>
  <c r="AA237" i="31"/>
  <c r="AA221" i="31"/>
  <c r="AA205" i="31"/>
  <c r="AA109" i="31"/>
  <c r="AA60" i="31"/>
  <c r="AA88" i="31"/>
  <c r="AA135" i="31"/>
  <c r="AA166" i="31"/>
  <c r="AA133" i="31"/>
  <c r="AA68" i="31"/>
  <c r="AA227" i="31"/>
  <c r="AA364" i="31"/>
  <c r="AA348" i="31"/>
  <c r="AA332" i="31"/>
  <c r="AA316" i="31"/>
  <c r="AA268" i="31"/>
  <c r="AA252" i="31"/>
  <c r="AA236" i="31"/>
  <c r="AA220" i="31"/>
  <c r="AA204" i="31"/>
  <c r="AA188" i="31"/>
  <c r="AA172" i="31"/>
  <c r="AA156" i="31"/>
  <c r="AA140" i="31"/>
  <c r="AA124" i="31"/>
  <c r="AA108" i="31"/>
  <c r="AA246" i="31"/>
  <c r="AA54" i="31"/>
  <c r="AA165" i="31"/>
  <c r="AA100" i="31"/>
  <c r="AA243" i="31"/>
  <c r="AA19" i="31"/>
  <c r="AA363" i="31"/>
  <c r="AA347" i="31"/>
  <c r="AA331" i="31"/>
  <c r="AA315" i="31"/>
  <c r="AA267" i="31"/>
  <c r="AA251" i="31"/>
  <c r="AA235" i="31"/>
  <c r="AA219" i="31"/>
  <c r="AA203" i="31"/>
  <c r="AA187" i="31"/>
  <c r="AA171" i="31"/>
  <c r="AA155" i="31"/>
  <c r="AA139" i="31"/>
  <c r="AA123" i="31"/>
  <c r="AA107" i="31"/>
  <c r="AA91" i="31"/>
  <c r="AA75" i="31"/>
  <c r="AA56" i="31"/>
  <c r="AA183" i="31"/>
  <c r="AA23" i="31"/>
  <c r="AA230" i="31"/>
  <c r="AA213" i="31"/>
  <c r="AA116" i="31"/>
  <c r="AA259" i="31"/>
  <c r="AA35" i="31"/>
  <c r="AA362" i="31"/>
  <c r="AA346" i="31"/>
  <c r="AA330" i="31"/>
  <c r="AA314" i="31"/>
  <c r="AA266" i="31"/>
  <c r="AA250" i="31"/>
  <c r="AA234" i="31"/>
  <c r="AA218" i="31"/>
  <c r="AA202" i="31"/>
  <c r="AA186" i="31"/>
  <c r="AA170" i="31"/>
  <c r="AA154" i="31"/>
  <c r="AA138" i="31"/>
  <c r="AA122" i="31"/>
  <c r="AA106" i="31"/>
  <c r="AA90" i="31"/>
  <c r="AA74" i="31"/>
  <c r="AA26" i="31"/>
  <c r="AA151" i="31"/>
  <c r="AA358" i="31"/>
  <c r="AA86" i="31"/>
  <c r="AA117" i="31"/>
  <c r="AA164" i="31"/>
  <c r="AA211" i="31"/>
  <c r="AA361" i="31"/>
  <c r="AA345" i="31"/>
  <c r="AA329" i="31"/>
  <c r="AA313" i="31"/>
  <c r="AA265" i="31"/>
  <c r="AA249" i="31"/>
  <c r="AA233" i="31"/>
  <c r="AA217" i="31"/>
  <c r="AA201" i="31"/>
  <c r="AA185" i="31"/>
  <c r="AA169" i="31"/>
  <c r="AA153" i="31"/>
  <c r="AA137" i="31"/>
  <c r="AA121" i="31"/>
  <c r="AA105" i="31"/>
  <c r="AA89" i="31"/>
  <c r="AA73" i="31"/>
  <c r="AA57" i="31"/>
  <c r="AA41" i="31"/>
  <c r="AA25" i="31"/>
  <c r="AA120" i="31"/>
  <c r="AA215" i="31"/>
  <c r="AA55" i="31"/>
  <c r="AA134" i="31"/>
  <c r="AA197" i="31"/>
  <c r="AA69" i="31"/>
  <c r="AA132" i="31"/>
  <c r="AA83" i="31"/>
  <c r="AA360" i="31"/>
  <c r="AA344" i="31"/>
  <c r="AA328" i="31"/>
  <c r="AA264" i="31"/>
  <c r="AA248" i="31"/>
  <c r="AA232" i="31"/>
  <c r="AA216" i="31"/>
  <c r="AA200" i="31"/>
  <c r="AA184" i="31"/>
  <c r="AA168" i="31"/>
  <c r="AA152" i="31"/>
  <c r="AA136" i="31"/>
  <c r="AA104" i="31"/>
  <c r="AA24" i="31"/>
  <c r="AA119" i="31"/>
  <c r="AA39" i="31"/>
  <c r="AA326" i="31"/>
  <c r="AA102" i="31"/>
  <c r="AA229" i="31"/>
  <c r="AA196" i="31"/>
  <c r="AA323" i="31"/>
  <c r="AA179" i="31"/>
  <c r="AA359" i="31"/>
  <c r="AA343" i="31"/>
  <c r="AA327" i="31"/>
  <c r="AA263" i="31"/>
  <c r="AA103" i="31"/>
  <c r="AA198" i="31"/>
  <c r="AA38" i="31"/>
  <c r="AA181" i="31"/>
  <c r="AA84" i="31"/>
  <c r="AA51" i="31"/>
  <c r="AA182" i="31"/>
  <c r="AA357" i="31"/>
  <c r="AA341" i="31"/>
  <c r="AA325" i="31"/>
  <c r="AA261" i="31"/>
  <c r="AA53" i="31"/>
  <c r="AA36" i="31"/>
  <c r="AA99" i="31"/>
  <c r="AA356" i="31"/>
  <c r="AA340" i="31"/>
  <c r="AA324" i="31"/>
  <c r="AA276" i="31"/>
  <c r="AA260" i="31"/>
  <c r="AA244" i="31"/>
  <c r="AA228" i="31"/>
  <c r="AA355" i="31"/>
  <c r="AA163" i="31"/>
  <c r="F16" i="202"/>
  <c r="F17" i="202"/>
  <c r="F18" i="202"/>
  <c r="F19" i="202"/>
  <c r="F20" i="202"/>
  <c r="F21" i="202"/>
  <c r="F22" i="202"/>
  <c r="F23" i="202"/>
  <c r="F24" i="202"/>
  <c r="F25" i="202"/>
  <c r="F26" i="202"/>
  <c r="F27" i="202"/>
  <c r="F28" i="202"/>
  <c r="F29" i="202"/>
  <c r="F30" i="202"/>
  <c r="F31" i="202"/>
  <c r="F32" i="202"/>
  <c r="J54" i="25"/>
  <c r="J77" i="201" s="1"/>
  <c r="C11" i="194"/>
  <c r="C12" i="194" s="1"/>
  <c r="C13" i="194" s="1"/>
  <c r="C14" i="194" s="1"/>
  <c r="C15" i="194" s="1"/>
  <c r="C16" i="194" s="1"/>
  <c r="D16" i="194" s="1"/>
  <c r="H11" i="194"/>
  <c r="H12" i="194" s="1"/>
  <c r="H13" i="194" s="1"/>
  <c r="H14" i="194" s="1"/>
  <c r="H15" i="194" s="1"/>
  <c r="H16" i="194" s="1"/>
  <c r="F11" i="194"/>
  <c r="F33" i="202" l="1"/>
  <c r="F34" i="202" s="1"/>
  <c r="F35" i="202" s="1"/>
  <c r="F36" i="202" s="1"/>
  <c r="F37" i="202" s="1"/>
  <c r="F38" i="202" s="1"/>
  <c r="F39" i="202" s="1"/>
  <c r="F40" i="202" s="1"/>
  <c r="F41" i="202" s="1"/>
  <c r="F42" i="202" s="1"/>
  <c r="F43" i="202" s="1"/>
  <c r="F44" i="202" s="1"/>
  <c r="F45" i="202" s="1"/>
  <c r="F46" i="202" s="1"/>
  <c r="J77" i="199"/>
  <c r="J77" i="200"/>
  <c r="F12" i="194"/>
  <c r="G11" i="194"/>
  <c r="H17" i="194"/>
  <c r="J16" i="194"/>
  <c r="D17" i="194"/>
  <c r="D18" i="194" l="1"/>
  <c r="H18" i="194"/>
  <c r="J17" i="194"/>
  <c r="F13" i="194"/>
  <c r="G12" i="194"/>
  <c r="F48" i="199" l="1"/>
  <c r="F48" i="200"/>
  <c r="G13" i="194"/>
  <c r="F14" i="194"/>
  <c r="H19" i="194"/>
  <c r="J18" i="194"/>
  <c r="D19" i="194"/>
  <c r="D20" i="194" l="1"/>
  <c r="F15" i="194"/>
  <c r="G14" i="194"/>
  <c r="H20" i="194"/>
  <c r="J19" i="194"/>
  <c r="H21" i="194" l="1"/>
  <c r="J20" i="194"/>
  <c r="F16" i="194"/>
  <c r="G15" i="194"/>
  <c r="D21" i="194"/>
  <c r="D22" i="194" l="1"/>
  <c r="F17" i="194"/>
  <c r="G16" i="194"/>
  <c r="H22" i="194"/>
  <c r="J21" i="194"/>
  <c r="H23" i="194" l="1"/>
  <c r="J22" i="194"/>
  <c r="K16" i="194"/>
  <c r="F18" i="194"/>
  <c r="G17" i="194"/>
  <c r="K17" i="194" s="1"/>
  <c r="D23" i="194"/>
  <c r="D24" i="194" l="1"/>
  <c r="F19" i="194"/>
  <c r="G18" i="194"/>
  <c r="H24" i="194"/>
  <c r="J23" i="194"/>
  <c r="F20" i="194" l="1"/>
  <c r="G19" i="194"/>
  <c r="K19" i="194" s="1"/>
  <c r="H25" i="194"/>
  <c r="J24" i="194"/>
  <c r="K18" i="194"/>
  <c r="D25" i="194"/>
  <c r="D26" i="194" l="1"/>
  <c r="H26" i="194"/>
  <c r="J25" i="194"/>
  <c r="F21" i="194"/>
  <c r="G20" i="194"/>
  <c r="F22" i="194" l="1"/>
  <c r="G21" i="194"/>
  <c r="K21" i="194" s="1"/>
  <c r="K20" i="194"/>
  <c r="H27" i="194"/>
  <c r="J26" i="194"/>
  <c r="D27" i="194"/>
  <c r="D28" i="194" l="1"/>
  <c r="H28" i="194"/>
  <c r="J27" i="194"/>
  <c r="F23" i="194"/>
  <c r="G22" i="194"/>
  <c r="K22" i="194" l="1"/>
  <c r="F24" i="194"/>
  <c r="G23" i="194"/>
  <c r="K23" i="194" s="1"/>
  <c r="H29" i="194"/>
  <c r="J28" i="194"/>
  <c r="D29" i="194"/>
  <c r="D30" i="194" l="1"/>
  <c r="H30" i="194"/>
  <c r="J29" i="194"/>
  <c r="F25" i="194"/>
  <c r="G24" i="194"/>
  <c r="K24" i="194" s="1"/>
  <c r="F26" i="194" l="1"/>
  <c r="G25" i="194"/>
  <c r="K25" i="194" s="1"/>
  <c r="H31" i="194"/>
  <c r="J30" i="194"/>
  <c r="D31" i="194"/>
  <c r="D32" i="194" l="1"/>
  <c r="H32" i="194"/>
  <c r="J31" i="194"/>
  <c r="F27" i="194"/>
  <c r="G26" i="194"/>
  <c r="K26" i="194" s="1"/>
  <c r="D33" i="194" l="1"/>
  <c r="F28" i="194"/>
  <c r="G27" i="194"/>
  <c r="K27" i="194" s="1"/>
  <c r="H33" i="194"/>
  <c r="J32" i="194"/>
  <c r="H34" i="194" l="1"/>
  <c r="J33" i="194"/>
  <c r="F29" i="194"/>
  <c r="G28" i="194"/>
  <c r="K28" i="194" s="1"/>
  <c r="D34" i="194"/>
  <c r="D35" i="194" l="1"/>
  <c r="F30" i="194"/>
  <c r="G29" i="194"/>
  <c r="K29" i="194" s="1"/>
  <c r="H35" i="194"/>
  <c r="J34" i="194"/>
  <c r="H36" i="194" l="1"/>
  <c r="J35" i="194"/>
  <c r="F31" i="194"/>
  <c r="G30" i="194"/>
  <c r="K30" i="194" s="1"/>
  <c r="D36" i="194"/>
  <c r="D37" i="194" l="1"/>
  <c r="F32" i="194"/>
  <c r="G31" i="194"/>
  <c r="K31" i="194" s="1"/>
  <c r="H37" i="194"/>
  <c r="J36" i="194"/>
  <c r="H38" i="194" l="1"/>
  <c r="J37" i="194"/>
  <c r="F33" i="194"/>
  <c r="G32" i="194"/>
  <c r="K32" i="194" s="1"/>
  <c r="D38" i="194"/>
  <c r="D39" i="194" l="1"/>
  <c r="F34" i="194"/>
  <c r="G33" i="194"/>
  <c r="K33" i="194" s="1"/>
  <c r="H39" i="194"/>
  <c r="J38" i="194"/>
  <c r="H40" i="194" l="1"/>
  <c r="J39" i="194"/>
  <c r="D40" i="194"/>
  <c r="F35" i="194"/>
  <c r="G34" i="194"/>
  <c r="K34" i="194" s="1"/>
  <c r="F36" i="194" l="1"/>
  <c r="G35" i="194"/>
  <c r="K35" i="194" s="1"/>
  <c r="D41" i="194"/>
  <c r="H41" i="194"/>
  <c r="J40" i="194"/>
  <c r="H42" i="194" l="1"/>
  <c r="J41" i="194"/>
  <c r="D42" i="194"/>
  <c r="F37" i="194"/>
  <c r="G36" i="194"/>
  <c r="K36" i="194" s="1"/>
  <c r="F38" i="194" l="1"/>
  <c r="G37" i="194"/>
  <c r="K37" i="194" s="1"/>
  <c r="D43" i="194"/>
  <c r="H43" i="194"/>
  <c r="J42" i="194"/>
  <c r="H44" i="194" l="1"/>
  <c r="J43" i="194"/>
  <c r="D44" i="194"/>
  <c r="F39" i="194"/>
  <c r="G38" i="194"/>
  <c r="K38" i="194" s="1"/>
  <c r="F40" i="194" l="1"/>
  <c r="G39" i="194"/>
  <c r="K39" i="194" s="1"/>
  <c r="D45" i="194"/>
  <c r="H45" i="194"/>
  <c r="J44" i="194"/>
  <c r="H46" i="194" l="1"/>
  <c r="J45" i="194"/>
  <c r="D46" i="194"/>
  <c r="F41" i="194"/>
  <c r="G40" i="194"/>
  <c r="K40" i="194" s="1"/>
  <c r="F42" i="194" l="1"/>
  <c r="G41" i="194"/>
  <c r="K41" i="194" s="1"/>
  <c r="D47" i="194"/>
  <c r="H47" i="194"/>
  <c r="J46" i="194"/>
  <c r="H48" i="194" l="1"/>
  <c r="J47" i="194"/>
  <c r="D48" i="194"/>
  <c r="F43" i="194"/>
  <c r="G42" i="194"/>
  <c r="K42" i="194" s="1"/>
  <c r="F44" i="194" l="1"/>
  <c r="G43" i="194"/>
  <c r="K43" i="194" s="1"/>
  <c r="D49" i="194"/>
  <c r="H49" i="194"/>
  <c r="J48" i="194"/>
  <c r="H50" i="194" l="1"/>
  <c r="J49" i="194"/>
  <c r="D50" i="194"/>
  <c r="F45" i="194"/>
  <c r="G44" i="194"/>
  <c r="K44" i="194" s="1"/>
  <c r="F46" i="194" l="1"/>
  <c r="G45" i="194"/>
  <c r="K45" i="194" s="1"/>
  <c r="D51" i="194"/>
  <c r="H51" i="194"/>
  <c r="J50" i="194"/>
  <c r="H52" i="194" l="1"/>
  <c r="J51" i="194"/>
  <c r="D52" i="194"/>
  <c r="F47" i="194"/>
  <c r="G46" i="194"/>
  <c r="K46" i="194" s="1"/>
  <c r="D53" i="194" l="1"/>
  <c r="F48" i="194"/>
  <c r="G47" i="194"/>
  <c r="K47" i="194" s="1"/>
  <c r="H53" i="194"/>
  <c r="J52" i="194"/>
  <c r="H54" i="194" l="1"/>
  <c r="J53" i="194"/>
  <c r="F49" i="194"/>
  <c r="G48" i="194"/>
  <c r="K48" i="194" s="1"/>
  <c r="D54" i="194"/>
  <c r="F50" i="194" l="1"/>
  <c r="G49" i="194"/>
  <c r="K49" i="194" s="1"/>
  <c r="D55" i="194"/>
  <c r="H55" i="194"/>
  <c r="J54" i="194"/>
  <c r="H56" i="194" l="1"/>
  <c r="J56" i="194" s="1"/>
  <c r="J55" i="194"/>
  <c r="D56" i="194"/>
  <c r="F51" i="194"/>
  <c r="G50" i="194"/>
  <c r="K50" i="194" s="1"/>
  <c r="F52" i="194" l="1"/>
  <c r="G51" i="194"/>
  <c r="K51" i="194" s="1"/>
  <c r="F53" i="194" l="1"/>
  <c r="G52" i="194"/>
  <c r="K52" i="194" s="1"/>
  <c r="F54" i="194" l="1"/>
  <c r="G53" i="194"/>
  <c r="K53" i="194" s="1"/>
  <c r="F55" i="194" l="1"/>
  <c r="G54" i="194"/>
  <c r="K54" i="194" s="1"/>
  <c r="F56" i="194" l="1"/>
  <c r="G56" i="194" s="1"/>
  <c r="K56" i="194" s="1"/>
  <c r="G55" i="194"/>
  <c r="K55" i="194" l="1"/>
  <c r="K59" i="194" s="1"/>
  <c r="L59" i="194" s="1"/>
  <c r="G59" i="194"/>
  <c r="D53" i="176"/>
  <c r="D56" i="176"/>
  <c r="C56" i="176"/>
  <c r="D55" i="176"/>
  <c r="C55" i="176"/>
  <c r="C54" i="176"/>
  <c r="C53" i="176"/>
  <c r="C52" i="176"/>
  <c r="B10" i="176"/>
  <c r="B11" i="176" s="1"/>
  <c r="B12" i="176" s="1"/>
  <c r="B2" i="176"/>
  <c r="E2" i="131" s="1"/>
  <c r="E5" i="131" s="1"/>
  <c r="B13" i="176" l="1"/>
  <c r="E13" i="176" s="1" a="1"/>
  <c r="E13" i="176" s="1"/>
  <c r="E12" i="176" a="1"/>
  <c r="E12" i="176" s="1"/>
  <c r="E10" i="176" a="1"/>
  <c r="E10" i="176" s="1"/>
  <c r="D54" i="176"/>
  <c r="E11" i="176" a="1"/>
  <c r="E11" i="176" s="1"/>
  <c r="B3" i="176"/>
  <c r="B14" i="176" l="1"/>
  <c r="B15" i="176" l="1"/>
  <c r="E14" i="176" a="1"/>
  <c r="E14" i="176" s="1"/>
  <c r="B16" i="176" l="1"/>
  <c r="E15" i="176" a="1"/>
  <c r="E15" i="176" s="1"/>
  <c r="B17" i="176" l="1"/>
  <c r="E16" i="176" a="1"/>
  <c r="E16" i="176" s="1"/>
  <c r="B18" i="176" l="1"/>
  <c r="E17" i="176" a="1"/>
  <c r="E17" i="176" s="1"/>
  <c r="B19" i="176" l="1"/>
  <c r="E18" i="176" a="1"/>
  <c r="E18" i="176" s="1"/>
  <c r="B20" i="176" l="1"/>
  <c r="E19" i="176" a="1"/>
  <c r="E19" i="176" s="1"/>
  <c r="B21" i="176" l="1"/>
  <c r="E20" i="176" a="1"/>
  <c r="E20" i="176" s="1"/>
  <c r="B22" i="176" l="1"/>
  <c r="E21" i="176" a="1"/>
  <c r="E21" i="176" s="1"/>
  <c r="B23" i="176" l="1"/>
  <c r="E22" i="176" a="1"/>
  <c r="E22" i="176" s="1"/>
  <c r="B24" i="176" l="1"/>
  <c r="E23" i="176" a="1"/>
  <c r="E23" i="176" s="1"/>
  <c r="B25" i="176" l="1"/>
  <c r="E24" i="176" a="1"/>
  <c r="E24" i="176" s="1"/>
  <c r="B26" i="176" l="1"/>
  <c r="E25" i="176" a="1"/>
  <c r="E25" i="176" s="1"/>
  <c r="B27" i="176" l="1"/>
  <c r="E26" i="176" a="1"/>
  <c r="E26" i="176" s="1"/>
  <c r="B28" i="176" l="1"/>
  <c r="E27" i="176" a="1"/>
  <c r="E27" i="176" s="1"/>
  <c r="B29" i="176" l="1"/>
  <c r="E28" i="176" a="1"/>
  <c r="E28" i="176" s="1"/>
  <c r="B30" i="176" l="1"/>
  <c r="E29" i="176" a="1"/>
  <c r="E29" i="176" s="1"/>
  <c r="B31" i="176" l="1"/>
  <c r="E30" i="176" a="1"/>
  <c r="E30" i="176" s="1"/>
  <c r="E31" i="176" l="1" a="1"/>
  <c r="E31" i="176" s="1"/>
  <c r="B32" i="176"/>
  <c r="B33" i="176" l="1"/>
  <c r="E32" i="176" a="1"/>
  <c r="E32" i="176" s="1"/>
  <c r="E33" i="176" s="1"/>
  <c r="E34" i="176" s="1"/>
  <c r="E35" i="176" s="1"/>
  <c r="E36" i="176" s="1"/>
  <c r="E37" i="176" s="1"/>
  <c r="E38" i="176" s="1"/>
  <c r="E39" i="176" s="1"/>
  <c r="E40" i="176" s="1"/>
  <c r="E41" i="176" s="1"/>
  <c r="E42" i="176" s="1"/>
  <c r="E43" i="176" s="1"/>
  <c r="E44" i="176" s="1"/>
  <c r="E45" i="176" s="1"/>
  <c r="E46" i="176" s="1"/>
  <c r="B34" i="176" l="1"/>
  <c r="E131" i="167"/>
  <c r="B35" i="176" l="1"/>
  <c r="S210" i="167"/>
  <c r="S209" i="167"/>
  <c r="S208" i="167"/>
  <c r="S207" i="167"/>
  <c r="S206" i="167"/>
  <c r="S205" i="167"/>
  <c r="S204" i="167"/>
  <c r="S203" i="167"/>
  <c r="S202" i="167"/>
  <c r="S201" i="167"/>
  <c r="S200" i="167"/>
  <c r="S199" i="167"/>
  <c r="S198" i="167"/>
  <c r="S197" i="167"/>
  <c r="S196" i="167"/>
  <c r="S195" i="167"/>
  <c r="S194" i="167"/>
  <c r="S193" i="167"/>
  <c r="S192" i="167"/>
  <c r="S191" i="167"/>
  <c r="S190" i="167"/>
  <c r="S233" i="167"/>
  <c r="S232" i="167"/>
  <c r="S231" i="167"/>
  <c r="S230" i="167"/>
  <c r="S229" i="167"/>
  <c r="S228" i="167"/>
  <c r="S227" i="167"/>
  <c r="S226" i="167"/>
  <c r="S225" i="167"/>
  <c r="S224" i="167"/>
  <c r="S223" i="167"/>
  <c r="S222" i="167"/>
  <c r="S221" i="167"/>
  <c r="S220" i="167"/>
  <c r="S219" i="167"/>
  <c r="S218" i="167"/>
  <c r="S217" i="167"/>
  <c r="S216" i="167"/>
  <c r="S215" i="167"/>
  <c r="S214" i="167"/>
  <c r="S213" i="167"/>
  <c r="S285" i="167"/>
  <c r="S286" i="167"/>
  <c r="S287" i="167"/>
  <c r="S288" i="167"/>
  <c r="S289" i="167"/>
  <c r="S290" i="167"/>
  <c r="S291" i="167"/>
  <c r="S292" i="167"/>
  <c r="S293" i="167"/>
  <c r="S294" i="167"/>
  <c r="S295" i="167"/>
  <c r="S296" i="167"/>
  <c r="S297" i="167"/>
  <c r="S298" i="167"/>
  <c r="S299" i="167"/>
  <c r="S300" i="167"/>
  <c r="S301" i="167"/>
  <c r="S302" i="167"/>
  <c r="S303" i="167"/>
  <c r="S304" i="167"/>
  <c r="S284" i="167"/>
  <c r="S279" i="167"/>
  <c r="S278" i="167"/>
  <c r="S277" i="167"/>
  <c r="S276" i="167"/>
  <c r="S275" i="167"/>
  <c r="S274" i="167"/>
  <c r="S273" i="167"/>
  <c r="S272" i="167"/>
  <c r="S271" i="167"/>
  <c r="S260" i="167"/>
  <c r="S261" i="167"/>
  <c r="S262" i="167"/>
  <c r="S263" i="167"/>
  <c r="S264" i="167"/>
  <c r="S265" i="167"/>
  <c r="S266" i="167"/>
  <c r="S267" i="167"/>
  <c r="S268" i="167"/>
  <c r="S269" i="167"/>
  <c r="S270" i="167"/>
  <c r="S259" i="167"/>
  <c r="S372" i="167"/>
  <c r="S373" i="167"/>
  <c r="S374" i="167"/>
  <c r="S375" i="167"/>
  <c r="S376" i="167"/>
  <c r="S377" i="167"/>
  <c r="S378" i="167"/>
  <c r="S379" i="167"/>
  <c r="S380" i="167"/>
  <c r="S381" i="167"/>
  <c r="S382" i="167"/>
  <c r="S383" i="167"/>
  <c r="S384" i="167"/>
  <c r="S385" i="167"/>
  <c r="S386" i="167"/>
  <c r="S387" i="167"/>
  <c r="S388" i="167"/>
  <c r="S389" i="167"/>
  <c r="S390" i="167"/>
  <c r="S391" i="167"/>
  <c r="S392" i="167"/>
  <c r="S393" i="167"/>
  <c r="S394" i="167"/>
  <c r="S371" i="167"/>
  <c r="S328" i="167"/>
  <c r="S329" i="167"/>
  <c r="S330" i="167"/>
  <c r="S331" i="167"/>
  <c r="S332" i="167"/>
  <c r="S333" i="167"/>
  <c r="S334" i="167"/>
  <c r="S335" i="167"/>
  <c r="S336" i="167"/>
  <c r="S327" i="167"/>
  <c r="S326" i="167"/>
  <c r="S325" i="167"/>
  <c r="S324" i="167"/>
  <c r="S323" i="167"/>
  <c r="S322" i="167"/>
  <c r="S321" i="167"/>
  <c r="S320" i="167"/>
  <c r="S319" i="167"/>
  <c r="S318" i="167"/>
  <c r="S317" i="167"/>
  <c r="S316" i="167"/>
  <c r="S315" i="167"/>
  <c r="S314" i="167"/>
  <c r="S313" i="167"/>
  <c r="S312" i="167"/>
  <c r="S311" i="167"/>
  <c r="S310" i="167"/>
  <c r="S309" i="167"/>
  <c r="S308" i="167"/>
  <c r="S307" i="167"/>
  <c r="S256" i="167"/>
  <c r="S255" i="167"/>
  <c r="S254" i="167"/>
  <c r="S253" i="167"/>
  <c r="S252" i="167"/>
  <c r="S251" i="167"/>
  <c r="S250" i="167"/>
  <c r="S249" i="167"/>
  <c r="S248" i="167"/>
  <c r="S247" i="167"/>
  <c r="S246" i="167"/>
  <c r="S245" i="167"/>
  <c r="S244" i="167"/>
  <c r="S243" i="167"/>
  <c r="S242" i="167"/>
  <c r="S241" i="167"/>
  <c r="S240" i="167"/>
  <c r="S239" i="167"/>
  <c r="S238" i="167"/>
  <c r="S237" i="167"/>
  <c r="S236" i="167"/>
  <c r="B36" i="176" l="1"/>
  <c r="C11" i="202"/>
  <c r="C15" i="201"/>
  <c r="C11" i="201"/>
  <c r="C12" i="202"/>
  <c r="C10" i="201"/>
  <c r="C13" i="201"/>
  <c r="C15" i="202"/>
  <c r="C13" i="202"/>
  <c r="C16" i="201"/>
  <c r="D16" i="201" s="1"/>
  <c r="C14" i="201"/>
  <c r="C10" i="202"/>
  <c r="C12" i="201"/>
  <c r="C14" i="202"/>
  <c r="C16" i="202"/>
  <c r="D16" i="202" s="1"/>
  <c r="C14" i="200"/>
  <c r="C13" i="200"/>
  <c r="C10" i="200"/>
  <c r="C15" i="200"/>
  <c r="C11" i="200"/>
  <c r="C16" i="200"/>
  <c r="D16" i="200" s="1"/>
  <c r="C12" i="200"/>
  <c r="C11" i="199"/>
  <c r="C13" i="199"/>
  <c r="C10" i="199"/>
  <c r="C14" i="199"/>
  <c r="C12" i="199"/>
  <c r="C15" i="199"/>
  <c r="C16" i="199"/>
  <c r="D16" i="199" s="1"/>
  <c r="C15" i="195"/>
  <c r="D15" i="195" s="1"/>
  <c r="C13" i="197"/>
  <c r="C10" i="195"/>
  <c r="C15" i="197"/>
  <c r="D15" i="197" s="1"/>
  <c r="C16" i="198"/>
  <c r="D16" i="198" s="1"/>
  <c r="C10" i="197"/>
  <c r="C13" i="195"/>
  <c r="C14" i="197"/>
  <c r="C14" i="195"/>
  <c r="C10" i="196"/>
  <c r="C11" i="198"/>
  <c r="C11" i="197"/>
  <c r="C16" i="196"/>
  <c r="D16" i="196" s="1"/>
  <c r="C12" i="197"/>
  <c r="C12" i="195"/>
  <c r="C11" i="196"/>
  <c r="C10" i="198"/>
  <c r="C11" i="195"/>
  <c r="C12" i="198"/>
  <c r="C12" i="196"/>
  <c r="C13" i="198"/>
  <c r="C13" i="196"/>
  <c r="C14" i="198"/>
  <c r="C14" i="196"/>
  <c r="C15" i="198"/>
  <c r="C15" i="196"/>
  <c r="C14" i="176"/>
  <c r="D14" i="176" s="1"/>
  <c r="C12" i="176"/>
  <c r="C10" i="176"/>
  <c r="C11" i="176"/>
  <c r="C13" i="176"/>
  <c r="B37" i="176" l="1"/>
  <c r="D17" i="201" a="1"/>
  <c r="D17" i="201" s="1"/>
  <c r="L16" i="200"/>
  <c r="G16" i="200"/>
  <c r="D17" i="200" a="1"/>
  <c r="D17" i="200" s="1"/>
  <c r="I15" i="139"/>
  <c r="I22" i="139"/>
  <c r="I19" i="139"/>
  <c r="I18" i="139"/>
  <c r="I20" i="139"/>
  <c r="I23" i="139"/>
  <c r="I17" i="139"/>
  <c r="L16" i="199"/>
  <c r="D17" i="199" a="1"/>
  <c r="D17" i="199" s="1"/>
  <c r="D18" i="199" s="1" a="1"/>
  <c r="D18" i="199" s="1"/>
  <c r="G16" i="199"/>
  <c r="D17" i="202" a="1"/>
  <c r="D17" i="202" s="1"/>
  <c r="I16" i="139"/>
  <c r="I21" i="139"/>
  <c r="D16" i="195" a="1"/>
  <c r="D16" i="195" s="1"/>
  <c r="D16" i="197" a="1"/>
  <c r="D16" i="197" s="1"/>
  <c r="D17" i="196" a="1"/>
  <c r="D17" i="196" s="1"/>
  <c r="D17" i="198" a="1"/>
  <c r="D17" i="198" s="1"/>
  <c r="D15" i="176" a="1"/>
  <c r="D15" i="176" s="1"/>
  <c r="G17" i="201" l="1"/>
  <c r="B38" i="176"/>
  <c r="D18" i="202" a="1"/>
  <c r="D18" i="202" s="1"/>
  <c r="G17" i="199"/>
  <c r="L17" i="200"/>
  <c r="D18" i="200" a="1"/>
  <c r="D18" i="200" s="1"/>
  <c r="G17" i="200"/>
  <c r="D18" i="201" a="1"/>
  <c r="D18" i="201" s="1"/>
  <c r="L17" i="199"/>
  <c r="D18" i="196" a="1"/>
  <c r="D18" i="196" s="1"/>
  <c r="D18" i="198" a="1"/>
  <c r="D18" i="198" s="1"/>
  <c r="D17" i="197" a="1"/>
  <c r="D17" i="197" s="1"/>
  <c r="G18" i="199"/>
  <c r="D19" i="199" a="1"/>
  <c r="D19" i="199" s="1"/>
  <c r="L18" i="199"/>
  <c r="D17" i="195" a="1"/>
  <c r="D17" i="195" s="1"/>
  <c r="D16" i="176" a="1"/>
  <c r="D16" i="176" s="1"/>
  <c r="F48" i="201" l="1"/>
  <c r="L17" i="201"/>
  <c r="L16" i="201"/>
  <c r="G16" i="201"/>
  <c r="B39" i="176"/>
  <c r="D19" i="200" a="1"/>
  <c r="D19" i="200" s="1"/>
  <c r="G18" i="200"/>
  <c r="L18" i="200"/>
  <c r="G18" i="201"/>
  <c r="L18" i="201"/>
  <c r="D19" i="201" a="1"/>
  <c r="D19" i="201" s="1"/>
  <c r="D19" i="202" a="1"/>
  <c r="D19" i="202" s="1"/>
  <c r="D18" i="195" a="1"/>
  <c r="D18" i="195" s="1"/>
  <c r="D18" i="197" a="1"/>
  <c r="D18" i="197" s="1"/>
  <c r="D19" i="196" a="1"/>
  <c r="D19" i="196" s="1"/>
  <c r="G19" i="199"/>
  <c r="L19" i="199"/>
  <c r="D20" i="199" a="1"/>
  <c r="D20" i="199" s="1"/>
  <c r="D19" i="198" a="1"/>
  <c r="D19" i="198" s="1"/>
  <c r="D17" i="176" a="1"/>
  <c r="D17" i="176" s="1"/>
  <c r="B40" i="176" l="1"/>
  <c r="D20" i="202" a="1"/>
  <c r="D20" i="202" s="1"/>
  <c r="L19" i="201"/>
  <c r="G19" i="201"/>
  <c r="D20" i="201" a="1"/>
  <c r="D20" i="201" s="1"/>
  <c r="D20" i="200" a="1"/>
  <c r="D20" i="200" s="1"/>
  <c r="G19" i="200"/>
  <c r="L19" i="200"/>
  <c r="D20" i="198" a="1"/>
  <c r="D20" i="198" s="1"/>
  <c r="L20" i="199"/>
  <c r="G20" i="199"/>
  <c r="D21" i="199" a="1"/>
  <c r="D21" i="199" s="1"/>
  <c r="D19" i="197" a="1"/>
  <c r="D19" i="197" s="1"/>
  <c r="D20" i="196" a="1"/>
  <c r="D20" i="196" s="1"/>
  <c r="D19" i="195" a="1"/>
  <c r="D19" i="195" s="1"/>
  <c r="D18" i="176" a="1"/>
  <c r="D18" i="176" s="1"/>
  <c r="B41" i="176" l="1"/>
  <c r="D21" i="200" a="1"/>
  <c r="D21" i="200" s="1"/>
  <c r="L20" i="200"/>
  <c r="G20" i="200"/>
  <c r="D21" i="201" a="1"/>
  <c r="D21" i="201" s="1"/>
  <c r="L20" i="201"/>
  <c r="G20" i="201"/>
  <c r="D21" i="202" a="1"/>
  <c r="D21" i="202" s="1"/>
  <c r="D21" i="196" a="1"/>
  <c r="D21" i="196" s="1"/>
  <c r="D20" i="195" a="1"/>
  <c r="D20" i="195" s="1"/>
  <c r="D20" i="197" a="1"/>
  <c r="D20" i="197" s="1"/>
  <c r="D22" i="199" a="1"/>
  <c r="D22" i="199" s="1"/>
  <c r="G21" i="199"/>
  <c r="L21" i="199"/>
  <c r="D21" i="198" a="1"/>
  <c r="D21" i="198" s="1"/>
  <c r="D19" i="176" a="1"/>
  <c r="D19" i="176" s="1"/>
  <c r="B42" i="176" l="1"/>
  <c r="G21" i="201"/>
  <c r="L21" i="201"/>
  <c r="D22" i="201" a="1"/>
  <c r="D22" i="201" s="1"/>
  <c r="D22" i="202" a="1"/>
  <c r="D22" i="202" s="1"/>
  <c r="L21" i="200"/>
  <c r="G21" i="200"/>
  <c r="D22" i="200" a="1"/>
  <c r="D22" i="200" s="1"/>
  <c r="D22" i="198" a="1"/>
  <c r="D22" i="198" s="1"/>
  <c r="D23" i="199" a="1"/>
  <c r="D23" i="199" s="1"/>
  <c r="L22" i="199"/>
  <c r="G22" i="199"/>
  <c r="D21" i="197" a="1"/>
  <c r="D21" i="197" s="1"/>
  <c r="D21" i="195" a="1"/>
  <c r="D21" i="195" s="1"/>
  <c r="D22" i="196" a="1"/>
  <c r="D22" i="196" s="1"/>
  <c r="D20" i="176" a="1"/>
  <c r="D20" i="176" s="1"/>
  <c r="B43" i="176" l="1"/>
  <c r="D23" i="202" a="1"/>
  <c r="D23" i="202" s="1"/>
  <c r="G22" i="200"/>
  <c r="L22" i="200"/>
  <c r="D23" i="200" a="1"/>
  <c r="D23" i="200" s="1"/>
  <c r="L22" i="201"/>
  <c r="D23" i="201" a="1"/>
  <c r="D23" i="201" s="1"/>
  <c r="G22" i="201"/>
  <c r="D22" i="195" a="1"/>
  <c r="D22" i="195" s="1"/>
  <c r="D23" i="196" a="1"/>
  <c r="D23" i="196" s="1"/>
  <c r="D22" i="197" a="1"/>
  <c r="D22" i="197" s="1"/>
  <c r="D23" i="198" a="1"/>
  <c r="D23" i="198" s="1"/>
  <c r="G23" i="199"/>
  <c r="D24" i="199" a="1"/>
  <c r="D24" i="199" s="1"/>
  <c r="L23" i="199"/>
  <c r="D21" i="176" a="1"/>
  <c r="D21" i="176" s="1"/>
  <c r="B44" i="176" l="1"/>
  <c r="L23" i="200"/>
  <c r="G23" i="200"/>
  <c r="D24" i="200" a="1"/>
  <c r="D24" i="200" s="1"/>
  <c r="D24" i="201" a="1"/>
  <c r="D24" i="201" s="1"/>
  <c r="G23" i="201"/>
  <c r="L23" i="201"/>
  <c r="D24" i="202" a="1"/>
  <c r="D24" i="202" s="1"/>
  <c r="L24" i="199"/>
  <c r="G24" i="199"/>
  <c r="D25" i="199" a="1"/>
  <c r="D25" i="199" s="1"/>
  <c r="D23" i="197" a="1"/>
  <c r="D23" i="197" s="1"/>
  <c r="D24" i="196" a="1"/>
  <c r="D24" i="196" s="1"/>
  <c r="D24" i="198" a="1"/>
  <c r="D24" i="198" s="1"/>
  <c r="D23" i="195" a="1"/>
  <c r="D23" i="195" s="1"/>
  <c r="D22" i="176" a="1"/>
  <c r="D22" i="176" s="1"/>
  <c r="B45" i="176" l="1"/>
  <c r="D25" i="202" a="1"/>
  <c r="D25" i="202" s="1"/>
  <c r="L24" i="201"/>
  <c r="G24" i="201"/>
  <c r="D25" i="201" a="1"/>
  <c r="D25" i="201" s="1"/>
  <c r="D25" i="200" a="1"/>
  <c r="D25" i="200" s="1"/>
  <c r="L24" i="200"/>
  <c r="G24" i="200"/>
  <c r="D24" i="195" a="1"/>
  <c r="D24" i="195" s="1"/>
  <c r="D24" i="197" a="1"/>
  <c r="D24" i="197" s="1"/>
  <c r="D25" i="196" a="1"/>
  <c r="D25" i="196" s="1"/>
  <c r="D25" i="198" a="1"/>
  <c r="D25" i="198" s="1"/>
  <c r="L25" i="199"/>
  <c r="G25" i="199"/>
  <c r="D26" i="199" a="1"/>
  <c r="D26" i="199" s="1"/>
  <c r="D23" i="176" a="1"/>
  <c r="D23" i="176" s="1"/>
  <c r="B46" i="176" l="1"/>
  <c r="D26" i="201" a="1"/>
  <c r="D26" i="201" s="1"/>
  <c r="L25" i="201"/>
  <c r="G25" i="201"/>
  <c r="D26" i="202" a="1"/>
  <c r="D26" i="202" s="1"/>
  <c r="D26" i="200" a="1"/>
  <c r="D26" i="200" s="1"/>
  <c r="L25" i="200"/>
  <c r="G25" i="200"/>
  <c r="G26" i="199"/>
  <c r="D27" i="199" a="1"/>
  <c r="D27" i="199" s="1"/>
  <c r="L26" i="199"/>
  <c r="D26" i="198" a="1"/>
  <c r="D26" i="198" s="1"/>
  <c r="D26" i="196" a="1"/>
  <c r="D26" i="196" s="1"/>
  <c r="D25" i="197" a="1"/>
  <c r="D25" i="197" s="1"/>
  <c r="D25" i="195" a="1"/>
  <c r="D25" i="195" s="1"/>
  <c r="D24" i="176" a="1"/>
  <c r="D24" i="176" s="1"/>
  <c r="D27" i="200" l="1" a="1"/>
  <c r="D27" i="200" s="1"/>
  <c r="G26" i="200"/>
  <c r="L26" i="200"/>
  <c r="D27" i="202" a="1"/>
  <c r="D27" i="202" s="1"/>
  <c r="G26" i="201"/>
  <c r="L26" i="201"/>
  <c r="D27" i="201" a="1"/>
  <c r="D27" i="201" s="1"/>
  <c r="D26" i="197" a="1"/>
  <c r="D26" i="197" s="1"/>
  <c r="D26" i="195" a="1"/>
  <c r="D26" i="195" s="1"/>
  <c r="D27" i="198" a="1"/>
  <c r="D27" i="198" s="1"/>
  <c r="G27" i="199"/>
  <c r="D28" i="199" a="1"/>
  <c r="D28" i="199" s="1"/>
  <c r="L27" i="199"/>
  <c r="D27" i="196" a="1"/>
  <c r="D27" i="196" s="1"/>
  <c r="D25" i="176" a="1"/>
  <c r="D25" i="176" s="1"/>
  <c r="L27" i="201" l="1"/>
  <c r="G27" i="201"/>
  <c r="D28" i="201" a="1"/>
  <c r="D28" i="201" s="1"/>
  <c r="D28" i="202" a="1"/>
  <c r="D28" i="202" s="1"/>
  <c r="L27" i="200"/>
  <c r="G27" i="200"/>
  <c r="D28" i="200" a="1"/>
  <c r="D28" i="200" s="1"/>
  <c r="D28" i="196" a="1"/>
  <c r="D28" i="196" s="1"/>
  <c r="D29" i="199" a="1"/>
  <c r="D29" i="199" s="1"/>
  <c r="L28" i="199"/>
  <c r="G28" i="199"/>
  <c r="D28" i="198" a="1"/>
  <c r="D28" i="198" s="1"/>
  <c r="D27" i="195" a="1"/>
  <c r="D27" i="195" s="1"/>
  <c r="D27" i="197" a="1"/>
  <c r="D27" i="197" s="1"/>
  <c r="D26" i="176" a="1"/>
  <c r="D26" i="176" s="1"/>
  <c r="G28" i="200" l="1"/>
  <c r="L28" i="200"/>
  <c r="D29" i="200" a="1"/>
  <c r="D29" i="200" s="1"/>
  <c r="D29" i="202" a="1"/>
  <c r="D29" i="202" s="1"/>
  <c r="G28" i="201"/>
  <c r="L28" i="201"/>
  <c r="D29" i="201" a="1"/>
  <c r="D29" i="201" s="1"/>
  <c r="D28" i="197" a="1"/>
  <c r="D28" i="197" s="1"/>
  <c r="D28" i="195" a="1"/>
  <c r="D28" i="195" s="1"/>
  <c r="D29" i="198" a="1"/>
  <c r="D29" i="198" s="1"/>
  <c r="D30" i="199" a="1"/>
  <c r="D30" i="199" s="1"/>
  <c r="L29" i="199"/>
  <c r="G29" i="199"/>
  <c r="D29" i="196" a="1"/>
  <c r="D29" i="196" s="1"/>
  <c r="D27" i="176" a="1"/>
  <c r="D27" i="176" s="1"/>
  <c r="G29" i="201" l="1"/>
  <c r="L29" i="201"/>
  <c r="D30" i="201" a="1"/>
  <c r="D30" i="201" s="1"/>
  <c r="D30" i="202" a="1"/>
  <c r="D30" i="202" s="1"/>
  <c r="D30" i="200" a="1"/>
  <c r="D30" i="200" s="1"/>
  <c r="G29" i="200"/>
  <c r="L29" i="200"/>
  <c r="D30" i="198" a="1"/>
  <c r="D30" i="198" s="1"/>
  <c r="D30" i="196" a="1"/>
  <c r="D30" i="196" s="1"/>
  <c r="D29" i="197" a="1"/>
  <c r="D29" i="197" s="1"/>
  <c r="D31" i="199" a="1"/>
  <c r="D31" i="199" s="1"/>
  <c r="L30" i="199"/>
  <c r="G30" i="199"/>
  <c r="D29" i="195" a="1"/>
  <c r="D29" i="195" s="1"/>
  <c r="D28" i="176" a="1"/>
  <c r="D28" i="176" s="1"/>
  <c r="D31" i="202" l="1" a="1"/>
  <c r="D31" i="202" s="1"/>
  <c r="L30" i="200"/>
  <c r="D31" i="200" a="1"/>
  <c r="D31" i="200" s="1"/>
  <c r="G30" i="200"/>
  <c r="L30" i="201"/>
  <c r="D31" i="201" a="1"/>
  <c r="D31" i="201" s="1"/>
  <c r="G30" i="201"/>
  <c r="D30" i="197" a="1"/>
  <c r="D30" i="197" s="1"/>
  <c r="D31" i="198" a="1"/>
  <c r="D31" i="198" s="1"/>
  <c r="D30" i="195" a="1"/>
  <c r="D30" i="195" s="1"/>
  <c r="D31" i="196" a="1"/>
  <c r="D31" i="196" s="1"/>
  <c r="L31" i="199"/>
  <c r="D32" i="199" a="1"/>
  <c r="D32" i="199" s="1"/>
  <c r="G31" i="199"/>
  <c r="D29" i="176" a="1"/>
  <c r="D29" i="176" s="1"/>
  <c r="L31" i="201" l="1"/>
  <c r="G31" i="201"/>
  <c r="D32" i="201" a="1"/>
  <c r="D32" i="201" s="1"/>
  <c r="D32" i="200" a="1"/>
  <c r="D32" i="200" s="1"/>
  <c r="L31" i="200"/>
  <c r="G31" i="200"/>
  <c r="D32" i="202" a="1"/>
  <c r="D32" i="202" s="1"/>
  <c r="D33" i="199"/>
  <c r="L32" i="199"/>
  <c r="G32" i="199"/>
  <c r="D32" i="196" a="1"/>
  <c r="D32" i="196" s="1"/>
  <c r="D31" i="195" a="1"/>
  <c r="D31" i="195" s="1"/>
  <c r="D32" i="198" a="1"/>
  <c r="D32" i="198" s="1"/>
  <c r="D31" i="197" a="1"/>
  <c r="D31" i="197" s="1"/>
  <c r="D30" i="176" a="1"/>
  <c r="D30" i="176" s="1"/>
  <c r="G32" i="200" l="1"/>
  <c r="L32" i="200"/>
  <c r="D33" i="200"/>
  <c r="D33" i="202"/>
  <c r="L32" i="201"/>
  <c r="G32" i="201"/>
  <c r="D33" i="201"/>
  <c r="D33" i="198"/>
  <c r="D32" i="197" a="1"/>
  <c r="D32" i="197" s="1"/>
  <c r="D32" i="195" a="1"/>
  <c r="D32" i="195" s="1"/>
  <c r="D33" i="196"/>
  <c r="G33" i="199"/>
  <c r="D34" i="199"/>
  <c r="L33" i="199"/>
  <c r="D31" i="176" a="1"/>
  <c r="D31" i="176" s="1"/>
  <c r="G33" i="201" l="1"/>
  <c r="D34" i="201"/>
  <c r="L33" i="201"/>
  <c r="D34" i="202"/>
  <c r="G33" i="200"/>
  <c r="L33" i="200"/>
  <c r="D34" i="200"/>
  <c r="D34" i="196"/>
  <c r="D35" i="199"/>
  <c r="D36" i="199" s="1"/>
  <c r="G34" i="199"/>
  <c r="L34" i="199"/>
  <c r="D33" i="197"/>
  <c r="D33" i="195"/>
  <c r="D34" i="198"/>
  <c r="D32" i="176" a="1"/>
  <c r="D32" i="176" s="1"/>
  <c r="D37" i="199" l="1"/>
  <c r="L36" i="199"/>
  <c r="G36" i="199"/>
  <c r="G34" i="200"/>
  <c r="L34" i="200"/>
  <c r="D35" i="200"/>
  <c r="D36" i="200" s="1"/>
  <c r="D35" i="201"/>
  <c r="G34" i="201"/>
  <c r="L34" i="201"/>
  <c r="D35" i="202"/>
  <c r="D36" i="202" s="1"/>
  <c r="D34" i="197"/>
  <c r="D35" i="198"/>
  <c r="D36" i="198" s="1"/>
  <c r="D35" i="196"/>
  <c r="D36" i="196" s="1"/>
  <c r="D34" i="195"/>
  <c r="G35" i="199"/>
  <c r="L35" i="199"/>
  <c r="D33" i="176"/>
  <c r="D34" i="176" s="1"/>
  <c r="D37" i="202" l="1"/>
  <c r="D37" i="200"/>
  <c r="G36" i="200"/>
  <c r="L36" i="200"/>
  <c r="L37" i="199"/>
  <c r="G37" i="199"/>
  <c r="D38" i="199"/>
  <c r="D37" i="198"/>
  <c r="D37" i="196"/>
  <c r="G35" i="201"/>
  <c r="L35" i="201"/>
  <c r="G35" i="200"/>
  <c r="L35" i="200"/>
  <c r="D35" i="176"/>
  <c r="D35" i="195"/>
  <c r="D36" i="195" s="1"/>
  <c r="D35" i="197"/>
  <c r="D36" i="197" s="1"/>
  <c r="D38" i="202" l="1"/>
  <c r="L37" i="200"/>
  <c r="G37" i="200"/>
  <c r="D38" i="200"/>
  <c r="D39" i="199"/>
  <c r="L38" i="199"/>
  <c r="G38" i="199"/>
  <c r="D38" i="198"/>
  <c r="D37" i="197"/>
  <c r="D38" i="196"/>
  <c r="D37" i="195"/>
  <c r="D36" i="176"/>
  <c r="D39" i="202" l="1"/>
  <c r="D39" i="200"/>
  <c r="G38" i="200"/>
  <c r="L38" i="200"/>
  <c r="L39" i="199"/>
  <c r="G39" i="199"/>
  <c r="D40" i="199"/>
  <c r="D39" i="198"/>
  <c r="D38" i="197"/>
  <c r="D39" i="196"/>
  <c r="D38" i="195"/>
  <c r="D37" i="176"/>
  <c r="E141" i="167"/>
  <c r="E140" i="167"/>
  <c r="E139" i="167"/>
  <c r="E138" i="167"/>
  <c r="E137" i="167"/>
  <c r="E136" i="167"/>
  <c r="E132" i="167"/>
  <c r="E130" i="167"/>
  <c r="E129" i="167"/>
  <c r="K76" i="202" s="1"/>
  <c r="K77" i="202" s="1"/>
  <c r="E128" i="167"/>
  <c r="E127" i="167"/>
  <c r="E126" i="167"/>
  <c r="M39" i="202" l="1"/>
  <c r="J76" i="197"/>
  <c r="J77" i="197" s="1"/>
  <c r="J76" i="198"/>
  <c r="J77" i="198" s="1"/>
  <c r="J76" i="176"/>
  <c r="J77" i="176" s="1"/>
  <c r="D40" i="202"/>
  <c r="L39" i="200"/>
  <c r="G39" i="200"/>
  <c r="D40" i="200"/>
  <c r="D41" i="199"/>
  <c r="L40" i="199"/>
  <c r="L48" i="199" s="1"/>
  <c r="G40" i="199"/>
  <c r="D40" i="198"/>
  <c r="D39" i="197"/>
  <c r="D40" i="196"/>
  <c r="D39" i="195"/>
  <c r="J76" i="196"/>
  <c r="J77" i="196" s="1"/>
  <c r="J76" i="195"/>
  <c r="J77" i="195" s="1"/>
  <c r="J76" i="139"/>
  <c r="J77" i="139" s="1"/>
  <c r="D38" i="176"/>
  <c r="E6" i="131"/>
  <c r="A7" i="131"/>
  <c r="L39" i="197" l="1"/>
  <c r="M27" i="202"/>
  <c r="H27" i="202"/>
  <c r="H31" i="202"/>
  <c r="M31" i="202"/>
  <c r="H28" i="202"/>
  <c r="M28" i="202"/>
  <c r="M33" i="202"/>
  <c r="H33" i="202"/>
  <c r="H34" i="202"/>
  <c r="M34" i="202"/>
  <c r="M29" i="202"/>
  <c r="H29" i="202"/>
  <c r="M21" i="202"/>
  <c r="H21" i="202"/>
  <c r="H35" i="202"/>
  <c r="M35" i="202"/>
  <c r="H22" i="202"/>
  <c r="M22" i="202"/>
  <c r="H38" i="202"/>
  <c r="M38" i="202"/>
  <c r="M18" i="202"/>
  <c r="H18" i="202"/>
  <c r="H32" i="202"/>
  <c r="M32" i="202"/>
  <c r="M26" i="202"/>
  <c r="H26" i="202"/>
  <c r="M17" i="202"/>
  <c r="H17" i="202"/>
  <c r="G48" i="202"/>
  <c r="H16" i="202"/>
  <c r="M16" i="202"/>
  <c r="M24" i="202"/>
  <c r="H24" i="202"/>
  <c r="H37" i="202"/>
  <c r="M37" i="202"/>
  <c r="H39" i="202"/>
  <c r="H36" i="202"/>
  <c r="M36" i="202"/>
  <c r="M19" i="202"/>
  <c r="H19" i="202"/>
  <c r="H25" i="202"/>
  <c r="M25" i="202"/>
  <c r="G38" i="176"/>
  <c r="M23" i="202"/>
  <c r="H23" i="202"/>
  <c r="G40" i="198"/>
  <c r="H30" i="202"/>
  <c r="M30" i="202"/>
  <c r="H20" i="202"/>
  <c r="M20" i="202"/>
  <c r="H40" i="202"/>
  <c r="D41" i="202"/>
  <c r="M40" i="202"/>
  <c r="L48" i="201"/>
  <c r="D41" i="200"/>
  <c r="L40" i="200"/>
  <c r="L48" i="200" s="1"/>
  <c r="G40" i="200"/>
  <c r="L41" i="199"/>
  <c r="G41" i="199"/>
  <c r="D42" i="199"/>
  <c r="D41" i="198"/>
  <c r="D40" i="197"/>
  <c r="G40" i="196"/>
  <c r="L39" i="195"/>
  <c r="D41" i="196"/>
  <c r="D40" i="195"/>
  <c r="L38" i="176"/>
  <c r="D39" i="176"/>
  <c r="J7" i="131"/>
  <c r="K7" i="131"/>
  <c r="I7" i="131"/>
  <c r="G7" i="131"/>
  <c r="H7" i="131"/>
  <c r="D7" i="131"/>
  <c r="F7" i="131"/>
  <c r="C7" i="131"/>
  <c r="E7" i="131"/>
  <c r="A8" i="131"/>
  <c r="L40" i="198" l="1"/>
  <c r="G25" i="198"/>
  <c r="L25" i="198"/>
  <c r="G18" i="198"/>
  <c r="L18" i="198"/>
  <c r="L25" i="176"/>
  <c r="G25" i="176"/>
  <c r="L37" i="197"/>
  <c r="G37" i="197"/>
  <c r="G23" i="197"/>
  <c r="L23" i="197"/>
  <c r="L33" i="198"/>
  <c r="G33" i="198"/>
  <c r="L24" i="176"/>
  <c r="G24" i="176"/>
  <c r="G28" i="176"/>
  <c r="L28" i="176"/>
  <c r="L17" i="197"/>
  <c r="G17" i="197"/>
  <c r="F48" i="197"/>
  <c r="G15" i="197"/>
  <c r="L15" i="197"/>
  <c r="G17" i="198"/>
  <c r="L17" i="198"/>
  <c r="G21" i="176"/>
  <c r="L21" i="176"/>
  <c r="G26" i="176"/>
  <c r="L26" i="176"/>
  <c r="G21" i="197"/>
  <c r="L21" i="197"/>
  <c r="G26" i="197"/>
  <c r="L26" i="197"/>
  <c r="L24" i="197"/>
  <c r="G24" i="197"/>
  <c r="G31" i="198"/>
  <c r="L31" i="198"/>
  <c r="G20" i="176"/>
  <c r="L20" i="176"/>
  <c r="G29" i="176"/>
  <c r="L29" i="176"/>
  <c r="L36" i="197"/>
  <c r="G36" i="197"/>
  <c r="G23" i="198"/>
  <c r="L23" i="198"/>
  <c r="L38" i="198"/>
  <c r="G38" i="198"/>
  <c r="G18" i="176"/>
  <c r="L18" i="176"/>
  <c r="G38" i="197"/>
  <c r="L38" i="197"/>
  <c r="L39" i="198"/>
  <c r="G39" i="198"/>
  <c r="L30" i="198"/>
  <c r="G30" i="198"/>
  <c r="L22" i="198"/>
  <c r="G22" i="198"/>
  <c r="L30" i="176"/>
  <c r="G30" i="176"/>
  <c r="L19" i="176"/>
  <c r="G19" i="176"/>
  <c r="L32" i="197"/>
  <c r="G32" i="197"/>
  <c r="L23" i="176"/>
  <c r="G23" i="176"/>
  <c r="L29" i="198"/>
  <c r="G29" i="198"/>
  <c r="L21" i="198"/>
  <c r="G21" i="198"/>
  <c r="G33" i="176"/>
  <c r="L33" i="176"/>
  <c r="L22" i="176"/>
  <c r="G22" i="176"/>
  <c r="G20" i="197"/>
  <c r="L20" i="197"/>
  <c r="G25" i="197"/>
  <c r="L25" i="197"/>
  <c r="L37" i="198"/>
  <c r="G37" i="198"/>
  <c r="L32" i="176"/>
  <c r="G32" i="176"/>
  <c r="L31" i="197"/>
  <c r="G31" i="197"/>
  <c r="L16" i="176"/>
  <c r="G16" i="176"/>
  <c r="G29" i="197"/>
  <c r="L29" i="197"/>
  <c r="G20" i="198"/>
  <c r="L20" i="198"/>
  <c r="L14" i="176"/>
  <c r="G14" i="176"/>
  <c r="F48" i="176"/>
  <c r="G36" i="176"/>
  <c r="L36" i="176"/>
  <c r="G16" i="197"/>
  <c r="L16" i="197"/>
  <c r="L22" i="197"/>
  <c r="G22" i="197"/>
  <c r="G24" i="198"/>
  <c r="L24" i="198"/>
  <c r="G36" i="198"/>
  <c r="L36" i="198"/>
  <c r="L15" i="176"/>
  <c r="G15" i="176"/>
  <c r="L27" i="198"/>
  <c r="G27" i="198"/>
  <c r="L32" i="198"/>
  <c r="G32" i="198"/>
  <c r="L34" i="176"/>
  <c r="G34" i="176"/>
  <c r="L31" i="176"/>
  <c r="G31" i="176"/>
  <c r="L35" i="197"/>
  <c r="G35" i="197"/>
  <c r="G30" i="197"/>
  <c r="L30" i="197"/>
  <c r="L35" i="198"/>
  <c r="G35" i="198"/>
  <c r="G17" i="176"/>
  <c r="L17" i="176"/>
  <c r="L33" i="197"/>
  <c r="G33" i="197"/>
  <c r="L18" i="197"/>
  <c r="G18" i="197"/>
  <c r="G28" i="197"/>
  <c r="L28" i="197"/>
  <c r="M48" i="202"/>
  <c r="L19" i="198"/>
  <c r="G19" i="198"/>
  <c r="G39" i="197"/>
  <c r="G26" i="198"/>
  <c r="L26" i="198"/>
  <c r="F48" i="198"/>
  <c r="L16" i="198"/>
  <c r="G16" i="198"/>
  <c r="G27" i="176"/>
  <c r="L27" i="176"/>
  <c r="G35" i="176"/>
  <c r="L35" i="176"/>
  <c r="G19" i="197"/>
  <c r="L19" i="197"/>
  <c r="G28" i="198"/>
  <c r="L28" i="198"/>
  <c r="L34" i="198"/>
  <c r="G34" i="198"/>
  <c r="G37" i="176"/>
  <c r="L37" i="176"/>
  <c r="L27" i="197"/>
  <c r="G27" i="197"/>
  <c r="G34" i="197"/>
  <c r="L34" i="197"/>
  <c r="D42" i="202"/>
  <c r="H41" i="202"/>
  <c r="M41" i="202"/>
  <c r="L41" i="200"/>
  <c r="G41" i="200"/>
  <c r="D42" i="200"/>
  <c r="D43" i="199"/>
  <c r="L42" i="199"/>
  <c r="G42" i="199"/>
  <c r="L41" i="198"/>
  <c r="G41" i="198"/>
  <c r="D42" i="198"/>
  <c r="G40" i="197"/>
  <c r="D41" i="197"/>
  <c r="L40" i="197"/>
  <c r="G29" i="196"/>
  <c r="L29" i="196"/>
  <c r="L31" i="196"/>
  <c r="G31" i="196"/>
  <c r="L30" i="196"/>
  <c r="G30" i="196"/>
  <c r="L28" i="196"/>
  <c r="G28" i="196"/>
  <c r="L39" i="196"/>
  <c r="G39" i="196"/>
  <c r="G22" i="196"/>
  <c r="L22" i="196"/>
  <c r="G20" i="196"/>
  <c r="L20" i="196"/>
  <c r="G18" i="196"/>
  <c r="L18" i="196"/>
  <c r="L40" i="196"/>
  <c r="L26" i="196"/>
  <c r="G26" i="196"/>
  <c r="L24" i="196"/>
  <c r="G24" i="196"/>
  <c r="G38" i="196"/>
  <c r="L38" i="196"/>
  <c r="L21" i="196"/>
  <c r="G21" i="196"/>
  <c r="G35" i="196"/>
  <c r="L35" i="196"/>
  <c r="L34" i="196"/>
  <c r="G34" i="196"/>
  <c r="L33" i="196"/>
  <c r="G33" i="196"/>
  <c r="L17" i="196"/>
  <c r="G17" i="196"/>
  <c r="L27" i="196"/>
  <c r="G27" i="196"/>
  <c r="L25" i="196"/>
  <c r="G25" i="196"/>
  <c r="G23" i="196"/>
  <c r="L23" i="196"/>
  <c r="G37" i="196"/>
  <c r="L37" i="196"/>
  <c r="L36" i="196"/>
  <c r="G36" i="196"/>
  <c r="L19" i="196"/>
  <c r="G19" i="196"/>
  <c r="L32" i="196"/>
  <c r="G32" i="196"/>
  <c r="F48" i="196"/>
  <c r="G16" i="196"/>
  <c r="L16" i="196"/>
  <c r="L20" i="195"/>
  <c r="G20" i="195"/>
  <c r="G29" i="195"/>
  <c r="L29" i="195"/>
  <c r="L25" i="195"/>
  <c r="G25" i="195"/>
  <c r="L23" i="195"/>
  <c r="G23" i="195"/>
  <c r="L38" i="195"/>
  <c r="G38" i="195"/>
  <c r="G39" i="195"/>
  <c r="L17" i="195"/>
  <c r="G17" i="195"/>
  <c r="G16" i="195"/>
  <c r="L16" i="195"/>
  <c r="G30" i="195"/>
  <c r="L30" i="195"/>
  <c r="G26" i="195"/>
  <c r="L26" i="195"/>
  <c r="L21" i="195"/>
  <c r="G21" i="195"/>
  <c r="L36" i="195"/>
  <c r="G36" i="195"/>
  <c r="G18" i="195"/>
  <c r="L18" i="195"/>
  <c r="L33" i="195"/>
  <c r="G33" i="195"/>
  <c r="L32" i="195"/>
  <c r="G32" i="195"/>
  <c r="L15" i="195"/>
  <c r="G15" i="195"/>
  <c r="F48" i="195"/>
  <c r="G27" i="195"/>
  <c r="L27" i="195"/>
  <c r="L24" i="195"/>
  <c r="G24" i="195"/>
  <c r="G22" i="195"/>
  <c r="L22" i="195"/>
  <c r="L37" i="195"/>
  <c r="G37" i="195"/>
  <c r="L19" i="195"/>
  <c r="G19" i="195"/>
  <c r="G35" i="195"/>
  <c r="L35" i="195"/>
  <c r="G34" i="195"/>
  <c r="L34" i="195"/>
  <c r="G31" i="195"/>
  <c r="L31" i="195"/>
  <c r="G28" i="195"/>
  <c r="L28" i="195"/>
  <c r="G41" i="196"/>
  <c r="D42" i="196"/>
  <c r="L41" i="196"/>
  <c r="L40" i="195"/>
  <c r="G40" i="195"/>
  <c r="D41" i="195"/>
  <c r="G39" i="176"/>
  <c r="D40" i="176"/>
  <c r="L39" i="176"/>
  <c r="J8" i="131"/>
  <c r="I8" i="131"/>
  <c r="G8" i="131"/>
  <c r="H8" i="131"/>
  <c r="K8" i="131"/>
  <c r="D8" i="131"/>
  <c r="F8" i="131"/>
  <c r="C8" i="131"/>
  <c r="E8" i="131"/>
  <c r="A9" i="131"/>
  <c r="H42" i="202" l="1"/>
  <c r="D43" i="202"/>
  <c r="M42" i="202"/>
  <c r="D43" i="200"/>
  <c r="L42" i="200"/>
  <c r="G42" i="200"/>
  <c r="L43" i="199"/>
  <c r="G43" i="199"/>
  <c r="D44" i="199"/>
  <c r="L42" i="198"/>
  <c r="D43" i="198"/>
  <c r="G42" i="198"/>
  <c r="D42" i="197"/>
  <c r="L41" i="197"/>
  <c r="G41" i="197"/>
  <c r="D43" i="196"/>
  <c r="L42" i="196"/>
  <c r="G42" i="196"/>
  <c r="D42" i="195"/>
  <c r="L41" i="195"/>
  <c r="G41" i="195"/>
  <c r="D41" i="176"/>
  <c r="G40" i="176"/>
  <c r="L40" i="176"/>
  <c r="J9" i="131"/>
  <c r="K9" i="131"/>
  <c r="I9" i="131"/>
  <c r="H9" i="131"/>
  <c r="G9" i="131"/>
  <c r="D9" i="131"/>
  <c r="F9" i="131"/>
  <c r="C9" i="131"/>
  <c r="E9" i="131"/>
  <c r="A10" i="131"/>
  <c r="D44" i="202" l="1"/>
  <c r="M43" i="202"/>
  <c r="H43" i="202"/>
  <c r="L43" i="200"/>
  <c r="G43" i="200"/>
  <c r="D44" i="200"/>
  <c r="D45" i="199"/>
  <c r="D46" i="199" s="1"/>
  <c r="L44" i="199"/>
  <c r="G44" i="199"/>
  <c r="L43" i="198"/>
  <c r="G43" i="198"/>
  <c r="D44" i="198"/>
  <c r="G42" i="197"/>
  <c r="D43" i="197"/>
  <c r="L42" i="197"/>
  <c r="L43" i="196"/>
  <c r="G43" i="196"/>
  <c r="D44" i="196"/>
  <c r="L42" i="195"/>
  <c r="G42" i="195"/>
  <c r="D43" i="195"/>
  <c r="G41" i="176"/>
  <c r="L41" i="176"/>
  <c r="D42" i="176"/>
  <c r="J10" i="131"/>
  <c r="H10" i="131"/>
  <c r="K10" i="131"/>
  <c r="I10" i="131"/>
  <c r="G10" i="131"/>
  <c r="D10" i="131"/>
  <c r="F10" i="131"/>
  <c r="C10" i="131"/>
  <c r="E10" i="131"/>
  <c r="A11" i="131"/>
  <c r="H44" i="202" l="1"/>
  <c r="D45" i="202"/>
  <c r="M44" i="202"/>
  <c r="D45" i="200"/>
  <c r="D46" i="200" s="1"/>
  <c r="L44" i="200"/>
  <c r="G44" i="200"/>
  <c r="L46" i="199"/>
  <c r="G46" i="199"/>
  <c r="L45" i="199"/>
  <c r="G45" i="199"/>
  <c r="D45" i="198"/>
  <c r="D46" i="198" s="1"/>
  <c r="L44" i="198"/>
  <c r="G44" i="198"/>
  <c r="D44" i="197"/>
  <c r="L43" i="197"/>
  <c r="G43" i="197"/>
  <c r="D45" i="196"/>
  <c r="D46" i="196" s="1"/>
  <c r="G44" i="196"/>
  <c r="L44" i="196"/>
  <c r="D44" i="195"/>
  <c r="L43" i="195"/>
  <c r="G43" i="195"/>
  <c r="D43" i="176"/>
  <c r="D44" i="176" s="1"/>
  <c r="G42" i="176"/>
  <c r="L42" i="176"/>
  <c r="H11" i="131"/>
  <c r="K11" i="131"/>
  <c r="I11" i="131"/>
  <c r="G11" i="131"/>
  <c r="J11" i="131"/>
  <c r="D11" i="131"/>
  <c r="F11" i="131"/>
  <c r="C11" i="131"/>
  <c r="E11" i="131"/>
  <c r="A12" i="131"/>
  <c r="D46" i="202" l="1"/>
  <c r="M45" i="202"/>
  <c r="H45" i="202"/>
  <c r="L46" i="200"/>
  <c r="G46" i="200"/>
  <c r="L45" i="200"/>
  <c r="G45" i="200"/>
  <c r="G46" i="198"/>
  <c r="L46" i="198"/>
  <c r="L45" i="198"/>
  <c r="L48" i="198" s="1"/>
  <c r="G45" i="198"/>
  <c r="G44" i="197"/>
  <c r="D45" i="197"/>
  <c r="L44" i="197"/>
  <c r="L48" i="197" s="1"/>
  <c r="D45" i="176"/>
  <c r="D46" i="176" s="1"/>
  <c r="L44" i="176"/>
  <c r="G44" i="176"/>
  <c r="L46" i="196"/>
  <c r="G46" i="196"/>
  <c r="G45" i="196"/>
  <c r="L45" i="196"/>
  <c r="L48" i="196" s="1"/>
  <c r="L44" i="195"/>
  <c r="L48" i="195" s="1"/>
  <c r="G44" i="195"/>
  <c r="D45" i="195"/>
  <c r="G43" i="176"/>
  <c r="L43" i="176"/>
  <c r="L48" i="176" s="1"/>
  <c r="I12" i="131"/>
  <c r="H12" i="131"/>
  <c r="J12" i="131"/>
  <c r="K12" i="131"/>
  <c r="G12" i="131"/>
  <c r="D12" i="131"/>
  <c r="F12" i="131"/>
  <c r="C12" i="131"/>
  <c r="E12" i="131"/>
  <c r="A13" i="131"/>
  <c r="H46" i="202" l="1"/>
  <c r="M46" i="202"/>
  <c r="D46" i="197"/>
  <c r="L45" i="197"/>
  <c r="G45" i="197"/>
  <c r="G46" i="176"/>
  <c r="L46" i="176"/>
  <c r="L45" i="176"/>
  <c r="G45" i="176"/>
  <c r="D46" i="195"/>
  <c r="L45" i="195"/>
  <c r="G45" i="195"/>
  <c r="I13" i="131"/>
  <c r="J13" i="131"/>
  <c r="K13" i="131"/>
  <c r="G13" i="131"/>
  <c r="H13" i="131"/>
  <c r="F13" i="131"/>
  <c r="D13" i="131"/>
  <c r="C13" i="131"/>
  <c r="E13" i="131"/>
  <c r="A14" i="131"/>
  <c r="G46" i="197" l="1"/>
  <c r="L46" i="197"/>
  <c r="L46" i="195"/>
  <c r="G46" i="195"/>
  <c r="G14" i="131"/>
  <c r="I14" i="131"/>
  <c r="J14" i="131"/>
  <c r="H14" i="131"/>
  <c r="K14" i="131"/>
  <c r="F14" i="131"/>
  <c r="D14" i="131"/>
  <c r="C14" i="131"/>
  <c r="E14" i="131"/>
  <c r="A15" i="131"/>
  <c r="I15" i="131" l="1"/>
  <c r="G15" i="131"/>
  <c r="H15" i="131"/>
  <c r="J15" i="131"/>
  <c r="K15" i="131"/>
  <c r="F15" i="131"/>
  <c r="D15" i="131"/>
  <c r="C15" i="131"/>
  <c r="E15" i="131"/>
  <c r="A16" i="131"/>
  <c r="G16" i="131" l="1"/>
  <c r="H16" i="131"/>
  <c r="J16" i="131"/>
  <c r="I16" i="131"/>
  <c r="K16" i="131"/>
  <c r="F16" i="131"/>
  <c r="D16" i="131"/>
  <c r="C16" i="131"/>
  <c r="E16" i="131"/>
  <c r="A17" i="131"/>
  <c r="G17" i="131" l="1"/>
  <c r="H17" i="131"/>
  <c r="J17" i="131"/>
  <c r="K17" i="131"/>
  <c r="I17" i="131"/>
  <c r="D17" i="131"/>
  <c r="F17" i="131"/>
  <c r="C17" i="131"/>
  <c r="E17" i="131"/>
  <c r="A18" i="131"/>
  <c r="H18" i="131" l="1"/>
  <c r="G18" i="131"/>
  <c r="J18" i="131"/>
  <c r="I18" i="131"/>
  <c r="K18" i="131"/>
  <c r="F18" i="131"/>
  <c r="D18" i="131"/>
  <c r="C18" i="131"/>
  <c r="E18" i="131"/>
  <c r="A19" i="131"/>
  <c r="G19" i="131" l="1"/>
  <c r="H19" i="131"/>
  <c r="I19" i="131"/>
  <c r="J19" i="131"/>
  <c r="K19" i="131"/>
  <c r="D19" i="131"/>
  <c r="F19" i="131"/>
  <c r="C19" i="131"/>
  <c r="E19" i="131"/>
  <c r="A20" i="131"/>
  <c r="K20" i="131" l="1"/>
  <c r="G20" i="131"/>
  <c r="I20" i="131"/>
  <c r="H20" i="131"/>
  <c r="J20" i="131"/>
  <c r="F20" i="131"/>
  <c r="D20" i="131"/>
  <c r="C20" i="131"/>
  <c r="E20" i="131"/>
  <c r="A21" i="131"/>
  <c r="K21" i="131" l="1"/>
  <c r="G21" i="131"/>
  <c r="I21" i="131"/>
  <c r="J21" i="131"/>
  <c r="H21" i="131"/>
  <c r="F21" i="131"/>
  <c r="D21" i="131"/>
  <c r="C21" i="131"/>
  <c r="E21" i="131"/>
  <c r="A22" i="131"/>
  <c r="J22" i="131" l="1"/>
  <c r="K22" i="131"/>
  <c r="G22" i="131"/>
  <c r="I22" i="131"/>
  <c r="H22" i="131"/>
  <c r="F22" i="131"/>
  <c r="D22" i="131"/>
  <c r="C22" i="131"/>
  <c r="E22" i="131"/>
  <c r="A23" i="131"/>
  <c r="J23" i="131" l="1"/>
  <c r="K23" i="131"/>
  <c r="I23" i="131"/>
  <c r="G23" i="131"/>
  <c r="H23" i="131"/>
  <c r="D23" i="131"/>
  <c r="F23" i="131"/>
  <c r="C23" i="131"/>
  <c r="E23" i="131"/>
  <c r="A24" i="131"/>
  <c r="J24" i="131" l="1"/>
  <c r="I24" i="131"/>
  <c r="G24" i="131"/>
  <c r="K24" i="131"/>
  <c r="H24" i="131"/>
  <c r="D24" i="131"/>
  <c r="F24" i="131"/>
  <c r="C24" i="131"/>
  <c r="E24" i="131"/>
  <c r="A25" i="131"/>
  <c r="H25" i="131" l="1"/>
  <c r="J25" i="131"/>
  <c r="K25" i="131"/>
  <c r="I25" i="131"/>
  <c r="G25" i="131"/>
  <c r="D25" i="131"/>
  <c r="F25" i="131"/>
  <c r="C25" i="131"/>
  <c r="E25" i="131"/>
  <c r="A26" i="131"/>
  <c r="E40" i="131" l="1"/>
  <c r="I26" i="131"/>
  <c r="H26" i="131"/>
  <c r="K26" i="131"/>
  <c r="G26" i="131"/>
  <c r="J26" i="131"/>
  <c r="D26" i="131"/>
  <c r="F26" i="131"/>
  <c r="C26" i="131"/>
  <c r="C40" i="131" s="1"/>
  <c r="E26" i="131"/>
  <c r="A27" i="131"/>
  <c r="F40" i="131" l="1"/>
  <c r="H27" i="131"/>
  <c r="K27" i="131"/>
  <c r="I27" i="131"/>
  <c r="J27" i="131"/>
  <c r="G27" i="131"/>
  <c r="D27" i="131"/>
  <c r="F27" i="131"/>
  <c r="C27" i="131"/>
  <c r="E27" i="131"/>
  <c r="A28" i="131"/>
  <c r="G40" i="131" l="1"/>
  <c r="D40" i="131"/>
  <c r="J40" i="131"/>
  <c r="I40" i="131"/>
  <c r="K40" i="131"/>
  <c r="H40" i="131"/>
  <c r="H28" i="131"/>
  <c r="I28" i="131"/>
  <c r="J28" i="131"/>
  <c r="K28" i="131"/>
  <c r="G28" i="131"/>
  <c r="D28" i="131"/>
  <c r="F28" i="131"/>
  <c r="C28" i="131"/>
  <c r="E28" i="131"/>
  <c r="A29" i="131"/>
  <c r="I29" i="131" l="1"/>
  <c r="J29" i="131"/>
  <c r="K29" i="131"/>
  <c r="G29" i="131"/>
  <c r="H29" i="131"/>
  <c r="F29" i="131"/>
  <c r="D29" i="131"/>
  <c r="C29" i="131"/>
  <c r="E29" i="131"/>
  <c r="A30" i="131"/>
  <c r="G30" i="131" l="1"/>
  <c r="I30" i="131"/>
  <c r="H30" i="131"/>
  <c r="J30" i="131"/>
  <c r="K30" i="131"/>
  <c r="F30" i="131"/>
  <c r="D30" i="131"/>
  <c r="C30" i="131"/>
  <c r="A31" i="131"/>
  <c r="E30" i="131"/>
  <c r="G31" i="131" l="1"/>
  <c r="H31" i="131"/>
  <c r="J31" i="131"/>
  <c r="I31" i="131"/>
  <c r="K31" i="131"/>
  <c r="F31" i="131"/>
  <c r="D31" i="131"/>
  <c r="C31" i="131"/>
  <c r="A32" i="131"/>
  <c r="E31" i="131"/>
  <c r="A33" i="131" l="1"/>
  <c r="G32" i="131"/>
  <c r="H32" i="131"/>
  <c r="J32" i="131"/>
  <c r="K32" i="131"/>
  <c r="I32" i="131"/>
  <c r="F32" i="131"/>
  <c r="D32" i="131"/>
  <c r="C32" i="131"/>
  <c r="E32" i="131"/>
  <c r="J33" i="131" l="1"/>
  <c r="A34" i="131"/>
  <c r="K33" i="131"/>
  <c r="G33" i="131"/>
  <c r="I33" i="131"/>
  <c r="H33" i="131"/>
  <c r="F33" i="131"/>
  <c r="C33" i="131"/>
  <c r="E33" i="131"/>
  <c r="D33" i="131"/>
  <c r="B65" i="25"/>
  <c r="B60" i="25"/>
  <c r="A64" i="25"/>
  <c r="A59" i="25"/>
  <c r="D34" i="131" l="1"/>
  <c r="C34" i="131"/>
  <c r="F34" i="131"/>
  <c r="K34" i="131"/>
  <c r="J34" i="131"/>
  <c r="H34" i="131"/>
  <c r="I34" i="131"/>
  <c r="A35" i="131"/>
  <c r="G34" i="131"/>
  <c r="E34" i="131"/>
  <c r="ER9" i="25"/>
  <c r="EQ9" i="25"/>
  <c r="EP9" i="25"/>
  <c r="EH9" i="25"/>
  <c r="EG9" i="25"/>
  <c r="EF9" i="25"/>
  <c r="EE9" i="25"/>
  <c r="E35" i="131" l="1"/>
  <c r="A36" i="131"/>
  <c r="K35" i="131"/>
  <c r="J35" i="131"/>
  <c r="H35" i="131"/>
  <c r="I35" i="131"/>
  <c r="G35" i="131"/>
  <c r="F35" i="131"/>
  <c r="D35" i="131"/>
  <c r="C35" i="131"/>
  <c r="EN9" i="25"/>
  <c r="EL9" i="25"/>
  <c r="EJ9" i="25"/>
  <c r="D36" i="131" l="1"/>
  <c r="A37" i="131"/>
  <c r="K36" i="131"/>
  <c r="J36" i="131"/>
  <c r="I36" i="131"/>
  <c r="H36" i="131"/>
  <c r="G36" i="131"/>
  <c r="F36" i="131"/>
  <c r="E36" i="131"/>
  <c r="C36" i="131"/>
  <c r="EI9" i="25"/>
  <c r="K37" i="131" l="1"/>
  <c r="J37" i="131"/>
  <c r="I37" i="131"/>
  <c r="H37" i="131"/>
  <c r="C37" i="131"/>
  <c r="G37" i="131"/>
  <c r="F37" i="131"/>
  <c r="E37" i="131"/>
  <c r="D37" i="131"/>
  <c r="ED9" i="25"/>
  <c r="EB9" i="25" l="1"/>
  <c r="EO9" i="25" l="1"/>
  <c r="D53" i="139" l="1"/>
  <c r="D56" i="139"/>
  <c r="C56" i="139"/>
  <c r="D55" i="139"/>
  <c r="C55" i="139"/>
  <c r="C54" i="139"/>
  <c r="C53" i="139"/>
  <c r="C52" i="139"/>
  <c r="B2" i="139"/>
  <c r="B2" i="131" s="1"/>
  <c r="B5" i="131" l="1"/>
  <c r="D54" i="139"/>
  <c r="B10" i="139"/>
  <c r="B3" i="139"/>
  <c r="B7" i="131" l="1"/>
  <c r="C49" i="131"/>
  <c r="C50" i="131"/>
  <c r="C47" i="131"/>
  <c r="C48" i="131"/>
  <c r="C53" i="131"/>
  <c r="C51" i="131"/>
  <c r="C52" i="131"/>
  <c r="C55" i="131"/>
  <c r="C54" i="131"/>
  <c r="B52" i="131"/>
  <c r="E51" i="131"/>
  <c r="D52" i="131"/>
  <c r="D47" i="131"/>
  <c r="E52" i="131"/>
  <c r="D48" i="131"/>
  <c r="B53" i="131"/>
  <c r="D49" i="131"/>
  <c r="D53" i="131"/>
  <c r="D50" i="131"/>
  <c r="E53" i="131"/>
  <c r="D51" i="131"/>
  <c r="B54" i="131"/>
  <c r="D46" i="131"/>
  <c r="D54" i="131"/>
  <c r="E46" i="131"/>
  <c r="E54" i="131"/>
  <c r="B47" i="131"/>
  <c r="B55" i="131"/>
  <c r="B48" i="131"/>
  <c r="D55" i="131"/>
  <c r="B49" i="131"/>
  <c r="E55" i="131"/>
  <c r="B50" i="131"/>
  <c r="E47" i="131"/>
  <c r="B51" i="131"/>
  <c r="E48" i="131"/>
  <c r="B46" i="131"/>
  <c r="E49" i="131"/>
  <c r="E50" i="131"/>
  <c r="G74" i="131"/>
  <c r="G73" i="131"/>
  <c r="G72" i="131"/>
  <c r="D74" i="131"/>
  <c r="D73" i="131"/>
  <c r="D72" i="131"/>
  <c r="C74" i="131"/>
  <c r="C73" i="131"/>
  <c r="C72" i="131"/>
  <c r="B74" i="131"/>
  <c r="F74" i="131"/>
  <c r="H74" i="131"/>
  <c r="H73" i="131"/>
  <c r="H72" i="131"/>
  <c r="F72" i="131"/>
  <c r="B73" i="131"/>
  <c r="F73" i="131"/>
  <c r="B72" i="131"/>
  <c r="C10" i="139"/>
  <c r="E10" i="139" a="1"/>
  <c r="E10" i="139" s="1"/>
  <c r="B11" i="139"/>
  <c r="E11" i="139" s="1" a="1"/>
  <c r="E11" i="139" s="1"/>
  <c r="EC9" i="25"/>
  <c r="B8" i="131" l="1"/>
  <c r="B12" i="139"/>
  <c r="E12" i="139" s="1" a="1"/>
  <c r="E12" i="139" s="1"/>
  <c r="C11" i="139"/>
  <c r="EK9" i="25"/>
  <c r="B9" i="131" l="1"/>
  <c r="B13" i="139"/>
  <c r="E13" i="139" s="1" a="1"/>
  <c r="E13" i="139" s="1"/>
  <c r="C12" i="139"/>
  <c r="C13" i="139" l="1"/>
  <c r="B14" i="139"/>
  <c r="J14" i="176" l="1"/>
  <c r="C14" i="139"/>
  <c r="D14" i="139" s="1"/>
  <c r="E14" i="139" a="1"/>
  <c r="E14" i="139" s="1"/>
  <c r="B10" i="131"/>
  <c r="B15" i="139"/>
  <c r="K14" i="176" l="1"/>
  <c r="J15" i="197"/>
  <c r="J15" i="195"/>
  <c r="J15" i="176"/>
  <c r="K15" i="176" s="1"/>
  <c r="E15" i="139" a="1"/>
  <c r="E15" i="139" s="1"/>
  <c r="B16" i="139"/>
  <c r="D15" i="139" a="1"/>
  <c r="D15" i="139" s="1"/>
  <c r="J16" i="197" l="1"/>
  <c r="K16" i="197" s="1"/>
  <c r="J16" i="198"/>
  <c r="J16" i="195"/>
  <c r="K16" i="195" s="1"/>
  <c r="J16" i="196"/>
  <c r="J16" i="176"/>
  <c r="K16" i="176" s="1"/>
  <c r="K15" i="195"/>
  <c r="K15" i="197"/>
  <c r="E16" i="139" a="1"/>
  <c r="E16" i="139" s="1"/>
  <c r="D16" i="139" a="1"/>
  <c r="D16" i="139" s="1"/>
  <c r="L15" i="139"/>
  <c r="B17" i="139"/>
  <c r="K16" i="196" l="1"/>
  <c r="J16" i="199"/>
  <c r="K17" i="202"/>
  <c r="L17" i="202" s="1"/>
  <c r="J17" i="200"/>
  <c r="K17" i="200" s="1"/>
  <c r="J17" i="201"/>
  <c r="K17" i="201" s="1"/>
  <c r="J17" i="199"/>
  <c r="K17" i="199" s="1"/>
  <c r="J17" i="197"/>
  <c r="J17" i="198"/>
  <c r="K17" i="198" s="1"/>
  <c r="J17" i="196"/>
  <c r="K17" i="196" s="1"/>
  <c r="J17" i="195"/>
  <c r="J17" i="176"/>
  <c r="K17" i="176" s="1"/>
  <c r="J16" i="201"/>
  <c r="K16" i="198"/>
  <c r="J16" i="200"/>
  <c r="K16" i="202"/>
  <c r="E17" i="139" a="1"/>
  <c r="E17" i="139" s="1"/>
  <c r="B18" i="139"/>
  <c r="D17" i="139" a="1"/>
  <c r="D17" i="139" s="1"/>
  <c r="D18" i="139" s="1" a="1"/>
  <c r="D18" i="139" s="1"/>
  <c r="K17" i="197" l="1"/>
  <c r="K17" i="195"/>
  <c r="K18" i="202"/>
  <c r="L18" i="202" s="1"/>
  <c r="J18" i="200"/>
  <c r="K18" i="200" s="1"/>
  <c r="J18" i="197"/>
  <c r="K18" i="197" s="1"/>
  <c r="J18" i="196"/>
  <c r="J18" i="198"/>
  <c r="K18" i="198" s="1"/>
  <c r="J18" i="199"/>
  <c r="K18" i="199" s="1"/>
  <c r="J18" i="176"/>
  <c r="J18" i="195"/>
  <c r="L16" i="202"/>
  <c r="K16" i="200"/>
  <c r="K16" i="199"/>
  <c r="K16" i="201"/>
  <c r="E18" i="139" a="1"/>
  <c r="E18" i="139" s="1"/>
  <c r="B19" i="139"/>
  <c r="K18" i="195" l="1"/>
  <c r="K18" i="196"/>
  <c r="K18" i="176"/>
  <c r="K19" i="202"/>
  <c r="J19" i="201"/>
  <c r="K19" i="201" s="1"/>
  <c r="J19" i="200"/>
  <c r="J19" i="199"/>
  <c r="J19" i="198"/>
  <c r="K19" i="198" s="1"/>
  <c r="J19" i="197"/>
  <c r="K19" i="197" s="1"/>
  <c r="J19" i="196"/>
  <c r="K19" i="196" s="1"/>
  <c r="J19" i="195"/>
  <c r="K19" i="195" s="1"/>
  <c r="J19" i="176"/>
  <c r="K19" i="176" s="1"/>
  <c r="J18" i="201"/>
  <c r="D19" i="139" a="1"/>
  <c r="D19" i="139" s="1"/>
  <c r="E19" i="139" a="1"/>
  <c r="E19" i="139" s="1"/>
  <c r="B20" i="139"/>
  <c r="L19" i="202" l="1"/>
  <c r="K19" i="200"/>
  <c r="D20" i="139" a="1"/>
  <c r="D20" i="139" s="1"/>
  <c r="D21" i="139" s="1" a="1"/>
  <c r="D21" i="139" s="1"/>
  <c r="K18" i="201"/>
  <c r="K19" i="199"/>
  <c r="J20" i="198"/>
  <c r="J20" i="197"/>
  <c r="K20" i="197" s="1"/>
  <c r="J20" i="199"/>
  <c r="K20" i="199" s="1"/>
  <c r="J20" i="176"/>
  <c r="K20" i="176" s="1"/>
  <c r="J20" i="196"/>
  <c r="J20" i="195"/>
  <c r="E20" i="139" a="1"/>
  <c r="E20" i="139" s="1"/>
  <c r="B21" i="139"/>
  <c r="K20" i="195" l="1"/>
  <c r="K20" i="198"/>
  <c r="K20" i="196"/>
  <c r="J20" i="201"/>
  <c r="J20" i="200"/>
  <c r="K20" i="202"/>
  <c r="K21" i="202"/>
  <c r="L21" i="202" s="1"/>
  <c r="J21" i="201"/>
  <c r="K21" i="201" s="1"/>
  <c r="J21" i="200"/>
  <c r="K21" i="200" s="1"/>
  <c r="J21" i="199"/>
  <c r="K21" i="199" s="1"/>
  <c r="J21" i="198"/>
  <c r="K21" i="198" s="1"/>
  <c r="J21" i="197"/>
  <c r="K21" i="197" s="1"/>
  <c r="J21" i="196"/>
  <c r="K21" i="196" s="1"/>
  <c r="J21" i="176"/>
  <c r="K21" i="176" s="1"/>
  <c r="J21" i="195"/>
  <c r="K21" i="195" s="1"/>
  <c r="E21" i="139" a="1"/>
  <c r="E21" i="139" s="1"/>
  <c r="B22" i="139"/>
  <c r="D22" i="139" l="1" a="1"/>
  <c r="D22" i="139" s="1"/>
  <c r="K22" i="202"/>
  <c r="L22" i="202" s="1"/>
  <c r="J22" i="201"/>
  <c r="K22" i="201" s="1"/>
  <c r="J22" i="200"/>
  <c r="K22" i="200" s="1"/>
  <c r="J22" i="198"/>
  <c r="K22" i="198" s="1"/>
  <c r="J22" i="199"/>
  <c r="K22" i="199" s="1"/>
  <c r="J22" i="197"/>
  <c r="K22" i="197" s="1"/>
  <c r="J22" i="176"/>
  <c r="K22" i="176" s="1"/>
  <c r="J22" i="196"/>
  <c r="K22" i="196" s="1"/>
  <c r="J22" i="195"/>
  <c r="K22" i="195" s="1"/>
  <c r="L20" i="202"/>
  <c r="K20" i="200"/>
  <c r="K20" i="201"/>
  <c r="E22" i="139" a="1"/>
  <c r="E22" i="139" s="1"/>
  <c r="B23" i="139"/>
  <c r="D23" i="139" l="1" a="1"/>
  <c r="D23" i="139" s="1"/>
  <c r="J23" i="200"/>
  <c r="K23" i="200" s="1"/>
  <c r="K23" i="202"/>
  <c r="J23" i="197"/>
  <c r="K23" i="197" s="1"/>
  <c r="J23" i="198"/>
  <c r="K23" i="198" s="1"/>
  <c r="J23" i="199"/>
  <c r="J23" i="176"/>
  <c r="K23" i="176" s="1"/>
  <c r="J23" i="195"/>
  <c r="K23" i="195" s="1"/>
  <c r="J23" i="196"/>
  <c r="K23" i="196" s="1"/>
  <c r="E23" i="139" a="1"/>
  <c r="E23" i="139" s="1"/>
  <c r="B24" i="139"/>
  <c r="K24" i="202" l="1"/>
  <c r="L24" i="202" s="1"/>
  <c r="J24" i="201"/>
  <c r="K24" i="201" s="1"/>
  <c r="J24" i="200"/>
  <c r="J24" i="199"/>
  <c r="K24" i="199" s="1"/>
  <c r="J24" i="198"/>
  <c r="K24" i="198" s="1"/>
  <c r="J24" i="197"/>
  <c r="K24" i="197" s="1"/>
  <c r="J24" i="176"/>
  <c r="K24" i="176" s="1"/>
  <c r="J24" i="196"/>
  <c r="K24" i="196" s="1"/>
  <c r="J24" i="195"/>
  <c r="K24" i="195" s="1"/>
  <c r="K23" i="199"/>
  <c r="J23" i="201"/>
  <c r="L23" i="202"/>
  <c r="B25" i="139"/>
  <c r="E24" i="139" a="1"/>
  <c r="E24" i="139" s="1"/>
  <c r="E35" i="139" s="1"/>
  <c r="D24" i="139" a="1"/>
  <c r="D24" i="139" s="1"/>
  <c r="D25" i="139" l="1" a="1"/>
  <c r="D25" i="139" s="1"/>
  <c r="K23" i="201"/>
  <c r="K24" i="200"/>
  <c r="J25" i="200"/>
  <c r="K25" i="200" s="1"/>
  <c r="J25" i="201"/>
  <c r="K25" i="201" s="1"/>
  <c r="K25" i="202"/>
  <c r="J25" i="199"/>
  <c r="K25" i="199" s="1"/>
  <c r="J25" i="198"/>
  <c r="K25" i="198" s="1"/>
  <c r="J25" i="197"/>
  <c r="K25" i="197" s="1"/>
  <c r="J25" i="195"/>
  <c r="K25" i="195" s="1"/>
  <c r="J25" i="196"/>
  <c r="K25" i="196" s="1"/>
  <c r="J25" i="176"/>
  <c r="K25" i="176" s="1"/>
  <c r="B26" i="139"/>
  <c r="E25" i="139" a="1"/>
  <c r="E25" i="139" s="1"/>
  <c r="E36" i="139" s="1"/>
  <c r="AX9" i="25"/>
  <c r="P9" i="25" s="1"/>
  <c r="EM9" i="25"/>
  <c r="L25" i="202" l="1"/>
  <c r="K26" i="202"/>
  <c r="L26" i="202" s="1"/>
  <c r="J26" i="201"/>
  <c r="K26" i="201" s="1"/>
  <c r="J26" i="200"/>
  <c r="K26" i="200" s="1"/>
  <c r="J26" i="197"/>
  <c r="K26" i="197" s="1"/>
  <c r="J26" i="196"/>
  <c r="K26" i="196" s="1"/>
  <c r="J26" i="199"/>
  <c r="K26" i="199" s="1"/>
  <c r="J26" i="198"/>
  <c r="K26" i="198" s="1"/>
  <c r="J26" i="176"/>
  <c r="K26" i="176" s="1"/>
  <c r="J26" i="195"/>
  <c r="K26" i="195" s="1"/>
  <c r="B27" i="139"/>
  <c r="E26" i="139" a="1"/>
  <c r="E26" i="139" s="1"/>
  <c r="E37" i="139" s="1"/>
  <c r="D26" i="139" a="1"/>
  <c r="D26" i="139" s="1"/>
  <c r="EA9" i="25"/>
  <c r="D27" i="139" l="1" a="1"/>
  <c r="D27" i="139" s="1"/>
  <c r="K27" i="202"/>
  <c r="L27" i="202" s="1"/>
  <c r="J27" i="201"/>
  <c r="K27" i="201" s="1"/>
  <c r="J27" i="200"/>
  <c r="K27" i="200" s="1"/>
  <c r="J27" i="199"/>
  <c r="K27" i="199" s="1"/>
  <c r="J27" i="198"/>
  <c r="K27" i="198" s="1"/>
  <c r="J27" i="197"/>
  <c r="K27" i="197" s="1"/>
  <c r="J27" i="176"/>
  <c r="K27" i="176" s="1"/>
  <c r="J27" i="196"/>
  <c r="K27" i="196" s="1"/>
  <c r="J27" i="195"/>
  <c r="K27" i="195" s="1"/>
  <c r="B28" i="139"/>
  <c r="E27" i="139" a="1"/>
  <c r="E27" i="139" s="1"/>
  <c r="E38" i="139" s="1"/>
  <c r="J28" i="200" l="1"/>
  <c r="K28" i="200" s="1"/>
  <c r="K28" i="202"/>
  <c r="L28" i="202" s="1"/>
  <c r="J28" i="201"/>
  <c r="K28" i="201" s="1"/>
  <c r="J28" i="199"/>
  <c r="K28" i="199" s="1"/>
  <c r="J28" i="198"/>
  <c r="K28" i="198" s="1"/>
  <c r="J28" i="197"/>
  <c r="K28" i="197" s="1"/>
  <c r="J28" i="196"/>
  <c r="K28" i="196" s="1"/>
  <c r="J28" i="176"/>
  <c r="J28" i="195"/>
  <c r="K28" i="195" s="1"/>
  <c r="B29" i="139"/>
  <c r="E28" i="139" a="1"/>
  <c r="E28" i="139" s="1"/>
  <c r="E39" i="139" s="1"/>
  <c r="D28" i="139" a="1"/>
  <c r="D28" i="139" s="1"/>
  <c r="G14" i="139"/>
  <c r="J14" i="139" s="1"/>
  <c r="L14" i="139"/>
  <c r="K28" i="176" l="1"/>
  <c r="J29" i="200"/>
  <c r="K29" i="200" s="1"/>
  <c r="K29" i="202"/>
  <c r="L29" i="202" s="1"/>
  <c r="J29" i="201"/>
  <c r="K29" i="201" s="1"/>
  <c r="J29" i="199"/>
  <c r="K29" i="199" s="1"/>
  <c r="J29" i="198"/>
  <c r="K29" i="198" s="1"/>
  <c r="J29" i="197"/>
  <c r="J29" i="195"/>
  <c r="J29" i="176"/>
  <c r="K29" i="176" s="1"/>
  <c r="J29" i="196"/>
  <c r="K29" i="196" s="1"/>
  <c r="D29" i="139" a="1"/>
  <c r="D29" i="139" s="1"/>
  <c r="B30" i="139"/>
  <c r="E29" i="139" a="1"/>
  <c r="E29" i="139" s="1"/>
  <c r="E40" i="139" s="1"/>
  <c r="B11" i="131"/>
  <c r="G15" i="139"/>
  <c r="J15" i="139" s="1"/>
  <c r="K15" i="139" s="1"/>
  <c r="B12" i="131"/>
  <c r="K14" i="139"/>
  <c r="K29" i="195" l="1"/>
  <c r="J30" i="197"/>
  <c r="K30" i="197" s="1"/>
  <c r="J30" i="198"/>
  <c r="J30" i="196"/>
  <c r="J30" i="176"/>
  <c r="K30" i="176" s="1"/>
  <c r="J30" i="195"/>
  <c r="K30" i="195" s="1"/>
  <c r="K29" i="197"/>
  <c r="B31" i="139"/>
  <c r="E30" i="139" a="1"/>
  <c r="E30" i="139" s="1"/>
  <c r="E41" i="139" s="1"/>
  <c r="D30" i="139" a="1"/>
  <c r="D30" i="139" s="1"/>
  <c r="L16" i="139"/>
  <c r="G16" i="139"/>
  <c r="J16" i="139" s="1"/>
  <c r="K30" i="198" l="1"/>
  <c r="J30" i="200"/>
  <c r="D31" i="139" a="1"/>
  <c r="D31" i="139" s="1"/>
  <c r="J30" i="201"/>
  <c r="J31" i="201"/>
  <c r="K31" i="201" s="1"/>
  <c r="J31" i="200"/>
  <c r="K31" i="200" s="1"/>
  <c r="K31" i="202"/>
  <c r="L31" i="202" s="1"/>
  <c r="J31" i="197"/>
  <c r="K31" i="197" s="1"/>
  <c r="J31" i="198"/>
  <c r="K31" i="198" s="1"/>
  <c r="J31" i="199"/>
  <c r="K31" i="199" s="1"/>
  <c r="J31" i="195"/>
  <c r="K31" i="195" s="1"/>
  <c r="J31" i="196"/>
  <c r="K31" i="196" s="1"/>
  <c r="J31" i="176"/>
  <c r="K31" i="176" s="1"/>
  <c r="K30" i="196"/>
  <c r="J30" i="199"/>
  <c r="K30" i="202"/>
  <c r="B32" i="139"/>
  <c r="E31" i="139" a="1"/>
  <c r="E31" i="139" s="1"/>
  <c r="E42" i="139" s="1"/>
  <c r="B13" i="131"/>
  <c r="L17" i="139"/>
  <c r="B14" i="131" s="1"/>
  <c r="G17" i="139"/>
  <c r="J17" i="139" s="1"/>
  <c r="K17" i="139" s="1"/>
  <c r="K16" i="139"/>
  <c r="K30" i="199" l="1"/>
  <c r="L30" i="202"/>
  <c r="K30" i="201"/>
  <c r="K30" i="200"/>
  <c r="B33" i="139"/>
  <c r="E32" i="139" a="1"/>
  <c r="E32" i="139" s="1"/>
  <c r="D32" i="139" a="1"/>
  <c r="D32" i="139" s="1"/>
  <c r="G18" i="139"/>
  <c r="J18" i="139" s="1"/>
  <c r="K18" i="139" s="1"/>
  <c r="L18" i="139"/>
  <c r="B15" i="131" s="1"/>
  <c r="B34" i="139" l="1"/>
  <c r="J32" i="195"/>
  <c r="K32" i="195" s="1"/>
  <c r="J32" i="196"/>
  <c r="K32" i="196" s="1"/>
  <c r="J32" i="198"/>
  <c r="K32" i="198" s="1"/>
  <c r="J32" i="201"/>
  <c r="K32" i="201" s="1"/>
  <c r="J32" i="176"/>
  <c r="K32" i="176" s="1"/>
  <c r="D33" i="139"/>
  <c r="D34" i="139" s="1"/>
  <c r="D35" i="139" s="1"/>
  <c r="D36" i="139" s="1"/>
  <c r="D37" i="139" s="1"/>
  <c r="D38" i="139" s="1"/>
  <c r="D39" i="139" s="1"/>
  <c r="D40" i="139" s="1"/>
  <c r="D41" i="139" s="1"/>
  <c r="D42" i="139" s="1"/>
  <c r="D43" i="139" s="1"/>
  <c r="D44" i="139" s="1"/>
  <c r="D45" i="139" s="1"/>
  <c r="D46" i="139" s="1"/>
  <c r="E33" i="139"/>
  <c r="E43" i="139"/>
  <c r="J32" i="199"/>
  <c r="K32" i="199" s="1"/>
  <c r="J32" i="197"/>
  <c r="K32" i="197" s="1"/>
  <c r="J32" i="200"/>
  <c r="K32" i="200" s="1"/>
  <c r="K32" i="202"/>
  <c r="L32" i="202" s="1"/>
  <c r="G19" i="139"/>
  <c r="J19" i="139" s="1"/>
  <c r="K19" i="139" s="1"/>
  <c r="L19" i="139"/>
  <c r="B16" i="131" s="1"/>
  <c r="B35" i="139" l="1"/>
  <c r="B36" i="139"/>
  <c r="E34" i="139"/>
  <c r="E44" i="139"/>
  <c r="J33" i="201"/>
  <c r="K33" i="201" s="1"/>
  <c r="K33" i="202"/>
  <c r="L33" i="202" s="1"/>
  <c r="J33" i="200"/>
  <c r="K33" i="200" s="1"/>
  <c r="J33" i="197"/>
  <c r="K33" i="197" s="1"/>
  <c r="J33" i="176"/>
  <c r="K33" i="176" s="1"/>
  <c r="J33" i="198"/>
  <c r="K33" i="198" s="1"/>
  <c r="J33" i="196"/>
  <c r="K33" i="196" s="1"/>
  <c r="J33" i="195"/>
  <c r="K33" i="195" s="1"/>
  <c r="J33" i="199"/>
  <c r="K33" i="199" s="1"/>
  <c r="G20" i="139"/>
  <c r="L20" i="139"/>
  <c r="B17" i="131" s="1"/>
  <c r="J20" i="139" l="1"/>
  <c r="K20" i="139" s="1"/>
  <c r="E45" i="139"/>
  <c r="E46" i="139"/>
  <c r="G35" i="139"/>
  <c r="J35" i="139" s="1"/>
  <c r="K35" i="139" s="1"/>
  <c r="L35" i="139"/>
  <c r="B37" i="139"/>
  <c r="J34" i="197"/>
  <c r="K34" i="197" s="1"/>
  <c r="J34" i="176"/>
  <c r="K34" i="176" s="1"/>
  <c r="J34" i="200"/>
  <c r="K34" i="200" s="1"/>
  <c r="K34" i="202"/>
  <c r="L34" i="202" s="1"/>
  <c r="J34" i="199"/>
  <c r="K34" i="199" s="1"/>
  <c r="J34" i="201"/>
  <c r="K34" i="201" s="1"/>
  <c r="J34" i="195"/>
  <c r="K34" i="195" s="1"/>
  <c r="J34" i="196"/>
  <c r="K34" i="196" s="1"/>
  <c r="J34" i="198"/>
  <c r="K34" i="198" s="1"/>
  <c r="G21" i="139"/>
  <c r="J21" i="139" s="1"/>
  <c r="K21" i="139" s="1"/>
  <c r="L21" i="139"/>
  <c r="B18" i="131" s="1"/>
  <c r="K35" i="202" l="1"/>
  <c r="L35" i="202" s="1"/>
  <c r="J35" i="201"/>
  <c r="K35" i="201" s="1"/>
  <c r="J35" i="200"/>
  <c r="K35" i="200" s="1"/>
  <c r="J35" i="199"/>
  <c r="K35" i="199" s="1"/>
  <c r="J35" i="198"/>
  <c r="K35" i="198" s="1"/>
  <c r="J35" i="197"/>
  <c r="K35" i="197" s="1"/>
  <c r="J35" i="196"/>
  <c r="K35" i="196" s="1"/>
  <c r="J35" i="195"/>
  <c r="K35" i="195" s="1"/>
  <c r="L36" i="139"/>
  <c r="B33" i="131" s="1"/>
  <c r="G36" i="139"/>
  <c r="J36" i="139" s="1"/>
  <c r="K36" i="139" s="1"/>
  <c r="B38" i="139"/>
  <c r="J35" i="176"/>
  <c r="K35" i="176" s="1"/>
  <c r="L22" i="139"/>
  <c r="B19" i="131" s="1"/>
  <c r="G22" i="139"/>
  <c r="J22" i="139" s="1"/>
  <c r="K22" i="139" s="1"/>
  <c r="K36" i="202" l="1"/>
  <c r="L36" i="202" s="1"/>
  <c r="J36" i="200"/>
  <c r="K36" i="200" s="1"/>
  <c r="J36" i="199"/>
  <c r="K36" i="199" s="1"/>
  <c r="J36" i="198"/>
  <c r="K36" i="198" s="1"/>
  <c r="J36" i="197"/>
  <c r="K36" i="197" s="1"/>
  <c r="J36" i="196"/>
  <c r="K36" i="196" s="1"/>
  <c r="J36" i="195"/>
  <c r="K36" i="195" s="1"/>
  <c r="L37" i="139"/>
  <c r="B34" i="131" s="1"/>
  <c r="G37" i="139"/>
  <c r="J37" i="139" s="1"/>
  <c r="K37" i="139" s="1"/>
  <c r="B39" i="139"/>
  <c r="J36" i="176"/>
  <c r="K36" i="176" s="1"/>
  <c r="G23" i="139"/>
  <c r="J23" i="139" s="1"/>
  <c r="K23" i="139" s="1"/>
  <c r="L23" i="139"/>
  <c r="B20" i="131" s="1"/>
  <c r="K37" i="202" l="1"/>
  <c r="L37" i="202" s="1"/>
  <c r="J37" i="200"/>
  <c r="K37" i="200" s="1"/>
  <c r="J37" i="199"/>
  <c r="K37" i="199" s="1"/>
  <c r="J37" i="198"/>
  <c r="K37" i="198" s="1"/>
  <c r="J37" i="197"/>
  <c r="K37" i="197" s="1"/>
  <c r="J37" i="196"/>
  <c r="K37" i="196" s="1"/>
  <c r="J37" i="195"/>
  <c r="K37" i="195" s="1"/>
  <c r="L38" i="139"/>
  <c r="B35" i="131" s="1"/>
  <c r="G38" i="139"/>
  <c r="J38" i="139" s="1"/>
  <c r="K38" i="139" s="1"/>
  <c r="B40" i="139"/>
  <c r="J37" i="176"/>
  <c r="K37" i="176" s="1"/>
  <c r="G24" i="139"/>
  <c r="J24" i="139" s="1"/>
  <c r="K24" i="139" s="1"/>
  <c r="L24" i="139"/>
  <c r="B21" i="131" s="1"/>
  <c r="K38" i="202" l="1"/>
  <c r="L38" i="202" s="1"/>
  <c r="J38" i="200"/>
  <c r="K38" i="200" s="1"/>
  <c r="J38" i="199"/>
  <c r="K38" i="199" s="1"/>
  <c r="J38" i="198"/>
  <c r="K38" i="198" s="1"/>
  <c r="J38" i="197"/>
  <c r="K38" i="197" s="1"/>
  <c r="J38" i="196"/>
  <c r="K38" i="196" s="1"/>
  <c r="J38" i="195"/>
  <c r="K38" i="195" s="1"/>
  <c r="L39" i="139"/>
  <c r="B36" i="131" s="1"/>
  <c r="G39" i="139"/>
  <c r="J39" i="139" s="1"/>
  <c r="K39" i="139" s="1"/>
  <c r="B41" i="139"/>
  <c r="J38" i="176"/>
  <c r="K38" i="176" s="1"/>
  <c r="G25" i="139"/>
  <c r="J25" i="139" s="1"/>
  <c r="K25" i="139" s="1"/>
  <c r="L25" i="139"/>
  <c r="B22" i="131" s="1"/>
  <c r="K39" i="202" l="1"/>
  <c r="L39" i="202" s="1"/>
  <c r="J39" i="200"/>
  <c r="K39" i="200" s="1"/>
  <c r="J39" i="199"/>
  <c r="K39" i="199" s="1"/>
  <c r="J39" i="198"/>
  <c r="K39" i="198" s="1"/>
  <c r="J39" i="197"/>
  <c r="K39" i="197" s="1"/>
  <c r="J39" i="196"/>
  <c r="K39" i="196" s="1"/>
  <c r="J39" i="195"/>
  <c r="K39" i="195" s="1"/>
  <c r="L40" i="139"/>
  <c r="B37" i="131" s="1"/>
  <c r="G40" i="139"/>
  <c r="J40" i="139" s="1"/>
  <c r="K40" i="139" s="1"/>
  <c r="B42" i="139"/>
  <c r="J39" i="176"/>
  <c r="K39" i="176" s="1"/>
  <c r="G26" i="139"/>
  <c r="J26" i="139" s="1"/>
  <c r="K26" i="139" s="1"/>
  <c r="L26" i="139"/>
  <c r="B23" i="131" s="1"/>
  <c r="K40" i="202" l="1"/>
  <c r="J40" i="200"/>
  <c r="J40" i="199"/>
  <c r="J40" i="198"/>
  <c r="K40" i="198" s="1"/>
  <c r="J40" i="197"/>
  <c r="K40" i="197" s="1"/>
  <c r="J40" i="196"/>
  <c r="K40" i="196" s="1"/>
  <c r="J40" i="195"/>
  <c r="K40" i="195" s="1"/>
  <c r="G41" i="139"/>
  <c r="J41" i="139" s="1"/>
  <c r="K41" i="139" s="1"/>
  <c r="L41" i="139"/>
  <c r="B43" i="139"/>
  <c r="J40" i="176"/>
  <c r="K40" i="176" s="1"/>
  <c r="G27" i="139"/>
  <c r="J27" i="139" s="1"/>
  <c r="K27" i="139" s="1"/>
  <c r="L27" i="139"/>
  <c r="B24" i="131" s="1"/>
  <c r="K40" i="200" l="1"/>
  <c r="K48" i="200" s="1"/>
  <c r="J48" i="200"/>
  <c r="K40" i="199"/>
  <c r="K48" i="199" s="1"/>
  <c r="J48" i="199"/>
  <c r="K48" i="201"/>
  <c r="J48" i="201"/>
  <c r="L40" i="202"/>
  <c r="L48" i="202" s="1"/>
  <c r="K48" i="202"/>
  <c r="K41" i="202"/>
  <c r="L41" i="202" s="1"/>
  <c r="J41" i="200"/>
  <c r="K41" i="200" s="1"/>
  <c r="J41" i="199"/>
  <c r="K41" i="199" s="1"/>
  <c r="J41" i="198"/>
  <c r="K41" i="198" s="1"/>
  <c r="J41" i="197"/>
  <c r="K41" i="197" s="1"/>
  <c r="J41" i="196"/>
  <c r="K41" i="196" s="1"/>
  <c r="J41" i="195"/>
  <c r="K41" i="195" s="1"/>
  <c r="L42" i="139"/>
  <c r="G42" i="139"/>
  <c r="J42" i="139" s="1"/>
  <c r="K42" i="139" s="1"/>
  <c r="B44" i="139"/>
  <c r="J41" i="176"/>
  <c r="K41" i="176" s="1"/>
  <c r="G28" i="139"/>
  <c r="J28" i="139" s="1"/>
  <c r="L28" i="139"/>
  <c r="K42" i="202" l="1"/>
  <c r="L42" i="202" s="1"/>
  <c r="J42" i="200"/>
  <c r="K42" i="200" s="1"/>
  <c r="J42" i="199"/>
  <c r="K42" i="199" s="1"/>
  <c r="J42" i="198"/>
  <c r="K42" i="198" s="1"/>
  <c r="J42" i="197"/>
  <c r="K42" i="197" s="1"/>
  <c r="J42" i="196"/>
  <c r="K42" i="196" s="1"/>
  <c r="J42" i="195"/>
  <c r="K42" i="195" s="1"/>
  <c r="L43" i="139"/>
  <c r="G43" i="139"/>
  <c r="J43" i="139" s="1"/>
  <c r="B45" i="139"/>
  <c r="J42" i="176"/>
  <c r="K42" i="176" s="1"/>
  <c r="K28" i="139"/>
  <c r="B25" i="131"/>
  <c r="B40" i="131" s="1"/>
  <c r="C46" i="131" s="1"/>
  <c r="G29" i="139"/>
  <c r="J29" i="139" s="1"/>
  <c r="K29" i="139" s="1"/>
  <c r="L29" i="139"/>
  <c r="B26" i="131" s="1"/>
  <c r="K43" i="139" l="1"/>
  <c r="K43" i="202"/>
  <c r="L43" i="202" s="1"/>
  <c r="J43" i="200"/>
  <c r="K43" i="200" s="1"/>
  <c r="J43" i="199"/>
  <c r="K43" i="199" s="1"/>
  <c r="J43" i="198"/>
  <c r="K43" i="198" s="1"/>
  <c r="J43" i="197"/>
  <c r="K43" i="197" s="1"/>
  <c r="J43" i="176"/>
  <c r="J43" i="196"/>
  <c r="K43" i="196" s="1"/>
  <c r="J43" i="195"/>
  <c r="K43" i="195" s="1"/>
  <c r="B46" i="139"/>
  <c r="G45" i="139"/>
  <c r="J45" i="139" s="1"/>
  <c r="K45" i="139" s="1"/>
  <c r="L45" i="139"/>
  <c r="B32" i="131" s="1"/>
  <c r="L44" i="139"/>
  <c r="G44" i="139"/>
  <c r="J44" i="139" s="1"/>
  <c r="K44" i="139" s="1"/>
  <c r="G31" i="139"/>
  <c r="J31" i="139" s="1"/>
  <c r="K31" i="139" s="1"/>
  <c r="L31" i="139"/>
  <c r="B28" i="131" s="1"/>
  <c r="G30" i="139"/>
  <c r="J30" i="139" s="1"/>
  <c r="L30" i="139"/>
  <c r="B27" i="131" s="1"/>
  <c r="K43" i="176" l="1"/>
  <c r="K48" i="176" s="1"/>
  <c r="J48" i="176"/>
  <c r="K44" i="202"/>
  <c r="L44" i="202" s="1"/>
  <c r="J44" i="200"/>
  <c r="K44" i="200" s="1"/>
  <c r="J44" i="199"/>
  <c r="K44" i="199" s="1"/>
  <c r="J44" i="198"/>
  <c r="K44" i="198" s="1"/>
  <c r="J44" i="197"/>
  <c r="J44" i="176"/>
  <c r="K44" i="176" s="1"/>
  <c r="J44" i="196"/>
  <c r="K44" i="196" s="1"/>
  <c r="J44" i="195"/>
  <c r="L46" i="139"/>
  <c r="G46" i="139"/>
  <c r="J46" i="139" s="1"/>
  <c r="K46" i="139" s="1"/>
  <c r="L33" i="139"/>
  <c r="B30" i="131" s="1"/>
  <c r="G33" i="139"/>
  <c r="J33" i="139" s="1"/>
  <c r="K33" i="139" s="1"/>
  <c r="L32" i="139"/>
  <c r="B29" i="131" s="1"/>
  <c r="G32" i="139"/>
  <c r="J32" i="139" s="1"/>
  <c r="K32" i="139" s="1"/>
  <c r="K30" i="139"/>
  <c r="K44" i="195" l="1"/>
  <c r="K48" i="195" s="1"/>
  <c r="J48" i="195"/>
  <c r="K44" i="197"/>
  <c r="K48" i="197" s="1"/>
  <c r="J48" i="197"/>
  <c r="K46" i="202"/>
  <c r="L46" i="202" s="1"/>
  <c r="K45" i="202"/>
  <c r="L45" i="202" s="1"/>
  <c r="J45" i="200"/>
  <c r="K45" i="200" s="1"/>
  <c r="J46" i="200"/>
  <c r="K46" i="200" s="1"/>
  <c r="J45" i="199"/>
  <c r="K45" i="199" s="1"/>
  <c r="J46" i="199"/>
  <c r="K46" i="199" s="1"/>
  <c r="J45" i="198"/>
  <c r="J46" i="198"/>
  <c r="K46" i="198" s="1"/>
  <c r="J46" i="197"/>
  <c r="K46" i="197" s="1"/>
  <c r="J45" i="197"/>
  <c r="K45" i="197" s="1"/>
  <c r="J45" i="176"/>
  <c r="K45" i="176" s="1"/>
  <c r="J46" i="176"/>
  <c r="K46" i="176" s="1"/>
  <c r="J45" i="196"/>
  <c r="J46" i="196"/>
  <c r="K46" i="196" s="1"/>
  <c r="J46" i="195"/>
  <c r="K46" i="195" s="1"/>
  <c r="J45" i="195"/>
  <c r="K45" i="195" s="1"/>
  <c r="L34" i="139"/>
  <c r="L48" i="139" s="1"/>
  <c r="G34" i="139"/>
  <c r="J34" i="139" s="1"/>
  <c r="K34" i="139" s="1"/>
  <c r="K48" i="139" s="1"/>
  <c r="K45" i="196" l="1"/>
  <c r="K48" i="196" s="1"/>
  <c r="J48" i="196"/>
  <c r="K45" i="198"/>
  <c r="K48" i="198" s="1"/>
  <c r="J48" i="198"/>
  <c r="J48" i="139"/>
  <c r="B31" i="131"/>
  <c r="DS9" i="25" l="1"/>
  <c r="B55" i="25" l="1"/>
  <c r="D9" i="28" l="1"/>
  <c r="DX9" i="25" l="1"/>
  <c r="DV9" i="25"/>
  <c r="ET9" i="25" l="1"/>
  <c r="ES9" i="25"/>
  <c r="DZ9" i="25"/>
  <c r="DY9" i="25"/>
  <c r="DW9" i="25" l="1"/>
  <c r="DU9" i="25"/>
  <c r="DT9" i="25"/>
  <c r="DR9" i="25"/>
  <c r="C10" i="25" l="1"/>
  <c r="E72" i="131" l="1"/>
  <c r="E74" i="131" l="1"/>
  <c r="E73" i="131"/>
  <c r="E9" i="28" l="1"/>
  <c r="F9" i="28"/>
  <c r="B53" i="28" l="1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s="1"/>
  <c r="D36" i="28" l="1"/>
  <c r="B37" i="28"/>
  <c r="E36" i="28"/>
  <c r="F36" i="28"/>
  <c r="C36" i="28"/>
  <c r="E37" i="28" l="1"/>
  <c r="C37" i="28"/>
  <c r="F37" i="28"/>
  <c r="D37" i="28"/>
  <c r="F30" i="28" l="1"/>
  <c r="F27" i="28"/>
  <c r="D26" i="28"/>
  <c r="D18" i="28"/>
  <c r="D34" i="28"/>
  <c r="E29" i="28"/>
  <c r="D22" i="28"/>
  <c r="F20" i="28"/>
  <c r="D23" i="28"/>
  <c r="F18" i="28"/>
  <c r="D35" i="28"/>
  <c r="E22" i="28"/>
  <c r="E33" i="28"/>
  <c r="D27" i="28"/>
  <c r="D30" i="28"/>
  <c r="E35" i="28"/>
  <c r="F22" i="28"/>
  <c r="E26" i="28"/>
  <c r="D19" i="28"/>
  <c r="F17" i="28"/>
  <c r="E30" i="28"/>
  <c r="F23" i="28"/>
  <c r="E20" i="28"/>
  <c r="E24" i="28"/>
  <c r="D31" i="28"/>
  <c r="D17" i="28"/>
  <c r="E19" i="28"/>
  <c r="D29" i="28"/>
  <c r="D33" i="28"/>
  <c r="F32" i="28"/>
  <c r="E23" i="28"/>
  <c r="D20" i="28"/>
  <c r="E17" i="28"/>
  <c r="E34" i="28"/>
  <c r="D32" i="28"/>
  <c r="F31" i="28"/>
  <c r="F26" i="28"/>
  <c r="E28" i="28"/>
  <c r="F34" i="28"/>
  <c r="F29" i="28"/>
  <c r="D21" i="28"/>
  <c r="D25" i="28"/>
  <c r="F21" i="28"/>
  <c r="E27" i="28"/>
  <c r="F24" i="28"/>
  <c r="D24" i="28"/>
  <c r="E21" i="28"/>
  <c r="F35" i="28"/>
  <c r="F25" i="28"/>
  <c r="E32" i="28"/>
  <c r="E18" i="28"/>
  <c r="F33" i="28"/>
  <c r="E31" i="28"/>
  <c r="F28" i="28"/>
  <c r="F19" i="28"/>
  <c r="D28" i="28"/>
  <c r="E25" i="28"/>
  <c r="J10" i="31"/>
  <c r="B9" i="31" s="1"/>
  <c r="J9" i="31" l="1"/>
  <c r="I25" i="31" l="1"/>
  <c r="I14" i="31"/>
  <c r="K10" i="31"/>
  <c r="I26" i="31" l="1"/>
  <c r="I15" i="31"/>
  <c r="I37" i="31"/>
  <c r="I49" i="31" l="1"/>
  <c r="I38" i="31"/>
  <c r="I27" i="31"/>
  <c r="I16" i="31"/>
  <c r="I39" i="31" l="1"/>
  <c r="I61" i="31"/>
  <c r="I17" i="31"/>
  <c r="I28" i="31"/>
  <c r="I50" i="31"/>
  <c r="I62" i="31" l="1"/>
  <c r="I40" i="31"/>
  <c r="I51" i="31"/>
  <c r="I29" i="31"/>
  <c r="I18" i="31"/>
  <c r="I73" i="31"/>
  <c r="I19" i="31" l="1"/>
  <c r="I30" i="31"/>
  <c r="I74" i="31"/>
  <c r="I85" i="31"/>
  <c r="I41" i="31"/>
  <c r="I63" i="31"/>
  <c r="I52" i="31"/>
  <c r="I64" i="31" l="1"/>
  <c r="I53" i="31"/>
  <c r="I97" i="31"/>
  <c r="I42" i="31"/>
  <c r="I75" i="31"/>
  <c r="I86" i="31"/>
  <c r="I31" i="31"/>
  <c r="I20" i="31"/>
  <c r="I43" i="31" l="1"/>
  <c r="I87" i="31"/>
  <c r="I54" i="31"/>
  <c r="I109" i="31"/>
  <c r="I76" i="31"/>
  <c r="I21" i="31"/>
  <c r="I32" i="31"/>
  <c r="I98" i="31"/>
  <c r="I65" i="31"/>
  <c r="I44" i="31" l="1"/>
  <c r="I66" i="31"/>
  <c r="I77" i="31"/>
  <c r="I110" i="31"/>
  <c r="I33" i="31"/>
  <c r="I22" i="31"/>
  <c r="I88" i="31"/>
  <c r="I121" i="31"/>
  <c r="I99" i="31"/>
  <c r="I55" i="31"/>
  <c r="I133" i="31" l="1"/>
  <c r="I67" i="31"/>
  <c r="I100" i="31"/>
  <c r="I45" i="31"/>
  <c r="I122" i="31"/>
  <c r="I56" i="31"/>
  <c r="I111" i="31"/>
  <c r="I23" i="31"/>
  <c r="I34" i="31"/>
  <c r="I89" i="31"/>
  <c r="I78" i="31"/>
  <c r="I134" i="31" l="1"/>
  <c r="I145" i="31"/>
  <c r="I90" i="31"/>
  <c r="I35" i="31"/>
  <c r="I24" i="31"/>
  <c r="I123" i="31"/>
  <c r="I79" i="31"/>
  <c r="I101" i="31"/>
  <c r="I46" i="31"/>
  <c r="I68" i="31"/>
  <c r="I57" i="31"/>
  <c r="I112" i="31"/>
  <c r="I135" i="31" l="1"/>
  <c r="I157" i="31"/>
  <c r="I146" i="31"/>
  <c r="I69" i="31"/>
  <c r="I80" i="31"/>
  <c r="I113" i="31"/>
  <c r="I91" i="31"/>
  <c r="I47" i="31"/>
  <c r="I124" i="31"/>
  <c r="I58" i="31"/>
  <c r="I36" i="31"/>
  <c r="I102" i="31"/>
  <c r="I169" i="31" l="1"/>
  <c r="I136" i="31"/>
  <c r="I158" i="31"/>
  <c r="I147" i="31"/>
  <c r="I114" i="31"/>
  <c r="I103" i="31"/>
  <c r="I81" i="31"/>
  <c r="I48" i="31"/>
  <c r="I70" i="31"/>
  <c r="I59" i="31"/>
  <c r="I125" i="31"/>
  <c r="I92" i="31"/>
  <c r="I159" i="31" l="1"/>
  <c r="I148" i="31"/>
  <c r="I137" i="31"/>
  <c r="I170" i="31"/>
  <c r="I181" i="31"/>
  <c r="I104" i="31"/>
  <c r="I82" i="31"/>
  <c r="I93" i="31"/>
  <c r="I71" i="31"/>
  <c r="I60" i="31"/>
  <c r="I115" i="31"/>
  <c r="I126" i="31"/>
  <c r="I182" i="31" l="1"/>
  <c r="I160" i="31"/>
  <c r="I138" i="31"/>
  <c r="I193" i="31"/>
  <c r="I149" i="31"/>
  <c r="I171" i="31"/>
  <c r="I127" i="31"/>
  <c r="I83" i="31"/>
  <c r="I105" i="31"/>
  <c r="I94" i="31"/>
  <c r="I72" i="31"/>
  <c r="I116" i="31"/>
  <c r="I172" i="31" l="1"/>
  <c r="I194" i="31"/>
  <c r="I205" i="31"/>
  <c r="I183" i="31"/>
  <c r="I139" i="31"/>
  <c r="I161" i="31"/>
  <c r="I150" i="31"/>
  <c r="I117" i="31"/>
  <c r="I95" i="31"/>
  <c r="I128" i="31"/>
  <c r="I84" i="31"/>
  <c r="I106" i="31"/>
  <c r="I173" i="31" l="1"/>
  <c r="I195" i="31"/>
  <c r="I206" i="31"/>
  <c r="I140" i="31"/>
  <c r="I162" i="31"/>
  <c r="I151" i="31"/>
  <c r="I217" i="31"/>
  <c r="I184" i="31"/>
  <c r="I118" i="31"/>
  <c r="I107" i="31"/>
  <c r="I96" i="31"/>
  <c r="I129" i="31"/>
  <c r="I196" i="31" l="1"/>
  <c r="I163" i="31"/>
  <c r="I152" i="31"/>
  <c r="I207" i="31"/>
  <c r="I141" i="31"/>
  <c r="I218" i="31"/>
  <c r="I229" i="31"/>
  <c r="I174" i="31"/>
  <c r="I185" i="31"/>
  <c r="I119" i="31"/>
  <c r="I108" i="31"/>
  <c r="I130" i="31"/>
  <c r="I241" i="31" l="1"/>
  <c r="I175" i="31"/>
  <c r="I219" i="31"/>
  <c r="I197" i="31"/>
  <c r="I186" i="31"/>
  <c r="I230" i="31"/>
  <c r="I142" i="31"/>
  <c r="I153" i="31"/>
  <c r="I164" i="31"/>
  <c r="I208" i="31"/>
  <c r="I131" i="31"/>
  <c r="I120" i="31"/>
  <c r="I242" i="31" l="1"/>
  <c r="I253" i="31"/>
  <c r="I220" i="31"/>
  <c r="I165" i="31"/>
  <c r="I154" i="31"/>
  <c r="I198" i="31"/>
  <c r="I231" i="31"/>
  <c r="I265" i="31"/>
  <c r="I209" i="31"/>
  <c r="I143" i="31"/>
  <c r="I176" i="31"/>
  <c r="I187" i="31"/>
  <c r="I132" i="31"/>
  <c r="I243" i="31" l="1"/>
  <c r="I254" i="31"/>
  <c r="I210" i="31"/>
  <c r="I177" i="31"/>
  <c r="I144" i="31"/>
  <c r="I266" i="31"/>
  <c r="I155" i="31"/>
  <c r="I232" i="31"/>
  <c r="I199" i="31"/>
  <c r="I188" i="31"/>
  <c r="I221" i="31"/>
  <c r="I166" i="31"/>
  <c r="I244" i="31" l="1"/>
  <c r="I255" i="31"/>
  <c r="I267" i="31"/>
  <c r="I200" i="31"/>
  <c r="I189" i="31"/>
  <c r="I233" i="31"/>
  <c r="I178" i="31"/>
  <c r="I211" i="31"/>
  <c r="I167" i="31"/>
  <c r="I156" i="31"/>
  <c r="I222" i="31"/>
  <c r="I245" i="31" l="1"/>
  <c r="I256" i="31"/>
  <c r="I268" i="31" s="1"/>
  <c r="I201" i="31"/>
  <c r="I212" i="31"/>
  <c r="I179" i="31"/>
  <c r="I190" i="31"/>
  <c r="I234" i="31"/>
  <c r="I223" i="31"/>
  <c r="I168" i="31"/>
  <c r="I246" i="31" l="1"/>
  <c r="I257" i="31"/>
  <c r="I269" i="31" s="1"/>
  <c r="I224" i="31"/>
  <c r="I213" i="31"/>
  <c r="I235" i="31"/>
  <c r="I202" i="31"/>
  <c r="I180" i="31"/>
  <c r="I191" i="31"/>
  <c r="I247" i="31" l="1"/>
  <c r="I258" i="31"/>
  <c r="I270" i="31" s="1"/>
  <c r="C32" i="28"/>
  <c r="C28" i="28"/>
  <c r="C33" i="28"/>
  <c r="I192" i="31"/>
  <c r="I225" i="31"/>
  <c r="I203" i="31"/>
  <c r="I214" i="31"/>
  <c r="I236" i="31"/>
  <c r="C9" i="28"/>
  <c r="I248" i="31" l="1"/>
  <c r="I259" i="31"/>
  <c r="I271" i="31" s="1"/>
  <c r="C23" i="28"/>
  <c r="C18" i="28"/>
  <c r="C21" i="28"/>
  <c r="C17" i="28"/>
  <c r="C30" i="28"/>
  <c r="C34" i="28"/>
  <c r="C20" i="28"/>
  <c r="C26" i="28"/>
  <c r="C31" i="28"/>
  <c r="C24" i="28"/>
  <c r="C22" i="28"/>
  <c r="C25" i="28"/>
  <c r="C19" i="28"/>
  <c r="C29" i="28"/>
  <c r="C27" i="28"/>
  <c r="C35" i="28"/>
  <c r="I215" i="31"/>
  <c r="I226" i="31"/>
  <c r="I237" i="31"/>
  <c r="I204" i="31"/>
  <c r="I249" i="31" l="1"/>
  <c r="I260" i="31"/>
  <c r="I238" i="31"/>
  <c r="I216" i="31"/>
  <c r="I227" i="31"/>
  <c r="I272" i="31"/>
  <c r="I250" i="31" l="1"/>
  <c r="I261" i="31"/>
  <c r="I273" i="31"/>
  <c r="I228" i="31"/>
  <c r="I239" i="31"/>
  <c r="I251" i="31" l="1"/>
  <c r="I262" i="31"/>
  <c r="I240" i="31"/>
  <c r="I274" i="31"/>
  <c r="I252" i="31" l="1"/>
  <c r="I263" i="31"/>
  <c r="I275" i="31" s="1"/>
  <c r="I264" i="31" l="1"/>
  <c r="I276" i="31" s="1"/>
  <c r="J13" i="31" l="1"/>
  <c r="L16" i="31"/>
  <c r="B14" i="31"/>
  <c r="AB13" i="31" l="1"/>
  <c r="F13" i="31" s="1"/>
  <c r="C13" i="31" s="1" a="1"/>
  <c r="C13" i="31" s="1"/>
  <c r="B13" i="25"/>
  <c r="J14" i="31"/>
  <c r="B15" i="31"/>
  <c r="L17" i="31"/>
  <c r="O13" i="25"/>
  <c r="B14" i="25"/>
  <c r="AB14" i="31" l="1"/>
  <c r="F14" i="31" s="1"/>
  <c r="C14" i="31" s="1" a="1"/>
  <c r="C14" i="31" s="1"/>
  <c r="K13" i="31"/>
  <c r="O14" i="25"/>
  <c r="B15" i="25"/>
  <c r="FC13" i="25"/>
  <c r="CG13" i="25"/>
  <c r="L18" i="31"/>
  <c r="B16" i="31"/>
  <c r="J15" i="31"/>
  <c r="AB15" i="31" l="1"/>
  <c r="F15" i="31" s="1"/>
  <c r="C15" i="31" s="1" a="1"/>
  <c r="C15" i="31" s="1"/>
  <c r="K14" i="31"/>
  <c r="CH13" i="25"/>
  <c r="CN13" i="25"/>
  <c r="CM13" i="25"/>
  <c r="CQ13" i="25"/>
  <c r="CP13" i="25"/>
  <c r="CO13" i="25"/>
  <c r="CK13" i="25"/>
  <c r="CL13" i="25"/>
  <c r="CJ13" i="25"/>
  <c r="CI13" i="25"/>
  <c r="L19" i="31"/>
  <c r="ER13" i="25"/>
  <c r="ES13" i="25"/>
  <c r="ET13" i="25"/>
  <c r="EP13" i="25"/>
  <c r="B16" i="25"/>
  <c r="O15" i="25"/>
  <c r="FC14" i="25"/>
  <c r="ET14" i="25"/>
  <c r="CG14" i="25"/>
  <c r="ES14" i="25"/>
  <c r="ER14" i="25"/>
  <c r="J16" i="31"/>
  <c r="B17" i="31"/>
  <c r="EQ13" i="25"/>
  <c r="AB16" i="31" l="1"/>
  <c r="F16" i="31" s="1"/>
  <c r="C16" i="31" s="1" a="1"/>
  <c r="C16" i="31" s="1"/>
  <c r="K15" i="31"/>
  <c r="CO14" i="25"/>
  <c r="CN14" i="25"/>
  <c r="CM14" i="25"/>
  <c r="CL14" i="25"/>
  <c r="CJ14" i="25"/>
  <c r="CK14" i="25"/>
  <c r="CP14" i="25"/>
  <c r="CI14" i="25"/>
  <c r="CH14" i="25"/>
  <c r="CQ14" i="25"/>
  <c r="EQ14" i="25"/>
  <c r="EP14" i="25"/>
  <c r="B18" i="31"/>
  <c r="J17" i="31"/>
  <c r="L20" i="31"/>
  <c r="ET15" i="25"/>
  <c r="CG15" i="25"/>
  <c r="FC15" i="25"/>
  <c r="B17" i="25"/>
  <c r="O16" i="25"/>
  <c r="ES15" i="25"/>
  <c r="AB17" i="31" l="1"/>
  <c r="F17" i="31" s="1"/>
  <c r="C17" i="31" s="1" a="1"/>
  <c r="C17" i="31" s="1"/>
  <c r="K16" i="31"/>
  <c r="CH15" i="25"/>
  <c r="CP15" i="25"/>
  <c r="CN15" i="25"/>
  <c r="CQ15" i="25"/>
  <c r="CM15" i="25"/>
  <c r="CK15" i="25"/>
  <c r="CI15" i="25"/>
  <c r="CL15" i="25"/>
  <c r="CJ15" i="25"/>
  <c r="CO15" i="25"/>
  <c r="EP15" i="25"/>
  <c r="ER15" i="25"/>
  <c r="FC16" i="25"/>
  <c r="ES16" i="25"/>
  <c r="CG16" i="25"/>
  <c r="J18" i="31"/>
  <c r="B19" i="31"/>
  <c r="O17" i="25"/>
  <c r="B18" i="25"/>
  <c r="L21" i="31"/>
  <c r="EQ15" i="25"/>
  <c r="EP16" i="25"/>
  <c r="AB18" i="31" l="1"/>
  <c r="F18" i="31"/>
  <c r="C18" i="31" s="1" a="1"/>
  <c r="C18" i="31" s="1"/>
  <c r="K17" i="31"/>
  <c r="CO16" i="25"/>
  <c r="CN16" i="25"/>
  <c r="CM16" i="25"/>
  <c r="CL16" i="25"/>
  <c r="CK16" i="25"/>
  <c r="CJ16" i="25"/>
  <c r="CQ16" i="25"/>
  <c r="CP16" i="25"/>
  <c r="CI16" i="25"/>
  <c r="CH16" i="25"/>
  <c r="ET16" i="25"/>
  <c r="ER16" i="25"/>
  <c r="B20" i="31"/>
  <c r="J19" i="31"/>
  <c r="L22" i="31"/>
  <c r="O18" i="25"/>
  <c r="B19" i="25"/>
  <c r="CG17" i="25"/>
  <c r="FC17" i="25"/>
  <c r="ET17" i="25"/>
  <c r="EQ16" i="25"/>
  <c r="AB19" i="31" l="1"/>
  <c r="F19" i="31"/>
  <c r="C19" i="31" s="1" a="1"/>
  <c r="C19" i="31" s="1"/>
  <c r="K18" i="31"/>
  <c r="CH17" i="25"/>
  <c r="CN17" i="25"/>
  <c r="CM17" i="25"/>
  <c r="CI17" i="25"/>
  <c r="CL17" i="25"/>
  <c r="CJ17" i="25"/>
  <c r="CK17" i="25"/>
  <c r="CP17" i="25"/>
  <c r="CQ17" i="25"/>
  <c r="CO17" i="25"/>
  <c r="EQ17" i="25"/>
  <c r="ER17" i="25"/>
  <c r="L23" i="31"/>
  <c r="EP17" i="25"/>
  <c r="ES17" i="25"/>
  <c r="J20" i="31"/>
  <c r="B21" i="31"/>
  <c r="O19" i="25"/>
  <c r="B20" i="25"/>
  <c r="CG18" i="25"/>
  <c r="FC18" i="25"/>
  <c r="ET18" i="25"/>
  <c r="AB20" i="31" l="1"/>
  <c r="F20" i="31" s="1"/>
  <c r="C20" i="31" s="1" a="1"/>
  <c r="C20" i="31" s="1"/>
  <c r="K19" i="31"/>
  <c r="CO18" i="25"/>
  <c r="CN18" i="25"/>
  <c r="CM18" i="25"/>
  <c r="CL18" i="25"/>
  <c r="CJ18" i="25"/>
  <c r="CK18" i="25"/>
  <c r="CQ18" i="25"/>
  <c r="CH18" i="25"/>
  <c r="CP18" i="25"/>
  <c r="CI18" i="25"/>
  <c r="EQ18" i="25"/>
  <c r="EP18" i="25"/>
  <c r="B22" i="31"/>
  <c r="J21" i="31"/>
  <c r="AB21" i="31" s="1"/>
  <c r="F21" i="31" s="1"/>
  <c r="C21" i="31" s="1" a="1"/>
  <c r="C21" i="31" s="1"/>
  <c r="ER18" i="25"/>
  <c r="O20" i="25"/>
  <c r="B21" i="25"/>
  <c r="L24" i="31"/>
  <c r="CG19" i="25"/>
  <c r="ES19" i="25"/>
  <c r="FC19" i="25"/>
  <c r="ES18" i="25"/>
  <c r="K20" i="31" l="1"/>
  <c r="CH19" i="25"/>
  <c r="CM19" i="25"/>
  <c r="CL19" i="25"/>
  <c r="CP19" i="25"/>
  <c r="CQ19" i="25"/>
  <c r="CO19" i="25"/>
  <c r="CN19" i="25"/>
  <c r="CK19" i="25"/>
  <c r="CI19" i="25"/>
  <c r="CJ19" i="25"/>
  <c r="EP19" i="25"/>
  <c r="EQ19" i="25"/>
  <c r="ER19" i="25"/>
  <c r="L25" i="31"/>
  <c r="O21" i="25"/>
  <c r="B22" i="25"/>
  <c r="FC20" i="25"/>
  <c r="ET20" i="25"/>
  <c r="CG20" i="25"/>
  <c r="ES20" i="25"/>
  <c r="ET19" i="25"/>
  <c r="B23" i="31"/>
  <c r="J22" i="31"/>
  <c r="AB22" i="31" l="1"/>
  <c r="F22" i="31" s="1"/>
  <c r="C22" i="31" s="1" a="1"/>
  <c r="C22" i="31" s="1"/>
  <c r="K21" i="31"/>
  <c r="CO20" i="25"/>
  <c r="CN20" i="25"/>
  <c r="CM20" i="25"/>
  <c r="CL20" i="25"/>
  <c r="CK20" i="25"/>
  <c r="CJ20" i="25"/>
  <c r="CQ20" i="25"/>
  <c r="CP20" i="25"/>
  <c r="CI20" i="25"/>
  <c r="CH20" i="25"/>
  <c r="EQ20" i="25"/>
  <c r="EP20" i="25"/>
  <c r="ER20" i="25"/>
  <c r="B23" i="25"/>
  <c r="O22" i="25"/>
  <c r="CG21" i="25"/>
  <c r="FC21" i="25"/>
  <c r="ES21" i="25"/>
  <c r="J23" i="31"/>
  <c r="B24" i="31"/>
  <c r="L26" i="31"/>
  <c r="AB23" i="31" l="1"/>
  <c r="F23" i="31" s="1"/>
  <c r="C23" i="31" s="1" a="1"/>
  <c r="C23" i="31" s="1"/>
  <c r="K22" i="31"/>
  <c r="CH21" i="25"/>
  <c r="CQ21" i="25"/>
  <c r="CP21" i="25"/>
  <c r="CO21" i="25"/>
  <c r="CN21" i="25"/>
  <c r="CM21" i="25"/>
  <c r="CJ21" i="25"/>
  <c r="CL21" i="25"/>
  <c r="CK21" i="25"/>
  <c r="CI21" i="25"/>
  <c r="EQ21" i="25"/>
  <c r="EP21" i="25"/>
  <c r="ET21" i="25"/>
  <c r="CG22" i="25"/>
  <c r="ET22" i="25"/>
  <c r="ES22" i="25"/>
  <c r="FC22" i="25"/>
  <c r="B24" i="25"/>
  <c r="O23" i="25"/>
  <c r="ER21" i="25"/>
  <c r="L27" i="31"/>
  <c r="J24" i="31"/>
  <c r="B25" i="31"/>
  <c r="AB24" i="31" l="1"/>
  <c r="F24" i="31"/>
  <c r="C24" i="31" s="1" a="1"/>
  <c r="C24" i="31" s="1"/>
  <c r="K23" i="31"/>
  <c r="CO22" i="25"/>
  <c r="CN22" i="25"/>
  <c r="CM22" i="25"/>
  <c r="CL22" i="25"/>
  <c r="CJ22" i="25"/>
  <c r="CK22" i="25"/>
  <c r="CQ22" i="25"/>
  <c r="CI22" i="25"/>
  <c r="CP22" i="25"/>
  <c r="CH22" i="25"/>
  <c r="EP22" i="25"/>
  <c r="EQ22" i="25"/>
  <c r="ER22" i="25"/>
  <c r="ET23" i="25"/>
  <c r="CG23" i="25"/>
  <c r="ES23" i="25"/>
  <c r="FC23" i="25"/>
  <c r="O24" i="25"/>
  <c r="B25" i="25"/>
  <c r="J25" i="31"/>
  <c r="B26" i="31"/>
  <c r="L28" i="31"/>
  <c r="AB25" i="31" l="1"/>
  <c r="F25" i="31" s="1"/>
  <c r="C25" i="31" s="1" a="1"/>
  <c r="C25" i="31" s="1"/>
  <c r="K24" i="31"/>
  <c r="CH23" i="25"/>
  <c r="CO23" i="25"/>
  <c r="CN23" i="25"/>
  <c r="CK23" i="25"/>
  <c r="CM23" i="25"/>
  <c r="CL23" i="25"/>
  <c r="CJ23" i="25"/>
  <c r="CI23" i="25"/>
  <c r="CQ23" i="25"/>
  <c r="CP23" i="25"/>
  <c r="EP23" i="25"/>
  <c r="EQ23" i="25"/>
  <c r="L29" i="31"/>
  <c r="O25" i="25"/>
  <c r="B26" i="25"/>
  <c r="ET24" i="25"/>
  <c r="FC24" i="25"/>
  <c r="CG24" i="25"/>
  <c r="ES24" i="25"/>
  <c r="B27" i="31"/>
  <c r="J26" i="31"/>
  <c r="ER23" i="25"/>
  <c r="AB26" i="31" l="1"/>
  <c r="F26" i="31" s="1"/>
  <c r="C26" i="31" s="1" a="1"/>
  <c r="C26" i="31" s="1"/>
  <c r="K25" i="31"/>
  <c r="CO24" i="25"/>
  <c r="CN24" i="25"/>
  <c r="CJ24" i="25"/>
  <c r="CM24" i="25"/>
  <c r="CL24" i="25"/>
  <c r="CK24" i="25"/>
  <c r="CQ24" i="25"/>
  <c r="CP24" i="25"/>
  <c r="CI24" i="25"/>
  <c r="CH24" i="25"/>
  <c r="EQ24" i="25"/>
  <c r="EP24" i="25"/>
  <c r="ER24" i="25"/>
  <c r="O26" i="25"/>
  <c r="B27" i="25"/>
  <c r="CG25" i="25"/>
  <c r="FC25" i="25"/>
  <c r="ES25" i="25"/>
  <c r="ET25" i="25"/>
  <c r="B28" i="31"/>
  <c r="J27" i="31"/>
  <c r="L30" i="31"/>
  <c r="AB27" i="31" l="1"/>
  <c r="F27" i="31"/>
  <c r="C27" i="31" s="1" a="1"/>
  <c r="C27" i="31" s="1"/>
  <c r="K26" i="31"/>
  <c r="CH25" i="25"/>
  <c r="CN25" i="25"/>
  <c r="CQ25" i="25"/>
  <c r="CM25" i="25"/>
  <c r="CP25" i="25"/>
  <c r="CO25" i="25"/>
  <c r="CK25" i="25"/>
  <c r="CI25" i="25"/>
  <c r="CL25" i="25"/>
  <c r="CJ25" i="25"/>
  <c r="EP25" i="25"/>
  <c r="EQ25" i="25"/>
  <c r="ER25" i="25"/>
  <c r="B29" i="31"/>
  <c r="J28" i="31"/>
  <c r="B28" i="25"/>
  <c r="O27" i="25"/>
  <c r="ES26" i="25"/>
  <c r="FC26" i="25"/>
  <c r="ET26" i="25"/>
  <c r="CG26" i="25"/>
  <c r="L31" i="31"/>
  <c r="AB28" i="31" l="1"/>
  <c r="F28" i="31" s="1"/>
  <c r="C28" i="31" s="1" a="1"/>
  <c r="C28" i="31" s="1"/>
  <c r="K27" i="31"/>
  <c r="CO26" i="25"/>
  <c r="CJ26" i="25"/>
  <c r="CN26" i="25"/>
  <c r="CM26" i="25"/>
  <c r="CL26" i="25"/>
  <c r="CK26" i="25"/>
  <c r="CQ26" i="25"/>
  <c r="CP26" i="25"/>
  <c r="CI26" i="25"/>
  <c r="CH26" i="25"/>
  <c r="EQ26" i="25"/>
  <c r="EP26" i="25"/>
  <c r="ES27" i="25"/>
  <c r="FC27" i="25"/>
  <c r="CG27" i="25"/>
  <c r="ET27" i="25"/>
  <c r="O28" i="25"/>
  <c r="B29" i="25"/>
  <c r="L32" i="31"/>
  <c r="B30" i="31"/>
  <c r="J29" i="31"/>
  <c r="ER26" i="25"/>
  <c r="AB29" i="31" l="1"/>
  <c r="F29" i="31" s="1"/>
  <c r="C29" i="31" s="1" a="1"/>
  <c r="C29" i="31" s="1"/>
  <c r="K28" i="31"/>
  <c r="CH27" i="25"/>
  <c r="CI27" i="25"/>
  <c r="CP27" i="25"/>
  <c r="CO27" i="25"/>
  <c r="CM27" i="25"/>
  <c r="CN27" i="25"/>
  <c r="CK27" i="25"/>
  <c r="CQ27" i="25"/>
  <c r="CL27" i="25"/>
  <c r="CJ27" i="25"/>
  <c r="EP27" i="25"/>
  <c r="EQ27" i="25"/>
  <c r="O29" i="25"/>
  <c r="B30" i="25"/>
  <c r="ES28" i="25"/>
  <c r="ET28" i="25"/>
  <c r="FC28" i="25"/>
  <c r="CG28" i="25"/>
  <c r="ER27" i="25"/>
  <c r="B31" i="31"/>
  <c r="J30" i="31"/>
  <c r="L33" i="31"/>
  <c r="AB30" i="31" l="1"/>
  <c r="F30" i="31" s="1"/>
  <c r="C30" i="31" s="1" a="1"/>
  <c r="C30" i="31" s="1"/>
  <c r="K29" i="31"/>
  <c r="CO28" i="25"/>
  <c r="CN28" i="25"/>
  <c r="CM28" i="25"/>
  <c r="CJ28" i="25"/>
  <c r="CL28" i="25"/>
  <c r="CK28" i="25"/>
  <c r="CP28" i="25"/>
  <c r="CI28" i="25"/>
  <c r="CH28" i="25"/>
  <c r="CQ28" i="25"/>
  <c r="EQ28" i="25"/>
  <c r="EP28" i="25"/>
  <c r="ER28" i="25"/>
  <c r="B32" i="31"/>
  <c r="J31" i="31"/>
  <c r="B31" i="25"/>
  <c r="O30" i="25"/>
  <c r="ES29" i="25"/>
  <c r="CG29" i="25"/>
  <c r="FC29" i="25"/>
  <c r="ET29" i="25"/>
  <c r="L34" i="31"/>
  <c r="F31" i="31" l="1"/>
  <c r="C31" i="31" s="1" a="1"/>
  <c r="C31" i="31" s="1"/>
  <c r="AB31" i="31"/>
  <c r="K30" i="31"/>
  <c r="CH29" i="25"/>
  <c r="CP29" i="25"/>
  <c r="CO29" i="25"/>
  <c r="CN29" i="25"/>
  <c r="CI29" i="25"/>
  <c r="CM29" i="25"/>
  <c r="CK29" i="25"/>
  <c r="CJ29" i="25"/>
  <c r="CL29" i="25"/>
  <c r="CQ29" i="25"/>
  <c r="EP29" i="25"/>
  <c r="EQ29" i="25"/>
  <c r="ER29" i="25"/>
  <c r="CG30" i="25"/>
  <c r="ET30" i="25"/>
  <c r="ES30" i="25"/>
  <c r="FC30" i="25"/>
  <c r="B32" i="25"/>
  <c r="B33" i="25" s="1"/>
  <c r="O33" i="25" s="1"/>
  <c r="O31" i="25"/>
  <c r="B33" i="31"/>
  <c r="J32" i="31"/>
  <c r="L35" i="31"/>
  <c r="AB32" i="31" l="1"/>
  <c r="F32" i="31" s="1"/>
  <c r="C32" i="31" s="1" a="1"/>
  <c r="C32" i="31" s="1"/>
  <c r="AY33" i="25"/>
  <c r="BF33" i="25"/>
  <c r="BE33" i="25"/>
  <c r="BD33" i="25"/>
  <c r="BC33" i="25"/>
  <c r="BG33" i="25"/>
  <c r="BB33" i="25"/>
  <c r="AZ33" i="25"/>
  <c r="BA33" i="25"/>
  <c r="K31" i="31"/>
  <c r="CO30" i="25"/>
  <c r="CN30" i="25"/>
  <c r="CM30" i="25"/>
  <c r="CL30" i="25"/>
  <c r="CK30" i="25"/>
  <c r="CJ30" i="25"/>
  <c r="CP30" i="25"/>
  <c r="CH30" i="25"/>
  <c r="CQ30" i="25"/>
  <c r="CI30" i="25"/>
  <c r="FC33" i="25"/>
  <c r="CG33" i="25"/>
  <c r="EP30" i="25"/>
  <c r="EQ30" i="25"/>
  <c r="ER30" i="25"/>
  <c r="L36" i="31"/>
  <c r="ES31" i="25"/>
  <c r="CG31" i="25"/>
  <c r="FC31" i="25"/>
  <c r="ET31" i="25"/>
  <c r="O32" i="25"/>
  <c r="J33" i="31"/>
  <c r="AB33" i="31" s="1"/>
  <c r="F33" i="31" s="1"/>
  <c r="C33" i="31" s="1" a="1"/>
  <c r="C33" i="31" s="1"/>
  <c r="B34" i="31"/>
  <c r="BA32" i="25" l="1"/>
  <c r="AZ32" i="25"/>
  <c r="AY32" i="25"/>
  <c r="BG32" i="25"/>
  <c r="BE32" i="25"/>
  <c r="BD32" i="25"/>
  <c r="BC32" i="25"/>
  <c r="BB32" i="25"/>
  <c r="K32" i="31"/>
  <c r="BF32" i="25"/>
  <c r="CH33" i="25"/>
  <c r="CJ33" i="25"/>
  <c r="CI33" i="25"/>
  <c r="CQ33" i="25"/>
  <c r="CP33" i="25"/>
  <c r="CO33" i="25"/>
  <c r="CN33" i="25"/>
  <c r="CL33" i="25"/>
  <c r="CM33" i="25"/>
  <c r="CK33" i="25"/>
  <c r="CH31" i="25"/>
  <c r="CO31" i="25"/>
  <c r="CM31" i="25"/>
  <c r="CQ31" i="25"/>
  <c r="CL31" i="25"/>
  <c r="CP31" i="25"/>
  <c r="CN31" i="25"/>
  <c r="CJ31" i="25"/>
  <c r="CI31" i="25"/>
  <c r="CK31" i="25"/>
  <c r="EQ31" i="25"/>
  <c r="EP31" i="25"/>
  <c r="ER31" i="25"/>
  <c r="B34" i="25"/>
  <c r="B35" i="25" s="1"/>
  <c r="B35" i="31"/>
  <c r="J34" i="31"/>
  <c r="CG32" i="25"/>
  <c r="ES32" i="25"/>
  <c r="ET32" i="25"/>
  <c r="FC32" i="25"/>
  <c r="L37" i="31"/>
  <c r="AB34" i="31" l="1"/>
  <c r="F34" i="31" s="1"/>
  <c r="C34" i="31" s="1" a="1"/>
  <c r="C34" i="31" s="1"/>
  <c r="K33" i="31"/>
  <c r="CO32" i="25"/>
  <c r="CN32" i="25"/>
  <c r="CM32" i="25"/>
  <c r="CL32" i="25"/>
  <c r="CJ32" i="25"/>
  <c r="CK32" i="25"/>
  <c r="CH32" i="25"/>
  <c r="CQ32" i="25"/>
  <c r="CP32" i="25"/>
  <c r="CI32" i="25"/>
  <c r="O35" i="25"/>
  <c r="B36" i="25"/>
  <c r="EP32" i="25"/>
  <c r="EQ32" i="25"/>
  <c r="L38" i="31"/>
  <c r="ER32" i="25"/>
  <c r="J35" i="31"/>
  <c r="B36" i="31"/>
  <c r="O34" i="25"/>
  <c r="AB35" i="31" l="1"/>
  <c r="F35" i="31"/>
  <c r="C35" i="31" s="1" a="1"/>
  <c r="C35" i="31" s="1"/>
  <c r="AZ35" i="25"/>
  <c r="AY35" i="25"/>
  <c r="AX35" i="25"/>
  <c r="BF35" i="25"/>
  <c r="BE35" i="25"/>
  <c r="AZ34" i="25"/>
  <c r="AY34" i="25"/>
  <c r="BG34" i="25"/>
  <c r="BF34" i="25"/>
  <c r="BE34" i="25"/>
  <c r="BC34" i="25"/>
  <c r="BA34" i="25"/>
  <c r="BD34" i="25"/>
  <c r="BB34" i="25"/>
  <c r="BD35" i="25"/>
  <c r="BC35" i="25"/>
  <c r="BB35" i="25"/>
  <c r="BA35" i="25"/>
  <c r="BG35" i="25"/>
  <c r="K34" i="31"/>
  <c r="O36" i="25"/>
  <c r="B37" i="25"/>
  <c r="FC35" i="25"/>
  <c r="CG35" i="25"/>
  <c r="CG34" i="25"/>
  <c r="FC34" i="25"/>
  <c r="B37" i="31"/>
  <c r="J36" i="31"/>
  <c r="L39" i="31"/>
  <c r="AZ36" i="25" l="1"/>
  <c r="AX36" i="25"/>
  <c r="BE36" i="25"/>
  <c r="BD36" i="25"/>
  <c r="AB36" i="31"/>
  <c r="F36" i="31" s="1"/>
  <c r="C36" i="31" s="1" a="1"/>
  <c r="C36" i="31" s="1"/>
  <c r="BG36" i="25"/>
  <c r="BB36" i="25"/>
  <c r="BA36" i="25"/>
  <c r="BF36" i="25"/>
  <c r="AY36" i="25"/>
  <c r="K35" i="31"/>
  <c r="BC36" i="25"/>
  <c r="CH35" i="25"/>
  <c r="CQ35" i="25"/>
  <c r="CP35" i="25"/>
  <c r="CK35" i="25"/>
  <c r="CI35" i="25"/>
  <c r="CO35" i="25"/>
  <c r="CN35" i="25"/>
  <c r="CL35" i="25"/>
  <c r="CM35" i="25"/>
  <c r="CJ35" i="25"/>
  <c r="CO34" i="25"/>
  <c r="CN34" i="25"/>
  <c r="CM34" i="25"/>
  <c r="CL34" i="25"/>
  <c r="CK34" i="25"/>
  <c r="CJ34" i="25"/>
  <c r="CQ34" i="25"/>
  <c r="CP34" i="25"/>
  <c r="CI34" i="25"/>
  <c r="CH34" i="25"/>
  <c r="O37" i="25"/>
  <c r="B38" i="25"/>
  <c r="FC36" i="25"/>
  <c r="CG36" i="25"/>
  <c r="ER34" i="25"/>
  <c r="L40" i="31"/>
  <c r="B38" i="31"/>
  <c r="J37" i="31"/>
  <c r="EP34" i="25"/>
  <c r="ES34" i="25"/>
  <c r="EQ34" i="25"/>
  <c r="ET34" i="25"/>
  <c r="AB37" i="31" l="1"/>
  <c r="F37" i="31"/>
  <c r="C37" i="31" s="1" a="1"/>
  <c r="C37" i="31" s="1"/>
  <c r="BA37" i="25"/>
  <c r="AZ37" i="25"/>
  <c r="AY37" i="25"/>
  <c r="AX37" i="25"/>
  <c r="BF37" i="25"/>
  <c r="BE37" i="25"/>
  <c r="BD37" i="25"/>
  <c r="BC37" i="25"/>
  <c r="BB37" i="25"/>
  <c r="BG37" i="25"/>
  <c r="K36" i="31"/>
  <c r="CP36" i="25"/>
  <c r="CO36" i="25"/>
  <c r="CN36" i="25"/>
  <c r="CM36" i="25"/>
  <c r="CK36" i="25"/>
  <c r="CL36" i="25"/>
  <c r="CH36" i="25"/>
  <c r="CQ36" i="25"/>
  <c r="CJ36" i="25"/>
  <c r="CI36" i="25"/>
  <c r="FC37" i="25"/>
  <c r="CG37" i="25"/>
  <c r="O38" i="25"/>
  <c r="B39" i="25"/>
  <c r="B39" i="31"/>
  <c r="J38" i="31"/>
  <c r="L41" i="31"/>
  <c r="AY38" i="25" l="1"/>
  <c r="AX38" i="25"/>
  <c r="BG38" i="25"/>
  <c r="BD38" i="25"/>
  <c r="BF38" i="25"/>
  <c r="BE38" i="25"/>
  <c r="BC38" i="25"/>
  <c r="AB38" i="31"/>
  <c r="F38" i="31" s="1"/>
  <c r="C38" i="31" s="1" a="1"/>
  <c r="C38" i="31" s="1"/>
  <c r="BB38" i="25"/>
  <c r="BA38" i="25"/>
  <c r="AZ38" i="25"/>
  <c r="K37" i="31"/>
  <c r="CI37" i="25"/>
  <c r="CP37" i="25"/>
  <c r="CO37" i="25"/>
  <c r="CQ37" i="25"/>
  <c r="CN37" i="25"/>
  <c r="CL37" i="25"/>
  <c r="CK37" i="25"/>
  <c r="CJ37" i="25"/>
  <c r="CH37" i="25"/>
  <c r="CM37" i="25"/>
  <c r="FC38" i="25"/>
  <c r="CG38" i="25"/>
  <c r="O39" i="25"/>
  <c r="B40" i="25"/>
  <c r="L42" i="31"/>
  <c r="J39" i="31"/>
  <c r="B40" i="31"/>
  <c r="AZ39" i="25" l="1"/>
  <c r="AY39" i="25"/>
  <c r="AX39" i="25"/>
  <c r="BE39" i="25"/>
  <c r="BD39" i="25"/>
  <c r="AB39" i="31"/>
  <c r="F39" i="31"/>
  <c r="C39" i="31" s="1" a="1"/>
  <c r="C39" i="31" s="1"/>
  <c r="BF39" i="25"/>
  <c r="BA39" i="25"/>
  <c r="BB39" i="25"/>
  <c r="K38" i="31"/>
  <c r="BC39" i="25"/>
  <c r="BG39" i="25"/>
  <c r="CP38" i="25"/>
  <c r="CO38" i="25"/>
  <c r="CN38" i="25"/>
  <c r="CM38" i="25"/>
  <c r="CL38" i="25"/>
  <c r="CK38" i="25"/>
  <c r="CJ38" i="25"/>
  <c r="CH38" i="25"/>
  <c r="CQ38" i="25"/>
  <c r="CI38" i="25"/>
  <c r="O40" i="25"/>
  <c r="B41" i="25"/>
  <c r="FC39" i="25"/>
  <c r="CG39" i="25"/>
  <c r="B41" i="31"/>
  <c r="J40" i="31"/>
  <c r="BA40" i="25" l="1"/>
  <c r="AX40" i="25"/>
  <c r="BG40" i="25"/>
  <c r="BC40" i="25"/>
  <c r="F40" i="31"/>
  <c r="C40" i="31" s="1" a="1"/>
  <c r="C40" i="31" s="1"/>
  <c r="AB40" i="31"/>
  <c r="BB40" i="25"/>
  <c r="BF40" i="25"/>
  <c r="BE40" i="25"/>
  <c r="AY40" i="25"/>
  <c r="K39" i="31"/>
  <c r="BD40" i="25"/>
  <c r="AZ40" i="25"/>
  <c r="CQ39" i="25"/>
  <c r="CP39" i="25"/>
  <c r="CJ39" i="25"/>
  <c r="CI39" i="25"/>
  <c r="CH39" i="25"/>
  <c r="CO39" i="25"/>
  <c r="CN39" i="25"/>
  <c r="CM39" i="25"/>
  <c r="CK39" i="25"/>
  <c r="CL39" i="25"/>
  <c r="O41" i="25"/>
  <c r="CG40" i="25"/>
  <c r="FC40" i="25"/>
  <c r="J41" i="31"/>
  <c r="B42" i="31"/>
  <c r="AB41" i="31" l="1"/>
  <c r="F41" i="31"/>
  <c r="C41" i="31" s="1" a="1"/>
  <c r="C41" i="31" s="1"/>
  <c r="AZ41" i="25"/>
  <c r="AY41" i="25"/>
  <c r="AX41" i="25"/>
  <c r="BE41" i="25"/>
  <c r="BD41" i="25"/>
  <c r="BC41" i="25"/>
  <c r="BG41" i="25"/>
  <c r="BF41" i="25"/>
  <c r="BA41" i="25"/>
  <c r="BB41" i="25"/>
  <c r="K40" i="31"/>
  <c r="CQ40" i="25"/>
  <c r="CO40" i="25"/>
  <c r="CN40" i="25"/>
  <c r="CL40" i="25"/>
  <c r="CK40" i="25"/>
  <c r="CM40" i="25"/>
  <c r="CJ40" i="25"/>
  <c r="CI40" i="25"/>
  <c r="CP40" i="25"/>
  <c r="CH40" i="25"/>
  <c r="FC41" i="25"/>
  <c r="CG41" i="25"/>
  <c r="J42" i="31"/>
  <c r="B43" i="31"/>
  <c r="AB42" i="31" l="1"/>
  <c r="F42" i="31" s="1"/>
  <c r="C42" i="31" s="1" a="1"/>
  <c r="C42" i="31" s="1"/>
  <c r="K41" i="31"/>
  <c r="CQ41" i="25"/>
  <c r="CP41" i="25"/>
  <c r="CO41" i="25"/>
  <c r="CN41" i="25"/>
  <c r="CK41" i="25"/>
  <c r="CJ41" i="25"/>
  <c r="CM41" i="25"/>
  <c r="CI41" i="25"/>
  <c r="CH41" i="25"/>
  <c r="CL41" i="25"/>
  <c r="B44" i="31"/>
  <c r="J43" i="31"/>
  <c r="AB43" i="31" l="1"/>
  <c r="F43" i="31"/>
  <c r="C43" i="31" s="1" a="1"/>
  <c r="C43" i="31" s="1"/>
  <c r="K42" i="31"/>
  <c r="J44" i="31"/>
  <c r="B45" i="31"/>
  <c r="AB44" i="31" l="1"/>
  <c r="F44" i="31" s="1"/>
  <c r="C44" i="31" s="1" a="1"/>
  <c r="C44" i="31" s="1"/>
  <c r="K43" i="31"/>
  <c r="B46" i="31"/>
  <c r="J45" i="31"/>
  <c r="AB45" i="31" s="1"/>
  <c r="F45" i="31" s="1"/>
  <c r="C45" i="31" s="1" a="1"/>
  <c r="C45" i="31" s="1"/>
  <c r="K44" i="31" l="1"/>
  <c r="J46" i="31"/>
  <c r="B47" i="31"/>
  <c r="AB46" i="31" l="1"/>
  <c r="F46" i="31" s="1"/>
  <c r="C46" i="31" s="1" a="1"/>
  <c r="C46" i="31" s="1"/>
  <c r="K45" i="31"/>
  <c r="J47" i="31"/>
  <c r="B48" i="31"/>
  <c r="AB47" i="31" l="1"/>
  <c r="F47" i="31" s="1"/>
  <c r="C47" i="31" s="1" a="1"/>
  <c r="C47" i="31" s="1"/>
  <c r="K46" i="31"/>
  <c r="J48" i="31"/>
  <c r="B49" i="31"/>
  <c r="AB48" i="31" l="1"/>
  <c r="F48" i="31"/>
  <c r="C48" i="31" s="1" a="1"/>
  <c r="C48" i="31" s="1"/>
  <c r="K47" i="31"/>
  <c r="B50" i="31"/>
  <c r="J49" i="31"/>
  <c r="AB49" i="31" l="1"/>
  <c r="F49" i="31"/>
  <c r="C49" i="31" s="1" a="1"/>
  <c r="C49" i="31" s="1"/>
  <c r="K48" i="31"/>
  <c r="B51" i="31"/>
  <c r="J50" i="31"/>
  <c r="AB50" i="31" l="1"/>
  <c r="F50" i="31" s="1"/>
  <c r="C50" i="31" s="1" a="1"/>
  <c r="C50" i="31" s="1"/>
  <c r="K49" i="31"/>
  <c r="J51" i="31"/>
  <c r="B52" i="31"/>
  <c r="AB51" i="31" l="1"/>
  <c r="F51" i="31" s="1"/>
  <c r="C51" i="31" s="1" a="1"/>
  <c r="C51" i="31" s="1"/>
  <c r="K50" i="31"/>
  <c r="J52" i="31"/>
  <c r="B53" i="31"/>
  <c r="AB52" i="31" l="1"/>
  <c r="F52" i="31"/>
  <c r="C52" i="31" s="1" a="1"/>
  <c r="C52" i="31" s="1"/>
  <c r="K51" i="31"/>
  <c r="B54" i="31"/>
  <c r="J53" i="31"/>
  <c r="AB53" i="31" l="1"/>
  <c r="F53" i="31" s="1"/>
  <c r="C53" i="31" s="1" a="1"/>
  <c r="C53" i="31" s="1"/>
  <c r="K52" i="31"/>
  <c r="J54" i="31"/>
  <c r="B55" i="31"/>
  <c r="AB54" i="31" l="1"/>
  <c r="F54" i="31" s="1"/>
  <c r="C54" i="31" s="1" a="1"/>
  <c r="C54" i="31" s="1"/>
  <c r="K53" i="31"/>
  <c r="J55" i="31"/>
  <c r="B56" i="31"/>
  <c r="AB55" i="31" l="1"/>
  <c r="F55" i="31" s="1"/>
  <c r="C55" i="31" s="1" a="1"/>
  <c r="C55" i="31" s="1"/>
  <c r="K54" i="31"/>
  <c r="B57" i="31"/>
  <c r="J56" i="31"/>
  <c r="AB56" i="31" l="1"/>
  <c r="F56" i="31" s="1"/>
  <c r="C56" i="31" s="1" a="1"/>
  <c r="C56" i="31" s="1"/>
  <c r="K55" i="31"/>
  <c r="J57" i="31"/>
  <c r="AB57" i="31" s="1"/>
  <c r="F57" i="31" s="1"/>
  <c r="C57" i="31" s="1" a="1"/>
  <c r="C57" i="31" s="1"/>
  <c r="B58" i="31"/>
  <c r="K56" i="31" l="1"/>
  <c r="J58" i="31"/>
  <c r="B59" i="31"/>
  <c r="AB58" i="31" l="1"/>
  <c r="F58" i="31" s="1"/>
  <c r="C58" i="31" s="1" a="1"/>
  <c r="C58" i="31" s="1"/>
  <c r="K57" i="31"/>
  <c r="J59" i="31"/>
  <c r="B60" i="31"/>
  <c r="AB59" i="31" l="1"/>
  <c r="F59" i="31"/>
  <c r="C59" i="31" s="1" a="1"/>
  <c r="C59" i="31" s="1"/>
  <c r="K58" i="31"/>
  <c r="J60" i="31"/>
  <c r="B61" i="31"/>
  <c r="AB60" i="31" l="1"/>
  <c r="F60" i="31" s="1"/>
  <c r="C60" i="31" s="1" a="1"/>
  <c r="C60" i="31" s="1"/>
  <c r="K59" i="31"/>
  <c r="J61" i="31"/>
  <c r="B62" i="31"/>
  <c r="AB61" i="31" l="1"/>
  <c r="F61" i="31" s="1"/>
  <c r="C61" i="31" s="1" a="1"/>
  <c r="C61" i="31" s="1"/>
  <c r="K60" i="31"/>
  <c r="J62" i="31"/>
  <c r="B63" i="31"/>
  <c r="AB62" i="31" l="1"/>
  <c r="F62" i="31"/>
  <c r="C62" i="31" s="1" a="1"/>
  <c r="C62" i="31" s="1"/>
  <c r="K61" i="31"/>
  <c r="J63" i="31"/>
  <c r="B64" i="31"/>
  <c r="AB63" i="31" l="1"/>
  <c r="F63" i="31" s="1"/>
  <c r="C63" i="31" s="1" a="1"/>
  <c r="C63" i="31" s="1"/>
  <c r="K62" i="31"/>
  <c r="J64" i="31"/>
  <c r="B65" i="31"/>
  <c r="AB64" i="31" l="1"/>
  <c r="F64" i="31" s="1"/>
  <c r="C64" i="31" s="1" a="1"/>
  <c r="C64" i="31" s="1"/>
  <c r="K63" i="31"/>
  <c r="J65" i="31"/>
  <c r="B66" i="31"/>
  <c r="AB65" i="31" l="1"/>
  <c r="F65" i="31"/>
  <c r="C65" i="31" s="1" a="1"/>
  <c r="C65" i="31" s="1"/>
  <c r="K64" i="31"/>
  <c r="J66" i="31"/>
  <c r="B67" i="31"/>
  <c r="AB66" i="31" l="1"/>
  <c r="F66" i="31" s="1"/>
  <c r="C66" i="31" s="1" a="1"/>
  <c r="C66" i="31" s="1"/>
  <c r="K65" i="31"/>
  <c r="J67" i="31"/>
  <c r="B68" i="31"/>
  <c r="AB67" i="31" l="1"/>
  <c r="F67" i="31"/>
  <c r="C67" i="31" s="1" a="1"/>
  <c r="C67" i="31" s="1"/>
  <c r="K66" i="31"/>
  <c r="J68" i="31"/>
  <c r="B69" i="31"/>
  <c r="AB68" i="31" l="1"/>
  <c r="F68" i="31"/>
  <c r="C68" i="31" s="1" a="1"/>
  <c r="C68" i="31" s="1"/>
  <c r="K67" i="31"/>
  <c r="J69" i="31"/>
  <c r="AB69" i="31" s="1"/>
  <c r="F69" i="31" s="1"/>
  <c r="C69" i="31" s="1" a="1"/>
  <c r="C69" i="31" s="1"/>
  <c r="B70" i="31"/>
  <c r="K68" i="31" l="1"/>
  <c r="J70" i="31"/>
  <c r="B71" i="31"/>
  <c r="AB70" i="31" l="1"/>
  <c r="F70" i="31" s="1"/>
  <c r="C70" i="31" s="1" a="1"/>
  <c r="C70" i="31" s="1"/>
  <c r="K69" i="31"/>
  <c r="J71" i="31"/>
  <c r="B72" i="31"/>
  <c r="AB71" i="31" l="1"/>
  <c r="F71" i="31" s="1"/>
  <c r="C71" i="31" s="1" a="1"/>
  <c r="C71" i="31" s="1"/>
  <c r="K70" i="31"/>
  <c r="J72" i="31"/>
  <c r="B73" i="31"/>
  <c r="AB72" i="31" l="1"/>
  <c r="F72" i="31" s="1"/>
  <c r="C72" i="31" s="1" a="1"/>
  <c r="C72" i="31" s="1"/>
  <c r="K71" i="31"/>
  <c r="J73" i="31"/>
  <c r="B74" i="31"/>
  <c r="AB73" i="31" l="1"/>
  <c r="F73" i="31" s="1"/>
  <c r="C73" i="31" s="1" a="1"/>
  <c r="C73" i="31" s="1"/>
  <c r="K72" i="31"/>
  <c r="B75" i="31"/>
  <c r="J74" i="31"/>
  <c r="AB74" i="31" l="1"/>
  <c r="F74" i="31" s="1"/>
  <c r="C74" i="31" s="1" a="1"/>
  <c r="C74" i="31" s="1"/>
  <c r="K73" i="31"/>
  <c r="J75" i="31"/>
  <c r="B76" i="31"/>
  <c r="AB75" i="31" l="1"/>
  <c r="F75" i="31" s="1"/>
  <c r="C75" i="31" s="1" a="1"/>
  <c r="C75" i="31" s="1"/>
  <c r="K74" i="31"/>
  <c r="J76" i="31"/>
  <c r="B77" i="31"/>
  <c r="AB76" i="31" l="1"/>
  <c r="F76" i="31" s="1"/>
  <c r="C76" i="31" s="1" a="1"/>
  <c r="C76" i="31" s="1"/>
  <c r="K75" i="31"/>
  <c r="J77" i="31"/>
  <c r="B78" i="31"/>
  <c r="AB77" i="31" l="1"/>
  <c r="F77" i="31" s="1"/>
  <c r="C77" i="31" s="1" a="1"/>
  <c r="C77" i="31" s="1"/>
  <c r="K76" i="31"/>
  <c r="J78" i="31"/>
  <c r="B79" i="31"/>
  <c r="AB78" i="31" l="1"/>
  <c r="F78" i="31" s="1"/>
  <c r="C78" i="31" s="1" a="1"/>
  <c r="C78" i="31" s="1"/>
  <c r="K77" i="31"/>
  <c r="J79" i="31"/>
  <c r="B80" i="31"/>
  <c r="AB79" i="31" l="1"/>
  <c r="F79" i="31" s="1"/>
  <c r="C79" i="31" s="1" a="1"/>
  <c r="C79" i="31" s="1"/>
  <c r="K78" i="31"/>
  <c r="J80" i="31"/>
  <c r="B81" i="31"/>
  <c r="AB80" i="31" l="1"/>
  <c r="F80" i="31"/>
  <c r="C80" i="31" s="1" a="1"/>
  <c r="C80" i="31" s="1"/>
  <c r="K79" i="31"/>
  <c r="J81" i="31"/>
  <c r="AB81" i="31" s="1"/>
  <c r="F81" i="31" s="1"/>
  <c r="C81" i="31" s="1" a="1"/>
  <c r="C81" i="31" s="1"/>
  <c r="B82" i="31"/>
  <c r="K80" i="31" l="1"/>
  <c r="J82" i="31"/>
  <c r="B83" i="31"/>
  <c r="AB82" i="31" l="1"/>
  <c r="F82" i="31" s="1"/>
  <c r="C82" i="31" s="1" a="1"/>
  <c r="C82" i="31" s="1"/>
  <c r="K81" i="31"/>
  <c r="J83" i="31"/>
  <c r="B84" i="31"/>
  <c r="AB83" i="31" l="1"/>
  <c r="F83" i="31"/>
  <c r="C83" i="31" s="1" a="1"/>
  <c r="C83" i="31" s="1"/>
  <c r="K82" i="31"/>
  <c r="J84" i="31"/>
  <c r="B85" i="31"/>
  <c r="AB84" i="31" l="1"/>
  <c r="F84" i="31"/>
  <c r="C84" i="31" s="1" a="1"/>
  <c r="C84" i="31" s="1"/>
  <c r="K83" i="31"/>
  <c r="J85" i="31"/>
  <c r="B86" i="31"/>
  <c r="AB85" i="31" l="1"/>
  <c r="F85" i="31"/>
  <c r="C85" i="31" s="1" a="1"/>
  <c r="C85" i="31" s="1"/>
  <c r="K84" i="31"/>
  <c r="J86" i="31"/>
  <c r="B87" i="31"/>
  <c r="AB86" i="31" l="1"/>
  <c r="F86" i="31"/>
  <c r="C86" i="31" s="1" a="1"/>
  <c r="C86" i="31" s="1"/>
  <c r="K85" i="31"/>
  <c r="J87" i="31"/>
  <c r="B88" i="31"/>
  <c r="AB87" i="31" l="1"/>
  <c r="F87" i="31"/>
  <c r="C87" i="31" s="1" a="1"/>
  <c r="C87" i="31" s="1"/>
  <c r="K86" i="31"/>
  <c r="J88" i="31"/>
  <c r="B89" i="31"/>
  <c r="AB88" i="31" l="1"/>
  <c r="F88" i="31" s="1"/>
  <c r="C88" i="31" s="1" a="1"/>
  <c r="C88" i="31" s="1"/>
  <c r="K87" i="31"/>
  <c r="J89" i="31"/>
  <c r="B90" i="31"/>
  <c r="AB89" i="31" l="1"/>
  <c r="F89" i="31" s="1"/>
  <c r="C89" i="31" s="1" a="1"/>
  <c r="C89" i="31" s="1"/>
  <c r="K88" i="31"/>
  <c r="J90" i="31"/>
  <c r="B91" i="31"/>
  <c r="AB90" i="31" l="1"/>
  <c r="F90" i="31"/>
  <c r="C90" i="31" s="1" a="1"/>
  <c r="C90" i="31" s="1"/>
  <c r="K89" i="31"/>
  <c r="J91" i="31"/>
  <c r="B92" i="31"/>
  <c r="AB91" i="31" l="1"/>
  <c r="F91" i="31" s="1"/>
  <c r="C91" i="31" s="1" a="1"/>
  <c r="C91" i="31" s="1"/>
  <c r="K90" i="31"/>
  <c r="J92" i="31"/>
  <c r="B93" i="31"/>
  <c r="AB92" i="31" l="1"/>
  <c r="F92" i="31" s="1"/>
  <c r="C92" i="31" s="1" a="1"/>
  <c r="C92" i="31" s="1"/>
  <c r="K91" i="31"/>
  <c r="B94" i="31"/>
  <c r="J93" i="31"/>
  <c r="AB93" i="31" s="1"/>
  <c r="F93" i="31" s="1"/>
  <c r="C93" i="31" s="1" a="1"/>
  <c r="C93" i="31" s="1"/>
  <c r="K92" i="31" l="1"/>
  <c r="J94" i="31"/>
  <c r="B95" i="31"/>
  <c r="AB94" i="31" l="1"/>
  <c r="F94" i="31" s="1"/>
  <c r="C94" i="31" s="1" a="1"/>
  <c r="C94" i="31" s="1"/>
  <c r="K93" i="31"/>
  <c r="J95" i="31"/>
  <c r="B96" i="31"/>
  <c r="AB95" i="31" l="1"/>
  <c r="F95" i="31"/>
  <c r="C95" i="31" s="1" a="1"/>
  <c r="C95" i="31" s="1"/>
  <c r="K94" i="31"/>
  <c r="J96" i="31"/>
  <c r="B97" i="31"/>
  <c r="AB96" i="31" l="1"/>
  <c r="F96" i="31"/>
  <c r="C96" i="31" s="1" a="1"/>
  <c r="C96" i="31" s="1"/>
  <c r="K95" i="31"/>
  <c r="J97" i="31"/>
  <c r="B98" i="31"/>
  <c r="AB97" i="31" l="1"/>
  <c r="F97" i="31" s="1"/>
  <c r="C97" i="31" s="1" a="1"/>
  <c r="C97" i="31" s="1"/>
  <c r="K96" i="31"/>
  <c r="J98" i="31"/>
  <c r="B99" i="31"/>
  <c r="AB98" i="31" l="1"/>
  <c r="F98" i="31"/>
  <c r="C98" i="31" s="1" a="1"/>
  <c r="C98" i="31" s="1"/>
  <c r="K97" i="31"/>
  <c r="J99" i="31"/>
  <c r="B100" i="31"/>
  <c r="AB99" i="31" l="1"/>
  <c r="F99" i="31"/>
  <c r="C99" i="31" s="1" a="1"/>
  <c r="C99" i="31" s="1"/>
  <c r="K98" i="31"/>
  <c r="J100" i="31"/>
  <c r="B101" i="31"/>
  <c r="AB100" i="31" l="1"/>
  <c r="F100" i="31"/>
  <c r="C100" i="31" s="1" a="1"/>
  <c r="C100" i="31" s="1"/>
  <c r="K99" i="31"/>
  <c r="J101" i="31"/>
  <c r="B102" i="31"/>
  <c r="AB101" i="31" l="1"/>
  <c r="F101" i="31" s="1"/>
  <c r="C101" i="31" s="1" a="1"/>
  <c r="C101" i="31" s="1"/>
  <c r="K100" i="31"/>
  <c r="J102" i="31"/>
  <c r="B103" i="31"/>
  <c r="AB102" i="31" l="1"/>
  <c r="F102" i="31"/>
  <c r="C102" i="31" s="1" a="1"/>
  <c r="C102" i="31" s="1"/>
  <c r="K101" i="31"/>
  <c r="J103" i="31"/>
  <c r="B104" i="31"/>
  <c r="AB103" i="31" l="1"/>
  <c r="F103" i="31"/>
  <c r="C103" i="31" s="1" a="1"/>
  <c r="C103" i="31" s="1"/>
  <c r="K102" i="31"/>
  <c r="J104" i="31"/>
  <c r="B105" i="31"/>
  <c r="AB104" i="31" l="1"/>
  <c r="F104" i="31" s="1"/>
  <c r="C104" i="31" s="1" a="1"/>
  <c r="C104" i="31" s="1"/>
  <c r="K103" i="31"/>
  <c r="J105" i="31"/>
  <c r="AB105" i="31" s="1"/>
  <c r="F105" i="31" s="1"/>
  <c r="C105" i="31" s="1" a="1"/>
  <c r="C105" i="31" s="1"/>
  <c r="B106" i="31"/>
  <c r="K104" i="31" l="1"/>
  <c r="J106" i="31"/>
  <c r="B107" i="31"/>
  <c r="AB106" i="31" l="1"/>
  <c r="F106" i="31" s="1"/>
  <c r="C106" i="31" s="1" a="1"/>
  <c r="C106" i="31" s="1"/>
  <c r="K105" i="31"/>
  <c r="J107" i="31"/>
  <c r="B108" i="31"/>
  <c r="AB107" i="31" l="1"/>
  <c r="F107" i="31" s="1"/>
  <c r="C107" i="31" s="1" a="1"/>
  <c r="C107" i="31" s="1"/>
  <c r="K106" i="31"/>
  <c r="J108" i="31"/>
  <c r="B109" i="31"/>
  <c r="AB108" i="31" l="1"/>
  <c r="F108" i="31" s="1"/>
  <c r="C108" i="31" s="1" a="1"/>
  <c r="C108" i="31" s="1"/>
  <c r="K107" i="31"/>
  <c r="J109" i="31"/>
  <c r="B110" i="31"/>
  <c r="AB109" i="31" l="1"/>
  <c r="F109" i="31"/>
  <c r="C109" i="31" s="1" a="1"/>
  <c r="C109" i="31" s="1"/>
  <c r="K108" i="31"/>
  <c r="J110" i="31"/>
  <c r="B111" i="31"/>
  <c r="AB110" i="31" l="1"/>
  <c r="F110" i="31" s="1"/>
  <c r="C110" i="31" s="1" a="1"/>
  <c r="C110" i="31" s="1"/>
  <c r="K109" i="31"/>
  <c r="J111" i="31"/>
  <c r="B112" i="31"/>
  <c r="AB111" i="31" l="1"/>
  <c r="F111" i="31" s="1"/>
  <c r="C111" i="31" s="1" a="1"/>
  <c r="C111" i="31" s="1"/>
  <c r="K110" i="31"/>
  <c r="J112" i="31"/>
  <c r="B113" i="31"/>
  <c r="AB112" i="31" l="1"/>
  <c r="F112" i="31" s="1"/>
  <c r="C112" i="31" s="1" a="1"/>
  <c r="C112" i="31" s="1"/>
  <c r="K111" i="31"/>
  <c r="J113" i="31"/>
  <c r="B114" i="31"/>
  <c r="AB113" i="31" l="1"/>
  <c r="F113" i="31"/>
  <c r="C113" i="31" s="1" a="1"/>
  <c r="C113" i="31" s="1"/>
  <c r="K112" i="31"/>
  <c r="B115" i="31"/>
  <c r="J114" i="31"/>
  <c r="AB114" i="31" l="1"/>
  <c r="F114" i="31"/>
  <c r="C114" i="31" s="1" a="1"/>
  <c r="C114" i="31" s="1"/>
  <c r="K113" i="31"/>
  <c r="J115" i="31"/>
  <c r="B116" i="31"/>
  <c r="AB115" i="31" l="1"/>
  <c r="F115" i="31"/>
  <c r="C115" i="31" s="1" a="1"/>
  <c r="C115" i="31" s="1"/>
  <c r="K114" i="31"/>
  <c r="J116" i="31"/>
  <c r="B117" i="31"/>
  <c r="AB116" i="31" l="1"/>
  <c r="F116" i="31"/>
  <c r="C116" i="31" s="1" a="1"/>
  <c r="C116" i="31" s="1"/>
  <c r="K115" i="31"/>
  <c r="J117" i="31"/>
  <c r="AB117" i="31" s="1"/>
  <c r="F117" i="31" s="1"/>
  <c r="C117" i="31" s="1" a="1"/>
  <c r="C117" i="31" s="1"/>
  <c r="B118" i="31"/>
  <c r="K116" i="31" l="1"/>
  <c r="J118" i="31"/>
  <c r="B119" i="31"/>
  <c r="AB118" i="31" l="1"/>
  <c r="F118" i="31"/>
  <c r="C118" i="31" s="1" a="1"/>
  <c r="C118" i="31" s="1"/>
  <c r="K117" i="31"/>
  <c r="J119" i="31"/>
  <c r="B120" i="31"/>
  <c r="AB119" i="31" l="1"/>
  <c r="F119" i="31" s="1"/>
  <c r="C119" i="31" s="1" a="1"/>
  <c r="C119" i="31" s="1"/>
  <c r="K118" i="31"/>
  <c r="J120" i="31"/>
  <c r="B121" i="31"/>
  <c r="AB120" i="31" l="1"/>
  <c r="F120" i="31" s="1"/>
  <c r="C120" i="31" s="1" a="1"/>
  <c r="C120" i="31" s="1"/>
  <c r="K119" i="31"/>
  <c r="J121" i="31"/>
  <c r="B122" i="31"/>
  <c r="AB121" i="31" l="1"/>
  <c r="F121" i="31" s="1"/>
  <c r="C121" i="31" s="1" a="1"/>
  <c r="C121" i="31" s="1"/>
  <c r="K120" i="31"/>
  <c r="J122" i="31"/>
  <c r="B123" i="31"/>
  <c r="AB122" i="31" l="1"/>
  <c r="F122" i="31" s="1"/>
  <c r="C122" i="31" s="1" a="1"/>
  <c r="C122" i="31" s="1"/>
  <c r="K121" i="31"/>
  <c r="J123" i="31"/>
  <c r="B124" i="31"/>
  <c r="AB123" i="31" l="1"/>
  <c r="F123" i="31"/>
  <c r="C123" i="31" s="1" a="1"/>
  <c r="C123" i="31" s="1"/>
  <c r="K122" i="31"/>
  <c r="J124" i="31"/>
  <c r="B125" i="31"/>
  <c r="AB124" i="31" l="1"/>
  <c r="F124" i="31"/>
  <c r="C124" i="31" s="1" a="1"/>
  <c r="C124" i="31" s="1"/>
  <c r="K123" i="31"/>
  <c r="J125" i="31"/>
  <c r="B126" i="31"/>
  <c r="AB125" i="31" l="1"/>
  <c r="F125" i="31" s="1"/>
  <c r="C125" i="31" s="1" a="1"/>
  <c r="C125" i="31" s="1"/>
  <c r="K124" i="31"/>
  <c r="B127" i="31"/>
  <c r="J126" i="31"/>
  <c r="AB126" i="31" l="1"/>
  <c r="F126" i="31" s="1"/>
  <c r="C126" i="31" s="1" a="1"/>
  <c r="C126" i="31" s="1"/>
  <c r="K125" i="31"/>
  <c r="J127" i="31"/>
  <c r="B128" i="31"/>
  <c r="AB127" i="31" l="1"/>
  <c r="F127" i="31" s="1"/>
  <c r="C127" i="31" s="1" a="1"/>
  <c r="C127" i="31" s="1"/>
  <c r="K126" i="31"/>
  <c r="B129" i="31"/>
  <c r="J128" i="31"/>
  <c r="AB128" i="31" l="1"/>
  <c r="F128" i="31"/>
  <c r="C128" i="31" s="1" a="1"/>
  <c r="C128" i="31" s="1"/>
  <c r="K127" i="31"/>
  <c r="J129" i="31"/>
  <c r="AB129" i="31" s="1"/>
  <c r="F129" i="31" s="1"/>
  <c r="C129" i="31" s="1" a="1"/>
  <c r="C129" i="31" s="1"/>
  <c r="B130" i="31"/>
  <c r="K128" i="31" l="1"/>
  <c r="B131" i="31"/>
  <c r="J130" i="31"/>
  <c r="AB130" i="31" l="1"/>
  <c r="F130" i="31" s="1"/>
  <c r="C130" i="31" s="1" a="1"/>
  <c r="C130" i="31" s="1"/>
  <c r="K129" i="31"/>
  <c r="J131" i="31"/>
  <c r="B132" i="31"/>
  <c r="AB131" i="31" l="1"/>
  <c r="F131" i="31"/>
  <c r="C131" i="31" s="1" a="1"/>
  <c r="C131" i="31" s="1"/>
  <c r="K130" i="31"/>
  <c r="J132" i="31"/>
  <c r="B133" i="31"/>
  <c r="AB132" i="31" l="1"/>
  <c r="F132" i="31"/>
  <c r="C132" i="31" s="1" a="1"/>
  <c r="C132" i="31" s="1"/>
  <c r="K131" i="31"/>
  <c r="J133" i="31"/>
  <c r="B134" i="31"/>
  <c r="AB133" i="31" l="1"/>
  <c r="F133" i="31" s="1"/>
  <c r="C133" i="31" s="1" a="1"/>
  <c r="C133" i="31" s="1"/>
  <c r="K132" i="31"/>
  <c r="B135" i="31"/>
  <c r="J134" i="31"/>
  <c r="AB134" i="31" l="1"/>
  <c r="F134" i="31"/>
  <c r="C134" i="31" s="1" a="1"/>
  <c r="C134" i="31" s="1"/>
  <c r="K133" i="31"/>
  <c r="J135" i="31"/>
  <c r="B136" i="31"/>
  <c r="AB135" i="31" l="1"/>
  <c r="F135" i="31" s="1"/>
  <c r="C135" i="31" s="1" a="1"/>
  <c r="C135" i="31" s="1"/>
  <c r="K134" i="31"/>
  <c r="J136" i="31"/>
  <c r="B137" i="31"/>
  <c r="AB136" i="31" l="1"/>
  <c r="F136" i="31" s="1"/>
  <c r="C136" i="31" s="1" a="1"/>
  <c r="C136" i="31" s="1"/>
  <c r="K135" i="31"/>
  <c r="J137" i="31"/>
  <c r="B138" i="31"/>
  <c r="AB137" i="31" l="1"/>
  <c r="F137" i="31"/>
  <c r="C137" i="31" s="1" a="1"/>
  <c r="C137" i="31" s="1"/>
  <c r="K136" i="31"/>
  <c r="J138" i="31"/>
  <c r="B139" i="31"/>
  <c r="AB138" i="31" l="1"/>
  <c r="F138" i="31" s="1"/>
  <c r="C138" i="31" s="1" a="1"/>
  <c r="C138" i="31" s="1"/>
  <c r="K137" i="31"/>
  <c r="J139" i="31"/>
  <c r="B140" i="31"/>
  <c r="AB139" i="31" l="1"/>
  <c r="F139" i="31"/>
  <c r="C139" i="31" s="1" a="1"/>
  <c r="C139" i="31" s="1"/>
  <c r="K138" i="31"/>
  <c r="J140" i="31"/>
  <c r="B141" i="31"/>
  <c r="AB140" i="31" l="1"/>
  <c r="F140" i="31" s="1"/>
  <c r="C140" i="31" s="1" a="1"/>
  <c r="C140" i="31" s="1"/>
  <c r="K139" i="31"/>
  <c r="J141" i="31"/>
  <c r="AB141" i="31" s="1"/>
  <c r="F141" i="31" s="1"/>
  <c r="C141" i="31" s="1" a="1"/>
  <c r="C141" i="31" s="1"/>
  <c r="B142" i="31"/>
  <c r="K140" i="31" l="1"/>
  <c r="J142" i="31"/>
  <c r="B143" i="31"/>
  <c r="AB142" i="31" l="1"/>
  <c r="F142" i="31" s="1"/>
  <c r="C142" i="31" s="1" a="1"/>
  <c r="C142" i="31" s="1"/>
  <c r="K141" i="31"/>
  <c r="J143" i="31"/>
  <c r="B144" i="31"/>
  <c r="AB143" i="31" l="1"/>
  <c r="F143" i="31" s="1"/>
  <c r="C143" i="31" s="1" a="1"/>
  <c r="C143" i="31" s="1"/>
  <c r="K142" i="31"/>
  <c r="J144" i="31"/>
  <c r="B145" i="31"/>
  <c r="AB144" i="31" l="1"/>
  <c r="F144" i="31" s="1"/>
  <c r="C144" i="31" s="1" a="1"/>
  <c r="C144" i="31" s="1"/>
  <c r="K143" i="31"/>
  <c r="B146" i="31"/>
  <c r="J145" i="31"/>
  <c r="AB145" i="31" l="1"/>
  <c r="F145" i="31" s="1"/>
  <c r="C145" i="31" s="1" a="1"/>
  <c r="C145" i="31" s="1"/>
  <c r="K144" i="31"/>
  <c r="J146" i="31"/>
  <c r="B147" i="31"/>
  <c r="AB146" i="31" l="1"/>
  <c r="F146" i="31" s="1"/>
  <c r="C146" i="31" s="1" a="1"/>
  <c r="C146" i="31" s="1"/>
  <c r="K145" i="31"/>
  <c r="J147" i="31"/>
  <c r="B148" i="31"/>
  <c r="AB147" i="31" l="1"/>
  <c r="F147" i="31"/>
  <c r="C147" i="31" s="1" a="1"/>
  <c r="C147" i="31" s="1"/>
  <c r="K146" i="31"/>
  <c r="B149" i="31"/>
  <c r="J148" i="31"/>
  <c r="AB148" i="31" l="1"/>
  <c r="F148" i="31" s="1"/>
  <c r="C148" i="31" s="1" a="1"/>
  <c r="C148" i="31" s="1"/>
  <c r="K147" i="31"/>
  <c r="B150" i="31"/>
  <c r="J149" i="31"/>
  <c r="AB149" i="31" l="1"/>
  <c r="F149" i="31" s="1"/>
  <c r="C149" i="31" s="1" a="1"/>
  <c r="C149" i="31" s="1"/>
  <c r="K148" i="31"/>
  <c r="J150" i="31"/>
  <c r="B151" i="31"/>
  <c r="AB150" i="31" l="1"/>
  <c r="F150" i="31"/>
  <c r="C150" i="31" s="1" a="1"/>
  <c r="C150" i="31" s="1"/>
  <c r="K149" i="31"/>
  <c r="J151" i="31"/>
  <c r="B152" i="31"/>
  <c r="AB151" i="31" l="1"/>
  <c r="F151" i="31" s="1"/>
  <c r="C151" i="31" s="1" a="1"/>
  <c r="C151" i="31" s="1"/>
  <c r="K150" i="31"/>
  <c r="J152" i="31"/>
  <c r="B153" i="31"/>
  <c r="AB152" i="31" l="1"/>
  <c r="F152" i="31"/>
  <c r="C152" i="31" s="1" a="1"/>
  <c r="C152" i="31" s="1"/>
  <c r="K151" i="31"/>
  <c r="J153" i="31"/>
  <c r="AB153" i="31" s="1"/>
  <c r="F153" i="31" s="1"/>
  <c r="C153" i="31" s="1" a="1"/>
  <c r="C153" i="31" s="1"/>
  <c r="B154" i="31"/>
  <c r="K152" i="31" l="1"/>
  <c r="J154" i="31"/>
  <c r="B155" i="31"/>
  <c r="AB154" i="31" l="1"/>
  <c r="F154" i="31" s="1"/>
  <c r="C154" i="31" s="1" a="1"/>
  <c r="C154" i="31" s="1"/>
  <c r="K153" i="31"/>
  <c r="J155" i="31"/>
  <c r="B156" i="31"/>
  <c r="AB155" i="31" l="1"/>
  <c r="F155" i="31"/>
  <c r="C155" i="31" s="1" a="1"/>
  <c r="C155" i="31" s="1"/>
  <c r="K154" i="31"/>
  <c r="J156" i="31"/>
  <c r="B157" i="31"/>
  <c r="AB156" i="31" l="1"/>
  <c r="F156" i="31" s="1"/>
  <c r="C156" i="31" s="1" a="1"/>
  <c r="C156" i="31" s="1"/>
  <c r="K155" i="31"/>
  <c r="J157" i="31"/>
  <c r="B158" i="31"/>
  <c r="AB157" i="31" l="1"/>
  <c r="F157" i="31" s="1"/>
  <c r="C157" i="31" s="1" a="1"/>
  <c r="C157" i="31" s="1"/>
  <c r="K156" i="31"/>
  <c r="J158" i="31"/>
  <c r="B159" i="31"/>
  <c r="AB158" i="31" l="1"/>
  <c r="F158" i="31" s="1"/>
  <c r="C158" i="31" s="1" a="1"/>
  <c r="C158" i="31" s="1"/>
  <c r="K157" i="31"/>
  <c r="J159" i="31"/>
  <c r="B160" i="31"/>
  <c r="AB159" i="31" l="1"/>
  <c r="F159" i="31" s="1"/>
  <c r="C159" i="31" s="1" a="1"/>
  <c r="C159" i="31" s="1"/>
  <c r="K158" i="31"/>
  <c r="J160" i="31"/>
  <c r="B161" i="31"/>
  <c r="AB160" i="31" l="1"/>
  <c r="F160" i="31" s="1"/>
  <c r="C160" i="31" s="1" a="1"/>
  <c r="C160" i="31" s="1"/>
  <c r="K159" i="31"/>
  <c r="B162" i="31"/>
  <c r="J161" i="31"/>
  <c r="AB161" i="31" l="1"/>
  <c r="F161" i="31"/>
  <c r="C161" i="31" s="1" a="1"/>
  <c r="C161" i="31" s="1"/>
  <c r="K160" i="31"/>
  <c r="J162" i="31"/>
  <c r="B163" i="31"/>
  <c r="AB162" i="31" l="1"/>
  <c r="F162" i="31" s="1"/>
  <c r="C162" i="31" s="1" a="1"/>
  <c r="C162" i="31" s="1"/>
  <c r="K161" i="31"/>
  <c r="B164" i="31"/>
  <c r="J163" i="31"/>
  <c r="AB163" i="31" l="1"/>
  <c r="F163" i="31"/>
  <c r="C163" i="31" s="1" a="1"/>
  <c r="C163" i="31" s="1"/>
  <c r="K162" i="31"/>
  <c r="J164" i="31"/>
  <c r="B165" i="31"/>
  <c r="AB164" i="31" l="1"/>
  <c r="F164" i="31"/>
  <c r="C164" i="31" s="1" a="1"/>
  <c r="C164" i="31" s="1"/>
  <c r="K163" i="31"/>
  <c r="J165" i="31"/>
  <c r="AB165" i="31" s="1"/>
  <c r="F165" i="31" s="1"/>
  <c r="C165" i="31" s="1" a="1"/>
  <c r="C165" i="31" s="1"/>
  <c r="B166" i="31"/>
  <c r="K164" i="31" l="1"/>
  <c r="J166" i="31"/>
  <c r="B167" i="31"/>
  <c r="AB166" i="31" l="1"/>
  <c r="F166" i="31"/>
  <c r="C166" i="31" s="1" a="1"/>
  <c r="C166" i="31" s="1"/>
  <c r="K165" i="31"/>
  <c r="B168" i="31"/>
  <c r="J167" i="31"/>
  <c r="AB167" i="31" l="1"/>
  <c r="F167" i="31" s="1"/>
  <c r="C167" i="31" s="1" a="1"/>
  <c r="C167" i="31" s="1"/>
  <c r="K166" i="31"/>
  <c r="J168" i="31"/>
  <c r="B169" i="31"/>
  <c r="AB168" i="31" l="1"/>
  <c r="F168" i="31" s="1"/>
  <c r="C168" i="31" s="1" a="1"/>
  <c r="C168" i="31" s="1"/>
  <c r="K167" i="31"/>
  <c r="J169" i="31"/>
  <c r="B170" i="31"/>
  <c r="AB169" i="31" l="1"/>
  <c r="F169" i="31" s="1"/>
  <c r="C169" i="31" s="1" a="1"/>
  <c r="C169" i="31" s="1"/>
  <c r="K168" i="31"/>
  <c r="B171" i="31"/>
  <c r="J170" i="31"/>
  <c r="AB170" i="31" l="1"/>
  <c r="F170" i="31"/>
  <c r="C170" i="31" s="1" a="1"/>
  <c r="C170" i="31" s="1"/>
  <c r="K169" i="31"/>
  <c r="J171" i="31"/>
  <c r="B172" i="31"/>
  <c r="AB171" i="31" l="1"/>
  <c r="F171" i="31"/>
  <c r="C171" i="31" s="1" a="1"/>
  <c r="C171" i="31" s="1"/>
  <c r="K170" i="31"/>
  <c r="B173" i="31"/>
  <c r="J172" i="31"/>
  <c r="AB172" i="31" l="1"/>
  <c r="F172" i="31"/>
  <c r="C172" i="31" s="1" a="1"/>
  <c r="C172" i="31" s="1"/>
  <c r="K171" i="31"/>
  <c r="J173" i="31"/>
  <c r="B174" i="31"/>
  <c r="AB173" i="31" l="1"/>
  <c r="F173" i="31"/>
  <c r="C173" i="31" s="1" a="1"/>
  <c r="C173" i="31" s="1"/>
  <c r="K172" i="31"/>
  <c r="J174" i="31"/>
  <c r="B175" i="31"/>
  <c r="AB174" i="31" l="1"/>
  <c r="F174" i="31"/>
  <c r="C174" i="31" s="1" a="1"/>
  <c r="C174" i="31" s="1"/>
  <c r="K173" i="31"/>
  <c r="J175" i="31"/>
  <c r="B176" i="31"/>
  <c r="AB175" i="31" l="1"/>
  <c r="F175" i="31" s="1"/>
  <c r="C175" i="31" s="1" a="1"/>
  <c r="C175" i="31" s="1"/>
  <c r="K174" i="31"/>
  <c r="J176" i="31"/>
  <c r="B177" i="31"/>
  <c r="AB176" i="31" l="1"/>
  <c r="F176" i="31"/>
  <c r="C176" i="31" s="1" a="1"/>
  <c r="C176" i="31" s="1"/>
  <c r="K175" i="31"/>
  <c r="J177" i="31"/>
  <c r="AB177" i="31" s="1"/>
  <c r="F177" i="31" s="1"/>
  <c r="C177" i="31" s="1" a="1"/>
  <c r="C177" i="31" s="1"/>
  <c r="B178" i="31"/>
  <c r="K176" i="31" l="1"/>
  <c r="J178" i="31"/>
  <c r="B179" i="31"/>
  <c r="AB178" i="31" l="1"/>
  <c r="F178" i="31" s="1"/>
  <c r="C178" i="31" s="1" a="1"/>
  <c r="C178" i="31" s="1"/>
  <c r="K177" i="31"/>
  <c r="J179" i="31"/>
  <c r="B180" i="31"/>
  <c r="AB179" i="31" l="1"/>
  <c r="F179" i="31"/>
  <c r="C179" i="31" s="1" a="1"/>
  <c r="C179" i="31" s="1"/>
  <c r="K178" i="31"/>
  <c r="J180" i="31"/>
  <c r="B181" i="31"/>
  <c r="AB180" i="31" l="1"/>
  <c r="F180" i="31" s="1"/>
  <c r="C180" i="31" s="1" a="1"/>
  <c r="C180" i="31" s="1"/>
  <c r="K179" i="31"/>
  <c r="J181" i="31"/>
  <c r="B182" i="31"/>
  <c r="AB181" i="31" l="1"/>
  <c r="F181" i="31"/>
  <c r="C181" i="31" s="1" a="1"/>
  <c r="C181" i="31" s="1"/>
  <c r="K180" i="31"/>
  <c r="J182" i="31"/>
  <c r="B183" i="31"/>
  <c r="AB182" i="31" l="1"/>
  <c r="F182" i="31"/>
  <c r="C182" i="31" s="1" a="1"/>
  <c r="C182" i="31" s="1"/>
  <c r="K181" i="31"/>
  <c r="B184" i="31"/>
  <c r="J183" i="31"/>
  <c r="AB183" i="31" l="1"/>
  <c r="F183" i="31" s="1"/>
  <c r="C183" i="31" s="1" a="1"/>
  <c r="C183" i="31" s="1"/>
  <c r="K182" i="31"/>
  <c r="J184" i="31"/>
  <c r="B185" i="31"/>
  <c r="AB184" i="31" l="1"/>
  <c r="F184" i="31"/>
  <c r="C184" i="31" s="1" a="1"/>
  <c r="C184" i="31" s="1"/>
  <c r="K183" i="31"/>
  <c r="B186" i="31"/>
  <c r="J185" i="31"/>
  <c r="AB185" i="31" l="1"/>
  <c r="F185" i="31"/>
  <c r="C185" i="31" s="1" a="1"/>
  <c r="C185" i="31" s="1"/>
  <c r="K184" i="31"/>
  <c r="J186" i="31"/>
  <c r="B187" i="31"/>
  <c r="AB186" i="31" l="1"/>
  <c r="F186" i="31"/>
  <c r="C186" i="31" s="1" a="1"/>
  <c r="C186" i="31" s="1"/>
  <c r="K185" i="31"/>
  <c r="J187" i="31"/>
  <c r="B188" i="31"/>
  <c r="AB187" i="31" l="1"/>
  <c r="F187" i="31" s="1"/>
  <c r="C187" i="31" s="1" a="1"/>
  <c r="C187" i="31" s="1"/>
  <c r="K186" i="31"/>
  <c r="B189" i="31"/>
  <c r="J188" i="31"/>
  <c r="AB188" i="31" l="1"/>
  <c r="F188" i="31" s="1"/>
  <c r="C188" i="31" s="1" a="1"/>
  <c r="C188" i="31" s="1"/>
  <c r="K187" i="31"/>
  <c r="J189" i="31"/>
  <c r="AB189" i="31" s="1"/>
  <c r="F189" i="31" s="1"/>
  <c r="C189" i="31" s="1" a="1"/>
  <c r="C189" i="31" s="1"/>
  <c r="B190" i="31"/>
  <c r="K188" i="31" l="1"/>
  <c r="J190" i="31"/>
  <c r="B191" i="31"/>
  <c r="AB190" i="31" l="1"/>
  <c r="F190" i="31" s="1"/>
  <c r="C190" i="31" s="1" a="1"/>
  <c r="C190" i="31" s="1"/>
  <c r="K189" i="31"/>
  <c r="B192" i="31"/>
  <c r="J191" i="31"/>
  <c r="AB191" i="31" l="1"/>
  <c r="F191" i="31" s="1"/>
  <c r="C191" i="31" s="1" a="1"/>
  <c r="C191" i="31" s="1"/>
  <c r="K190" i="31"/>
  <c r="B193" i="31"/>
  <c r="M193" i="31" s="1"/>
  <c r="J192" i="31"/>
  <c r="AB192" i="31" l="1"/>
  <c r="F192" i="31" s="1"/>
  <c r="K191" i="31"/>
  <c r="B194" i="31"/>
  <c r="J193" i="31"/>
  <c r="F10" i="31"/>
  <c r="C192" i="31" l="1" a="1"/>
  <c r="C192" i="31" s="1"/>
  <c r="AB193" i="31"/>
  <c r="F193" i="31"/>
  <c r="C193" i="31" s="1" a="1"/>
  <c r="C193" i="31" s="1"/>
  <c r="K192" i="31"/>
  <c r="B195" i="31"/>
  <c r="J194" i="31"/>
  <c r="AB194" i="31" l="1"/>
  <c r="F194" i="31" s="1"/>
  <c r="C194" i="31" s="1" a="1"/>
  <c r="C194" i="31" s="1"/>
  <c r="K193" i="31"/>
  <c r="J195" i="31"/>
  <c r="B196" i="31"/>
  <c r="AB195" i="31" l="1"/>
  <c r="F195" i="31" s="1"/>
  <c r="C195" i="31" s="1" a="1"/>
  <c r="C195" i="31" s="1"/>
  <c r="K194" i="31"/>
  <c r="J196" i="31"/>
  <c r="B197" i="31"/>
  <c r="AB196" i="31" l="1"/>
  <c r="F196" i="31" s="1"/>
  <c r="C196" i="31" s="1" a="1"/>
  <c r="C196" i="31" s="1"/>
  <c r="K195" i="31"/>
  <c r="J197" i="31"/>
  <c r="B198" i="31"/>
  <c r="AB197" i="31" l="1"/>
  <c r="F197" i="31"/>
  <c r="C197" i="31" s="1" a="1"/>
  <c r="C197" i="31" s="1"/>
  <c r="K196" i="31"/>
  <c r="J198" i="31"/>
  <c r="B199" i="31"/>
  <c r="AB198" i="31" l="1"/>
  <c r="F198" i="31"/>
  <c r="C198" i="31" s="1" a="1"/>
  <c r="C198" i="31" s="1"/>
  <c r="K197" i="31"/>
  <c r="J199" i="31"/>
  <c r="B200" i="31"/>
  <c r="AB199" i="31" l="1"/>
  <c r="F199" i="31"/>
  <c r="C199" i="31" s="1" a="1"/>
  <c r="C199" i="31" s="1"/>
  <c r="K198" i="31"/>
  <c r="J200" i="31"/>
  <c r="B201" i="31"/>
  <c r="AB200" i="31" l="1"/>
  <c r="F200" i="31" s="1"/>
  <c r="C200" i="31" s="1" a="1"/>
  <c r="C200" i="31" s="1"/>
  <c r="K199" i="31"/>
  <c r="B202" i="31"/>
  <c r="J201" i="31"/>
  <c r="AB201" i="31" s="1"/>
  <c r="F201" i="31" s="1"/>
  <c r="C201" i="31" s="1" a="1"/>
  <c r="C201" i="31" s="1"/>
  <c r="K200" i="31" l="1"/>
  <c r="B203" i="31"/>
  <c r="J202" i="31"/>
  <c r="AB202" i="31" l="1"/>
  <c r="F202" i="31" s="1"/>
  <c r="C202" i="31" s="1" a="1"/>
  <c r="C202" i="31" s="1"/>
  <c r="K201" i="31"/>
  <c r="B204" i="31"/>
  <c r="J203" i="31"/>
  <c r="AB203" i="31" l="1"/>
  <c r="F203" i="31" s="1"/>
  <c r="C203" i="31" s="1" a="1"/>
  <c r="C203" i="31" s="1"/>
  <c r="K202" i="31"/>
  <c r="J204" i="31"/>
  <c r="B205" i="31"/>
  <c r="AB204" i="31" l="1"/>
  <c r="F204" i="31"/>
  <c r="K203" i="31"/>
  <c r="J205" i="31"/>
  <c r="B206" i="31"/>
  <c r="F8" i="31"/>
  <c r="AB205" i="31" l="1"/>
  <c r="F205" i="31" s="1"/>
  <c r="C205" i="31" s="1" a="1"/>
  <c r="C205" i="31" s="1"/>
  <c r="C204" i="31" a="1"/>
  <c r="C204" i="31" s="1"/>
  <c r="K204" i="31"/>
  <c r="J206" i="31"/>
  <c r="B207" i="31"/>
  <c r="C8" i="31"/>
  <c r="AB206" i="31" l="1"/>
  <c r="F206" i="31" s="1"/>
  <c r="C206" i="31" s="1" a="1"/>
  <c r="C206" i="31" s="1"/>
  <c r="O205" i="31"/>
  <c r="K205" i="31"/>
  <c r="B208" i="31"/>
  <c r="J207" i="31"/>
  <c r="AB207" i="31" l="1"/>
  <c r="F207" i="31"/>
  <c r="C207" i="31" s="1" a="1"/>
  <c r="C207" i="31" s="1"/>
  <c r="K206" i="31"/>
  <c r="O206" i="31"/>
  <c r="J208" i="31"/>
  <c r="B209" i="31"/>
  <c r="AB208" i="31" l="1"/>
  <c r="F208" i="31" s="1"/>
  <c r="C208" i="31" s="1" a="1"/>
  <c r="C208" i="31" s="1"/>
  <c r="K207" i="31"/>
  <c r="O207" i="31"/>
  <c r="J209" i="31"/>
  <c r="B210" i="31"/>
  <c r="AB209" i="31" l="1"/>
  <c r="F209" i="31"/>
  <c r="C209" i="31" s="1" a="1"/>
  <c r="C209" i="31" s="1"/>
  <c r="K208" i="31"/>
  <c r="O208" i="31"/>
  <c r="B211" i="31"/>
  <c r="J210" i="31"/>
  <c r="AB210" i="31" l="1"/>
  <c r="F210" i="31"/>
  <c r="C210" i="31" s="1" a="1"/>
  <c r="C210" i="31" s="1"/>
  <c r="O209" i="31"/>
  <c r="K209" i="31"/>
  <c r="B212" i="31"/>
  <c r="J211" i="31"/>
  <c r="AB211" i="31" l="1"/>
  <c r="F211" i="31"/>
  <c r="C211" i="31" s="1" a="1"/>
  <c r="C211" i="31" s="1"/>
  <c r="K210" i="31"/>
  <c r="O210" i="31"/>
  <c r="J212" i="31"/>
  <c r="B213" i="31"/>
  <c r="AB212" i="31" l="1"/>
  <c r="F212" i="31"/>
  <c r="C212" i="31" s="1" a="1"/>
  <c r="C212" i="31" s="1"/>
  <c r="K211" i="31"/>
  <c r="O211" i="31"/>
  <c r="J213" i="31"/>
  <c r="AB213" i="31" s="1"/>
  <c r="F213" i="31" s="1"/>
  <c r="C213" i="31" s="1" a="1"/>
  <c r="C213" i="31" s="1"/>
  <c r="B214" i="31"/>
  <c r="O212" i="31" l="1"/>
  <c r="K212" i="31"/>
  <c r="B215" i="31"/>
  <c r="J214" i="31"/>
  <c r="AB214" i="31" l="1"/>
  <c r="F214" i="31" s="1"/>
  <c r="C214" i="31" s="1" a="1"/>
  <c r="C214" i="31" s="1"/>
  <c r="K213" i="31"/>
  <c r="O213" i="31"/>
  <c r="B216" i="31"/>
  <c r="J215" i="31"/>
  <c r="AB215" i="31" l="1"/>
  <c r="F215" i="31" s="1"/>
  <c r="C215" i="31" s="1" a="1"/>
  <c r="C215" i="31" s="1"/>
  <c r="K214" i="31"/>
  <c r="O214" i="31"/>
  <c r="B217" i="31"/>
  <c r="J216" i="31"/>
  <c r="AB216" i="31" l="1"/>
  <c r="F216" i="31" s="1"/>
  <c r="K215" i="31"/>
  <c r="O215" i="31"/>
  <c r="B218" i="31"/>
  <c r="J217" i="31"/>
  <c r="F7" i="31"/>
  <c r="C216" i="31" l="1" a="1"/>
  <c r="C216" i="31" s="1"/>
  <c r="AB217" i="31"/>
  <c r="F217" i="31"/>
  <c r="C217" i="31" s="1" a="1"/>
  <c r="C217" i="31" s="1"/>
  <c r="K216" i="31"/>
  <c r="O216" i="31"/>
  <c r="B219" i="31"/>
  <c r="J218" i="31"/>
  <c r="C7" i="31"/>
  <c r="AB218" i="31" l="1"/>
  <c r="F218" i="31" s="1"/>
  <c r="C218" i="31" s="1" a="1"/>
  <c r="C218" i="31" s="1"/>
  <c r="K217" i="31"/>
  <c r="O217" i="31"/>
  <c r="B220" i="31"/>
  <c r="J219" i="31"/>
  <c r="AB219" i="31" l="1"/>
  <c r="F219" i="31"/>
  <c r="C219" i="31" s="1" a="1"/>
  <c r="C219" i="31" s="1"/>
  <c r="O218" i="31"/>
  <c r="K218" i="31"/>
  <c r="B221" i="31"/>
  <c r="J220" i="31"/>
  <c r="AB220" i="31" l="1"/>
  <c r="F220" i="31" s="1"/>
  <c r="C220" i="31" s="1" a="1"/>
  <c r="C220" i="31" s="1"/>
  <c r="O219" i="31"/>
  <c r="K219" i="31"/>
  <c r="B222" i="31"/>
  <c r="J221" i="31"/>
  <c r="AB221" i="31" l="1"/>
  <c r="F221" i="31" s="1"/>
  <c r="C221" i="31" s="1" a="1"/>
  <c r="C221" i="31" s="1"/>
  <c r="O220" i="31"/>
  <c r="K220" i="31"/>
  <c r="B223" i="31"/>
  <c r="J222" i="31"/>
  <c r="AB222" i="31" l="1"/>
  <c r="F222" i="31" s="1"/>
  <c r="C222" i="31" s="1" a="1"/>
  <c r="C222" i="31" s="1"/>
  <c r="K221" i="31"/>
  <c r="O221" i="31"/>
  <c r="B224" i="31"/>
  <c r="J223" i="31"/>
  <c r="AB223" i="31" l="1"/>
  <c r="F223" i="31"/>
  <c r="C223" i="31" s="1" a="1"/>
  <c r="C223" i="31" s="1"/>
  <c r="K222" i="31"/>
  <c r="O222" i="31"/>
  <c r="B225" i="31"/>
  <c r="J224" i="31"/>
  <c r="AB224" i="31" l="1"/>
  <c r="F224" i="31" s="1"/>
  <c r="C224" i="31" s="1" a="1"/>
  <c r="C224" i="31" s="1"/>
  <c r="K223" i="31"/>
  <c r="O223" i="31"/>
  <c r="B226" i="31"/>
  <c r="J225" i="31"/>
  <c r="AB225" i="31" s="1"/>
  <c r="F225" i="31" s="1"/>
  <c r="C225" i="31" s="1" a="1"/>
  <c r="C225" i="31" s="1"/>
  <c r="O224" i="31" l="1"/>
  <c r="K224" i="31"/>
  <c r="B227" i="31"/>
  <c r="J226" i="31"/>
  <c r="AB226" i="31" l="1"/>
  <c r="F226" i="31"/>
  <c r="C226" i="31" s="1" a="1"/>
  <c r="C226" i="31" s="1"/>
  <c r="O225" i="31"/>
  <c r="K225" i="31"/>
  <c r="B228" i="31"/>
  <c r="J227" i="31"/>
  <c r="AB227" i="31" l="1"/>
  <c r="F227" i="31"/>
  <c r="C227" i="31" s="1" a="1"/>
  <c r="C227" i="31" s="1"/>
  <c r="O226" i="31"/>
  <c r="K226" i="31"/>
  <c r="B229" i="31"/>
  <c r="J228" i="31"/>
  <c r="AB228" i="31" l="1"/>
  <c r="F228" i="31" s="1"/>
  <c r="C228" i="31" s="1" a="1"/>
  <c r="C228" i="31" s="1"/>
  <c r="O227" i="31"/>
  <c r="K227" i="31"/>
  <c r="B230" i="31"/>
  <c r="J229" i="31"/>
  <c r="AB229" i="31" l="1"/>
  <c r="F229" i="31" s="1"/>
  <c r="C229" i="31" s="1" a="1"/>
  <c r="C229" i="31" s="1"/>
  <c r="O228" i="31"/>
  <c r="K228" i="31"/>
  <c r="B231" i="31"/>
  <c r="J230" i="31"/>
  <c r="AB230" i="31" l="1"/>
  <c r="F230" i="31" s="1"/>
  <c r="C230" i="31" s="1" a="1"/>
  <c r="C230" i="31" s="1"/>
  <c r="O229" i="31"/>
  <c r="K229" i="31"/>
  <c r="B232" i="31"/>
  <c r="J231" i="31"/>
  <c r="AB231" i="31" l="1"/>
  <c r="F231" i="31" s="1"/>
  <c r="C231" i="31" s="1" a="1"/>
  <c r="C231" i="31" s="1"/>
  <c r="O230" i="31"/>
  <c r="K230" i="31"/>
  <c r="B233" i="31"/>
  <c r="J232" i="31"/>
  <c r="AB232" i="31" l="1"/>
  <c r="F232" i="31" s="1"/>
  <c r="C232" i="31" s="1" a="1"/>
  <c r="C232" i="31" s="1"/>
  <c r="O231" i="31"/>
  <c r="K231" i="31"/>
  <c r="B234" i="31"/>
  <c r="J233" i="31"/>
  <c r="AB233" i="31" l="1"/>
  <c r="F233" i="31" s="1"/>
  <c r="C233" i="31" s="1" a="1"/>
  <c r="C233" i="31" s="1"/>
  <c r="K232" i="31"/>
  <c r="O232" i="31"/>
  <c r="B235" i="31"/>
  <c r="J234" i="31"/>
  <c r="AB234" i="31" l="1"/>
  <c r="F234" i="31" s="1"/>
  <c r="C234" i="31" s="1" a="1"/>
  <c r="C234" i="31" s="1"/>
  <c r="O233" i="31"/>
  <c r="K233" i="31"/>
  <c r="B236" i="31"/>
  <c r="J235" i="31"/>
  <c r="AB235" i="31" l="1"/>
  <c r="F235" i="31"/>
  <c r="C235" i="31" s="1" a="1"/>
  <c r="C235" i="31" s="1"/>
  <c r="O234" i="31"/>
  <c r="K234" i="31"/>
  <c r="B237" i="31"/>
  <c r="J236" i="31"/>
  <c r="AB236" i="31" l="1"/>
  <c r="F236" i="31" s="1"/>
  <c r="C236" i="31" s="1" a="1"/>
  <c r="C236" i="31" s="1"/>
  <c r="O235" i="31"/>
  <c r="K235" i="31"/>
  <c r="B238" i="31"/>
  <c r="J237" i="31"/>
  <c r="AB237" i="31" s="1"/>
  <c r="F237" i="31" s="1"/>
  <c r="C237" i="31" s="1" a="1"/>
  <c r="C237" i="31" s="1"/>
  <c r="O236" i="31" l="1"/>
  <c r="K236" i="31"/>
  <c r="B239" i="31"/>
  <c r="J238" i="31"/>
  <c r="AB238" i="31" l="1"/>
  <c r="F238" i="31"/>
  <c r="C238" i="31" s="1" a="1"/>
  <c r="C238" i="31" s="1"/>
  <c r="O237" i="31"/>
  <c r="K237" i="31"/>
  <c r="B240" i="31"/>
  <c r="J239" i="31"/>
  <c r="AB239" i="31" l="1"/>
  <c r="F239" i="31"/>
  <c r="C239" i="31" s="1" a="1"/>
  <c r="C239" i="31" s="1"/>
  <c r="O238" i="31"/>
  <c r="K238" i="31"/>
  <c r="B241" i="31"/>
  <c r="J240" i="31"/>
  <c r="AB240" i="31" l="1"/>
  <c r="F240" i="31" s="1"/>
  <c r="C240" i="31" s="1" a="1"/>
  <c r="C240" i="31" s="1"/>
  <c r="O239" i="31"/>
  <c r="K239" i="31"/>
  <c r="J241" i="31"/>
  <c r="B242" i="31"/>
  <c r="AB241" i="31" l="1"/>
  <c r="F241" i="31" s="1"/>
  <c r="C241" i="31" a="1"/>
  <c r="C241" i="31" s="1"/>
  <c r="K240" i="31"/>
  <c r="O240" i="31"/>
  <c r="J242" i="31"/>
  <c r="B243" i="31"/>
  <c r="AB242" i="31" l="1"/>
  <c r="F242" i="31" s="1"/>
  <c r="C242" i="31" a="1"/>
  <c r="C242" i="31" s="1"/>
  <c r="O241" i="31"/>
  <c r="K241" i="31"/>
  <c r="J243" i="31"/>
  <c r="B244" i="31"/>
  <c r="AB243" i="31" l="1"/>
  <c r="F243" i="31"/>
  <c r="C243" i="31" a="1"/>
  <c r="C243" i="31" s="1"/>
  <c r="O242" i="31"/>
  <c r="K242" i="31"/>
  <c r="J244" i="31"/>
  <c r="B245" i="31"/>
  <c r="AB244" i="31" l="1"/>
  <c r="F244" i="31"/>
  <c r="C244" i="31" a="1"/>
  <c r="C244" i="31" s="1"/>
  <c r="K243" i="31"/>
  <c r="O243" i="31"/>
  <c r="J245" i="31"/>
  <c r="B246" i="31"/>
  <c r="AB245" i="31" l="1"/>
  <c r="F245" i="31" s="1"/>
  <c r="C245" i="31" a="1"/>
  <c r="C245" i="31" s="1"/>
  <c r="O244" i="31"/>
  <c r="K244" i="31"/>
  <c r="J246" i="31"/>
  <c r="B247" i="31"/>
  <c r="AB246" i="31" l="1"/>
  <c r="F246" i="31" s="1"/>
  <c r="C246" i="31" a="1"/>
  <c r="C246" i="31" s="1"/>
  <c r="O245" i="31"/>
  <c r="K245" i="31"/>
  <c r="J247" i="31"/>
  <c r="B248" i="31"/>
  <c r="AB247" i="31" l="1"/>
  <c r="F247" i="31"/>
  <c r="C247" i="31" a="1"/>
  <c r="C247" i="31" s="1"/>
  <c r="O246" i="31"/>
  <c r="K246" i="31"/>
  <c r="J248" i="31"/>
  <c r="B249" i="31"/>
  <c r="AB248" i="31" l="1"/>
  <c r="F248" i="31"/>
  <c r="C248" i="31" a="1"/>
  <c r="C248" i="31" s="1"/>
  <c r="K247" i="31"/>
  <c r="O247" i="31"/>
  <c r="J249" i="31"/>
  <c r="B250" i="31"/>
  <c r="AB249" i="31" l="1"/>
  <c r="F249" i="31"/>
  <c r="C249" i="31" a="1"/>
  <c r="C249" i="31" s="1"/>
  <c r="O248" i="31"/>
  <c r="K248" i="31"/>
  <c r="J250" i="31"/>
  <c r="B251" i="31"/>
  <c r="AB250" i="31" l="1"/>
  <c r="F250" i="31"/>
  <c r="C250" i="31" a="1"/>
  <c r="C250" i="31" s="1"/>
  <c r="K249" i="31"/>
  <c r="O249" i="31"/>
  <c r="J251" i="31"/>
  <c r="B252" i="31"/>
  <c r="AB251" i="31" l="1"/>
  <c r="F251" i="31" s="1"/>
  <c r="C251" i="31" a="1"/>
  <c r="C251" i="31" s="1"/>
  <c r="O250" i="31"/>
  <c r="K250" i="31"/>
  <c r="J252" i="31"/>
  <c r="B253" i="31"/>
  <c r="AB252" i="31" l="1"/>
  <c r="F252" i="31"/>
  <c r="C252" i="31" a="1"/>
  <c r="C252" i="31" s="1"/>
  <c r="K251" i="31"/>
  <c r="O251" i="31"/>
  <c r="J253" i="31"/>
  <c r="B254" i="31"/>
  <c r="AB253" i="31" l="1"/>
  <c r="C253" i="31" a="1"/>
  <c r="C253" i="31" s="1"/>
  <c r="F253" i="31"/>
  <c r="K252" i="31"/>
  <c r="O252" i="31"/>
  <c r="J254" i="31"/>
  <c r="B255" i="31"/>
  <c r="AB254" i="31" l="1"/>
  <c r="C254" i="31" a="1"/>
  <c r="C254" i="31" s="1"/>
  <c r="F254" i="31"/>
  <c r="K253" i="31"/>
  <c r="O253" i="31"/>
  <c r="J255" i="31"/>
  <c r="B256" i="31"/>
  <c r="AB255" i="31" l="1"/>
  <c r="C255" i="31" a="1"/>
  <c r="C255" i="31" s="1"/>
  <c r="F255" i="31"/>
  <c r="O254" i="31"/>
  <c r="K254" i="31"/>
  <c r="J256" i="31"/>
  <c r="B257" i="31"/>
  <c r="AB256" i="31" l="1"/>
  <c r="F256" i="31"/>
  <c r="C256" i="31" a="1"/>
  <c r="C256" i="31" s="1"/>
  <c r="O255" i="31"/>
  <c r="K255" i="31"/>
  <c r="J257" i="31"/>
  <c r="B258" i="31"/>
  <c r="AB257" i="31" l="1"/>
  <c r="F257" i="31"/>
  <c r="C257" i="31" a="1"/>
  <c r="C257" i="31" s="1"/>
  <c r="O256" i="31"/>
  <c r="K256" i="31"/>
  <c r="J258" i="31"/>
  <c r="B259" i="31"/>
  <c r="AB258" i="31" l="1"/>
  <c r="F258" i="31"/>
  <c r="C258" i="31" a="1"/>
  <c r="C258" i="31" s="1"/>
  <c r="O257" i="31"/>
  <c r="K257" i="31"/>
  <c r="J259" i="31"/>
  <c r="B260" i="31"/>
  <c r="AB259" i="31" l="1"/>
  <c r="C259" i="31" a="1"/>
  <c r="C259" i="31" s="1"/>
  <c r="F259" i="31"/>
  <c r="K258" i="31"/>
  <c r="O258" i="31"/>
  <c r="J260" i="31"/>
  <c r="B261" i="31"/>
  <c r="AB260" i="31" l="1"/>
  <c r="C260" i="31" a="1"/>
  <c r="C260" i="31" s="1"/>
  <c r="F260" i="31"/>
  <c r="K259" i="31"/>
  <c r="O259" i="31"/>
  <c r="J261" i="31"/>
  <c r="B262" i="31"/>
  <c r="AB261" i="31" l="1"/>
  <c r="C261" i="31" a="1"/>
  <c r="C261" i="31" s="1"/>
  <c r="F261" i="31"/>
  <c r="O260" i="31"/>
  <c r="K260" i="31"/>
  <c r="J262" i="31"/>
  <c r="B263" i="31"/>
  <c r="AB262" i="31" l="1"/>
  <c r="C262" i="31" a="1"/>
  <c r="C262" i="31" s="1"/>
  <c r="F262" i="31"/>
  <c r="O261" i="31"/>
  <c r="K261" i="31"/>
  <c r="J263" i="31"/>
  <c r="B264" i="31"/>
  <c r="AB263" i="31" l="1"/>
  <c r="C263" i="31" a="1"/>
  <c r="C263" i="31" s="1"/>
  <c r="F263" i="31"/>
  <c r="O262" i="31"/>
  <c r="K262" i="31"/>
  <c r="J264" i="31"/>
  <c r="B265" i="31"/>
  <c r="AB264" i="31" l="1"/>
  <c r="C264" i="31" a="1"/>
  <c r="C264" i="31" s="1"/>
  <c r="F264" i="31"/>
  <c r="O263" i="31"/>
  <c r="K263" i="31"/>
  <c r="J265" i="31"/>
  <c r="B266" i="31"/>
  <c r="AB265" i="31" l="1"/>
  <c r="C265" i="31" a="1"/>
  <c r="C265" i="31" s="1"/>
  <c r="F265" i="31"/>
  <c r="O264" i="31"/>
  <c r="K264" i="31"/>
  <c r="B267" i="31"/>
  <c r="J266" i="31"/>
  <c r="AB266" i="31" l="1"/>
  <c r="C266" i="31" a="1"/>
  <c r="C266" i="31" s="1"/>
  <c r="F266" i="31"/>
  <c r="K265" i="31"/>
  <c r="O265" i="31"/>
  <c r="B268" i="31"/>
  <c r="J267" i="31"/>
  <c r="AB267" i="31" l="1"/>
  <c r="C267" i="31" a="1"/>
  <c r="C267" i="31" s="1"/>
  <c r="F267" i="31"/>
  <c r="O266" i="31"/>
  <c r="K266" i="31"/>
  <c r="J268" i="31"/>
  <c r="B269" i="31"/>
  <c r="AB268" i="31" l="1"/>
  <c r="C268" i="31" a="1"/>
  <c r="C268" i="31" s="1"/>
  <c r="F268" i="31"/>
  <c r="K267" i="31"/>
  <c r="O267" i="31"/>
  <c r="J269" i="31"/>
  <c r="B270" i="31"/>
  <c r="AB269" i="31" l="1"/>
  <c r="F269" i="31" s="1"/>
  <c r="C269" i="31" a="1"/>
  <c r="C269" i="31" s="1"/>
  <c r="K268" i="31"/>
  <c r="O268" i="31"/>
  <c r="B271" i="31"/>
  <c r="J270" i="31"/>
  <c r="AB270" i="31" l="1"/>
  <c r="C270" i="31" a="1"/>
  <c r="C270" i="31" s="1"/>
  <c r="F270" i="31"/>
  <c r="K269" i="31"/>
  <c r="O269" i="31"/>
  <c r="B272" i="31"/>
  <c r="J271" i="31"/>
  <c r="AB271" i="31" l="1"/>
  <c r="C271" i="31" a="1"/>
  <c r="C271" i="31" s="1"/>
  <c r="F271" i="31"/>
  <c r="O270" i="31"/>
  <c r="K270" i="31"/>
  <c r="B273" i="31"/>
  <c r="J272" i="31"/>
  <c r="AB272" i="31" l="1"/>
  <c r="C272" i="31" a="1"/>
  <c r="C272" i="31" s="1"/>
  <c r="F272" i="31"/>
  <c r="K271" i="31"/>
  <c r="O271" i="31"/>
  <c r="J273" i="31"/>
  <c r="B274" i="31"/>
  <c r="AB273" i="31" l="1"/>
  <c r="F273" i="31"/>
  <c r="C273" i="31" a="1"/>
  <c r="C273" i="31" s="1"/>
  <c r="K272" i="31"/>
  <c r="O272" i="31"/>
  <c r="J274" i="31"/>
  <c r="B275" i="31"/>
  <c r="AB274" i="31" l="1"/>
  <c r="F274" i="31"/>
  <c r="C274" i="31" a="1"/>
  <c r="C274" i="31" s="1"/>
  <c r="K273" i="31"/>
  <c r="O273" i="31"/>
  <c r="J275" i="31"/>
  <c r="B276" i="31"/>
  <c r="AB275" i="31" l="1"/>
  <c r="C275" i="31" a="1"/>
  <c r="C275" i="31" s="1"/>
  <c r="F275" i="31"/>
  <c r="K274" i="31"/>
  <c r="O274" i="31"/>
  <c r="J276" i="31"/>
  <c r="AB276" i="31" l="1"/>
  <c r="F276" i="31"/>
  <c r="C276" i="31" a="1"/>
  <c r="C276" i="31" s="1"/>
  <c r="O275" i="31"/>
  <c r="K275" i="31"/>
  <c r="U40" i="31"/>
  <c r="U39" i="31"/>
  <c r="U41" i="31"/>
  <c r="K276" i="31" l="1"/>
  <c r="O276" i="31"/>
  <c r="U38" i="31"/>
  <c r="EO31" i="25" l="1"/>
  <c r="EO18" i="25"/>
  <c r="EO24" i="25"/>
  <c r="EO22" i="25"/>
  <c r="EO13" i="25"/>
  <c r="EO14" i="25"/>
  <c r="EO15" i="25"/>
  <c r="EO16" i="25"/>
  <c r="EO17" i="25"/>
  <c r="EO19" i="25"/>
  <c r="EO20" i="25"/>
  <c r="EO21" i="25"/>
  <c r="EO23" i="25"/>
  <c r="EO26" i="25"/>
  <c r="EO29" i="25"/>
  <c r="EO32" i="25"/>
  <c r="EO34" i="25"/>
  <c r="EO30" i="25"/>
  <c r="EO28" i="25"/>
  <c r="EO25" i="25"/>
  <c r="EO27" i="25"/>
  <c r="EB13" i="25" l="1"/>
  <c r="EB14" i="25"/>
  <c r="ED13" i="25" l="1"/>
  <c r="EC14" i="25"/>
  <c r="EC13" i="25"/>
  <c r="ED14" i="25"/>
  <c r="EN13" i="25" l="1"/>
  <c r="EB15" i="25"/>
  <c r="EN14" i="25"/>
  <c r="EG13" i="25" l="1"/>
  <c r="EI13" i="25"/>
  <c r="EI14" i="25"/>
  <c r="EC15" i="25" l="1"/>
  <c r="EG14" i="25" l="1"/>
  <c r="EM13" i="25"/>
  <c r="ED15" i="25"/>
  <c r="EF13" i="25" l="1"/>
  <c r="EK13" i="25" l="1"/>
  <c r="EM14" i="25"/>
  <c r="EN15" i="25"/>
  <c r="EF14" i="25" l="1"/>
  <c r="EE13" i="25"/>
  <c r="EI15" i="25"/>
  <c r="EK14" i="25" l="1"/>
  <c r="EL13" i="25"/>
  <c r="EG15" i="25"/>
  <c r="EE14" i="25" l="1"/>
  <c r="EL14" i="25" l="1"/>
  <c r="EM15" i="25"/>
  <c r="EF15" i="25" l="1"/>
  <c r="EK15" i="25" l="1"/>
  <c r="EE15" i="25" l="1"/>
  <c r="EL15" i="25" l="1"/>
  <c r="EB16" i="25" l="1"/>
  <c r="EB17" i="25" l="1"/>
  <c r="EB18" i="25"/>
  <c r="EB19" i="25"/>
  <c r="EB20" i="25"/>
  <c r="EB21" i="25"/>
  <c r="EB22" i="25"/>
  <c r="EB23" i="25"/>
  <c r="EB24" i="25"/>
  <c r="EB25" i="25"/>
  <c r="EB26" i="25"/>
  <c r="EB27" i="25"/>
  <c r="EB28" i="25"/>
  <c r="EB29" i="25"/>
  <c r="EB30" i="25"/>
  <c r="EC16" i="25" l="1"/>
  <c r="EC17" i="25"/>
  <c r="EC18" i="25"/>
  <c r="EC19" i="25"/>
  <c r="EC20" i="25"/>
  <c r="EC21" i="25"/>
  <c r="EC22" i="25"/>
  <c r="EC23" i="25"/>
  <c r="EC24" i="25"/>
  <c r="EC26" i="25"/>
  <c r="EC25" i="25"/>
  <c r="EC27" i="25"/>
  <c r="EC28" i="25"/>
  <c r="EC29" i="25"/>
  <c r="EC30" i="25"/>
  <c r="ED26" i="25" l="1"/>
  <c r="ED18" i="25"/>
  <c r="ED16" i="25" l="1"/>
  <c r="ED25" i="25"/>
  <c r="ED19" i="25"/>
  <c r="ED17" i="25"/>
  <c r="ED24" i="25"/>
  <c r="ED23" i="25"/>
  <c r="ED22" i="25"/>
  <c r="ED21" i="25"/>
  <c r="ED30" i="25"/>
  <c r="ED29" i="25"/>
  <c r="ED28" i="25"/>
  <c r="ED20" i="25"/>
  <c r="ED27" i="25"/>
  <c r="EN28" i="25" l="1"/>
  <c r="EN30" i="25"/>
  <c r="EN16" i="25"/>
  <c r="EN18" i="25"/>
  <c r="EN17" i="25"/>
  <c r="EN21" i="25"/>
  <c r="EN20" i="25"/>
  <c r="EN19" i="25"/>
  <c r="EN22" i="25"/>
  <c r="EN23" i="25"/>
  <c r="EN24" i="25"/>
  <c r="EN26" i="25"/>
  <c r="EN25" i="25"/>
  <c r="EN29" i="25"/>
  <c r="EN27" i="25"/>
  <c r="EI16" i="25" l="1"/>
  <c r="EI18" i="25"/>
  <c r="EI20" i="25"/>
  <c r="EI21" i="25"/>
  <c r="EI22" i="25"/>
  <c r="EI23" i="25"/>
  <c r="EI24" i="25"/>
  <c r="EI26" i="25"/>
  <c r="EI25" i="25"/>
  <c r="EI27" i="25"/>
  <c r="EI29" i="25"/>
  <c r="EI28" i="25"/>
  <c r="EI19" i="25"/>
  <c r="EI30" i="25"/>
  <c r="EI17" i="25"/>
  <c r="EG21" i="25" l="1"/>
  <c r="EG20" i="25"/>
  <c r="EG19" i="25"/>
  <c r="EG22" i="25"/>
  <c r="EG23" i="25"/>
  <c r="EG24" i="25"/>
  <c r="EG25" i="25"/>
  <c r="EG27" i="25"/>
  <c r="EG26" i="25"/>
  <c r="EG28" i="25"/>
  <c r="EG29" i="25"/>
  <c r="EG30" i="25"/>
  <c r="EG17" i="25"/>
  <c r="EG16" i="25"/>
  <c r="EG18" i="25"/>
  <c r="EM21" i="25" l="1"/>
  <c r="EM22" i="25"/>
  <c r="EM23" i="25"/>
  <c r="EM24" i="25"/>
  <c r="EM25" i="25"/>
  <c r="EM27" i="25"/>
  <c r="EM26" i="25"/>
  <c r="EM28" i="25"/>
  <c r="EM29" i="25"/>
  <c r="EM30" i="25"/>
  <c r="EM16" i="25"/>
  <c r="EM18" i="25"/>
  <c r="EM17" i="25"/>
  <c r="EM19" i="25"/>
  <c r="EM20" i="25"/>
  <c r="EF16" i="25"/>
  <c r="EF17" i="25"/>
  <c r="EF18" i="25"/>
  <c r="EF20" i="25"/>
  <c r="EF21" i="25"/>
  <c r="EF19" i="25"/>
  <c r="EF22" i="25"/>
  <c r="EF23" i="25"/>
  <c r="EF24" i="25"/>
  <c r="EF25" i="25"/>
  <c r="EF27" i="25"/>
  <c r="EF26" i="25"/>
  <c r="EF28" i="25"/>
  <c r="EF29" i="25"/>
  <c r="EF30" i="25"/>
  <c r="EB32" i="25" l="1"/>
  <c r="EB34" i="25"/>
  <c r="EB31" i="25"/>
  <c r="EK21" i="25"/>
  <c r="EK20" i="25"/>
  <c r="EK22" i="25"/>
  <c r="EK23" i="25"/>
  <c r="EK24" i="25"/>
  <c r="EK25" i="25"/>
  <c r="EK27" i="25"/>
  <c r="EK26" i="25"/>
  <c r="EK28" i="25"/>
  <c r="EK29" i="25"/>
  <c r="EK30" i="25"/>
  <c r="EK16" i="25"/>
  <c r="EK17" i="25"/>
  <c r="EK18" i="25"/>
  <c r="EK19" i="25"/>
  <c r="EC34" i="25" l="1"/>
  <c r="EC32" i="25"/>
  <c r="EC31" i="25"/>
  <c r="EE22" i="25"/>
  <c r="EE24" i="25"/>
  <c r="EE25" i="25"/>
  <c r="EE19" i="25"/>
  <c r="EE27" i="25"/>
  <c r="EE21" i="25"/>
  <c r="EE17" i="25"/>
  <c r="EE30" i="25"/>
  <c r="EE29" i="25"/>
  <c r="EE28" i="25"/>
  <c r="EE26" i="25"/>
  <c r="EE23" i="25"/>
  <c r="EE18" i="25"/>
  <c r="EE20" i="25"/>
  <c r="EE16" i="25"/>
  <c r="EL23" i="25"/>
  <c r="EL24" i="25"/>
  <c r="EL27" i="25"/>
  <c r="EL25" i="25"/>
  <c r="EL26" i="25"/>
  <c r="EL28" i="25"/>
  <c r="EL29" i="25"/>
  <c r="EL30" i="25"/>
  <c r="EL16" i="25"/>
  <c r="EL17" i="25"/>
  <c r="EL18" i="25"/>
  <c r="EL19" i="25"/>
  <c r="EL21" i="25"/>
  <c r="EL20" i="25"/>
  <c r="EL22" i="25"/>
  <c r="ED31" i="25" l="1"/>
  <c r="ED32" i="25"/>
  <c r="ED34" i="25"/>
  <c r="EI31" i="25" l="1"/>
  <c r="EI32" i="25"/>
  <c r="EI34" i="25"/>
  <c r="EN34" i="25"/>
  <c r="EN31" i="25"/>
  <c r="EN32" i="25"/>
  <c r="EK34" i="25" l="1"/>
  <c r="EK31" i="25"/>
  <c r="EK32" i="25"/>
  <c r="EM31" i="25"/>
  <c r="EM34" i="25"/>
  <c r="EM32" i="25"/>
  <c r="EF34" i="25"/>
  <c r="EF31" i="25"/>
  <c r="EF32" i="25"/>
  <c r="EG34" i="25"/>
  <c r="EG32" i="25"/>
  <c r="EG31" i="25"/>
  <c r="EE34" i="25" l="1"/>
  <c r="EE32" i="25"/>
  <c r="EE31" i="25"/>
  <c r="EL34" i="25" l="1"/>
  <c r="EL32" i="25"/>
  <c r="EL31" i="25"/>
  <c r="O18" i="31" l="1"/>
  <c r="M19" i="31"/>
  <c r="M18" i="31"/>
  <c r="M17" i="31"/>
  <c r="O19" i="31"/>
  <c r="M20" i="31"/>
  <c r="O17" i="31"/>
  <c r="O20" i="31"/>
  <c r="O22" i="31"/>
  <c r="M25" i="31"/>
  <c r="O21" i="31"/>
  <c r="M21" i="31"/>
  <c r="O23" i="31"/>
  <c r="M23" i="31"/>
  <c r="O25" i="31"/>
  <c r="M22" i="31"/>
  <c r="M27" i="31"/>
  <c r="M24" i="31"/>
  <c r="O27" i="31"/>
  <c r="O24" i="31"/>
  <c r="M28" i="31"/>
  <c r="O26" i="31"/>
  <c r="M26" i="31"/>
  <c r="O29" i="31"/>
  <c r="O28" i="31"/>
  <c r="O30" i="31"/>
  <c r="M29" i="31"/>
  <c r="M30" i="31"/>
  <c r="O41" i="31"/>
  <c r="M41" i="31"/>
  <c r="N41" i="31"/>
  <c r="S41" i="31"/>
  <c r="O16" i="31"/>
  <c r="FE13" i="25"/>
  <c r="FE14" i="25"/>
  <c r="FE15" i="25"/>
  <c r="FE16" i="25"/>
  <c r="FE17" i="25"/>
  <c r="FE18" i="25"/>
  <c r="FE19" i="25"/>
  <c r="X41" i="31" l="1"/>
  <c r="EH15" i="25"/>
  <c r="EH13" i="25" l="1"/>
  <c r="EH14" i="25"/>
  <c r="EH16" i="25"/>
  <c r="EH17" i="25"/>
  <c r="EH18" i="25"/>
  <c r="EH19" i="25"/>
  <c r="EH20" i="25"/>
  <c r="EH21" i="25"/>
  <c r="EH22" i="25"/>
  <c r="EH23" i="25" l="1"/>
  <c r="EH24" i="25" l="1"/>
  <c r="EH25" i="25"/>
  <c r="EH26" i="25"/>
  <c r="EJ14" i="25" l="1"/>
  <c r="EJ13" i="25"/>
  <c r="EJ16" i="25"/>
  <c r="EJ17" i="25"/>
  <c r="EJ18" i="25"/>
  <c r="EJ21" i="25"/>
  <c r="EJ20" i="25"/>
  <c r="EJ22" i="25"/>
  <c r="EJ24" i="25"/>
  <c r="EJ26" i="25"/>
  <c r="EJ19" i="25"/>
  <c r="EJ23" i="25"/>
  <c r="EJ25" i="25"/>
  <c r="EJ15" i="25"/>
  <c r="EH27" i="25" l="1"/>
  <c r="EH28" i="25"/>
  <c r="EJ28" i="25"/>
  <c r="EJ27" i="25"/>
  <c r="EH29" i="25" l="1"/>
  <c r="EJ29" i="25" l="1"/>
  <c r="EH30" i="25" l="1"/>
  <c r="EH31" i="25" l="1"/>
  <c r="EJ30" i="25"/>
  <c r="EJ34" i="25"/>
  <c r="EJ31" i="25"/>
  <c r="EJ32" i="25"/>
  <c r="EH34" i="25" l="1"/>
  <c r="EH32" i="25"/>
  <c r="AX34" i="25" l="1"/>
  <c r="E61" i="25" l="1"/>
  <c r="E67" i="25" l="1"/>
  <c r="V96" i="31" l="1"/>
  <c r="V53" i="31"/>
  <c r="V31" i="31"/>
  <c r="V64" i="31"/>
  <c r="V16" i="31"/>
  <c r="V97" i="31"/>
  <c r="V108" i="31"/>
  <c r="V60" i="31"/>
  <c r="V27" i="31"/>
  <c r="V38" i="31"/>
  <c r="V86" i="31"/>
  <c r="V44" i="31"/>
  <c r="V75" i="31"/>
  <c r="V17" i="31"/>
  <c r="V121" i="31"/>
  <c r="V39" i="31"/>
  <c r="V49" i="31"/>
  <c r="V61" i="31"/>
  <c r="V37" i="31"/>
  <c r="V63" i="31"/>
  <c r="V20" i="31"/>
  <c r="V132" i="31"/>
  <c r="V88" i="31"/>
  <c r="V29" i="31"/>
  <c r="V65" i="31"/>
  <c r="V26" i="31"/>
  <c r="V54" i="31"/>
  <c r="V52" i="31"/>
  <c r="V72" i="31"/>
  <c r="V109" i="31"/>
  <c r="V84" i="31"/>
  <c r="V43" i="31"/>
  <c r="V51" i="31"/>
  <c r="V110" i="31"/>
  <c r="V22" i="31"/>
  <c r="V77" i="31"/>
  <c r="V62" i="31"/>
  <c r="V98" i="31"/>
  <c r="V87" i="31"/>
  <c r="V50" i="31"/>
  <c r="V28" i="31"/>
  <c r="V33" i="31"/>
  <c r="V40" i="31"/>
  <c r="V73" i="31"/>
  <c r="V120" i="31"/>
  <c r="V24" i="31"/>
  <c r="V32" i="31"/>
  <c r="V41" i="31"/>
  <c r="V13" i="31"/>
  <c r="V18" i="31"/>
  <c r="V14" i="31"/>
  <c r="V66" i="31"/>
  <c r="V30" i="31"/>
  <c r="V55" i="31"/>
  <c r="V85" i="31"/>
  <c r="V25" i="31"/>
  <c r="V99" i="31"/>
  <c r="V15" i="31"/>
  <c r="V76" i="31"/>
  <c r="V36" i="31"/>
  <c r="V21" i="31"/>
  <c r="V74" i="31"/>
  <c r="V48" i="31"/>
  <c r="V19" i="31"/>
  <c r="V42" i="31"/>
  <c r="V89" i="31" l="1"/>
  <c r="V34" i="31"/>
  <c r="V100" i="31"/>
  <c r="V23" i="31"/>
  <c r="S16" i="31" s="1"/>
  <c r="V78" i="31"/>
  <c r="V45" i="31"/>
  <c r="V144" i="31"/>
  <c r="V67" i="31"/>
  <c r="V56" i="31"/>
  <c r="V111" i="31"/>
  <c r="V133" i="31"/>
  <c r="V122" i="31"/>
  <c r="V12" i="31"/>
  <c r="Q41" i="31" l="1"/>
  <c r="K4" i="31"/>
  <c r="K5" i="31"/>
  <c r="K6" i="31" s="1"/>
  <c r="V57" i="31"/>
  <c r="V79" i="31"/>
  <c r="V134" i="31"/>
  <c r="V112" i="31"/>
  <c r="V90" i="31"/>
  <c r="V101" i="31"/>
  <c r="V68" i="31"/>
  <c r="V35" i="31"/>
  <c r="S17" i="31" s="1"/>
  <c r="V145" i="31"/>
  <c r="V46" i="31"/>
  <c r="V123" i="31"/>
  <c r="V156" i="31"/>
  <c r="K3" i="25" l="1"/>
  <c r="B5" i="31"/>
  <c r="A54" i="25"/>
  <c r="M8" i="31"/>
  <c r="G9" i="25" s="1"/>
  <c r="V80" i="31"/>
  <c r="V58" i="31"/>
  <c r="V91" i="31"/>
  <c r="V113" i="31"/>
  <c r="V135" i="31"/>
  <c r="V69" i="31"/>
  <c r="V102" i="31"/>
  <c r="V124" i="31"/>
  <c r="V168" i="31"/>
  <c r="V157" i="31"/>
  <c r="V47" i="31"/>
  <c r="V146" i="31"/>
  <c r="G41" i="25"/>
  <c r="E39" i="25"/>
  <c r="E40" i="25"/>
  <c r="E41" i="25"/>
  <c r="B5" i="25" l="1"/>
  <c r="B5" i="28" s="1"/>
  <c r="V103" i="31"/>
  <c r="V70" i="31"/>
  <c r="V114" i="31"/>
  <c r="V92" i="31"/>
  <c r="V181" i="31"/>
  <c r="V59" i="31"/>
  <c r="V81" i="31"/>
  <c r="V158" i="31"/>
  <c r="V169" i="31"/>
  <c r="V147" i="31"/>
  <c r="V136" i="31"/>
  <c r="V125" i="31"/>
  <c r="V180" i="31"/>
  <c r="G40" i="25"/>
  <c r="G39" i="25"/>
  <c r="E38" i="25"/>
  <c r="B4" i="31" l="1"/>
  <c r="B5" i="66"/>
  <c r="V159" i="31"/>
  <c r="V115" i="31"/>
  <c r="V104" i="31"/>
  <c r="V126" i="31"/>
  <c r="V137" i="31"/>
  <c r="V71" i="31"/>
  <c r="D12" i="31"/>
  <c r="G12" i="31" s="1"/>
  <c r="V170" i="31"/>
  <c r="V148" i="31"/>
  <c r="V93" i="31"/>
  <c r="V182" i="31"/>
  <c r="V82" i="31"/>
  <c r="V160" i="31" l="1"/>
  <c r="V183" i="31"/>
  <c r="V138" i="31"/>
  <c r="V171" i="31"/>
  <c r="V149" i="31"/>
  <c r="V83" i="31"/>
  <c r="V127" i="31"/>
  <c r="V105" i="31"/>
  <c r="V94" i="31"/>
  <c r="V116" i="31"/>
  <c r="V117" i="31" l="1"/>
  <c r="V106" i="31"/>
  <c r="V139" i="31"/>
  <c r="V95" i="31"/>
  <c r="V128" i="31"/>
  <c r="V161" i="31"/>
  <c r="V150" i="31"/>
  <c r="V184" i="31"/>
  <c r="V172" i="31"/>
  <c r="V151" i="31" l="1"/>
  <c r="V185" i="31"/>
  <c r="V162" i="31"/>
  <c r="V118" i="31"/>
  <c r="V173" i="31"/>
  <c r="V129" i="31"/>
  <c r="V107" i="31"/>
  <c r="V140" i="31"/>
  <c r="V130" i="31" l="1"/>
  <c r="V119" i="31"/>
  <c r="V141" i="31"/>
  <c r="V163" i="31"/>
  <c r="V186" i="31"/>
  <c r="V174" i="31"/>
  <c r="V152" i="31"/>
  <c r="V187" i="31" l="1"/>
  <c r="V175" i="31"/>
  <c r="V164" i="31"/>
  <c r="V131" i="31"/>
  <c r="V153" i="31"/>
  <c r="V142" i="31"/>
  <c r="V165" i="31" l="1"/>
  <c r="V188" i="31"/>
  <c r="V154" i="31"/>
  <c r="V143" i="31"/>
  <c r="V176" i="31"/>
  <c r="V155" i="31" l="1"/>
  <c r="V177" i="31"/>
  <c r="V189" i="31"/>
  <c r="V166" i="31"/>
  <c r="V190" i="31" l="1"/>
  <c r="V178" i="31"/>
  <c r="V167" i="31"/>
  <c r="V191" i="31" l="1"/>
  <c r="V179" i="31"/>
  <c r="E24" i="25"/>
  <c r="E20" i="25"/>
  <c r="E15" i="25"/>
  <c r="E21" i="25"/>
  <c r="E16" i="25"/>
  <c r="E18" i="25"/>
  <c r="E23" i="25"/>
  <c r="E19" i="25"/>
  <c r="E13" i="25"/>
  <c r="E14" i="25"/>
  <c r="E17" i="25"/>
  <c r="E22" i="25"/>
  <c r="S20" i="31" l="1"/>
  <c r="S22" i="31"/>
  <c r="S21" i="31"/>
  <c r="S25" i="31"/>
  <c r="S24" i="31"/>
  <c r="S18" i="31"/>
  <c r="S19" i="31"/>
  <c r="S27" i="31"/>
  <c r="S26" i="31"/>
  <c r="S23" i="31"/>
  <c r="S29" i="31"/>
  <c r="S28" i="31"/>
  <c r="Q17" i="31"/>
  <c r="Q20" i="31"/>
  <c r="Q25" i="31"/>
  <c r="Q21" i="31"/>
  <c r="Q23" i="31"/>
  <c r="Q19" i="31"/>
  <c r="Q22" i="31"/>
  <c r="Q26" i="31"/>
  <c r="Q18" i="31"/>
  <c r="Q24" i="31"/>
  <c r="E25" i="25"/>
  <c r="Q27" i="31" l="1"/>
  <c r="E26" i="25"/>
  <c r="E27" i="25"/>
  <c r="Q28" i="31" l="1"/>
  <c r="Q30" i="31" l="1"/>
  <c r="Q29" i="31"/>
  <c r="BA17" i="25" l="1"/>
  <c r="AY16" i="25"/>
  <c r="AX30" i="25"/>
  <c r="BF30" i="25"/>
  <c r="AX16" i="25"/>
  <c r="AZ17" i="25"/>
  <c r="AZ30" i="25"/>
  <c r="BF20" i="25"/>
  <c r="BG28" i="25"/>
  <c r="BG22" i="25"/>
  <c r="BG30" i="25"/>
  <c r="BG31" i="25"/>
  <c r="BG21" i="25"/>
  <c r="BG20" i="25"/>
  <c r="BG27" i="25"/>
  <c r="BG17" i="25"/>
  <c r="BG15" i="25"/>
  <c r="BG29" i="25"/>
  <c r="BG23" i="25"/>
  <c r="BG18" i="25"/>
  <c r="BG16" i="25"/>
  <c r="BG14" i="25"/>
  <c r="BG24" i="25"/>
  <c r="BG25" i="25"/>
  <c r="BG26" i="25"/>
  <c r="BG19" i="25"/>
  <c r="BF28" i="25"/>
  <c r="BF17" i="25"/>
  <c r="BF23" i="25"/>
  <c r="BF18" i="25"/>
  <c r="BF19" i="25"/>
  <c r="BF14" i="25"/>
  <c r="BF22" i="25"/>
  <c r="BF24" i="25"/>
  <c r="BF15" i="25"/>
  <c r="BF21" i="25"/>
  <c r="BF29" i="25"/>
  <c r="BF16" i="25"/>
  <c r="BF31" i="25"/>
  <c r="BF25" i="25"/>
  <c r="BF27" i="25"/>
  <c r="BF26" i="25"/>
  <c r="BE23" i="25"/>
  <c r="BE27" i="25"/>
  <c r="BE18" i="25"/>
  <c r="BE26" i="25"/>
  <c r="BE24" i="25"/>
  <c r="BE30" i="25"/>
  <c r="BE29" i="25"/>
  <c r="BE21" i="25"/>
  <c r="BE31" i="25"/>
  <c r="BE19" i="25"/>
  <c r="BE22" i="25"/>
  <c r="BE28" i="25"/>
  <c r="BE17" i="25"/>
  <c r="BE16" i="25"/>
  <c r="BE25" i="25"/>
  <c r="BE15" i="25"/>
  <c r="BE14" i="25"/>
  <c r="BE20" i="25"/>
  <c r="BD21" i="25"/>
  <c r="BD22" i="25"/>
  <c r="BD20" i="25"/>
  <c r="BD30" i="25"/>
  <c r="BD16" i="25"/>
  <c r="BD29" i="25"/>
  <c r="BD27" i="25"/>
  <c r="BD28" i="25"/>
  <c r="BD24" i="25"/>
  <c r="BD19" i="25"/>
  <c r="BD31" i="25"/>
  <c r="BD17" i="25"/>
  <c r="BD18" i="25"/>
  <c r="BD23" i="25"/>
  <c r="BD26" i="25"/>
  <c r="BD14" i="25"/>
  <c r="BD15" i="25"/>
  <c r="BD25" i="25"/>
  <c r="BC29" i="25"/>
  <c r="BC31" i="25"/>
  <c r="BC26" i="25"/>
  <c r="BC19" i="25"/>
  <c r="BC15" i="25"/>
  <c r="BC24" i="25"/>
  <c r="BC14" i="25"/>
  <c r="BC30" i="25"/>
  <c r="BC28" i="25"/>
  <c r="BC16" i="25"/>
  <c r="BC25" i="25"/>
  <c r="BC20" i="25"/>
  <c r="BC17" i="25"/>
  <c r="BC22" i="25"/>
  <c r="BC21" i="25"/>
  <c r="BC23" i="25"/>
  <c r="BC18" i="25"/>
  <c r="BC27" i="25"/>
  <c r="AX13" i="25"/>
  <c r="BA22" i="25"/>
  <c r="BA23" i="25"/>
  <c r="BA16" i="25"/>
  <c r="BA15" i="25"/>
  <c r="BA21" i="25"/>
  <c r="BA18" i="25"/>
  <c r="BA30" i="25"/>
  <c r="BA14" i="25"/>
  <c r="BA19" i="25"/>
  <c r="BA25" i="25"/>
  <c r="BA24" i="25"/>
  <c r="BA26" i="25"/>
  <c r="BA31" i="25"/>
  <c r="BA20" i="25"/>
  <c r="BA28" i="25"/>
  <c r="BA29" i="25"/>
  <c r="BA27" i="25"/>
  <c r="AY30" i="25"/>
  <c r="AY28" i="25"/>
  <c r="AY20" i="25"/>
  <c r="AY19" i="25"/>
  <c r="AY18" i="25"/>
  <c r="AY29" i="25"/>
  <c r="AY27" i="25"/>
  <c r="AY26" i="25"/>
  <c r="AY31" i="25"/>
  <c r="AY23" i="25"/>
  <c r="AY21" i="25"/>
  <c r="AY22" i="25"/>
  <c r="AY25" i="25"/>
  <c r="AY24" i="25"/>
  <c r="AY14" i="25"/>
  <c r="AY15" i="25"/>
  <c r="AY17" i="25"/>
  <c r="AX15" i="25"/>
  <c r="AX24" i="25"/>
  <c r="AX19" i="25"/>
  <c r="AX22" i="25"/>
  <c r="AX29" i="25"/>
  <c r="AX33" i="25"/>
  <c r="AX27" i="25"/>
  <c r="AX26" i="25"/>
  <c r="AX18" i="25"/>
  <c r="AX31" i="25"/>
  <c r="AX28" i="25"/>
  <c r="AX23" i="25"/>
  <c r="AX14" i="25"/>
  <c r="AX17" i="25"/>
  <c r="AX20" i="25"/>
  <c r="AX32" i="25"/>
  <c r="AX25" i="25"/>
  <c r="AX21" i="25"/>
  <c r="BG13" i="25"/>
  <c r="AY13" i="25"/>
  <c r="BB22" i="25"/>
  <c r="BB25" i="25"/>
  <c r="BB24" i="25"/>
  <c r="BB31" i="25"/>
  <c r="BB14" i="25"/>
  <c r="BB17" i="25"/>
  <c r="BB20" i="25"/>
  <c r="BB23" i="25"/>
  <c r="BB19" i="25"/>
  <c r="BB21" i="25"/>
  <c r="BB27" i="25"/>
  <c r="BB15" i="25"/>
  <c r="BB28" i="25"/>
  <c r="BB29" i="25"/>
  <c r="BB26" i="25"/>
  <c r="BB16" i="25"/>
  <c r="BB30" i="25"/>
  <c r="BB18" i="25"/>
  <c r="BF13" i="25"/>
  <c r="BB13" i="25"/>
  <c r="DV13" i="25"/>
  <c r="AZ16" i="25"/>
  <c r="AZ25" i="25"/>
  <c r="AZ21" i="25"/>
  <c r="AZ24" i="25"/>
  <c r="AZ23" i="25"/>
  <c r="AZ14" i="25"/>
  <c r="AZ29" i="25"/>
  <c r="AZ18" i="25"/>
  <c r="AZ27" i="25"/>
  <c r="AZ26" i="25"/>
  <c r="AZ19" i="25"/>
  <c r="AZ20" i="25"/>
  <c r="AZ28" i="25"/>
  <c r="AZ15" i="25"/>
  <c r="AZ31" i="25"/>
  <c r="AZ22" i="25"/>
  <c r="BE13" i="25"/>
  <c r="BD13" i="25"/>
  <c r="BA13" i="25"/>
  <c r="BC13" i="25"/>
  <c r="AZ13" i="25"/>
  <c r="DX35" i="25" l="1"/>
  <c r="DX36" i="25"/>
  <c r="DX37" i="25"/>
  <c r="DX38" i="25"/>
  <c r="DX39" i="25"/>
  <c r="DX40" i="25"/>
  <c r="DX41" i="25"/>
  <c r="DX13" i="25"/>
  <c r="DX14" i="25"/>
  <c r="DY18" i="25"/>
  <c r="DY35" i="25"/>
  <c r="DY36" i="25"/>
  <c r="DY37" i="25"/>
  <c r="DY38" i="25"/>
  <c r="DY39" i="25"/>
  <c r="DY40" i="25"/>
  <c r="DY41" i="25"/>
  <c r="DT29" i="25"/>
  <c r="DR35" i="25"/>
  <c r="DR36" i="25"/>
  <c r="DR37" i="25"/>
  <c r="DR38" i="25"/>
  <c r="DR39" i="25"/>
  <c r="DR40" i="25"/>
  <c r="DR41" i="25"/>
  <c r="DZ35" i="25"/>
  <c r="DZ36" i="25"/>
  <c r="DZ37" i="25"/>
  <c r="DZ38" i="25"/>
  <c r="DZ39" i="25"/>
  <c r="DZ40" i="25"/>
  <c r="DZ41" i="25"/>
  <c r="DV35" i="25"/>
  <c r="DV36" i="25"/>
  <c r="DV37" i="25"/>
  <c r="DV38" i="25"/>
  <c r="DV39" i="25"/>
  <c r="DV40" i="25"/>
  <c r="DV41" i="25"/>
  <c r="DW35" i="25"/>
  <c r="DW36" i="25"/>
  <c r="DW37" i="25"/>
  <c r="DW38" i="25"/>
  <c r="DW39" i="25"/>
  <c r="DW40" i="25"/>
  <c r="DW41" i="25"/>
  <c r="DS35" i="25"/>
  <c r="DS36" i="25"/>
  <c r="DS37" i="25"/>
  <c r="DS38" i="25"/>
  <c r="DS39" i="25"/>
  <c r="DS40" i="25"/>
  <c r="DS41" i="25"/>
  <c r="DU35" i="25"/>
  <c r="DU36" i="25"/>
  <c r="DU37" i="25"/>
  <c r="DU38" i="25"/>
  <c r="DU39" i="25"/>
  <c r="DU40" i="25"/>
  <c r="DU41" i="25"/>
  <c r="DT35" i="25"/>
  <c r="DT36" i="25"/>
  <c r="DT37" i="25"/>
  <c r="DT38" i="25"/>
  <c r="DT39" i="25"/>
  <c r="DT40" i="25"/>
  <c r="DT41" i="25"/>
  <c r="EA35" i="25"/>
  <c r="EA36" i="25"/>
  <c r="EA37" i="25"/>
  <c r="EA38" i="25"/>
  <c r="EA39" i="25"/>
  <c r="EA40" i="25"/>
  <c r="EA41" i="25"/>
  <c r="DX34" i="25"/>
  <c r="DX30" i="25"/>
  <c r="DX28" i="25"/>
  <c r="DX33" i="25"/>
  <c r="DX16" i="25"/>
  <c r="DX24" i="25"/>
  <c r="DX19" i="25"/>
  <c r="DR21" i="25"/>
  <c r="DV26" i="25"/>
  <c r="DZ33" i="25"/>
  <c r="DZ25" i="25"/>
  <c r="DZ19" i="25"/>
  <c r="DZ21" i="25"/>
  <c r="DZ28" i="25"/>
  <c r="DZ29" i="25"/>
  <c r="DZ27" i="25"/>
  <c r="DZ26" i="25"/>
  <c r="DZ34" i="25"/>
  <c r="DZ20" i="25"/>
  <c r="DZ24" i="25"/>
  <c r="DZ30" i="25"/>
  <c r="DZ15" i="25"/>
  <c r="DZ31" i="25"/>
  <c r="DZ14" i="25"/>
  <c r="DZ18" i="25"/>
  <c r="DZ13" i="25"/>
  <c r="DZ16" i="25"/>
  <c r="DZ32" i="25"/>
  <c r="DZ22" i="25"/>
  <c r="DZ23" i="25"/>
  <c r="DZ17" i="25"/>
  <c r="DY20" i="25"/>
  <c r="DY14" i="25"/>
  <c r="DY25" i="25"/>
  <c r="DY19" i="25"/>
  <c r="DY24" i="25"/>
  <c r="DY29" i="25"/>
  <c r="DY32" i="25"/>
  <c r="DV21" i="25"/>
  <c r="DV33" i="25"/>
  <c r="DV18" i="25"/>
  <c r="DV25" i="25"/>
  <c r="DV20" i="25"/>
  <c r="DV15" i="25"/>
  <c r="DV34" i="25"/>
  <c r="DV30" i="25"/>
  <c r="DV28" i="25"/>
  <c r="DV29" i="25"/>
  <c r="DV17" i="25"/>
  <c r="EA29" i="25"/>
  <c r="EA18" i="25"/>
  <c r="EA27" i="25"/>
  <c r="EA28" i="25"/>
  <c r="EA32" i="25"/>
  <c r="EA33" i="25"/>
  <c r="EA30" i="25"/>
  <c r="EA26" i="25"/>
  <c r="EA24" i="25"/>
  <c r="EA21" i="25"/>
  <c r="EA17" i="25"/>
  <c r="EA22" i="25"/>
  <c r="EA31" i="25"/>
  <c r="EA25" i="25"/>
  <c r="EA34" i="25"/>
  <c r="EA23" i="25"/>
  <c r="EA14" i="25"/>
  <c r="EA19" i="25"/>
  <c r="EA20" i="25"/>
  <c r="EA15" i="25"/>
  <c r="EA13" i="25"/>
  <c r="EA16" i="25"/>
  <c r="DT27" i="25"/>
  <c r="DR34" i="25"/>
  <c r="DR26" i="25"/>
  <c r="DR31" i="25"/>
  <c r="DR16" i="25"/>
  <c r="DW19" i="25"/>
  <c r="DW18" i="25"/>
  <c r="DW25" i="25"/>
  <c r="DW16" i="25"/>
  <c r="DW29" i="25"/>
  <c r="DW17" i="25"/>
  <c r="DW15" i="25"/>
  <c r="DW30" i="25"/>
  <c r="DW14" i="25"/>
  <c r="DW26" i="25"/>
  <c r="DW28" i="25"/>
  <c r="DW33" i="25"/>
  <c r="DW22" i="25"/>
  <c r="DW13" i="25"/>
  <c r="DW32" i="25"/>
  <c r="DW24" i="25"/>
  <c r="DW34" i="25"/>
  <c r="DW21" i="25"/>
  <c r="DW20" i="25"/>
  <c r="DW23" i="25"/>
  <c r="DW27" i="25"/>
  <c r="DW31" i="25"/>
  <c r="DU29" i="25"/>
  <c r="DU31" i="25"/>
  <c r="DU14" i="25"/>
  <c r="DU32" i="25"/>
  <c r="DU13" i="25"/>
  <c r="DU22" i="25"/>
  <c r="DU17" i="25"/>
  <c r="DU25" i="25"/>
  <c r="DU28" i="25"/>
  <c r="DU15" i="25"/>
  <c r="DU19" i="25"/>
  <c r="DU30" i="25"/>
  <c r="DU16" i="25"/>
  <c r="DU34" i="25"/>
  <c r="DU21" i="25"/>
  <c r="DU26" i="25"/>
  <c r="DU18" i="25"/>
  <c r="DU24" i="25"/>
  <c r="DU27" i="25"/>
  <c r="DU33" i="25"/>
  <c r="DU23" i="25"/>
  <c r="DU20" i="25"/>
  <c r="DS19" i="25"/>
  <c r="DS18" i="25"/>
  <c r="DS14" i="25"/>
  <c r="DS30" i="25"/>
  <c r="DS16" i="25"/>
  <c r="DS23" i="25"/>
  <c r="DS34" i="25"/>
  <c r="DS31" i="25"/>
  <c r="DS28" i="25"/>
  <c r="DS15" i="25"/>
  <c r="DS20" i="25"/>
  <c r="DS22" i="25"/>
  <c r="DS32" i="25"/>
  <c r="DS27" i="25"/>
  <c r="DS13" i="25"/>
  <c r="DS33" i="25"/>
  <c r="DS17" i="25"/>
  <c r="DS21" i="25"/>
  <c r="DS25" i="25"/>
  <c r="DS29" i="25"/>
  <c r="DS24" i="25"/>
  <c r="DS26" i="25"/>
  <c r="DT16" i="25"/>
  <c r="DR22" i="25"/>
  <c r="DR23" i="25"/>
  <c r="DT15" i="25"/>
  <c r="DX18" i="25"/>
  <c r="DY16" i="25"/>
  <c r="DV22" i="25"/>
  <c r="DT19" i="25"/>
  <c r="DX29" i="25"/>
  <c r="DY15" i="25"/>
  <c r="DR20" i="25"/>
  <c r="DR29" i="25"/>
  <c r="DR24" i="25"/>
  <c r="DX21" i="25"/>
  <c r="DY28" i="25"/>
  <c r="DR28" i="25"/>
  <c r="DT34" i="25"/>
  <c r="DX27" i="25"/>
  <c r="DY30" i="25"/>
  <c r="DT14" i="25"/>
  <c r="DT32" i="25"/>
  <c r="DX25" i="25"/>
  <c r="DX22" i="25"/>
  <c r="DY31" i="25"/>
  <c r="DT17" i="25"/>
  <c r="DT25" i="25"/>
  <c r="DT20" i="25"/>
  <c r="DR30" i="25"/>
  <c r="DR27" i="25"/>
  <c r="DR19" i="25"/>
  <c r="DY34" i="25"/>
  <c r="DR14" i="25"/>
  <c r="DR18" i="25"/>
  <c r="DX17" i="25"/>
  <c r="DX32" i="25"/>
  <c r="DV32" i="25"/>
  <c r="DY13" i="25"/>
  <c r="DV24" i="25"/>
  <c r="DR13" i="25"/>
  <c r="DR15" i="25"/>
  <c r="DT22" i="25"/>
  <c r="DT21" i="25"/>
  <c r="DY33" i="25"/>
  <c r="DR33" i="25"/>
  <c r="DR17" i="25"/>
  <c r="DT30" i="25"/>
  <c r="DT18" i="25"/>
  <c r="DX23" i="25"/>
  <c r="DY23" i="25"/>
  <c r="DV14" i="25"/>
  <c r="DV23" i="25"/>
  <c r="DT13" i="25"/>
  <c r="DT24" i="25"/>
  <c r="DT26" i="25"/>
  <c r="DX20" i="25"/>
  <c r="DY27" i="25"/>
  <c r="DV31" i="25"/>
  <c r="DT23" i="25"/>
  <c r="DY26" i="25"/>
  <c r="DT31" i="25"/>
  <c r="DY22" i="25"/>
  <c r="DV27" i="25"/>
  <c r="DT33" i="25"/>
  <c r="DX31" i="25"/>
  <c r="DY17" i="25"/>
  <c r="DV19" i="25"/>
  <c r="DR32" i="25"/>
  <c r="DT28" i="25"/>
  <c r="DX15" i="25"/>
  <c r="DY21" i="25"/>
  <c r="DX26" i="25"/>
  <c r="DV16" i="25"/>
  <c r="DR25" i="25"/>
  <c r="FA41" i="25" l="1"/>
  <c r="C41" i="25" s="1"/>
  <c r="FA40" i="25"/>
  <c r="C40" i="25" s="1"/>
  <c r="FA39" i="25"/>
  <c r="C39" i="25" s="1"/>
  <c r="FA38" i="25"/>
  <c r="C38" i="25" s="1"/>
  <c r="FA37" i="25"/>
  <c r="C37" i="25" s="1"/>
  <c r="FA33" i="25"/>
  <c r="C33" i="25" s="1"/>
  <c r="FA36" i="25"/>
  <c r="C36" i="25" s="1"/>
  <c r="FA35" i="25"/>
  <c r="C35" i="25" s="1"/>
  <c r="FA34" i="25"/>
  <c r="C34" i="25" s="1"/>
  <c r="FA32" i="25"/>
  <c r="C32" i="25" s="1"/>
  <c r="FA28" i="25"/>
  <c r="C28" i="25" s="1"/>
  <c r="FA14" i="25"/>
  <c r="C14" i="25" s="1"/>
  <c r="FA16" i="25"/>
  <c r="C16" i="25" s="1"/>
  <c r="FA29" i="25"/>
  <c r="C29" i="25" s="1"/>
  <c r="FA24" i="25"/>
  <c r="C24" i="25" s="1"/>
  <c r="FA26" i="25"/>
  <c r="C26" i="25" s="1"/>
  <c r="FA19" i="25"/>
  <c r="C19" i="25" s="1"/>
  <c r="FA25" i="25"/>
  <c r="C25" i="25" s="1"/>
  <c r="FA20" i="25"/>
  <c r="C20" i="25" s="1"/>
  <c r="FA31" i="25"/>
  <c r="C31" i="25" s="1"/>
  <c r="FA18" i="25"/>
  <c r="C18" i="25" s="1"/>
  <c r="FA27" i="25"/>
  <c r="C27" i="25" s="1"/>
  <c r="FA30" i="25"/>
  <c r="C30" i="25" s="1"/>
  <c r="FA21" i="25"/>
  <c r="C21" i="25" s="1"/>
  <c r="FA17" i="25"/>
  <c r="C17" i="25" s="1"/>
  <c r="FA23" i="25"/>
  <c r="C23" i="25" s="1"/>
  <c r="FA22" i="25"/>
  <c r="C22" i="25" s="1"/>
  <c r="FA15" i="25"/>
  <c r="C15" i="25" s="1"/>
  <c r="FA13" i="25"/>
  <c r="C13" i="25" s="1"/>
  <c r="D175" i="31" l="1"/>
  <c r="E175" i="31" s="1"/>
  <c r="D178" i="31"/>
  <c r="E178" i="31" s="1"/>
  <c r="D176" i="31"/>
  <c r="E176" i="31" s="1"/>
  <c r="D177" i="31"/>
  <c r="E177" i="31" s="1"/>
  <c r="D174" i="31"/>
  <c r="E174" i="31" s="1"/>
  <c r="D170" i="31"/>
  <c r="E170" i="31" s="1"/>
  <c r="D169" i="31"/>
  <c r="E169" i="31" s="1"/>
  <c r="G169" i="31" s="1"/>
  <c r="D173" i="31"/>
  <c r="E173" i="31" s="1"/>
  <c r="G173" i="31" s="1"/>
  <c r="D171" i="31"/>
  <c r="E171" i="31" s="1"/>
  <c r="D179" i="31"/>
  <c r="E179" i="31" s="1"/>
  <c r="G179" i="31" s="1"/>
  <c r="D180" i="31"/>
  <c r="E180" i="31" s="1"/>
  <c r="G180" i="31" s="1"/>
  <c r="D172" i="31"/>
  <c r="E172" i="31" s="1"/>
  <c r="G172" i="31" s="1"/>
  <c r="D250" i="31"/>
  <c r="E250" i="31" s="1"/>
  <c r="D242" i="31"/>
  <c r="E242" i="31" s="1"/>
  <c r="D247" i="31"/>
  <c r="E247" i="31" s="1"/>
  <c r="D241" i="31"/>
  <c r="E241" i="31" s="1"/>
  <c r="D243" i="31"/>
  <c r="E243" i="31" s="1"/>
  <c r="D252" i="31"/>
  <c r="E252" i="31" s="1"/>
  <c r="D245" i="31"/>
  <c r="E245" i="31" s="1"/>
  <c r="D248" i="31"/>
  <c r="E248" i="31" s="1"/>
  <c r="D246" i="31"/>
  <c r="E246" i="31" s="1"/>
  <c r="D249" i="31"/>
  <c r="E249" i="31" s="1"/>
  <c r="D251" i="31"/>
  <c r="E251" i="31" s="1"/>
  <c r="D244" i="31"/>
  <c r="E244" i="31" s="1"/>
  <c r="D237" i="31"/>
  <c r="E237" i="31" s="1"/>
  <c r="D234" i="31"/>
  <c r="E234" i="31" s="1"/>
  <c r="D232" i="31"/>
  <c r="E232" i="31" s="1"/>
  <c r="D229" i="31"/>
  <c r="E229" i="31" s="1"/>
  <c r="D236" i="31"/>
  <c r="E236" i="31" s="1"/>
  <c r="D239" i="31"/>
  <c r="E239" i="31" s="1"/>
  <c r="D238" i="31"/>
  <c r="E238" i="31" s="1"/>
  <c r="D240" i="31"/>
  <c r="E240" i="31" s="1"/>
  <c r="D230" i="31"/>
  <c r="E230" i="31" s="1"/>
  <c r="D231" i="31"/>
  <c r="E231" i="31" s="1"/>
  <c r="D233" i="31"/>
  <c r="E233" i="31" s="1"/>
  <c r="D235" i="31"/>
  <c r="E235" i="31" s="1"/>
  <c r="D262" i="31"/>
  <c r="E262" i="31" s="1"/>
  <c r="D254" i="31"/>
  <c r="E254" i="31" s="1"/>
  <c r="D258" i="31"/>
  <c r="E258" i="31" s="1"/>
  <c r="D261" i="31"/>
  <c r="E261" i="31" s="1"/>
  <c r="D260" i="31"/>
  <c r="E260" i="31" s="1"/>
  <c r="D257" i="31"/>
  <c r="E257" i="31" s="1"/>
  <c r="D264" i="31"/>
  <c r="E264" i="31" s="1"/>
  <c r="D256" i="31"/>
  <c r="E256" i="31" s="1"/>
  <c r="D259" i="31"/>
  <c r="E259" i="31" s="1"/>
  <c r="D255" i="31"/>
  <c r="E255" i="31" s="1"/>
  <c r="D253" i="31"/>
  <c r="E253" i="31" s="1"/>
  <c r="D263" i="31"/>
  <c r="E263" i="31" s="1"/>
  <c r="D102" i="31"/>
  <c r="E102" i="31" s="1"/>
  <c r="G102" i="31" s="1"/>
  <c r="D105" i="31"/>
  <c r="E105" i="31" s="1"/>
  <c r="G105" i="31" s="1"/>
  <c r="D107" i="31"/>
  <c r="E107" i="31" s="1"/>
  <c r="G107" i="31" s="1"/>
  <c r="D98" i="31"/>
  <c r="E98" i="31" s="1"/>
  <c r="G98" i="31" s="1"/>
  <c r="D106" i="31"/>
  <c r="E106" i="31" s="1"/>
  <c r="D104" i="31"/>
  <c r="E104" i="31" s="1"/>
  <c r="G104" i="31" s="1"/>
  <c r="D103" i="31"/>
  <c r="E103" i="31" s="1"/>
  <c r="G103" i="31" s="1"/>
  <c r="D108" i="31"/>
  <c r="E108" i="31" s="1"/>
  <c r="G108" i="31" s="1"/>
  <c r="D101" i="31"/>
  <c r="E101" i="31" s="1"/>
  <c r="G101" i="31" s="1"/>
  <c r="D97" i="31"/>
  <c r="E97" i="31" s="1"/>
  <c r="G97" i="31" s="1"/>
  <c r="D100" i="31"/>
  <c r="E100" i="31" s="1"/>
  <c r="G100" i="31" s="1"/>
  <c r="D99" i="31"/>
  <c r="E99" i="31" s="1"/>
  <c r="G99" i="31" s="1"/>
  <c r="D56" i="31"/>
  <c r="E56" i="31" s="1"/>
  <c r="G56" i="31" s="1"/>
  <c r="D50" i="31"/>
  <c r="E50" i="31" s="1"/>
  <c r="G50" i="31" s="1"/>
  <c r="D49" i="31"/>
  <c r="E49" i="31" s="1"/>
  <c r="G49" i="31" s="1"/>
  <c r="D59" i="31"/>
  <c r="E59" i="31" s="1"/>
  <c r="G59" i="31" s="1"/>
  <c r="D58" i="31"/>
  <c r="E58" i="31" s="1"/>
  <c r="G58" i="31" s="1"/>
  <c r="D60" i="31"/>
  <c r="E60" i="31" s="1"/>
  <c r="G60" i="31" s="1"/>
  <c r="D55" i="31"/>
  <c r="E55" i="31" s="1"/>
  <c r="G55" i="31" s="1"/>
  <c r="D51" i="31"/>
  <c r="E51" i="31" s="1"/>
  <c r="G51" i="31" s="1"/>
  <c r="D52" i="31"/>
  <c r="E52" i="31" s="1"/>
  <c r="D57" i="31"/>
  <c r="E57" i="31" s="1"/>
  <c r="D54" i="31"/>
  <c r="E54" i="31" s="1"/>
  <c r="G54" i="31" s="1"/>
  <c r="D53" i="31"/>
  <c r="E53" i="31" s="1"/>
  <c r="G53" i="31" s="1"/>
  <c r="D216" i="31"/>
  <c r="E216" i="31" s="1"/>
  <c r="D213" i="31"/>
  <c r="E213" i="31" s="1"/>
  <c r="D205" i="31"/>
  <c r="E205" i="31" s="1"/>
  <c r="D212" i="31"/>
  <c r="E212" i="31" s="1"/>
  <c r="D215" i="31"/>
  <c r="E215" i="31" s="1"/>
  <c r="D206" i="31"/>
  <c r="E206" i="31" s="1"/>
  <c r="D214" i="31"/>
  <c r="E214" i="31" s="1"/>
  <c r="D207" i="31"/>
  <c r="E207" i="31" s="1"/>
  <c r="D211" i="31"/>
  <c r="E211" i="31" s="1"/>
  <c r="D210" i="31"/>
  <c r="E210" i="31" s="1"/>
  <c r="D209" i="31"/>
  <c r="E209" i="31" s="1"/>
  <c r="D208" i="31"/>
  <c r="E208" i="31" s="1"/>
  <c r="D47" i="31"/>
  <c r="E47" i="31" s="1"/>
  <c r="G47" i="31" s="1"/>
  <c r="D46" i="31"/>
  <c r="E46" i="31" s="1"/>
  <c r="G46" i="31" s="1"/>
  <c r="D42" i="31"/>
  <c r="E42" i="31" s="1"/>
  <c r="G42" i="31" s="1"/>
  <c r="D44" i="31"/>
  <c r="E44" i="31" s="1"/>
  <c r="G44" i="31" s="1"/>
  <c r="D39" i="31"/>
  <c r="E39" i="31" s="1"/>
  <c r="G39" i="31" s="1"/>
  <c r="D45" i="31"/>
  <c r="E45" i="31" s="1"/>
  <c r="G45" i="31" s="1"/>
  <c r="D38" i="31"/>
  <c r="E38" i="31" s="1"/>
  <c r="G38" i="31" s="1"/>
  <c r="D40" i="31"/>
  <c r="E40" i="31" s="1"/>
  <c r="G40" i="31" s="1"/>
  <c r="D37" i="31"/>
  <c r="D41" i="31"/>
  <c r="E41" i="31" s="1"/>
  <c r="G41" i="31" s="1"/>
  <c r="D48" i="31"/>
  <c r="E48" i="31" s="1"/>
  <c r="G48" i="31" s="1"/>
  <c r="D43" i="31"/>
  <c r="E43" i="31" s="1"/>
  <c r="G43" i="31" s="1"/>
  <c r="D160" i="31"/>
  <c r="E160" i="31" s="1"/>
  <c r="G160" i="31" s="1"/>
  <c r="D162" i="31"/>
  <c r="E162" i="31" s="1"/>
  <c r="G162" i="31" s="1"/>
  <c r="D161" i="31"/>
  <c r="E161" i="31" s="1"/>
  <c r="G161" i="31" s="1"/>
  <c r="D163" i="31"/>
  <c r="E163" i="31" s="1"/>
  <c r="G163" i="31" s="1"/>
  <c r="D159" i="31"/>
  <c r="E159" i="31" s="1"/>
  <c r="G159" i="31" s="1"/>
  <c r="D158" i="31"/>
  <c r="E158" i="31" s="1"/>
  <c r="G158" i="31" s="1"/>
  <c r="D164" i="31"/>
  <c r="E164" i="31" s="1"/>
  <c r="G164" i="31" s="1"/>
  <c r="D167" i="31"/>
  <c r="E167" i="31" s="1"/>
  <c r="G167" i="31" s="1"/>
  <c r="D157" i="31"/>
  <c r="E157" i="31" s="1"/>
  <c r="G157" i="31" s="1"/>
  <c r="D168" i="31"/>
  <c r="E168" i="31" s="1"/>
  <c r="G168" i="31" s="1"/>
  <c r="D165" i="31"/>
  <c r="E165" i="31" s="1"/>
  <c r="G165" i="31" s="1"/>
  <c r="D166" i="31"/>
  <c r="E166" i="31" s="1"/>
  <c r="G166" i="31" s="1"/>
  <c r="D202" i="31"/>
  <c r="E202" i="31" s="1"/>
  <c r="G202" i="31" s="1"/>
  <c r="D200" i="31"/>
  <c r="E200" i="31" s="1"/>
  <c r="G200" i="31" s="1"/>
  <c r="D194" i="31"/>
  <c r="E194" i="31" s="1"/>
  <c r="G194" i="31" s="1"/>
  <c r="D196" i="31"/>
  <c r="E196" i="31" s="1"/>
  <c r="G196" i="31" s="1"/>
  <c r="D199" i="31"/>
  <c r="E199" i="31" s="1"/>
  <c r="G199" i="31" s="1"/>
  <c r="D204" i="31"/>
  <c r="E204" i="31" s="1"/>
  <c r="G204" i="31" s="1"/>
  <c r="D195" i="31"/>
  <c r="E195" i="31" s="1"/>
  <c r="G195" i="31" s="1"/>
  <c r="D193" i="31"/>
  <c r="E193" i="31" s="1"/>
  <c r="G193" i="31" s="1"/>
  <c r="D201" i="31"/>
  <c r="E201" i="31" s="1"/>
  <c r="G201" i="31" s="1"/>
  <c r="D197" i="31"/>
  <c r="E197" i="31" s="1"/>
  <c r="G197" i="31" s="1"/>
  <c r="D203" i="31"/>
  <c r="E203" i="31" s="1"/>
  <c r="G203" i="31" s="1"/>
  <c r="D198" i="31"/>
  <c r="E198" i="31" s="1"/>
  <c r="G198" i="31" s="1"/>
  <c r="D228" i="31"/>
  <c r="E228" i="31" s="1"/>
  <c r="D217" i="31"/>
  <c r="E217" i="31" s="1"/>
  <c r="D219" i="31"/>
  <c r="E219" i="31" s="1"/>
  <c r="D226" i="31"/>
  <c r="E226" i="31" s="1"/>
  <c r="D225" i="31"/>
  <c r="E225" i="31" s="1"/>
  <c r="D221" i="31"/>
  <c r="E221" i="31" s="1"/>
  <c r="D222" i="31"/>
  <c r="E222" i="31" s="1"/>
  <c r="D227" i="31"/>
  <c r="E227" i="31" s="1"/>
  <c r="D218" i="31"/>
  <c r="E218" i="31" s="1"/>
  <c r="D224" i="31"/>
  <c r="E224" i="31" s="1"/>
  <c r="D223" i="31"/>
  <c r="E223" i="31" s="1"/>
  <c r="D220" i="31"/>
  <c r="E220" i="31" s="1"/>
  <c r="D146" i="31"/>
  <c r="E146" i="31" s="1"/>
  <c r="G146" i="31" s="1"/>
  <c r="D148" i="31"/>
  <c r="E148" i="31" s="1"/>
  <c r="G148" i="31" s="1"/>
  <c r="D156" i="31"/>
  <c r="E156" i="31" s="1"/>
  <c r="G156" i="31" s="1"/>
  <c r="D147" i="31"/>
  <c r="E147" i="31" s="1"/>
  <c r="G147" i="31" s="1"/>
  <c r="D153" i="31"/>
  <c r="E153" i="31" s="1"/>
  <c r="G153" i="31" s="1"/>
  <c r="D154" i="31"/>
  <c r="E154" i="31" s="1"/>
  <c r="G154" i="31" s="1"/>
  <c r="D145" i="31"/>
  <c r="E145" i="31" s="1"/>
  <c r="G145" i="31" s="1"/>
  <c r="D152" i="31"/>
  <c r="E152" i="31" s="1"/>
  <c r="G152" i="31" s="1"/>
  <c r="D149" i="31"/>
  <c r="E149" i="31" s="1"/>
  <c r="G149" i="31" s="1"/>
  <c r="D155" i="31"/>
  <c r="E155" i="31" s="1"/>
  <c r="G155" i="31" s="1"/>
  <c r="D150" i="31"/>
  <c r="E150" i="31" s="1"/>
  <c r="G150" i="31" s="1"/>
  <c r="D151" i="31"/>
  <c r="E151" i="31" s="1"/>
  <c r="G151" i="31" s="1"/>
  <c r="D272" i="31"/>
  <c r="E272" i="31" s="1"/>
  <c r="D266" i="31"/>
  <c r="E266" i="31" s="1"/>
  <c r="D274" i="31"/>
  <c r="E274" i="31" s="1"/>
  <c r="D269" i="31"/>
  <c r="E269" i="31" s="1"/>
  <c r="D276" i="31"/>
  <c r="E276" i="31" s="1"/>
  <c r="D268" i="31"/>
  <c r="E268" i="31" s="1"/>
  <c r="D273" i="31"/>
  <c r="E273" i="31" s="1"/>
  <c r="D271" i="31"/>
  <c r="E271" i="31" s="1"/>
  <c r="D265" i="31"/>
  <c r="E265" i="31" s="1"/>
  <c r="D270" i="31"/>
  <c r="E270" i="31" s="1"/>
  <c r="D275" i="31"/>
  <c r="E275" i="31" s="1"/>
  <c r="D267" i="31"/>
  <c r="E267" i="31" s="1"/>
  <c r="D137" i="31"/>
  <c r="E137" i="31" s="1"/>
  <c r="G137" i="31" s="1"/>
  <c r="D143" i="31"/>
  <c r="E143" i="31" s="1"/>
  <c r="G143" i="31" s="1"/>
  <c r="D142" i="31"/>
  <c r="E142" i="31" s="1"/>
  <c r="G142" i="31" s="1"/>
  <c r="D140" i="31"/>
  <c r="E140" i="31" s="1"/>
  <c r="G140" i="31" s="1"/>
  <c r="D138" i="31"/>
  <c r="E138" i="31" s="1"/>
  <c r="G138" i="31" s="1"/>
  <c r="D144" i="31"/>
  <c r="E144" i="31" s="1"/>
  <c r="G144" i="31" s="1"/>
  <c r="D134" i="31"/>
  <c r="E134" i="31" s="1"/>
  <c r="G134" i="31" s="1"/>
  <c r="D141" i="31"/>
  <c r="E141" i="31" s="1"/>
  <c r="G141" i="31" s="1"/>
  <c r="D139" i="31"/>
  <c r="E139" i="31" s="1"/>
  <c r="G139" i="31" s="1"/>
  <c r="D136" i="31"/>
  <c r="E136" i="31" s="1"/>
  <c r="G136" i="31" s="1"/>
  <c r="D133" i="31"/>
  <c r="E133" i="31" s="1"/>
  <c r="G133" i="31" s="1"/>
  <c r="D135" i="31"/>
  <c r="E135" i="31" s="1"/>
  <c r="G135" i="31" s="1"/>
  <c r="D62" i="31"/>
  <c r="E62" i="31" s="1"/>
  <c r="G62" i="31" s="1"/>
  <c r="D71" i="31"/>
  <c r="E71" i="31" s="1"/>
  <c r="G71" i="31" s="1"/>
  <c r="D63" i="31"/>
  <c r="E63" i="31" s="1"/>
  <c r="G63" i="31" s="1"/>
  <c r="D66" i="31"/>
  <c r="E66" i="31" s="1"/>
  <c r="G66" i="31" s="1"/>
  <c r="D72" i="31"/>
  <c r="E72" i="31" s="1"/>
  <c r="G72" i="31" s="1"/>
  <c r="D68" i="31"/>
  <c r="E68" i="31" s="1"/>
  <c r="G68" i="31" s="1"/>
  <c r="D67" i="31"/>
  <c r="E67" i="31" s="1"/>
  <c r="G67" i="31" s="1"/>
  <c r="D64" i="31"/>
  <c r="E64" i="31" s="1"/>
  <c r="G64" i="31" s="1"/>
  <c r="D69" i="31"/>
  <c r="E69" i="31" s="1"/>
  <c r="G69" i="31" s="1"/>
  <c r="D61" i="31"/>
  <c r="E61" i="31" s="1"/>
  <c r="G61" i="31" s="1"/>
  <c r="D65" i="31"/>
  <c r="E65" i="31" s="1"/>
  <c r="G65" i="31" s="1"/>
  <c r="D70" i="31"/>
  <c r="E70" i="31" s="1"/>
  <c r="G70" i="31" s="1"/>
  <c r="D183" i="31"/>
  <c r="E183" i="31" s="1"/>
  <c r="G183" i="31" s="1"/>
  <c r="D184" i="31"/>
  <c r="E184" i="31" s="1"/>
  <c r="G184" i="31" s="1"/>
  <c r="D182" i="31"/>
  <c r="E182" i="31" s="1"/>
  <c r="G182" i="31" s="1"/>
  <c r="D190" i="31"/>
  <c r="E190" i="31" s="1"/>
  <c r="G190" i="31" s="1"/>
  <c r="D192" i="31"/>
  <c r="E192" i="31" s="1"/>
  <c r="G192" i="31" s="1"/>
  <c r="D189" i="31"/>
  <c r="E189" i="31" s="1"/>
  <c r="G189" i="31" s="1"/>
  <c r="D188" i="31"/>
  <c r="E188" i="31" s="1"/>
  <c r="G188" i="31" s="1"/>
  <c r="D181" i="31"/>
  <c r="E181" i="31" s="1"/>
  <c r="G181" i="31" s="1"/>
  <c r="D187" i="31"/>
  <c r="E187" i="31" s="1"/>
  <c r="G187" i="31" s="1"/>
  <c r="D191" i="31"/>
  <c r="E191" i="31" s="1"/>
  <c r="G191" i="31" s="1"/>
  <c r="D185" i="31"/>
  <c r="E185" i="31" s="1"/>
  <c r="G185" i="31" s="1"/>
  <c r="D186" i="31"/>
  <c r="E186" i="31" s="1"/>
  <c r="G186" i="31" s="1"/>
  <c r="D94" i="31"/>
  <c r="E94" i="31" s="1"/>
  <c r="G94" i="31" s="1"/>
  <c r="D88" i="31"/>
  <c r="E88" i="31" s="1"/>
  <c r="G88" i="31" s="1"/>
  <c r="D86" i="31"/>
  <c r="E86" i="31" s="1"/>
  <c r="G86" i="31" s="1"/>
  <c r="D96" i="31"/>
  <c r="E96" i="31" s="1"/>
  <c r="G96" i="31" s="1"/>
  <c r="D92" i="31"/>
  <c r="E92" i="31" s="1"/>
  <c r="G92" i="31" s="1"/>
  <c r="D90" i="31"/>
  <c r="E90" i="31" s="1"/>
  <c r="G90" i="31" s="1"/>
  <c r="D95" i="31"/>
  <c r="E95" i="31" s="1"/>
  <c r="G95" i="31" s="1"/>
  <c r="D89" i="31"/>
  <c r="E89" i="31" s="1"/>
  <c r="G89" i="31" s="1"/>
  <c r="D91" i="31"/>
  <c r="E91" i="31" s="1"/>
  <c r="G91" i="31" s="1"/>
  <c r="D87" i="31"/>
  <c r="E87" i="31" s="1"/>
  <c r="G87" i="31" s="1"/>
  <c r="D93" i="31"/>
  <c r="E93" i="31" s="1"/>
  <c r="G93" i="31" s="1"/>
  <c r="D85" i="31"/>
  <c r="E85" i="31" s="1"/>
  <c r="G85" i="31" s="1"/>
  <c r="D34" i="31"/>
  <c r="E34" i="31" s="1"/>
  <c r="G34" i="31" s="1"/>
  <c r="D35" i="31"/>
  <c r="E35" i="31" s="1"/>
  <c r="G35" i="31" s="1"/>
  <c r="D33" i="31"/>
  <c r="E33" i="31" s="1"/>
  <c r="G33" i="31" s="1"/>
  <c r="D29" i="31"/>
  <c r="E29" i="31" s="1"/>
  <c r="G29" i="31" s="1"/>
  <c r="D36" i="31"/>
  <c r="E36" i="31" s="1"/>
  <c r="D30" i="31"/>
  <c r="E30" i="31" s="1"/>
  <c r="D27" i="31"/>
  <c r="E27" i="31" s="1"/>
  <c r="G27" i="31" s="1"/>
  <c r="D26" i="31"/>
  <c r="E26" i="31" s="1"/>
  <c r="G26" i="31" s="1"/>
  <c r="D32" i="31"/>
  <c r="E32" i="31" s="1"/>
  <c r="G32" i="31" s="1"/>
  <c r="D31" i="31"/>
  <c r="E31" i="31" s="1"/>
  <c r="G31" i="31" s="1"/>
  <c r="D25" i="31"/>
  <c r="D28" i="31"/>
  <c r="E28" i="31" s="1"/>
  <c r="G28" i="31" s="1"/>
  <c r="D23" i="31"/>
  <c r="E23" i="31" s="1"/>
  <c r="G23" i="31" s="1"/>
  <c r="D24" i="31"/>
  <c r="E24" i="31" s="1"/>
  <c r="G24" i="31" s="1"/>
  <c r="D15" i="31"/>
  <c r="E15" i="31" s="1"/>
  <c r="G15" i="31" s="1"/>
  <c r="D19" i="31"/>
  <c r="E19" i="31" s="1"/>
  <c r="G19" i="31" s="1"/>
  <c r="D16" i="31"/>
  <c r="E16" i="31" s="1"/>
  <c r="G16" i="31" s="1"/>
  <c r="D17" i="31"/>
  <c r="E17" i="31" s="1"/>
  <c r="G17" i="31" s="1"/>
  <c r="D18" i="31"/>
  <c r="E18" i="31" s="1"/>
  <c r="G18" i="31" s="1"/>
  <c r="D14" i="31"/>
  <c r="E14" i="31" s="1"/>
  <c r="G14" i="31" s="1"/>
  <c r="D22" i="31"/>
  <c r="E22" i="31" s="1"/>
  <c r="G22" i="31" s="1"/>
  <c r="D21" i="31"/>
  <c r="E21" i="31" s="1"/>
  <c r="G21" i="31" s="1"/>
  <c r="D20" i="31"/>
  <c r="E20" i="31" s="1"/>
  <c r="G20" i="31" s="1"/>
  <c r="D122" i="31"/>
  <c r="E122" i="31" s="1"/>
  <c r="G122" i="31" s="1"/>
  <c r="D124" i="31"/>
  <c r="E124" i="31" s="1"/>
  <c r="G124" i="31" s="1"/>
  <c r="D126" i="31"/>
  <c r="E126" i="31" s="1"/>
  <c r="G126" i="31" s="1"/>
  <c r="D131" i="31"/>
  <c r="E131" i="31" s="1"/>
  <c r="G131" i="31" s="1"/>
  <c r="D127" i="31"/>
  <c r="E127" i="31" s="1"/>
  <c r="G127" i="31" s="1"/>
  <c r="D121" i="31"/>
  <c r="E121" i="31" s="1"/>
  <c r="G121" i="31" s="1"/>
  <c r="D129" i="31"/>
  <c r="E129" i="31" s="1"/>
  <c r="G129" i="31" s="1"/>
  <c r="D123" i="31"/>
  <c r="E123" i="31" s="1"/>
  <c r="G123" i="31" s="1"/>
  <c r="D130" i="31"/>
  <c r="E130" i="31" s="1"/>
  <c r="G130" i="31" s="1"/>
  <c r="D125" i="31"/>
  <c r="E125" i="31" s="1"/>
  <c r="G125" i="31" s="1"/>
  <c r="D132" i="31"/>
  <c r="E132" i="31" s="1"/>
  <c r="G132" i="31" s="1"/>
  <c r="D128" i="31"/>
  <c r="E128" i="31" s="1"/>
  <c r="G128" i="31" s="1"/>
  <c r="D114" i="31"/>
  <c r="E114" i="31" s="1"/>
  <c r="G114" i="31" s="1"/>
  <c r="D113" i="31"/>
  <c r="E113" i="31" s="1"/>
  <c r="G113" i="31" s="1"/>
  <c r="D115" i="31"/>
  <c r="E115" i="31" s="1"/>
  <c r="G115" i="31" s="1"/>
  <c r="D119" i="31"/>
  <c r="E119" i="31" s="1"/>
  <c r="G119" i="31" s="1"/>
  <c r="D118" i="31"/>
  <c r="E118" i="31" s="1"/>
  <c r="G118" i="31" s="1"/>
  <c r="D112" i="31"/>
  <c r="E112" i="31" s="1"/>
  <c r="G112" i="31" s="1"/>
  <c r="D117" i="31"/>
  <c r="E117" i="31" s="1"/>
  <c r="G117" i="31" s="1"/>
  <c r="D116" i="31"/>
  <c r="E116" i="31" s="1"/>
  <c r="G116" i="31" s="1"/>
  <c r="D109" i="31"/>
  <c r="E109" i="31" s="1"/>
  <c r="G109" i="31" s="1"/>
  <c r="D120" i="31"/>
  <c r="E120" i="31" s="1"/>
  <c r="G120" i="31" s="1"/>
  <c r="D111" i="31"/>
  <c r="E111" i="31" s="1"/>
  <c r="G111" i="31" s="1"/>
  <c r="D110" i="31"/>
  <c r="E110" i="31" s="1"/>
  <c r="G110" i="31" s="1"/>
  <c r="D81" i="31"/>
  <c r="E81" i="31" s="1"/>
  <c r="G81" i="31" s="1"/>
  <c r="D82" i="31"/>
  <c r="E82" i="31" s="1"/>
  <c r="G82" i="31" s="1"/>
  <c r="D73" i="31"/>
  <c r="E73" i="31" s="1"/>
  <c r="G73" i="31" s="1"/>
  <c r="D74" i="31"/>
  <c r="E74" i="31" s="1"/>
  <c r="G74" i="31" s="1"/>
  <c r="D83" i="31"/>
  <c r="E83" i="31" s="1"/>
  <c r="G83" i="31" s="1"/>
  <c r="D79" i="31"/>
  <c r="E79" i="31" s="1"/>
  <c r="G79" i="31" s="1"/>
  <c r="D76" i="31"/>
  <c r="E76" i="31" s="1"/>
  <c r="G76" i="31" s="1"/>
  <c r="D78" i="31"/>
  <c r="E78" i="31" s="1"/>
  <c r="G78" i="31" s="1"/>
  <c r="D77" i="31"/>
  <c r="E77" i="31" s="1"/>
  <c r="G77" i="31" s="1"/>
  <c r="D84" i="31"/>
  <c r="E84" i="31" s="1"/>
  <c r="G84" i="31" s="1"/>
  <c r="D75" i="31"/>
  <c r="E75" i="31" s="1"/>
  <c r="G75" i="31" s="1"/>
  <c r="D80" i="31"/>
  <c r="E80" i="31" s="1"/>
  <c r="G80" i="31" s="1"/>
  <c r="G177" i="31"/>
  <c r="G176" i="31"/>
  <c r="G174" i="31"/>
  <c r="G171" i="31"/>
  <c r="G170" i="31"/>
  <c r="G175" i="31"/>
  <c r="G178" i="31"/>
  <c r="G57" i="31"/>
  <c r="G52" i="31"/>
  <c r="G36" i="31"/>
  <c r="G30" i="31"/>
  <c r="D13" i="31"/>
  <c r="E13" i="31" s="1"/>
  <c r="G13" i="31" s="1"/>
  <c r="G106" i="31"/>
  <c r="G22" i="25"/>
  <c r="G19" i="25"/>
  <c r="G16" i="25"/>
  <c r="G20" i="25"/>
  <c r="G26" i="25"/>
  <c r="G13" i="25"/>
  <c r="G18" i="25"/>
  <c r="G25" i="25"/>
  <c r="G17" i="25"/>
  <c r="G27" i="25"/>
  <c r="G24" i="25"/>
  <c r="D7" i="31"/>
  <c r="D8" i="31"/>
  <c r="G21" i="25"/>
  <c r="G23" i="25"/>
  <c r="D23" i="203" l="1"/>
  <c r="J23" i="203" s="1"/>
  <c r="D22" i="203"/>
  <c r="J22" i="203" s="1"/>
  <c r="D19" i="203"/>
  <c r="J19" i="203" s="1"/>
  <c r="D18" i="203"/>
  <c r="J18" i="203" s="1"/>
  <c r="D14" i="203"/>
  <c r="J14" i="203" s="1"/>
  <c r="D21" i="203"/>
  <c r="J21" i="203" s="1"/>
  <c r="D15" i="203"/>
  <c r="J15" i="203" s="1"/>
  <c r="D24" i="203"/>
  <c r="J24" i="203" s="1"/>
  <c r="D10" i="203"/>
  <c r="J10" i="203" s="1"/>
  <c r="D13" i="203"/>
  <c r="J13" i="203" s="1"/>
  <c r="D16" i="203"/>
  <c r="J16" i="203" s="1"/>
  <c r="D20" i="203"/>
  <c r="J20" i="203" s="1"/>
  <c r="D17" i="203"/>
  <c r="J17" i="203" s="1"/>
  <c r="G8" i="31"/>
  <c r="G62" i="25" s="1"/>
  <c r="D31" i="203" s="1"/>
  <c r="J31" i="203" s="1"/>
  <c r="J32" i="203" s="1"/>
  <c r="C61" i="25"/>
  <c r="G7" i="31"/>
  <c r="G67" i="25" s="1"/>
  <c r="C66" i="25"/>
  <c r="E25" i="31"/>
  <c r="G25" i="31" s="1"/>
  <c r="E37" i="31"/>
  <c r="U29" i="31"/>
  <c r="U19" i="31"/>
  <c r="U27" i="31"/>
  <c r="U18" i="31"/>
  <c r="U21" i="31"/>
  <c r="U26" i="31"/>
  <c r="N205" i="31"/>
  <c r="G213" i="31"/>
  <c r="N213" i="31"/>
  <c r="N22" i="31"/>
  <c r="X22" i="31" s="1"/>
  <c r="N24" i="31"/>
  <c r="X24" i="31" s="1"/>
  <c r="N20" i="31"/>
  <c r="X20" i="31" s="1"/>
  <c r="U23" i="31"/>
  <c r="N28" i="31"/>
  <c r="X28" i="31" s="1"/>
  <c r="U17" i="31"/>
  <c r="U24" i="31"/>
  <c r="N19" i="31"/>
  <c r="X19" i="31" s="1"/>
  <c r="N27" i="31"/>
  <c r="X27" i="31" s="1"/>
  <c r="U20" i="31"/>
  <c r="N30" i="31"/>
  <c r="X30" i="31" s="1"/>
  <c r="U30" i="31"/>
  <c r="N16" i="31"/>
  <c r="U25" i="31"/>
  <c r="N18" i="31"/>
  <c r="X18" i="31" s="1"/>
  <c r="N29" i="31"/>
  <c r="X29" i="31" s="1"/>
  <c r="U28" i="31"/>
  <c r="N26" i="31"/>
  <c r="X26" i="31" s="1"/>
  <c r="N23" i="31"/>
  <c r="X23" i="31" s="1"/>
  <c r="U16" i="31"/>
  <c r="N17" i="31"/>
  <c r="X17" i="31" s="1"/>
  <c r="N21" i="31"/>
  <c r="X21" i="31" s="1"/>
  <c r="U22" i="31"/>
  <c r="N25" i="31"/>
  <c r="X25" i="31" s="1"/>
  <c r="G14" i="25"/>
  <c r="E8" i="31"/>
  <c r="G15" i="25"/>
  <c r="E7" i="31"/>
  <c r="G38" i="25"/>
  <c r="D12" i="203" l="1"/>
  <c r="J12" i="203" s="1"/>
  <c r="D11" i="203"/>
  <c r="J11" i="203" s="1"/>
  <c r="I86" i="25"/>
  <c r="G37" i="31"/>
  <c r="G205" i="31"/>
  <c r="P205" i="31" s="1"/>
  <c r="G206" i="31"/>
  <c r="N206" i="31"/>
  <c r="G216" i="31"/>
  <c r="N216" i="31"/>
  <c r="G208" i="31"/>
  <c r="N208" i="31"/>
  <c r="P213" i="31"/>
  <c r="G212" i="31"/>
  <c r="N212" i="31"/>
  <c r="G214" i="31"/>
  <c r="N214" i="31"/>
  <c r="G209" i="31"/>
  <c r="N209" i="31"/>
  <c r="G210" i="31"/>
  <c r="N210" i="31"/>
  <c r="G207" i="31"/>
  <c r="N207" i="31"/>
  <c r="G215" i="31"/>
  <c r="N215" i="31"/>
  <c r="G211" i="31"/>
  <c r="N211" i="31"/>
  <c r="R22" i="31"/>
  <c r="R20" i="31"/>
  <c r="P22" i="31"/>
  <c r="R28" i="31"/>
  <c r="P28" i="31"/>
  <c r="R26" i="31"/>
  <c r="P26" i="31"/>
  <c r="P17" i="31"/>
  <c r="R17" i="31"/>
  <c r="R23" i="31"/>
  <c r="P23" i="31"/>
  <c r="P20" i="31"/>
  <c r="P24" i="31"/>
  <c r="R24" i="31"/>
  <c r="R27" i="31"/>
  <c r="R19" i="31"/>
  <c r="P27" i="31"/>
  <c r="P19" i="31"/>
  <c r="R29" i="31"/>
  <c r="P30" i="31"/>
  <c r="R30" i="31"/>
  <c r="P29" i="31"/>
  <c r="R18" i="31"/>
  <c r="P18" i="31"/>
  <c r="R16" i="31"/>
  <c r="R21" i="31"/>
  <c r="R25" i="31"/>
  <c r="P25" i="31"/>
  <c r="P21" i="31"/>
  <c r="R41" i="31"/>
  <c r="P41" i="31"/>
  <c r="G225" i="31" l="1"/>
  <c r="N225" i="31"/>
  <c r="N217" i="31"/>
  <c r="G217" i="31"/>
  <c r="P215" i="31"/>
  <c r="P210" i="31"/>
  <c r="P209" i="31"/>
  <c r="P208" i="31"/>
  <c r="P214" i="31"/>
  <c r="P211" i="31"/>
  <c r="P216" i="31"/>
  <c r="P207" i="31"/>
  <c r="P212" i="31"/>
  <c r="P206" i="31"/>
  <c r="V217" i="31"/>
  <c r="V205" i="31"/>
  <c r="G223" i="31" l="1"/>
  <c r="N223" i="31"/>
  <c r="G227" i="31"/>
  <c r="N227" i="31"/>
  <c r="P217" i="31"/>
  <c r="G222" i="31"/>
  <c r="N222" i="31"/>
  <c r="G226" i="31"/>
  <c r="N226" i="31"/>
  <c r="G219" i="31"/>
  <c r="N219" i="31"/>
  <c r="G220" i="31"/>
  <c r="N220" i="31"/>
  <c r="G221" i="31"/>
  <c r="N221" i="31"/>
  <c r="G218" i="31"/>
  <c r="N218" i="31"/>
  <c r="G224" i="31"/>
  <c r="N224" i="31"/>
  <c r="G228" i="31"/>
  <c r="N228" i="31"/>
  <c r="P225" i="31"/>
  <c r="V229" i="31"/>
  <c r="P221" i="31" l="1"/>
  <c r="G229" i="31"/>
  <c r="N229" i="31"/>
  <c r="G237" i="31"/>
  <c r="N237" i="31"/>
  <c r="P222" i="31"/>
  <c r="P228" i="31"/>
  <c r="P220" i="31"/>
  <c r="P224" i="31"/>
  <c r="P219" i="31"/>
  <c r="P227" i="31"/>
  <c r="P218" i="31"/>
  <c r="P226" i="31"/>
  <c r="P223" i="31"/>
  <c r="V241" i="31"/>
  <c r="G238" i="31" l="1"/>
  <c r="N238" i="31"/>
  <c r="G234" i="31"/>
  <c r="N234" i="31"/>
  <c r="G231" i="31"/>
  <c r="N231" i="31"/>
  <c r="P237" i="31"/>
  <c r="G239" i="31"/>
  <c r="N239" i="31"/>
  <c r="G235" i="31"/>
  <c r="N235" i="31"/>
  <c r="G236" i="31"/>
  <c r="N236" i="31"/>
  <c r="G230" i="31"/>
  <c r="N230" i="31"/>
  <c r="G232" i="31"/>
  <c r="N232" i="31"/>
  <c r="P229" i="31"/>
  <c r="G240" i="31"/>
  <c r="N240" i="31"/>
  <c r="G233" i="31"/>
  <c r="N233" i="31"/>
  <c r="V253" i="31"/>
  <c r="O31" i="31"/>
  <c r="P233" i="31" l="1"/>
  <c r="P240" i="31"/>
  <c r="G249" i="31"/>
  <c r="N249" i="31"/>
  <c r="P236" i="31"/>
  <c r="P231" i="31"/>
  <c r="P230" i="31"/>
  <c r="N241" i="31"/>
  <c r="G241" i="31"/>
  <c r="P235" i="31"/>
  <c r="P234" i="31"/>
  <c r="P232" i="31"/>
  <c r="P239" i="31"/>
  <c r="P238" i="31"/>
  <c r="V265" i="31"/>
  <c r="V207" i="31"/>
  <c r="N31" i="31"/>
  <c r="R31" i="31" s="1"/>
  <c r="V212" i="31"/>
  <c r="V219" i="31"/>
  <c r="V208" i="31"/>
  <c r="V209" i="31"/>
  <c r="G247" i="31" l="1"/>
  <c r="N247" i="31"/>
  <c r="G248" i="31"/>
  <c r="N248" i="31"/>
  <c r="G250" i="31"/>
  <c r="N250" i="31"/>
  <c r="P241" i="31"/>
  <c r="P249" i="31"/>
  <c r="G242" i="31"/>
  <c r="N242" i="31"/>
  <c r="G245" i="31"/>
  <c r="N245" i="31"/>
  <c r="G251" i="31"/>
  <c r="N251" i="31"/>
  <c r="G244" i="31"/>
  <c r="N244" i="31"/>
  <c r="G252" i="31"/>
  <c r="N252" i="31"/>
  <c r="G243" i="31"/>
  <c r="N243" i="31"/>
  <c r="G246" i="31"/>
  <c r="N246" i="31"/>
  <c r="V233" i="31"/>
  <c r="V225" i="31"/>
  <c r="V227" i="31"/>
  <c r="V235" i="31"/>
  <c r="V216" i="31"/>
  <c r="V232" i="31"/>
  <c r="V218" i="31"/>
  <c r="V226" i="31"/>
  <c r="V223" i="31"/>
  <c r="O32" i="31"/>
  <c r="V204" i="31"/>
  <c r="V193" i="31"/>
  <c r="V203" i="31"/>
  <c r="V192" i="31"/>
  <c r="V197" i="31"/>
  <c r="N32" i="31"/>
  <c r="V206" i="31"/>
  <c r="V221" i="31"/>
  <c r="V195" i="31"/>
  <c r="V194" i="31"/>
  <c r="V215" i="31"/>
  <c r="V201" i="31"/>
  <c r="V213" i="31"/>
  <c r="V211" i="31"/>
  <c r="V196" i="31"/>
  <c r="V210" i="31"/>
  <c r="V199" i="31"/>
  <c r="V214" i="31"/>
  <c r="V198" i="31"/>
  <c r="V202" i="31"/>
  <c r="V200" i="31"/>
  <c r="V220" i="31"/>
  <c r="E28" i="25"/>
  <c r="U32" i="31" l="1"/>
  <c r="P251" i="31"/>
  <c r="G253" i="31"/>
  <c r="N253" i="31"/>
  <c r="P245" i="31"/>
  <c r="P242" i="31"/>
  <c r="P246" i="31"/>
  <c r="P243" i="31"/>
  <c r="P250" i="31"/>
  <c r="P252" i="31"/>
  <c r="P248" i="31"/>
  <c r="P244" i="31"/>
  <c r="G261" i="31"/>
  <c r="N261" i="31"/>
  <c r="P247" i="31"/>
  <c r="S31" i="31"/>
  <c r="R32" i="31"/>
  <c r="U31" i="31"/>
  <c r="S30" i="31"/>
  <c r="V230" i="31"/>
  <c r="M31" i="31"/>
  <c r="V239" i="31"/>
  <c r="V238" i="31"/>
  <c r="V224" i="31"/>
  <c r="V244" i="31"/>
  <c r="V237" i="31"/>
  <c r="V228" i="31"/>
  <c r="O34" i="31"/>
  <c r="V222" i="31"/>
  <c r="O33" i="31"/>
  <c r="V245" i="31"/>
  <c r="N33" i="31"/>
  <c r="V231" i="31"/>
  <c r="S32" i="31"/>
  <c r="V247" i="31"/>
  <c r="E29" i="25"/>
  <c r="G28" i="25"/>
  <c r="D25" i="203" l="1"/>
  <c r="J25" i="203" s="1"/>
  <c r="G254" i="31"/>
  <c r="N254" i="31"/>
  <c r="G259" i="31"/>
  <c r="N259" i="31"/>
  <c r="G264" i="31"/>
  <c r="N264" i="31"/>
  <c r="G262" i="31"/>
  <c r="N262" i="31"/>
  <c r="G257" i="31"/>
  <c r="N257" i="31"/>
  <c r="P261" i="31"/>
  <c r="G255" i="31"/>
  <c r="N255" i="31"/>
  <c r="G256" i="31"/>
  <c r="N256" i="31"/>
  <c r="P253" i="31"/>
  <c r="G263" i="31"/>
  <c r="N263" i="31"/>
  <c r="G260" i="31"/>
  <c r="N260" i="31"/>
  <c r="G258" i="31"/>
  <c r="N258" i="31"/>
  <c r="U33" i="31"/>
  <c r="R33" i="31"/>
  <c r="Q31" i="31"/>
  <c r="P31" i="31"/>
  <c r="X31" i="31"/>
  <c r="V259" i="31"/>
  <c r="M32" i="31"/>
  <c r="V240" i="31"/>
  <c r="O35" i="31"/>
  <c r="V234" i="31"/>
  <c r="V236" i="31"/>
  <c r="V250" i="31"/>
  <c r="N34" i="31"/>
  <c r="R34" i="31" s="1"/>
  <c r="V242" i="31"/>
  <c r="V257" i="31"/>
  <c r="V256" i="31"/>
  <c r="V249" i="31"/>
  <c r="V243" i="31"/>
  <c r="V251" i="31"/>
  <c r="G29" i="25"/>
  <c r="E30" i="25"/>
  <c r="D26" i="203" l="1"/>
  <c r="J26" i="203" s="1"/>
  <c r="P254" i="31"/>
  <c r="P262" i="31"/>
  <c r="P257" i="31"/>
  <c r="P258" i="31"/>
  <c r="P260" i="31"/>
  <c r="P264" i="31"/>
  <c r="P263" i="31"/>
  <c r="P259" i="31"/>
  <c r="P256" i="31"/>
  <c r="P255" i="31"/>
  <c r="G273" i="31"/>
  <c r="N273" i="31"/>
  <c r="G265" i="31"/>
  <c r="N265" i="31"/>
  <c r="V269" i="31"/>
  <c r="V252" i="31"/>
  <c r="O36" i="31"/>
  <c r="V261" i="31"/>
  <c r="Q32" i="31"/>
  <c r="P32" i="31"/>
  <c r="X32" i="31"/>
  <c r="V248" i="31"/>
  <c r="M33" i="31"/>
  <c r="V271" i="31"/>
  <c r="V263" i="31"/>
  <c r="V255" i="31"/>
  <c r="V246" i="31"/>
  <c r="U35" i="31" s="1"/>
  <c r="V254" i="31"/>
  <c r="V268" i="31"/>
  <c r="U34" i="31"/>
  <c r="S33" i="31"/>
  <c r="V262" i="31"/>
  <c r="E31" i="25"/>
  <c r="G30" i="25"/>
  <c r="G270" i="31" l="1"/>
  <c r="N270" i="31"/>
  <c r="G275" i="31"/>
  <c r="N275" i="31"/>
  <c r="G271" i="31"/>
  <c r="N271" i="31"/>
  <c r="P273" i="31"/>
  <c r="G269" i="31"/>
  <c r="N269" i="31"/>
  <c r="G274" i="31"/>
  <c r="N274" i="31"/>
  <c r="P265" i="31"/>
  <c r="G267" i="31"/>
  <c r="N267" i="31"/>
  <c r="G276" i="31"/>
  <c r="N276" i="31"/>
  <c r="G268" i="31"/>
  <c r="N268" i="31"/>
  <c r="G272" i="31"/>
  <c r="N272" i="31"/>
  <c r="G266" i="31"/>
  <c r="N266" i="31"/>
  <c r="M34" i="31"/>
  <c r="V273" i="31"/>
  <c r="V266" i="31"/>
  <c r="V267" i="31"/>
  <c r="S34" i="31"/>
  <c r="V274" i="31"/>
  <c r="V264" i="31"/>
  <c r="O37" i="31"/>
  <c r="X33" i="31"/>
  <c r="Q33" i="31"/>
  <c r="P33" i="31"/>
  <c r="V260" i="31"/>
  <c r="N36" i="31"/>
  <c r="R36" i="31" s="1"/>
  <c r="V275" i="31"/>
  <c r="V258" i="31"/>
  <c r="N35" i="31"/>
  <c r="R35" i="31" s="1"/>
  <c r="E32" i="25"/>
  <c r="G31" i="25"/>
  <c r="P266" i="31" l="1"/>
  <c r="P267" i="31"/>
  <c r="P272" i="31"/>
  <c r="P271" i="31"/>
  <c r="P268" i="31"/>
  <c r="P274" i="31"/>
  <c r="P275" i="31"/>
  <c r="P276" i="31"/>
  <c r="P269" i="31"/>
  <c r="P270" i="31"/>
  <c r="U36" i="31"/>
  <c r="V272" i="31"/>
  <c r="S35" i="31"/>
  <c r="N37" i="31"/>
  <c r="R37" i="31" s="1"/>
  <c r="Q34" i="31"/>
  <c r="X34" i="31"/>
  <c r="P34" i="31"/>
  <c r="M35" i="31"/>
  <c r="V270" i="31"/>
  <c r="V276" i="31"/>
  <c r="G32" i="25"/>
  <c r="E33" i="25"/>
  <c r="U37" i="31" l="1"/>
  <c r="S36" i="31"/>
  <c r="X35" i="31"/>
  <c r="P35" i="31"/>
  <c r="Q35" i="31"/>
  <c r="O39" i="31"/>
  <c r="N38" i="31"/>
  <c r="M36" i="31"/>
  <c r="O38" i="31"/>
  <c r="E34" i="25"/>
  <c r="G33" i="25"/>
  <c r="R38" i="31" l="1"/>
  <c r="S37" i="31"/>
  <c r="O40" i="31"/>
  <c r="Q36" i="31"/>
  <c r="X36" i="31"/>
  <c r="P36" i="31"/>
  <c r="M37" i="31"/>
  <c r="N39" i="31"/>
  <c r="R39" i="31" s="1"/>
  <c r="E35" i="25"/>
  <c r="G34" i="25"/>
  <c r="M16" i="31" l="1"/>
  <c r="M38" i="31"/>
  <c r="S38" i="31"/>
  <c r="Q37" i="31"/>
  <c r="X37" i="31"/>
  <c r="P37" i="31"/>
  <c r="G35" i="25"/>
  <c r="E36" i="25"/>
  <c r="D10" i="31"/>
  <c r="Q16" i="31" l="1"/>
  <c r="X16" i="31"/>
  <c r="P16" i="31"/>
  <c r="C56" i="25"/>
  <c r="M39" i="31"/>
  <c r="P38" i="31"/>
  <c r="X38" i="31"/>
  <c r="Q38" i="31"/>
  <c r="N40" i="31"/>
  <c r="R40" i="31" s="1"/>
  <c r="S39" i="31"/>
  <c r="C10" i="31"/>
  <c r="E37" i="25"/>
  <c r="G36" i="25"/>
  <c r="E57" i="25" l="1"/>
  <c r="G10" i="31"/>
  <c r="G57" i="25" s="1"/>
  <c r="D29" i="203" s="1"/>
  <c r="J29" i="203" s="1"/>
  <c r="J30" i="203" s="1"/>
  <c r="S40" i="31"/>
  <c r="P39" i="31"/>
  <c r="Q39" i="31"/>
  <c r="X39" i="31"/>
  <c r="M40" i="31"/>
  <c r="G37" i="25"/>
  <c r="E10" i="31"/>
  <c r="P40" i="31" l="1"/>
  <c r="Q40" i="31"/>
  <c r="X40" i="31"/>
  <c r="I87" i="25"/>
  <c r="C18" i="203" l="1"/>
  <c r="I18" i="203" s="1"/>
  <c r="C16" i="203"/>
  <c r="I16" i="203" s="1"/>
  <c r="C15" i="203"/>
  <c r="I15" i="203" s="1"/>
  <c r="C13" i="203"/>
  <c r="I13" i="203" s="1"/>
  <c r="C21" i="203"/>
  <c r="I21" i="203" s="1"/>
  <c r="C23" i="203"/>
  <c r="I23" i="203" s="1"/>
  <c r="C24" i="203"/>
  <c r="I24" i="203" s="1"/>
  <c r="C22" i="203"/>
  <c r="I22" i="203" s="1"/>
  <c r="C19" i="203"/>
  <c r="I19" i="203" s="1"/>
  <c r="C10" i="203"/>
  <c r="I10" i="203" s="1"/>
  <c r="C20" i="203"/>
  <c r="I20" i="203" s="1"/>
  <c r="C17" i="203"/>
  <c r="I17" i="203" s="1"/>
  <c r="C14" i="203"/>
  <c r="I14" i="203" s="1"/>
  <c r="C31" i="203"/>
  <c r="I31" i="203" s="1"/>
  <c r="I32" i="203" s="1"/>
  <c r="C11" i="203" l="1"/>
  <c r="I11" i="203" s="1"/>
  <c r="C12" i="203"/>
  <c r="I12" i="203" s="1"/>
  <c r="C25" i="203" l="1"/>
  <c r="I25" i="203" s="1"/>
  <c r="C26" i="203" l="1"/>
  <c r="I26" i="203" s="1"/>
  <c r="C29" i="203" l="1"/>
  <c r="I29" i="203" s="1"/>
  <c r="I30" i="20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PacifiCorp</author>
  </authors>
  <commentList>
    <comment ref="H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<sst xmlns="http://schemas.openxmlformats.org/spreadsheetml/2006/main" count="4419" uniqueCount="371">
  <si>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</si>
  <si>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</si>
  <si>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</si>
  <si>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</si>
  <si>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</si>
  <si>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</si>
  <si>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</si>
  <si>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</si>
  <si>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</si>
  <si>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</si>
  <si>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</si>
  <si>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</si>
  <si>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</si>
  <si>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</si>
  <si>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</si>
  <si>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</si>
  <si>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</si>
  <si>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</si>
  <si>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</si>
  <si>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</si>
  <si>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</si>
  <si>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</si>
  <si>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</si>
  <si>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</si>
  <si>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</si>
  <si>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</si>
  <si>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</si>
  <si>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</si>
  <si>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</si>
  <si>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</si>
  <si>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</si>
  <si>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</si>
  <si>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</si>
  <si>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CF</t>
  </si>
  <si>
    <t>Appendix B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</si>
  <si>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</si>
  <si>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</si>
  <si>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</si>
  <si>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</si>
  <si>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</si>
  <si>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</si>
  <si>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</si>
  <si>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</si>
  <si>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</si>
  <si>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</si>
  <si>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</si>
  <si>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</si>
  <si>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Dollars</t>
  </si>
  <si>
    <t>AC Price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</si>
  <si>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</si>
  <si>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</si>
  <si>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</si>
  <si>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</si>
  <si>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</si>
  <si>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&lt;---- Calculated Monthly</t>
  </si>
  <si>
    <t>Capacity Contribution</t>
  </si>
  <si>
    <t>IRP - Utah Greenfield</t>
  </si>
  <si>
    <t>IRP West Side</t>
  </si>
  <si>
    <t>IRP - Wyo NE</t>
  </si>
  <si>
    <t>Fixed Costs</t>
  </si>
  <si>
    <t>Source:</t>
  </si>
  <si>
    <t>(c)(f)</t>
  </si>
  <si>
    <t xml:space="preserve">  Plant capacity cost</t>
  </si>
  <si>
    <t>energy</t>
  </si>
  <si>
    <t>capacity</t>
  </si>
  <si>
    <t>Total Resource Cost</t>
  </si>
  <si>
    <t>Deferral (Nameplate MW)</t>
  </si>
  <si>
    <t>Resource Cost ($/kw-year)</t>
  </si>
  <si>
    <t>Deferred Cost (Millions $/year)</t>
  </si>
  <si>
    <t>Total Capacity Deferral</t>
  </si>
  <si>
    <t>$/kw-year</t>
  </si>
  <si>
    <t>Millions $/year</t>
  </si>
  <si>
    <t xml:space="preserve">start </t>
  </si>
  <si>
    <t>end</t>
  </si>
  <si>
    <t>Transmission Deferral (MW)</t>
  </si>
  <si>
    <t>West Side</t>
  </si>
  <si>
    <t>Network Upgrade</t>
  </si>
  <si>
    <t>Year of deferral</t>
  </si>
  <si>
    <t>Table 2</t>
  </si>
  <si>
    <t>Avoided Energy Costs - Scheduled Hours ($/MWh)</t>
  </si>
  <si>
    <t>Winter Season</t>
  </si>
  <si>
    <t>Summer Season</t>
  </si>
  <si>
    <t>Energy Only</t>
  </si>
  <si>
    <t>COD</t>
  </si>
  <si>
    <t>Naughton</t>
  </si>
  <si>
    <t>Burner tip</t>
  </si>
  <si>
    <t>Network Upgrade ($/kw-yr)</t>
  </si>
  <si>
    <t>Total Fixed Cost</t>
  </si>
  <si>
    <t>if Deferred 1</t>
  </si>
  <si>
    <t>Collection</t>
  </si>
  <si>
    <t>Parent Object</t>
  </si>
  <si>
    <t>Child Object</t>
  </si>
  <si>
    <t>Property</t>
  </si>
  <si>
    <t>Value</t>
  </si>
  <si>
    <t>Data File</t>
  </si>
  <si>
    <t>Units</t>
  </si>
  <si>
    <t>Band</t>
  </si>
  <si>
    <t>Date From</t>
  </si>
  <si>
    <t>Date To</t>
  </si>
  <si>
    <t>Timeslice</t>
  </si>
  <si>
    <t>Action</t>
  </si>
  <si>
    <t>Expression</t>
  </si>
  <si>
    <t>Scenario</t>
  </si>
  <si>
    <t>Memo</t>
  </si>
  <si>
    <t>Category</t>
  </si>
  <si>
    <t>Variables</t>
  </si>
  <si>
    <t>System</t>
  </si>
  <si>
    <t>Inflation</t>
  </si>
  <si>
    <t>Profile</t>
  </si>
  <si>
    <t>-</t>
  </si>
  <si>
    <t>=</t>
  </si>
  <si>
    <t>Solar</t>
  </si>
  <si>
    <t>100% PTC</t>
  </si>
  <si>
    <t>110% PTC</t>
  </si>
  <si>
    <t>WIND</t>
  </si>
  <si>
    <t>Annual</t>
  </si>
  <si>
    <t>Levelized Capital Carrying Rate</t>
  </si>
  <si>
    <t>Total Net Power Cost ($ 000)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</si>
  <si>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</si>
  <si>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</si>
  <si>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</si>
  <si>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</si>
  <si>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</si>
  <si>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</si>
  <si>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</si>
  <si>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</si>
  <si>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</si>
  <si>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</si>
  <si>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</si>
  <si>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</si>
  <si>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PTC Variables</t>
  </si>
  <si>
    <t>FO&amp;M Charge</t>
  </si>
  <si>
    <t xml:space="preserve">Summer </t>
  </si>
  <si>
    <t>Generators</t>
  </si>
  <si>
    <t>PV_.PX.COR._.PTC.Utility_Scale</t>
  </si>
  <si>
    <t>Build Cost</t>
  </si>
  <si>
    <t>×</t>
  </si>
  <si>
    <t>IRPPVESC</t>
  </si>
  <si>
    <t>New Solar</t>
  </si>
  <si>
    <t>PV_.PX.SOR._.PTC.Utility_Scale</t>
  </si>
  <si>
    <t>PV_.PX.SUM._.PTC.Utility_Scale</t>
  </si>
  <si>
    <t>PV_.PX.UTS._.PTC.Utility_Scale</t>
  </si>
  <si>
    <t>PV_.PX.WMV._.PTC.Utility_Scale</t>
  </si>
  <si>
    <t>PV_.PX.YAK._.PTC.Utility_Scale</t>
  </si>
  <si>
    <t>WD_.PX.BDG._.PTC.Utility_Scale</t>
  </si>
  <si>
    <t>IRPWDESC</t>
  </si>
  <si>
    <t>New Wind</t>
  </si>
  <si>
    <t>WD_.PX.DJW._.PTC.Utility_Scale</t>
  </si>
  <si>
    <t>WD_.PX.WMV._.PTC.Utility_Scale</t>
  </si>
  <si>
    <t>WD_.PX.WYC._.PTC.Small_Scale</t>
  </si>
  <si>
    <t>IRPWDESC_Small</t>
  </si>
  <si>
    <t>WD_.PX.WYE._.PTC.Small_Scale</t>
  </si>
  <si>
    <t>WD_.PX.WYE._.PTC.Utility_Scale</t>
  </si>
  <si>
    <t>Batteries</t>
  </si>
  <si>
    <t>BAT.PX.UTS._.ITC.Li_ion_4hr</t>
  </si>
  <si>
    <t>25IRPBATESC</t>
  </si>
  <si>
    <t>New Battery</t>
  </si>
  <si>
    <t>BAT.PX.CHE._.ITC.Li_ion_4hr</t>
  </si>
  <si>
    <t>BAT.PX.COR._.ITC.Li_ion_4hr</t>
  </si>
  <si>
    <t>BAT.PX.COR._.ITC.Li_ion_4hr_Local</t>
  </si>
  <si>
    <t>BAT.PX.HTG._.ITC.Li_ion_4hr</t>
  </si>
  <si>
    <t>BAT.PX.PNC._.ITC.Li_ion_4hr_Local</t>
  </si>
  <si>
    <t>BAT.PX.SOR._.ITC.Li_ion_4hr_Local</t>
  </si>
  <si>
    <t>BAT.PX.WMV._.ITC.Li_ion_4hr</t>
  </si>
  <si>
    <t>BAT.PX.WWA._.ITC.Li_ion_4hr</t>
  </si>
  <si>
    <t>BAT.PX.WWA._.ITC.Li_ion_4hr_Local</t>
  </si>
  <si>
    <t>BAT.PX.YAK._.ITC.Li_ion_4hr</t>
  </si>
  <si>
    <t>BAT.PX.YAK._.ITC.Li_ion_4hr_Local</t>
  </si>
  <si>
    <t>BAT.PX.DJW._.ITC.Li_ion_8hr</t>
  </si>
  <si>
    <t>New Long Duration Storage</t>
  </si>
  <si>
    <t>BAT.PX.WSF._.ITC.IronAir_100hr</t>
  </si>
  <si>
    <t>$/kW/yr</t>
  </si>
  <si>
    <t>25IRP LI BAT 200 FOM</t>
  </si>
  <si>
    <t>25IRP LI BAT 200 8HR FOM</t>
  </si>
  <si>
    <t>25IRP 100HR BAT FOM</t>
  </si>
  <si>
    <t>Economic Life</t>
  </si>
  <si>
    <t>yr</t>
  </si>
  <si>
    <t>Added NTC Econ life</t>
  </si>
  <si>
    <t>%</t>
  </si>
  <si>
    <t>Escalation Rates</t>
  </si>
  <si>
    <t>H:\2025 IRP\03. Assumptions\04. Financial\Inflation\25IRP Plexos Inflation inputs 3Q 092024 CONF.xlsb</t>
  </si>
  <si>
    <t>IRPPVESC_Small</t>
  </si>
  <si>
    <t>2025 IRP Discount Rate</t>
  </si>
  <si>
    <t>2024 $</t>
  </si>
  <si>
    <t>Plant Costs  - 2025 IRP - Table 7.1 &amp; 7.2</t>
  </si>
  <si>
    <t>VO&amp;M Charge</t>
  </si>
  <si>
    <t>PV_.PX.WWA._.PTC.Utility_Scale</t>
  </si>
  <si>
    <t>MW Built</t>
  </si>
  <si>
    <t>Discount Rate - 2025 IRP</t>
  </si>
  <si>
    <t>Inflation rate</t>
  </si>
  <si>
    <t>PV_.PX.WMV._.PTC.Utility_Scale2032</t>
  </si>
  <si>
    <t>PV_.PX.WMV._.PTC.Utility_Scale2036</t>
  </si>
  <si>
    <t>WD_.PX.DJW._.PTC.Utility_Scale2029</t>
  </si>
  <si>
    <t>Wind Sorted by $/kW-yr_CC_Adj</t>
  </si>
  <si>
    <t>Solar Sorted by $/kW-yr_CC_Adj</t>
  </si>
  <si>
    <t xml:space="preserve">  Payment Factor, 0% ITC</t>
  </si>
  <si>
    <t>\\pacificorp.us\dfs\PDXCO\PaR\2025 IRP\03. Assumptions\12. New Resources (SSR)\Levelized\2025 IRP LFC_GM_2024E 2024.09.25 0% ITC.xlsb</t>
  </si>
  <si>
    <t>15 uear nominal levelized</t>
  </si>
  <si>
    <t>GSC.PX.BDG._.___.Frame</t>
  </si>
  <si>
    <t>New Gas</t>
  </si>
  <si>
    <t>First Year Fixed Capital Cost at Real Levelized Rate</t>
  </si>
  <si>
    <t>Fixed O&amp;M + Pipeline</t>
  </si>
  <si>
    <t>Total Resource Fixed Costs</t>
  </si>
  <si>
    <t>Total Resource Energy Cost</t>
  </si>
  <si>
    <t>$/MMBtu</t>
  </si>
  <si>
    <t>Statistics</t>
  </si>
  <si>
    <t>Percent</t>
  </si>
  <si>
    <t>Cap Cost</t>
  </si>
  <si>
    <t>Fixed</t>
  </si>
  <si>
    <t>Capacity Weighted</t>
  </si>
  <si>
    <t>aMW</t>
  </si>
  <si>
    <t>Variable</t>
  </si>
  <si>
    <t>Heat Rate</t>
  </si>
  <si>
    <t>Energy Weighted</t>
  </si>
  <si>
    <t>Rounded</t>
  </si>
  <si>
    <t>SCCT</t>
  </si>
  <si>
    <t xml:space="preserve">  MW Plant Capacity</t>
  </si>
  <si>
    <t>SCCT Frame "J" X1, Natural Gas</t>
  </si>
  <si>
    <t xml:space="preserve">  Fixed O&amp;M &amp; Capitalized O&amp;M ($/kW-Yr)</t>
  </si>
  <si>
    <t xml:space="preserve">  Fixed Pipeline ($/kW-Yr)</t>
  </si>
  <si>
    <t>$/MMBTU-Day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</si>
  <si>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</si>
  <si>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</si>
  <si>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</si>
  <si>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>Assumed ITC</t>
  </si>
  <si>
    <t xml:space="preserve">  Energy Weighted Capacity Factor</t>
  </si>
  <si>
    <t>H:\2023 IRP\3 - Assumptions\12 - New Resources (SSR)\[23 IRP Nat Gas_2023 02 10.xlsx]</t>
  </si>
  <si>
    <t>2025 IRP SCCT Frame -Wyoming East Brownfield</t>
  </si>
  <si>
    <t>Wyoming East Brownfield SCCT Frame "F" x1 (6,130')</t>
  </si>
  <si>
    <t>SCCT Frame "F" x1 (6,130')</t>
  </si>
  <si>
    <t>Fuel Cost ($/mmBtu )</t>
  </si>
  <si>
    <t>Fuel Cost ($/MWH)</t>
  </si>
  <si>
    <t>Plant Costs  - 2025 IRP</t>
  </si>
  <si>
    <t xml:space="preserve"> Gas Price Forecast (Sept 2024 MM)</t>
  </si>
  <si>
    <t>First year real levelized costs</t>
  </si>
  <si>
    <t>Source: (a)(d)(e)(g)</t>
  </si>
  <si>
    <t>Nominal 40 year Levelized</t>
  </si>
  <si>
    <t>CC at COD</t>
  </si>
  <si>
    <t>llokup</t>
  </si>
  <si>
    <t>mapping to CC_LOLP</t>
  </si>
  <si>
    <t>PV_.PX.YAK._.PTC.Utility_Scale2032</t>
  </si>
  <si>
    <t>Cluster 2/3 - Willamette Valley - Fry-Full Circle 230 kV</t>
  </si>
  <si>
    <t>PV_.PX.BDG._.PTC.Utility_Scale</t>
  </si>
  <si>
    <t>PV_.PX.BOR._.PTC.Utility_Scale</t>
  </si>
  <si>
    <t>PV_.PX.CLV._.PTC.Small_Scale</t>
  </si>
  <si>
    <t>PV_.PX.COR._.PTC.Small_Scale</t>
  </si>
  <si>
    <t>PV_.PX.DJW._.PTC.Utility_Scale</t>
  </si>
  <si>
    <t>PV_.PX.GOE._.PTC.Small_Scale</t>
  </si>
  <si>
    <t>PV_.PX.GOE._.PTC.Utility_Scale</t>
  </si>
  <si>
    <t>PV_.PX.HTG._.PTC.Utility_Scale</t>
  </si>
  <si>
    <t>PV_.PX.NTN._.PTC.Utility_Scale</t>
  </si>
  <si>
    <t>PV_.PX.NUT._.PTC.Small_Scale</t>
  </si>
  <si>
    <t>PV_.PX.NUT._.PTC.Utility_Scale</t>
  </si>
  <si>
    <t>PV_.PX.SOR._.PTC.Small_Scale</t>
  </si>
  <si>
    <t>PV_.PX.UTS._.PTC.Small_Scale</t>
  </si>
  <si>
    <t>PV_.PX.WMV._.PTC.Small_Scale</t>
  </si>
  <si>
    <t>PV_.PX.WSF._.PTC.Small_Scale</t>
  </si>
  <si>
    <t>PV_.PX.WWA._.PTC.Small_Scale</t>
  </si>
  <si>
    <t>PV_.PX.WYC._.PTC.Small_Scale</t>
  </si>
  <si>
    <t>PV_.PX.WYE._.PTC.Small_Scale</t>
  </si>
  <si>
    <t>PV_.PX.WYE._.PTC.Utility_Scale</t>
  </si>
  <si>
    <t>PV_.PX.WYN._.PTC.Small_Scale</t>
  </si>
  <si>
    <t>PV_.PX.YAK._.PTC.Small_Scale</t>
  </si>
  <si>
    <t>WD_.PX.BOR._.PTC.Utility_Scale</t>
  </si>
  <si>
    <t>WD_.PX.CLV._.PTC.Small_Scale</t>
  </si>
  <si>
    <t>WD_.PX.COR._.PTC.Small_Scale</t>
  </si>
  <si>
    <t>WD_.PX.COR._.PTC.Utility_Scale</t>
  </si>
  <si>
    <t>WD_.PX.GOE._.PTC.Small_Scale</t>
  </si>
  <si>
    <t>WD_.PX.GOE._.PTC.Utility_Scale</t>
  </si>
  <si>
    <t>WD_.PX.HTG._.PTC.Utility_Scale</t>
  </si>
  <si>
    <t>WD_.PX.NTN._.PTC.Utility_Scale</t>
  </si>
  <si>
    <t>WD_.PX.NUT._.PTC.Small_Scale</t>
  </si>
  <si>
    <t>WD_.PX.NUT._.PTC.Utility_Scale</t>
  </si>
  <si>
    <t>WD_.PX.SOR._.PTC.Offshore</t>
  </si>
  <si>
    <t>IRPWDESC_Offshore</t>
  </si>
  <si>
    <t>WD_.PX.SOR._.PTC.Small_Scale</t>
  </si>
  <si>
    <t>WD_.PX.SOR._.PTC.Utility_Scale</t>
  </si>
  <si>
    <t>WD_.PX.SUM._.PTC.Utility_Scale</t>
  </si>
  <si>
    <t>WD_.PX.UTS._.PTC.Small_Scale</t>
  </si>
  <si>
    <t>WD_.PX.UTS._.PTC.Utility_Scale</t>
  </si>
  <si>
    <t>WD_.PX.WMV._.PTC.Small_Scale</t>
  </si>
  <si>
    <t>WD_.PX.WSF._.PTC.Small_Scale</t>
  </si>
  <si>
    <t>WD_.PX.WWA._.PTC.Small_Scale</t>
  </si>
  <si>
    <t>WD_.PX.WWA._.PTC.Utility_Scale</t>
  </si>
  <si>
    <t>WD_.PX.WYN._.PTC.Small_Scale</t>
  </si>
  <si>
    <t>WD_.PX.YAK._.PTC.Small_Scale</t>
  </si>
  <si>
    <t>WD_.PX.YAK._.PTC.Utility_Scale</t>
  </si>
  <si>
    <t>Post 25 IRP Escalation Rates</t>
  </si>
  <si>
    <t>H:\_Projects\2025\DJ Analysis\Assumptions\25 IRP Escalation Rates v2 Updated 04212025.xlsx</t>
  </si>
  <si>
    <t>WD_.PX.BDG._.PTC.Utility_Scale2029</t>
  </si>
  <si>
    <t>WD_.PX.BDG._.PTC.Utility_Scale2030</t>
  </si>
  <si>
    <t>WD_.PX.BDG._.PTC.Utility_Scale2031</t>
  </si>
  <si>
    <t>WD_.PX.DJW._.PTC.Utility_Scale2030</t>
  </si>
  <si>
    <t>WD_.PX.DJW._.PTC.Utility_Scale2031</t>
  </si>
  <si>
    <t>CC</t>
  </si>
  <si>
    <t>PV_.PX.BDG._.PTC.Utility_Scale2031</t>
  </si>
  <si>
    <t>PV_.PX.HTG._.PTC.Utility_Scale2031</t>
  </si>
  <si>
    <t>PV_.PX.NTN._.PTC.Utility_Scale2031</t>
  </si>
  <si>
    <t>PV_.PX.UTS._.PTC.Utility_Scale2031</t>
  </si>
  <si>
    <t>$/kw-yr</t>
  </si>
  <si>
    <t>Nominal PTC 2028$</t>
  </si>
  <si>
    <t>Real Discount Rate</t>
  </si>
  <si>
    <t>% PTC</t>
  </si>
  <si>
    <t>NPV</t>
  </si>
  <si>
    <t>NPV chck</t>
  </si>
  <si>
    <t>Levelized PTC  Offset</t>
  </si>
  <si>
    <t>Nominal PTC 2029$</t>
  </si>
  <si>
    <t>Nominal PTC 2030$</t>
  </si>
  <si>
    <t>TransCapRecovFct</t>
  </si>
  <si>
    <t>OATT</t>
  </si>
  <si>
    <t>Build Investment $/kW-yr of Interconnect</t>
  </si>
  <si>
    <t>Degradation for Adj beyond 2046</t>
  </si>
  <si>
    <t>15 Year Starting 2027</t>
  </si>
  <si>
    <t>15 Year Starting 2026</t>
  </si>
  <si>
    <t>15 Year Starting 2028</t>
  </si>
  <si>
    <t>laST Plexos Model Year</t>
  </si>
  <si>
    <t>Resource type</t>
  </si>
  <si>
    <t>Appendix D</t>
  </si>
  <si>
    <t>Avoided Cost Prices $/MWh</t>
  </si>
  <si>
    <t>Thermal</t>
  </si>
  <si>
    <t>Solar Tracking</t>
  </si>
  <si>
    <t>Wind</t>
  </si>
  <si>
    <t>UT 2025.Q4</t>
  </si>
  <si>
    <t>UT 2025.Q3</t>
  </si>
  <si>
    <t>100% CF (2)</t>
  </si>
  <si>
    <t>32.25% CF (2)</t>
  </si>
  <si>
    <t>29.5% CF (2)</t>
  </si>
  <si>
    <t>Difference</t>
  </si>
  <si>
    <t>Final 2025 IRP Preferred Portfolio (OFPC Sep 2025) (Non-Routine)</t>
  </si>
  <si>
    <t>Final 2025 IRP Preferred Portfolio (OFPC Jun 2025)  (Non-Routine)</t>
  </si>
  <si>
    <t>Non-Routine OFPC Update</t>
  </si>
  <si>
    <t>15-Year Levelized Prices (Nominal) @ 6.38% Discount Rate (1) (3)</t>
  </si>
  <si>
    <t>2026-2040</t>
  </si>
  <si>
    <t>2027-2041</t>
  </si>
  <si>
    <t>Footnotes:</t>
  </si>
  <si>
    <t>(1)   Discount Rate - 2025 IRP</t>
  </si>
  <si>
    <t>Appendix D.2</t>
  </si>
  <si>
    <t>QF - Sch38 - UT - Solar T</t>
  </si>
  <si>
    <t xml:space="preserve"> Export (MW)</t>
  </si>
  <si>
    <t xml:space="preserve"> Import (MW)</t>
  </si>
  <si>
    <t xml:space="preserve"> Interconnect (MW)</t>
  </si>
  <si>
    <t>Build Investment ($m)</t>
  </si>
  <si>
    <t xml:space="preserve"> Build (%)</t>
  </si>
  <si>
    <t>From</t>
  </si>
  <si>
    <t>To</t>
  </si>
  <si>
    <t>Utah South - Wasatch Front: 138 kV reinforcement #1</t>
  </si>
  <si>
    <t>Utah South</t>
  </si>
  <si>
    <t>Wasatch Front</t>
  </si>
  <si>
    <t>Cluster 1 Area 11: Willamette Valley</t>
  </si>
  <si>
    <t>n/a</t>
  </si>
  <si>
    <t>Cluster 1 Area 14: Summer Lake</t>
  </si>
  <si>
    <t>Summer Lake</t>
  </si>
  <si>
    <t>Hemingway</t>
  </si>
  <si>
    <t>Cluster 1/2/3: Walla Walla</t>
  </si>
  <si>
    <t>Serial queue: Central Oregon</t>
  </si>
  <si>
    <t>Serial/Cluster 1/2: Yakima</t>
  </si>
  <si>
    <t>Utah South - Wasatch Front: 138 kV reinforcement #2</t>
  </si>
  <si>
    <t>Cluster 2 Area 23: Willamette Valley</t>
  </si>
  <si>
    <t>Cluster 2 Area 19: Summer Lake to Central Oregon 500 kV</t>
  </si>
  <si>
    <t>Central OR</t>
  </si>
  <si>
    <t>Walla Walla - Yakima 230 kV</t>
  </si>
  <si>
    <t>Walla Walla</t>
  </si>
  <si>
    <t>Yakima</t>
  </si>
  <si>
    <t>Serial through Cluster 1 Area 13: Southern Oregon</t>
  </si>
  <si>
    <t>Cluster 1 Area 12: Southern Oregon</t>
  </si>
  <si>
    <t>Cluster 2 Area 18: Central Oregon 500 kV Substation</t>
  </si>
  <si>
    <t>Walla Walla - Central Oregon 500 kV</t>
  </si>
  <si>
    <t>Grand Total</t>
  </si>
  <si>
    <t/>
  </si>
  <si>
    <t>Include</t>
  </si>
  <si>
    <t>Utah 2025.Q4 Sch 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</si>
</sst>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&quot;$&quot;#,##0.00_)"/>
    <numFmt numFmtId="179" formatCode="#,##0.0000_);\(#,##0.0000\)"/>
    <numFmt numFmtId="180" formatCode="m/d/yyyy\ h:mm:ss"/>
    <numFmt numFmtId="181" formatCode="_(* #,##0.0000_);[Red]_(* \(#,##0.0000\);_(* &quot;-&quot;_);_(@_)"/>
    <numFmt numFmtId="182" formatCode="_(* #,##0.00000_);[Red]_(* \(#,##0.00000\);_(* &quot;-&quot;_);_(@_)"/>
    <numFmt numFmtId="183" formatCode="_(* #,##0.000_);[Red]_(* \(#,##0.000\);_(* &quot;-&quot;_);_(@_)"/>
    <numFmt numFmtId="184" formatCode="_(* #,##0.000_);_(* \(#,##0.000\);_(* &quot;-&quot;_);_(@_)"/>
    <numFmt numFmtId="185" formatCode="_(* #,##0.0_);_(* \(#,##0.0\);_(* &quot;-&quot;??_);_(@_)"/>
    <numFmt numFmtId="186" formatCode="_(* #,##0.0000_);_(* \(#,##0.0000\);_(* &quot;-&quot;??_);_(@_)"/>
    <numFmt numFmtId="187" formatCode="_(* #,##0.000000000_);[Red]_(* \(#,##0.000000000\);_(* &quot;-&quot;_);_(@_)"/>
    <numFmt numFmtId="188" formatCode="0.00000"/>
    <numFmt numFmtId="189" formatCode="0.0000%"/>
  </numFmts>
  <fonts count="4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sz val="9"/>
      <color indexed="12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11"/>
      <color theme="0"/>
      <name val="Calibri"/>
      <family val="2"/>
      <scheme val="minor"/>
    </font>
    <font>
      <u/>
      <sz val="10"/>
      <name val="Times New Roman"/>
      <family val="1"/>
    </font>
    <font>
      <sz val="10"/>
      <name val="Geneva"/>
      <family val="2"/>
    </font>
    <font>
      <b/>
      <sz val="9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5">
    <xf numFmtId="171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2" fillId="0" borderId="0" applyNumberFormat="0" applyFill="0" applyBorder="0" applyAlignment="0">
      <protection locked="0"/>
    </xf>
    <xf numFmtId="41" fontId="7" fillId="0" borderId="0"/>
    <xf numFmtId="171" fontId="7" fillId="0" borderId="0"/>
    <xf numFmtId="0" fontId="5" fillId="0" borderId="0"/>
    <xf numFmtId="0" fontId="7" fillId="0" borderId="0"/>
    <xf numFmtId="9" fontId="5" fillId="0" borderId="0" applyFont="0" applyFill="0" applyBorder="0" applyAlignment="0" applyProtection="0"/>
    <xf numFmtId="167" fontId="5" fillId="0" borderId="0"/>
    <xf numFmtId="167" fontId="5" fillId="0" borderId="0"/>
    <xf numFmtId="41" fontId="7" fillId="0" borderId="0"/>
    <xf numFmtId="171" fontId="7" fillId="0" borderId="0"/>
    <xf numFmtId="171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5" fontId="25" fillId="0" borderId="0" applyFont="0" applyFill="0" applyBorder="0" applyProtection="0">
      <alignment horizontal="right"/>
    </xf>
    <xf numFmtId="176" fontId="18" fillId="0" borderId="0" applyNumberFormat="0" applyFill="0" applyBorder="0" applyAlignment="0" applyProtection="0"/>
    <xf numFmtId="0" fontId="16" fillId="0" borderId="20" applyNumberFormat="0" applyBorder="0" applyAlignment="0"/>
    <xf numFmtId="12" fontId="26" fillId="7" borderId="19">
      <alignment horizontal="left"/>
    </xf>
    <xf numFmtId="37" fontId="16" fillId="8" borderId="0" applyNumberFormat="0" applyBorder="0" applyAlignment="0" applyProtection="0"/>
    <xf numFmtId="37" fontId="16" fillId="0" borderId="0"/>
    <xf numFmtId="3" fontId="22" fillId="9" borderId="21" applyProtection="0"/>
    <xf numFmtId="9" fontId="5" fillId="0" borderId="0" applyFont="0" applyFill="0" applyBorder="0" applyAlignment="0" applyProtection="0"/>
    <xf numFmtId="171" fontId="7" fillId="0" borderId="0"/>
    <xf numFmtId="171" fontId="5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9" fillId="0" borderId="0"/>
    <xf numFmtId="0" fontId="5" fillId="0" borderId="0"/>
  </cellStyleXfs>
  <cellXfs count="424">
    <xf numFmtId="171" fontId="0" fillId="0" borderId="0" xfId="0"/>
    <xf numFmtId="171" fontId="8" fillId="0" borderId="0" xfId="0" applyFont="1" applyAlignment="1">
      <alignment horizontal="centerContinuous"/>
    </xf>
    <xf numFmtId="171" fontId="11" fillId="0" borderId="0" xfId="0" applyFont="1" applyAlignment="1">
      <alignment horizontal="centerContinuous"/>
    </xf>
    <xf numFmtId="171" fontId="7" fillId="0" borderId="0" xfId="0" applyFont="1"/>
    <xf numFmtId="171" fontId="9" fillId="0" borderId="0" xfId="0" applyFont="1" applyAlignment="1">
      <alignment horizontal="centerContinuous"/>
    </xf>
    <xf numFmtId="171" fontId="7" fillId="0" borderId="0" xfId="0" applyFont="1" applyAlignment="1">
      <alignment horizontal="center"/>
    </xf>
    <xf numFmtId="8" fontId="7" fillId="0" borderId="0" xfId="0" applyNumberFormat="1" applyFont="1"/>
    <xf numFmtId="8" fontId="7" fillId="0" borderId="2" xfId="0" applyNumberFormat="1" applyFont="1" applyBorder="1" applyAlignment="1">
      <alignment horizontal="center"/>
    </xf>
    <xf numFmtId="8" fontId="7" fillId="0" borderId="0" xfId="0" applyNumberFormat="1" applyFont="1" applyAlignment="1">
      <alignment horizontal="center"/>
    </xf>
    <xf numFmtId="171" fontId="7" fillId="0" borderId="0" xfId="0" quotePrefix="1" applyFont="1"/>
    <xf numFmtId="171" fontId="7" fillId="0" borderId="0" xfId="0" applyFont="1" applyAlignment="1">
      <alignment horizontal="centerContinuous"/>
    </xf>
    <xf numFmtId="8" fontId="7" fillId="0" borderId="8" xfId="0" applyNumberFormat="1" applyFont="1" applyBorder="1" applyAlignment="1">
      <alignment horizontal="center"/>
    </xf>
    <xf numFmtId="0" fontId="7" fillId="0" borderId="10" xfId="0" applyNumberFormat="1" applyFont="1" applyBorder="1" applyAlignment="1">
      <alignment horizontal="center"/>
    </xf>
    <xf numFmtId="171" fontId="6" fillId="0" borderId="5" xfId="0" applyFont="1" applyBorder="1" applyAlignment="1">
      <alignment horizontal="center"/>
    </xf>
    <xf numFmtId="171" fontId="6" fillId="0" borderId="5" xfId="0" applyFont="1" applyBorder="1" applyAlignment="1">
      <alignment horizontal="center" wrapText="1"/>
    </xf>
    <xf numFmtId="171" fontId="14" fillId="0" borderId="6" xfId="0" quotePrefix="1" applyFont="1" applyBorder="1" applyAlignment="1">
      <alignment horizontal="center" wrapText="1"/>
    </xf>
    <xf numFmtId="171" fontId="14" fillId="0" borderId="6" xfId="0" applyFont="1" applyBorder="1" applyAlignment="1">
      <alignment horizontal="center" wrapText="1"/>
    </xf>
    <xf numFmtId="171" fontId="6" fillId="0" borderId="0" xfId="0" applyFont="1" applyAlignment="1">
      <alignment horizontal="centerContinuous"/>
    </xf>
    <xf numFmtId="171" fontId="6" fillId="0" borderId="5" xfId="0" applyFont="1" applyBorder="1"/>
    <xf numFmtId="171" fontId="6" fillId="0" borderId="13" xfId="0" applyFont="1" applyBorder="1" applyAlignment="1">
      <alignment horizontal="center"/>
    </xf>
    <xf numFmtId="171" fontId="6" fillId="0" borderId="6" xfId="0" applyFont="1" applyBorder="1"/>
    <xf numFmtId="171" fontId="6" fillId="0" borderId="6" xfId="0" applyFont="1" applyBorder="1" applyAlignment="1">
      <alignment horizontal="center"/>
    </xf>
    <xf numFmtId="8" fontId="15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71" fontId="9" fillId="0" borderId="7" xfId="0" applyFont="1" applyBorder="1" applyAlignment="1">
      <alignment horizontal="centerContinuous"/>
    </xf>
    <xf numFmtId="171" fontId="16" fillId="2" borderId="0" xfId="0" applyFont="1" applyFill="1" applyAlignment="1">
      <alignment horizontal="centerContinuous"/>
    </xf>
    <xf numFmtId="171" fontId="18" fillId="2" borderId="0" xfId="0" applyFont="1" applyFill="1" applyAlignment="1">
      <alignment horizontal="centerContinuous"/>
    </xf>
    <xf numFmtId="170" fontId="16" fillId="2" borderId="0" xfId="1" applyNumberFormat="1" applyFont="1" applyFill="1" applyAlignment="1">
      <alignment horizontal="centerContinuous"/>
    </xf>
    <xf numFmtId="171" fontId="16" fillId="0" borderId="0" xfId="0" applyFont="1"/>
    <xf numFmtId="171" fontId="18" fillId="0" borderId="0" xfId="0" applyFont="1" applyAlignment="1">
      <alignment wrapText="1"/>
    </xf>
    <xf numFmtId="171" fontId="16" fillId="0" borderId="0" xfId="0" applyFont="1" applyAlignment="1">
      <alignment horizontal="center"/>
    </xf>
    <xf numFmtId="168" fontId="16" fillId="0" borderId="0" xfId="0" applyNumberFormat="1" applyFont="1"/>
    <xf numFmtId="2" fontId="7" fillId="0" borderId="0" xfId="0" applyNumberFormat="1" applyFont="1" applyAlignment="1">
      <alignment horizontal="center"/>
    </xf>
    <xf numFmtId="39" fontId="7" fillId="0" borderId="0" xfId="0" applyNumberFormat="1" applyFont="1" applyAlignment="1">
      <alignment horizontal="center"/>
    </xf>
    <xf numFmtId="171" fontId="6" fillId="0" borderId="0" xfId="0" applyFont="1" applyAlignment="1">
      <alignment horizontal="center"/>
    </xf>
    <xf numFmtId="167" fontId="0" fillId="0" borderId="0" xfId="8" applyNumberFormat="1" applyFont="1" applyFill="1"/>
    <xf numFmtId="171" fontId="6" fillId="0" borderId="16" xfId="5" applyFont="1" applyBorder="1" applyAlignment="1">
      <alignment horizontal="centerContinuous"/>
    </xf>
    <xf numFmtId="171" fontId="21" fillId="0" borderId="0" xfId="5" applyFont="1"/>
    <xf numFmtId="171" fontId="16" fillId="0" borderId="0" xfId="0" applyFont="1" applyAlignment="1">
      <alignment horizontal="centerContinuous"/>
    </xf>
    <xf numFmtId="171" fontId="7" fillId="0" borderId="0" xfId="0" applyFont="1" applyAlignment="1">
      <alignment horizontal="left" indent="1"/>
    </xf>
    <xf numFmtId="43" fontId="0" fillId="0" borderId="0" xfId="1" applyFont="1" applyFill="1"/>
    <xf numFmtId="171" fontId="0" fillId="0" borderId="0" xfId="0" quotePrefix="1"/>
    <xf numFmtId="41" fontId="7" fillId="0" borderId="0" xfId="11"/>
    <xf numFmtId="0" fontId="0" fillId="0" borderId="0" xfId="11" applyNumberFormat="1" applyFont="1" applyAlignment="1">
      <alignment horizontal="left"/>
    </xf>
    <xf numFmtId="172" fontId="0" fillId="0" borderId="0" xfId="0" applyNumberFormat="1"/>
    <xf numFmtId="171" fontId="10" fillId="0" borderId="0" xfId="0" applyFont="1"/>
    <xf numFmtId="171" fontId="18" fillId="2" borderId="0" xfId="0" applyFont="1" applyFill="1" applyAlignment="1">
      <alignment horizontal="center"/>
    </xf>
    <xf numFmtId="14" fontId="22" fillId="3" borderId="7" xfId="0" applyNumberFormat="1" applyFont="1" applyFill="1" applyBorder="1" applyAlignment="1">
      <alignment horizontal="center"/>
    </xf>
    <xf numFmtId="14" fontId="23" fillId="2" borderId="0" xfId="0" applyNumberFormat="1" applyFont="1" applyFill="1" applyAlignment="1">
      <alignment horizontal="centerContinuous" vertical="center"/>
    </xf>
    <xf numFmtId="171" fontId="10" fillId="0" borderId="0" xfId="0" applyFont="1" applyAlignment="1">
      <alignment horizontal="center"/>
    </xf>
    <xf numFmtId="171" fontId="16" fillId="2" borderId="0" xfId="0" applyFont="1" applyFill="1" applyAlignment="1">
      <alignment horizontal="centerContinuous" wrapText="1"/>
    </xf>
    <xf numFmtId="171" fontId="16" fillId="0" borderId="15" xfId="0" applyFont="1" applyBorder="1" applyAlignment="1">
      <alignment horizontal="center"/>
    </xf>
    <xf numFmtId="0" fontId="10" fillId="0" borderId="0" xfId="0" applyNumberFormat="1" applyFont="1" applyAlignment="1">
      <alignment horizontal="center"/>
    </xf>
    <xf numFmtId="171" fontId="10" fillId="4" borderId="14" xfId="0" applyFont="1" applyFill="1" applyBorder="1"/>
    <xf numFmtId="0" fontId="6" fillId="0" borderId="0" xfId="0" applyNumberFormat="1" applyFont="1"/>
    <xf numFmtId="177" fontId="7" fillId="0" borderId="0" xfId="0" applyNumberFormat="1" applyFont="1" applyAlignment="1">
      <alignment horizontal="center"/>
    </xf>
    <xf numFmtId="10" fontId="0" fillId="5" borderId="0" xfId="8" applyNumberFormat="1" applyFont="1" applyFill="1"/>
    <xf numFmtId="9" fontId="27" fillId="0" borderId="0" xfId="8" applyFont="1"/>
    <xf numFmtId="171" fontId="8" fillId="0" borderId="0" xfId="24" applyFont="1" applyAlignment="1">
      <alignment horizontal="centerContinuous"/>
    </xf>
    <xf numFmtId="171" fontId="7" fillId="0" borderId="0" xfId="24" applyAlignment="1">
      <alignment horizontal="centerContinuous"/>
    </xf>
    <xf numFmtId="171" fontId="7" fillId="0" borderId="0" xfId="24"/>
    <xf numFmtId="171" fontId="6" fillId="0" borderId="5" xfId="24" applyFont="1" applyBorder="1" applyAlignment="1">
      <alignment horizontal="center"/>
    </xf>
    <xf numFmtId="171" fontId="6" fillId="0" borderId="5" xfId="24" applyFont="1" applyBorder="1" applyAlignment="1">
      <alignment horizontal="center" wrapText="1"/>
    </xf>
    <xf numFmtId="171" fontId="11" fillId="0" borderId="6" xfId="24" applyFont="1" applyBorder="1" applyAlignment="1">
      <alignment horizontal="centerContinuous"/>
    </xf>
    <xf numFmtId="171" fontId="14" fillId="0" borderId="6" xfId="24" quotePrefix="1" applyFont="1" applyBorder="1" applyAlignment="1">
      <alignment horizontal="center" wrapText="1"/>
    </xf>
    <xf numFmtId="171" fontId="14" fillId="0" borderId="6" xfId="24" applyFont="1" applyBorder="1" applyAlignment="1">
      <alignment horizontal="center" wrapText="1"/>
    </xf>
    <xf numFmtId="171" fontId="10" fillId="0" borderId="0" xfId="24" quotePrefix="1" applyFont="1" applyAlignment="1">
      <alignment horizontal="center"/>
    </xf>
    <xf numFmtId="0" fontId="7" fillId="0" borderId="0" xfId="24" applyNumberFormat="1"/>
    <xf numFmtId="8" fontId="7" fillId="0" borderId="0" xfId="24" applyNumberFormat="1" applyAlignment="1">
      <alignment horizontal="right"/>
    </xf>
    <xf numFmtId="8" fontId="7" fillId="0" borderId="0" xfId="24" applyNumberFormat="1"/>
    <xf numFmtId="165" fontId="7" fillId="0" borderId="0" xfId="24" applyNumberFormat="1" applyAlignment="1">
      <alignment horizontal="center"/>
    </xf>
    <xf numFmtId="14" fontId="7" fillId="0" borderId="0" xfId="25" applyNumberFormat="1" applyFont="1"/>
    <xf numFmtId="8" fontId="7" fillId="0" borderId="0" xfId="24" applyNumberFormat="1" applyAlignment="1">
      <alignment horizontal="center"/>
    </xf>
    <xf numFmtId="171" fontId="9" fillId="0" borderId="0" xfId="24" applyFont="1" applyAlignment="1">
      <alignment horizontal="centerContinuous"/>
    </xf>
    <xf numFmtId="171" fontId="6" fillId="0" borderId="0" xfId="24" applyFont="1" applyAlignment="1">
      <alignment horizontal="centerContinuous"/>
    </xf>
    <xf numFmtId="171" fontId="7" fillId="0" borderId="0" xfId="24" applyAlignment="1">
      <alignment horizontal="center"/>
    </xf>
    <xf numFmtId="8" fontId="7" fillId="0" borderId="0" xfId="2" applyNumberFormat="1" applyFont="1" applyFill="1"/>
    <xf numFmtId="1" fontId="7" fillId="0" borderId="0" xfId="6" applyNumberFormat="1" applyFont="1" applyAlignment="1" applyProtection="1">
      <alignment horizontal="center"/>
      <protection locked="0"/>
    </xf>
    <xf numFmtId="172" fontId="7" fillId="0" borderId="0" xfId="24" applyNumberFormat="1"/>
    <xf numFmtId="167" fontId="7" fillId="0" borderId="0" xfId="8" applyNumberFormat="1" applyFont="1" applyFill="1"/>
    <xf numFmtId="44" fontId="27" fillId="0" borderId="0" xfId="2" applyFont="1" applyFill="1"/>
    <xf numFmtId="174" fontId="30" fillId="0" borderId="0" xfId="0" applyNumberFormat="1" applyFont="1" applyProtection="1">
      <protection locked="0"/>
    </xf>
    <xf numFmtId="171" fontId="6" fillId="0" borderId="0" xfId="0" applyFont="1" applyAlignment="1">
      <alignment horizontal="left"/>
    </xf>
    <xf numFmtId="167" fontId="0" fillId="0" borderId="0" xfId="8" applyNumberFormat="1" applyFont="1"/>
    <xf numFmtId="171" fontId="7" fillId="0" borderId="1" xfId="0" applyFont="1" applyBorder="1" applyAlignment="1">
      <alignment horizontal="center"/>
    </xf>
    <xf numFmtId="173" fontId="0" fillId="0" borderId="0" xfId="0" applyNumberFormat="1"/>
    <xf numFmtId="171" fontId="6" fillId="0" borderId="0" xfId="0" applyFont="1" applyAlignment="1">
      <alignment vertical="top" wrapText="1"/>
    </xf>
    <xf numFmtId="171" fontId="6" fillId="0" borderId="0" xfId="0" applyFont="1" applyAlignment="1">
      <alignment horizontal="left" vertical="top" wrapText="1"/>
    </xf>
    <xf numFmtId="171" fontId="7" fillId="0" borderId="0" xfId="0" applyFont="1" applyAlignment="1">
      <alignment horizontal="left" vertical="top" wrapText="1"/>
    </xf>
    <xf numFmtId="178" fontId="7" fillId="0" borderId="0" xfId="0" applyNumberFormat="1" applyFont="1" applyAlignment="1">
      <alignment horizontal="center"/>
    </xf>
    <xf numFmtId="171" fontId="0" fillId="0" borderId="0" xfId="0" applyAlignment="1">
      <alignment wrapText="1"/>
    </xf>
    <xf numFmtId="171" fontId="7" fillId="0" borderId="0" xfId="0" applyFont="1" applyAlignment="1">
      <alignment wrapText="1"/>
    </xf>
    <xf numFmtId="171" fontId="7" fillId="0" borderId="0" xfId="0" applyFont="1" applyAlignment="1">
      <alignment horizontal="center" wrapText="1"/>
    </xf>
    <xf numFmtId="171" fontId="6" fillId="0" borderId="0" xfId="0" applyFont="1" applyAlignment="1">
      <alignment horizontal="center" wrapText="1"/>
    </xf>
    <xf numFmtId="167" fontId="7" fillId="0" borderId="0" xfId="8" applyNumberFormat="1" applyFont="1" applyFill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79" fontId="0" fillId="0" borderId="0" xfId="1" applyNumberFormat="1" applyFont="1"/>
    <xf numFmtId="167" fontId="24" fillId="0" borderId="0" xfId="8" applyNumberFormat="1" applyFont="1" applyFill="1" applyAlignment="1">
      <alignment wrapText="1"/>
    </xf>
    <xf numFmtId="171" fontId="6" fillId="0" borderId="0" xfId="0" applyFont="1" applyAlignment="1">
      <alignment wrapText="1"/>
    </xf>
    <xf numFmtId="171" fontId="7" fillId="0" borderId="0" xfId="24" applyAlignment="1">
      <alignment wrapText="1"/>
    </xf>
    <xf numFmtId="171" fontId="0" fillId="10" borderId="0" xfId="0" applyFill="1" applyAlignment="1">
      <alignment wrapText="1"/>
    </xf>
    <xf numFmtId="171" fontId="32" fillId="0" borderId="0" xfId="0" applyFont="1" applyAlignment="1">
      <alignment horizontal="centerContinuous"/>
    </xf>
    <xf numFmtId="171" fontId="33" fillId="0" borderId="0" xfId="0" applyFont="1" applyAlignment="1">
      <alignment horizontal="centerContinuous"/>
    </xf>
    <xf numFmtId="171" fontId="32" fillId="0" borderId="0" xfId="0" applyFont="1"/>
    <xf numFmtId="171" fontId="33" fillId="0" borderId="0" xfId="0" applyFont="1"/>
    <xf numFmtId="171" fontId="7" fillId="0" borderId="0" xfId="0" quotePrefix="1" applyFont="1" applyAlignment="1">
      <alignment horizontal="center"/>
    </xf>
    <xf numFmtId="8" fontId="34" fillId="0" borderId="0" xfId="0" applyNumberFormat="1" applyFont="1" applyAlignment="1">
      <alignment horizontal="center"/>
    </xf>
    <xf numFmtId="8" fontId="34" fillId="0" borderId="0" xfId="0" applyNumberFormat="1" applyFont="1" applyAlignment="1">
      <alignment horizontal="left"/>
    </xf>
    <xf numFmtId="171" fontId="7" fillId="0" borderId="22" xfId="0" applyFont="1" applyBorder="1" applyAlignment="1">
      <alignment horizontal="center"/>
    </xf>
    <xf numFmtId="171" fontId="7" fillId="0" borderId="5" xfId="0" applyFont="1" applyBorder="1" applyAlignment="1">
      <alignment horizontal="centerContinuous"/>
    </xf>
    <xf numFmtId="171" fontId="7" fillId="0" borderId="5" xfId="0" quotePrefix="1" applyFont="1" applyBorder="1" applyAlignment="1">
      <alignment horizontal="centerContinuous"/>
    </xf>
    <xf numFmtId="171" fontId="7" fillId="0" borderId="4" xfId="0" applyFont="1" applyBorder="1" applyAlignment="1">
      <alignment horizontal="centerContinuous"/>
    </xf>
    <xf numFmtId="171" fontId="7" fillId="0" borderId="7" xfId="0" applyFont="1" applyBorder="1" applyAlignment="1">
      <alignment horizontal="centerContinuous"/>
    </xf>
    <xf numFmtId="171" fontId="7" fillId="0" borderId="3" xfId="0" applyFont="1" applyBorder="1" applyAlignment="1">
      <alignment horizontal="centerContinuous"/>
    </xf>
    <xf numFmtId="171" fontId="7" fillId="0" borderId="22" xfId="0" applyFont="1" applyBorder="1" applyAlignment="1">
      <alignment horizontal="centerContinuous"/>
    </xf>
    <xf numFmtId="171" fontId="7" fillId="0" borderId="2" xfId="0" applyFont="1" applyBorder="1" applyAlignment="1">
      <alignment horizontal="centerContinuous"/>
    </xf>
    <xf numFmtId="171" fontId="7" fillId="0" borderId="8" xfId="0" applyFont="1" applyBorder="1" applyAlignment="1">
      <alignment horizontal="centerContinuous"/>
    </xf>
    <xf numFmtId="171" fontId="7" fillId="0" borderId="23" xfId="0" applyFont="1" applyBorder="1" applyAlignment="1">
      <alignment horizontal="center"/>
    </xf>
    <xf numFmtId="171" fontId="7" fillId="0" borderId="3" xfId="0" applyFont="1" applyBorder="1" applyAlignment="1">
      <alignment horizontal="center"/>
    </xf>
    <xf numFmtId="171" fontId="7" fillId="0" borderId="9" xfId="0" applyFont="1" applyBorder="1" applyAlignment="1">
      <alignment horizontal="center"/>
    </xf>
    <xf numFmtId="171" fontId="7" fillId="0" borderId="4" xfId="0" applyFont="1" applyBorder="1" applyAlignment="1">
      <alignment horizontal="center"/>
    </xf>
    <xf numFmtId="0" fontId="7" fillId="0" borderId="22" xfId="0" applyNumberFormat="1" applyFont="1" applyBorder="1" applyAlignment="1">
      <alignment horizontal="center"/>
    </xf>
    <xf numFmtId="8" fontId="7" fillId="0" borderId="5" xfId="0" applyNumberFormat="1" applyFont="1" applyBorder="1"/>
    <xf numFmtId="8" fontId="7" fillId="11" borderId="22" xfId="0" applyNumberFormat="1" applyFont="1" applyFill="1" applyBorder="1" applyAlignment="1">
      <alignment horizontal="center"/>
    </xf>
    <xf numFmtId="8" fontId="7" fillId="11" borderId="2" xfId="0" applyNumberFormat="1" applyFont="1" applyFill="1" applyBorder="1" applyAlignment="1">
      <alignment horizontal="center"/>
    </xf>
    <xf numFmtId="8" fontId="7" fillId="11" borderId="8" xfId="0" applyNumberFormat="1" applyFont="1" applyFill="1" applyBorder="1" applyAlignment="1">
      <alignment horizontal="center"/>
    </xf>
    <xf numFmtId="1" fontId="7" fillId="0" borderId="22" xfId="0" applyNumberFormat="1" applyFont="1" applyBorder="1" applyAlignment="1">
      <alignment horizontal="center"/>
    </xf>
    <xf numFmtId="43" fontId="7" fillId="0" borderId="13" xfId="0" applyNumberFormat="1" applyFont="1" applyBorder="1"/>
    <xf numFmtId="43" fontId="7" fillId="0" borderId="0" xfId="0" applyNumberFormat="1" applyFont="1" applyAlignment="1">
      <alignment horizontal="center"/>
    </xf>
    <xf numFmtId="43" fontId="7" fillId="0" borderId="11" xfId="0" applyNumberFormat="1" applyFont="1" applyBorder="1" applyAlignment="1">
      <alignment horizontal="center"/>
    </xf>
    <xf numFmtId="43" fontId="7" fillId="0" borderId="10" xfId="0" applyNumberFormat="1" applyFont="1" applyBorder="1" applyAlignment="1">
      <alignment horizontal="center"/>
    </xf>
    <xf numFmtId="0" fontId="7" fillId="0" borderId="23" xfId="0" applyNumberFormat="1" applyFont="1" applyBorder="1" applyAlignment="1">
      <alignment horizontal="center"/>
    </xf>
    <xf numFmtId="43" fontId="7" fillId="0" borderId="6" xfId="0" applyNumberFormat="1" applyFont="1" applyBorder="1"/>
    <xf numFmtId="43" fontId="7" fillId="0" borderId="1" xfId="0" applyNumberFormat="1" applyFont="1" applyBorder="1" applyAlignment="1">
      <alignment horizontal="center"/>
    </xf>
    <xf numFmtId="43" fontId="7" fillId="0" borderId="12" xfId="0" applyNumberFormat="1" applyFont="1" applyBorder="1" applyAlignment="1">
      <alignment horizontal="center"/>
    </xf>
    <xf numFmtId="43" fontId="7" fillId="0" borderId="23" xfId="0" applyNumberFormat="1" applyFont="1" applyBorder="1" applyAlignment="1">
      <alignment horizontal="center"/>
    </xf>
    <xf numFmtId="171" fontId="7" fillId="0" borderId="0" xfId="0" applyFont="1" applyAlignment="1">
      <alignment horizontal="left"/>
    </xf>
    <xf numFmtId="171" fontId="7" fillId="0" borderId="0" xfId="0" quotePrefix="1" applyFont="1" applyAlignment="1">
      <alignment horizontal="left" vertical="top"/>
    </xf>
    <xf numFmtId="172" fontId="7" fillId="0" borderId="0" xfId="0" applyNumberFormat="1" applyFont="1"/>
    <xf numFmtId="1" fontId="7" fillId="0" borderId="10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71" fontId="7" fillId="0" borderId="0" xfId="24" applyAlignment="1">
      <alignment horizontal="center" wrapText="1"/>
    </xf>
    <xf numFmtId="173" fontId="7" fillId="0" borderId="0" xfId="24" applyNumberFormat="1"/>
    <xf numFmtId="164" fontId="7" fillId="0" borderId="0" xfId="1" applyNumberFormat="1" applyFont="1" applyFill="1"/>
    <xf numFmtId="0" fontId="0" fillId="0" borderId="0" xfId="0" applyNumberFormat="1"/>
    <xf numFmtId="41" fontId="0" fillId="0" borderId="0" xfId="4" applyFont="1"/>
    <xf numFmtId="171" fontId="6" fillId="0" borderId="0" xfId="0" applyFont="1"/>
    <xf numFmtId="171" fontId="0" fillId="6" borderId="0" xfId="0" applyFill="1"/>
    <xf numFmtId="171" fontId="0" fillId="0" borderId="0" xfId="0" applyAlignment="1">
      <alignment horizontal="right"/>
    </xf>
    <xf numFmtId="171" fontId="0" fillId="0" borderId="0" xfId="24" applyFont="1"/>
    <xf numFmtId="8" fontId="0" fillId="0" borderId="0" xfId="24" applyNumberFormat="1" applyFont="1"/>
    <xf numFmtId="8" fontId="31" fillId="0" borderId="0" xfId="24" applyNumberFormat="1" applyFont="1"/>
    <xf numFmtId="6" fontId="7" fillId="0" borderId="0" xfId="2" applyNumberFormat="1" applyFont="1" applyFill="1"/>
    <xf numFmtId="174" fontId="7" fillId="0" borderId="0" xfId="24" applyNumberFormat="1"/>
    <xf numFmtId="167" fontId="7" fillId="0" borderId="0" xfId="24" applyNumberFormat="1"/>
    <xf numFmtId="171" fontId="31" fillId="0" borderId="0" xfId="24" applyFont="1"/>
    <xf numFmtId="165" fontId="7" fillId="10" borderId="0" xfId="24" applyNumberFormat="1" applyFill="1" applyAlignment="1">
      <alignment horizontal="center"/>
    </xf>
    <xf numFmtId="166" fontId="7" fillId="0" borderId="0" xfId="24" applyNumberFormat="1" applyAlignment="1">
      <alignment horizontal="center"/>
    </xf>
    <xf numFmtId="181" fontId="0" fillId="0" borderId="0" xfId="0" applyNumberFormat="1"/>
    <xf numFmtId="172" fontId="31" fillId="0" borderId="0" xfId="24" applyNumberFormat="1" applyFont="1"/>
    <xf numFmtId="10" fontId="7" fillId="0" borderId="0" xfId="8" applyNumberFormat="1" applyFont="1" applyFill="1"/>
    <xf numFmtId="171" fontId="7" fillId="12" borderId="0" xfId="24" applyFill="1"/>
    <xf numFmtId="171" fontId="0" fillId="0" borderId="10" xfId="0" applyBorder="1" applyAlignment="1">
      <alignment wrapText="1"/>
    </xf>
    <xf numFmtId="171" fontId="0" fillId="0" borderId="10" xfId="0" applyBorder="1"/>
    <xf numFmtId="171" fontId="0" fillId="0" borderId="11" xfId="0" applyBorder="1"/>
    <xf numFmtId="171" fontId="0" fillId="0" borderId="23" xfId="0" applyBorder="1"/>
    <xf numFmtId="171" fontId="0" fillId="0" borderId="1" xfId="0" applyBorder="1"/>
    <xf numFmtId="0" fontId="6" fillId="0" borderId="9" xfId="0" applyNumberFormat="1" applyFont="1" applyBorder="1"/>
    <xf numFmtId="171" fontId="6" fillId="6" borderId="0" xfId="0" applyFont="1" applyFill="1" applyAlignment="1">
      <alignment wrapText="1"/>
    </xf>
    <xf numFmtId="171" fontId="6" fillId="5" borderId="0" xfId="0" applyFont="1" applyFill="1" applyAlignment="1">
      <alignment wrapText="1"/>
    </xf>
    <xf numFmtId="44" fontId="6" fillId="0" borderId="0" xfId="2" applyFont="1"/>
    <xf numFmtId="44" fontId="0" fillId="0" borderId="0" xfId="2" applyFont="1" applyBorder="1"/>
    <xf numFmtId="171" fontId="0" fillId="0" borderId="0" xfId="0" applyAlignment="1">
      <alignment horizontal="center"/>
    </xf>
    <xf numFmtId="0" fontId="6" fillId="0" borderId="22" xfId="0" applyNumberFormat="1" applyFont="1" applyBorder="1"/>
    <xf numFmtId="0" fontId="6" fillId="0" borderId="2" xfId="0" applyNumberFormat="1" applyFont="1" applyBorder="1"/>
    <xf numFmtId="171" fontId="0" fillId="5" borderId="22" xfId="0" applyFill="1" applyBorder="1"/>
    <xf numFmtId="171" fontId="0" fillId="5" borderId="2" xfId="0" applyFill="1" applyBorder="1"/>
    <xf numFmtId="171" fontId="0" fillId="0" borderId="0" xfId="0" applyAlignment="1">
      <alignment horizontal="center" wrapText="1"/>
    </xf>
    <xf numFmtId="8" fontId="7" fillId="12" borderId="0" xfId="2" applyNumberFormat="1" applyFont="1" applyFill="1" applyBorder="1"/>
    <xf numFmtId="171" fontId="0" fillId="6" borderId="0" xfId="0" applyFill="1" applyAlignment="1">
      <alignment wrapText="1"/>
    </xf>
    <xf numFmtId="7" fontId="7" fillId="0" borderId="5" xfId="0" applyNumberFormat="1" applyFont="1" applyBorder="1"/>
    <xf numFmtId="7" fontId="7" fillId="0" borderId="2" xfId="0" applyNumberFormat="1" applyFont="1" applyBorder="1" applyAlignment="1">
      <alignment horizontal="center"/>
    </xf>
    <xf numFmtId="7" fontId="7" fillId="0" borderId="8" xfId="0" applyNumberFormat="1" applyFont="1" applyBorder="1" applyAlignment="1">
      <alignment horizontal="center"/>
    </xf>
    <xf numFmtId="7" fontId="7" fillId="0" borderId="22" xfId="0" applyNumberFormat="1" applyFont="1" applyBorder="1" applyAlignment="1">
      <alignment horizontal="center"/>
    </xf>
    <xf numFmtId="7" fontId="7" fillId="0" borderId="13" xfId="0" applyNumberFormat="1" applyFont="1" applyBorder="1"/>
    <xf numFmtId="7" fontId="7" fillId="0" borderId="0" xfId="0" applyNumberFormat="1" applyFont="1" applyAlignment="1">
      <alignment horizontal="center"/>
    </xf>
    <xf numFmtId="7" fontId="7" fillId="0" borderId="11" xfId="0" applyNumberFormat="1" applyFont="1" applyBorder="1" applyAlignment="1">
      <alignment horizontal="center"/>
    </xf>
    <xf numFmtId="7" fontId="7" fillId="0" borderId="10" xfId="0" applyNumberFormat="1" applyFont="1" applyBorder="1" applyAlignment="1">
      <alignment horizontal="center"/>
    </xf>
    <xf numFmtId="7" fontId="7" fillId="0" borderId="6" xfId="0" applyNumberFormat="1" applyFont="1" applyBorder="1"/>
    <xf numFmtId="7" fontId="7" fillId="0" borderId="1" xfId="0" applyNumberFormat="1" applyFont="1" applyBorder="1" applyAlignment="1">
      <alignment horizontal="center"/>
    </xf>
    <xf numFmtId="7" fontId="7" fillId="0" borderId="12" xfId="0" applyNumberFormat="1" applyFont="1" applyBorder="1" applyAlignment="1">
      <alignment horizontal="center"/>
    </xf>
    <xf numFmtId="7" fontId="7" fillId="0" borderId="23" xfId="0" applyNumberFormat="1" applyFont="1" applyBorder="1" applyAlignment="1">
      <alignment horizontal="center"/>
    </xf>
    <xf numFmtId="171" fontId="17" fillId="0" borderId="0" xfId="10" applyNumberFormat="1" applyFont="1" applyAlignment="1">
      <alignment horizontal="centerContinuous"/>
    </xf>
    <xf numFmtId="171" fontId="5" fillId="0" borderId="5" xfId="10" applyNumberFormat="1" applyBorder="1" applyAlignment="1">
      <alignment horizontal="center"/>
    </xf>
    <xf numFmtId="171" fontId="5" fillId="0" borderId="7" xfId="10" applyNumberFormat="1" applyBorder="1" applyAlignment="1">
      <alignment horizontal="center"/>
    </xf>
    <xf numFmtId="171" fontId="5" fillId="0" borderId="3" xfId="10" applyNumberFormat="1" applyBorder="1" applyAlignment="1">
      <alignment horizontal="centerContinuous"/>
    </xf>
    <xf numFmtId="171" fontId="5" fillId="0" borderId="4" xfId="10" applyNumberFormat="1" applyBorder="1" applyAlignment="1">
      <alignment horizontal="centerContinuous"/>
    </xf>
    <xf numFmtId="171" fontId="5" fillId="0" borderId="6" xfId="10" applyNumberFormat="1" applyBorder="1" applyAlignment="1">
      <alignment horizontal="center"/>
    </xf>
    <xf numFmtId="171" fontId="5" fillId="0" borderId="4" xfId="10" applyNumberFormat="1" applyBorder="1" applyAlignment="1">
      <alignment horizontal="center"/>
    </xf>
    <xf numFmtId="171" fontId="5" fillId="0" borderId="3" xfId="10" applyNumberFormat="1" applyBorder="1" applyAlignment="1">
      <alignment horizontal="center"/>
    </xf>
    <xf numFmtId="171" fontId="5" fillId="0" borderId="9" xfId="10" applyNumberFormat="1" applyBorder="1" applyAlignment="1">
      <alignment horizontal="centerContinuous"/>
    </xf>
    <xf numFmtId="17" fontId="5" fillId="0" borderId="5" xfId="10" applyNumberFormat="1" applyBorder="1" applyAlignment="1">
      <alignment horizontal="center"/>
    </xf>
    <xf numFmtId="17" fontId="5" fillId="0" borderId="13" xfId="10" applyNumberFormat="1" applyBorder="1" applyAlignment="1">
      <alignment horizontal="center"/>
    </xf>
    <xf numFmtId="17" fontId="5" fillId="0" borderId="6" xfId="10" applyNumberFormat="1" applyBorder="1" applyAlignment="1">
      <alignment horizontal="center"/>
    </xf>
    <xf numFmtId="8" fontId="7" fillId="10" borderId="0" xfId="24" applyNumberFormat="1" applyFill="1" applyAlignment="1">
      <alignment horizontal="right"/>
    </xf>
    <xf numFmtId="171" fontId="0" fillId="5" borderId="0" xfId="0" applyFill="1" applyAlignment="1">
      <alignment wrapText="1"/>
    </xf>
    <xf numFmtId="172" fontId="0" fillId="0" borderId="0" xfId="1" applyNumberFormat="1" applyFont="1"/>
    <xf numFmtId="172" fontId="7" fillId="0" borderId="0" xfId="11" applyNumberFormat="1"/>
    <xf numFmtId="0" fontId="0" fillId="0" borderId="0" xfId="7" applyFont="1" applyAlignment="1">
      <alignment horizontal="center"/>
    </xf>
    <xf numFmtId="0" fontId="7" fillId="0" borderId="0" xfId="0" applyNumberFormat="1" applyFont="1" applyAlignment="1">
      <alignment horizontal="center"/>
    </xf>
    <xf numFmtId="8" fontId="7" fillId="0" borderId="0" xfId="0" quotePrefix="1" applyNumberFormat="1" applyFont="1" applyAlignment="1">
      <alignment horizontal="center"/>
    </xf>
    <xf numFmtId="0" fontId="35" fillId="0" borderId="0" xfId="31" applyFont="1"/>
    <xf numFmtId="0" fontId="33" fillId="0" borderId="0" xfId="31" applyFont="1"/>
    <xf numFmtId="0" fontId="1" fillId="0" borderId="0" xfId="31"/>
    <xf numFmtId="180" fontId="1" fillId="0" borderId="0" xfId="31" applyNumberFormat="1"/>
    <xf numFmtId="180" fontId="33" fillId="0" borderId="0" xfId="31" applyNumberFormat="1" applyFont="1"/>
    <xf numFmtId="2" fontId="33" fillId="0" borderId="0" xfId="31" applyNumberFormat="1" applyFont="1"/>
    <xf numFmtId="43" fontId="33" fillId="0" borderId="0" xfId="32" applyFont="1" applyFill="1"/>
    <xf numFmtId="164" fontId="33" fillId="0" borderId="0" xfId="32" applyNumberFormat="1" applyFont="1" applyFill="1"/>
    <xf numFmtId="8" fontId="33" fillId="0" borderId="0" xfId="31" applyNumberFormat="1" applyFont="1"/>
    <xf numFmtId="180" fontId="35" fillId="0" borderId="0" xfId="31" applyNumberFormat="1" applyFont="1"/>
    <xf numFmtId="0" fontId="9" fillId="0" borderId="0" xfId="31" applyFont="1"/>
    <xf numFmtId="180" fontId="9" fillId="0" borderId="0" xfId="31" applyNumberFormat="1" applyFont="1"/>
    <xf numFmtId="2" fontId="9" fillId="0" borderId="0" xfId="31" applyNumberFormat="1" applyFont="1"/>
    <xf numFmtId="43" fontId="9" fillId="0" borderId="0" xfId="32" applyFont="1" applyFill="1"/>
    <xf numFmtId="164" fontId="9" fillId="0" borderId="0" xfId="32" applyNumberFormat="1" applyFont="1" applyFill="1"/>
    <xf numFmtId="8" fontId="9" fillId="0" borderId="0" xfId="31" applyNumberFormat="1" applyFont="1"/>
    <xf numFmtId="0" fontId="1" fillId="13" borderId="0" xfId="31" applyFill="1"/>
    <xf numFmtId="0" fontId="1" fillId="14" borderId="0" xfId="31" applyFill="1"/>
    <xf numFmtId="10" fontId="1" fillId="0" borderId="0" xfId="31" applyNumberFormat="1"/>
    <xf numFmtId="182" fontId="7" fillId="0" borderId="0" xfId="24" applyNumberFormat="1"/>
    <xf numFmtId="8" fontId="33" fillId="15" borderId="0" xfId="32" applyNumberFormat="1" applyFont="1" applyFill="1"/>
    <xf numFmtId="180" fontId="33" fillId="0" borderId="0" xfId="0" applyNumberFormat="1" applyFont="1"/>
    <xf numFmtId="8" fontId="33" fillId="0" borderId="0" xfId="0" applyNumberFormat="1" applyFont="1"/>
    <xf numFmtId="10" fontId="0" fillId="0" borderId="0" xfId="0" applyNumberFormat="1"/>
    <xf numFmtId="171" fontId="6" fillId="0" borderId="0" xfId="24" applyFont="1" applyAlignment="1">
      <alignment wrapText="1"/>
    </xf>
    <xf numFmtId="172" fontId="7" fillId="0" borderId="0" xfId="24" applyNumberFormat="1" applyAlignment="1">
      <alignment horizontal="right"/>
    </xf>
    <xf numFmtId="2" fontId="33" fillId="0" borderId="0" xfId="0" applyNumberFormat="1" applyFont="1"/>
    <xf numFmtId="171" fontId="37" fillId="16" borderId="0" xfId="0" applyFont="1" applyFill="1"/>
    <xf numFmtId="171" fontId="37" fillId="16" borderId="0" xfId="0" applyFont="1" applyFill="1" applyAlignment="1">
      <alignment horizontal="center" wrapText="1"/>
    </xf>
    <xf numFmtId="37" fontId="0" fillId="0" borderId="0" xfId="0" applyNumberFormat="1"/>
    <xf numFmtId="164" fontId="0" fillId="0" borderId="0" xfId="0" applyNumberFormat="1"/>
    <xf numFmtId="9" fontId="0" fillId="0" borderId="0" xfId="0" applyNumberFormat="1"/>
    <xf numFmtId="183" fontId="0" fillId="0" borderId="0" xfId="0" applyNumberFormat="1"/>
    <xf numFmtId="8" fontId="7" fillId="0" borderId="0" xfId="0" applyNumberFormat="1" applyFont="1" applyAlignment="1">
      <alignment wrapText="1"/>
    </xf>
    <xf numFmtId="171" fontId="29" fillId="0" borderId="0" xfId="26" applyNumberFormat="1" applyAlignment="1" applyProtection="1"/>
    <xf numFmtId="6" fontId="7" fillId="0" borderId="0" xfId="2" applyNumberFormat="1" applyFont="1" applyFill="1" applyBorder="1"/>
    <xf numFmtId="8" fontId="7" fillId="0" borderId="0" xfId="2" applyNumberFormat="1" applyFont="1" applyFill="1" applyBorder="1"/>
    <xf numFmtId="180" fontId="0" fillId="0" borderId="0" xfId="0" applyNumberFormat="1"/>
    <xf numFmtId="171" fontId="0" fillId="0" borderId="0" xfId="0" applyAlignment="1">
      <alignment horizontal="centerContinuous"/>
    </xf>
    <xf numFmtId="171" fontId="6" fillId="0" borderId="5" xfId="0" applyFont="1" applyBorder="1" applyAlignment="1">
      <alignment horizontal="centerContinuous" wrapText="1"/>
    </xf>
    <xf numFmtId="171" fontId="11" fillId="0" borderId="6" xfId="0" applyFont="1" applyBorder="1" applyAlignment="1">
      <alignment horizontal="centerContinuous"/>
    </xf>
    <xf numFmtId="171" fontId="10" fillId="0" borderId="0" xfId="0" quotePrefix="1" applyFont="1" applyAlignment="1">
      <alignment horizontal="center"/>
    </xf>
    <xf numFmtId="6" fontId="0" fillId="0" borderId="0" xfId="0" applyNumberFormat="1" applyAlignment="1">
      <alignment horizontal="right"/>
    </xf>
    <xf numFmtId="8" fontId="0" fillId="0" borderId="0" xfId="0" applyNumberFormat="1" applyAlignment="1">
      <alignment horizontal="right"/>
    </xf>
    <xf numFmtId="8" fontId="0" fillId="0" borderId="0" xfId="0" applyNumberFormat="1"/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0" fontId="7" fillId="0" borderId="0" xfId="8" applyNumberFormat="1" applyFont="1" applyFill="1" applyBorder="1"/>
    <xf numFmtId="171" fontId="0" fillId="0" borderId="0" xfId="5" applyFont="1"/>
    <xf numFmtId="172" fontId="0" fillId="0" borderId="0" xfId="5" applyNumberFormat="1" applyFont="1"/>
    <xf numFmtId="184" fontId="0" fillId="0" borderId="0" xfId="0" applyNumberFormat="1"/>
    <xf numFmtId="10" fontId="0" fillId="0" borderId="0" xfId="8" applyNumberFormat="1" applyFont="1"/>
    <xf numFmtId="41" fontId="0" fillId="0" borderId="0" xfId="5" applyNumberFormat="1" applyFont="1"/>
    <xf numFmtId="171" fontId="6" fillId="0" borderId="17" xfId="0" applyFont="1" applyBorder="1" applyAlignment="1">
      <alignment horizontal="centerContinuous"/>
    </xf>
    <xf numFmtId="171" fontId="6" fillId="0" borderId="24" xfId="0" applyFont="1" applyBorder="1" applyAlignment="1">
      <alignment horizontal="centerContinuous"/>
    </xf>
    <xf numFmtId="171" fontId="0" fillId="0" borderId="18" xfId="0" applyBorder="1" applyAlignment="1">
      <alignment horizontal="centerContinuous"/>
    </xf>
    <xf numFmtId="171" fontId="6" fillId="0" borderId="7" xfId="0" applyFont="1" applyBorder="1" applyAlignment="1">
      <alignment horizontal="centerContinuous"/>
    </xf>
    <xf numFmtId="171" fontId="6" fillId="0" borderId="9" xfId="0" applyFont="1" applyBorder="1" applyAlignment="1">
      <alignment horizontal="centerContinuous"/>
    </xf>
    <xf numFmtId="171" fontId="6" fillId="0" borderId="7" xfId="0" applyFont="1" applyBorder="1" applyAlignment="1">
      <alignment horizontal="center"/>
    </xf>
    <xf numFmtId="41" fontId="0" fillId="0" borderId="0" xfId="0" applyNumberFormat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38" fillId="0" borderId="0" xfId="0" applyNumberFormat="1" applyFont="1"/>
    <xf numFmtId="167" fontId="38" fillId="0" borderId="0" xfId="8" applyNumberFormat="1" applyFont="1" applyFill="1"/>
    <xf numFmtId="6" fontId="38" fillId="0" borderId="0" xfId="2" applyNumberFormat="1" applyFont="1" applyFill="1" applyAlignment="1">
      <alignment horizontal="center"/>
    </xf>
    <xf numFmtId="8" fontId="38" fillId="0" borderId="0" xfId="2" applyNumberFormat="1" applyFont="1" applyFill="1" applyAlignment="1">
      <alignment horizontal="center"/>
    </xf>
    <xf numFmtId="185" fontId="7" fillId="0" borderId="0" xfId="1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1" fontId="6" fillId="0" borderId="7" xfId="5" applyFont="1" applyBorder="1" applyAlignment="1">
      <alignment horizontal="centerContinuous"/>
    </xf>
    <xf numFmtId="171" fontId="0" fillId="0" borderId="0" xfId="5" applyFont="1" applyAlignment="1">
      <alignment horizontal="left"/>
    </xf>
    <xf numFmtId="171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71" fontId="38" fillId="0" borderId="0" xfId="0" applyFont="1"/>
    <xf numFmtId="173" fontId="38" fillId="0" borderId="0" xfId="0" applyNumberFormat="1" applyFont="1"/>
    <xf numFmtId="43" fontId="38" fillId="0" borderId="0" xfId="2" applyNumberFormat="1" applyFont="1" applyFill="1"/>
    <xf numFmtId="164" fontId="38" fillId="0" borderId="0" xfId="0" applyNumberFormat="1" applyFont="1" applyAlignment="1">
      <alignment horizontal="center"/>
    </xf>
    <xf numFmtId="167" fontId="0" fillId="0" borderId="0" xfId="0" applyNumberFormat="1"/>
    <xf numFmtId="164" fontId="10" fillId="0" borderId="0" xfId="0" applyNumberFormat="1" applyFont="1" applyAlignment="1">
      <alignment horizontal="right"/>
    </xf>
    <xf numFmtId="171" fontId="6" fillId="0" borderId="3" xfId="5" applyFont="1" applyBorder="1" applyAlignment="1">
      <alignment horizontal="centerContinuous"/>
    </xf>
    <xf numFmtId="171" fontId="0" fillId="0" borderId="9" xfId="0" applyBorder="1" applyAlignment="1">
      <alignment horizontal="centerContinuous"/>
    </xf>
    <xf numFmtId="171" fontId="0" fillId="0" borderId="4" xfId="0" applyBorder="1" applyAlignment="1">
      <alignment horizontal="centerContinuous"/>
    </xf>
    <xf numFmtId="169" fontId="0" fillId="0" borderId="0" xfId="2" applyNumberFormat="1" applyFont="1" applyFill="1"/>
    <xf numFmtId="165" fontId="0" fillId="0" borderId="0" xfId="0" applyNumberFormat="1" applyAlignment="1">
      <alignment horizontal="right"/>
    </xf>
    <xf numFmtId="44" fontId="0" fillId="0" borderId="0" xfId="2" applyFont="1" applyFill="1"/>
    <xf numFmtId="44" fontId="38" fillId="0" borderId="0" xfId="2" applyFont="1" applyFill="1"/>
    <xf numFmtId="8" fontId="38" fillId="0" borderId="0" xfId="2" applyNumberFormat="1" applyFont="1" applyFill="1"/>
    <xf numFmtId="186" fontId="0" fillId="0" borderId="0" xfId="1" applyNumberFormat="1" applyFont="1"/>
    <xf numFmtId="9" fontId="0" fillId="0" borderId="0" xfId="8" applyFont="1"/>
    <xf numFmtId="174" fontId="0" fillId="0" borderId="0" xfId="0" applyNumberFormat="1"/>
    <xf numFmtId="174" fontId="0" fillId="0" borderId="0" xfId="8" applyNumberFormat="1" applyFont="1"/>
    <xf numFmtId="10" fontId="0" fillId="0" borderId="0" xfId="8" applyNumberFormat="1" applyFont="1" applyFill="1"/>
    <xf numFmtId="7" fontId="0" fillId="0" borderId="0" xfId="2" applyNumberFormat="1" applyFont="1" applyFill="1"/>
    <xf numFmtId="165" fontId="0" fillId="10" borderId="0" xfId="0" applyNumberFormat="1" applyFill="1" applyAlignment="1">
      <alignment horizontal="center"/>
    </xf>
    <xf numFmtId="44" fontId="7" fillId="10" borderId="0" xfId="24" applyNumberFormat="1" applyFill="1" applyAlignment="1">
      <alignment horizontal="right"/>
    </xf>
    <xf numFmtId="43" fontId="40" fillId="0" borderId="0" xfId="33" applyNumberFormat="1" applyFont="1" applyAlignment="1">
      <alignment horizontal="center" wrapText="1"/>
    </xf>
    <xf numFmtId="187" fontId="0" fillId="0" borderId="0" xfId="0" applyNumberFormat="1"/>
    <xf numFmtId="164" fontId="0" fillId="0" borderId="0" xfId="1" applyNumberFormat="1" applyFont="1" applyFill="1"/>
    <xf numFmtId="183" fontId="7" fillId="10" borderId="0" xfId="24" applyNumberFormat="1" applyFill="1" applyAlignment="1">
      <alignment horizontal="right"/>
    </xf>
    <xf numFmtId="10" fontId="7" fillId="12" borderId="0" xfId="8" applyNumberFormat="1" applyFont="1" applyFill="1"/>
    <xf numFmtId="167" fontId="0" fillId="10" borderId="0" xfId="8" applyNumberFormat="1" applyFont="1" applyFill="1"/>
    <xf numFmtId="8" fontId="7" fillId="15" borderId="0" xfId="24" applyNumberFormat="1" applyFill="1" applyAlignment="1">
      <alignment horizontal="right"/>
    </xf>
    <xf numFmtId="173" fontId="0" fillId="0" borderId="7" xfId="0" applyNumberFormat="1" applyBorder="1"/>
    <xf numFmtId="0" fontId="0" fillId="0" borderId="1" xfId="0" applyNumberFormat="1" applyBorder="1"/>
    <xf numFmtId="166" fontId="0" fillId="0" borderId="0" xfId="2" applyNumberFormat="1" applyFont="1"/>
    <xf numFmtId="166" fontId="0" fillId="0" borderId="1" xfId="2" applyNumberFormat="1" applyFont="1" applyBorder="1"/>
    <xf numFmtId="8" fontId="7" fillId="0" borderId="0" xfId="1" applyNumberFormat="1" applyFont="1"/>
    <xf numFmtId="188" fontId="1" fillId="0" borderId="0" xfId="31" applyNumberFormat="1"/>
    <xf numFmtId="9" fontId="7" fillId="17" borderId="0" xfId="8" applyFont="1" applyFill="1"/>
    <xf numFmtId="8" fontId="33" fillId="0" borderId="0" xfId="32" applyNumberFormat="1" applyFont="1" applyFill="1"/>
    <xf numFmtId="189" fontId="7" fillId="0" borderId="0" xfId="24" applyNumberFormat="1"/>
    <xf numFmtId="0" fontId="1" fillId="0" borderId="0" xfId="31" applyAlignment="1">
      <alignment horizontal="right"/>
    </xf>
    <xf numFmtId="44" fontId="0" fillId="0" borderId="0" xfId="15" applyFont="1" applyFill="1"/>
    <xf numFmtId="0" fontId="7" fillId="0" borderId="0" xfId="24" applyNumberFormat="1" applyAlignment="1">
      <alignment horizontal="right"/>
    </xf>
    <xf numFmtId="167" fontId="33" fillId="0" borderId="0" xfId="9" applyFont="1"/>
    <xf numFmtId="2" fontId="33" fillId="0" borderId="0" xfId="9" applyNumberFormat="1" applyFont="1"/>
    <xf numFmtId="171" fontId="7" fillId="10" borderId="0" xfId="0" applyFont="1" applyFill="1" applyAlignment="1">
      <alignment horizontal="center" wrapText="1"/>
    </xf>
    <xf numFmtId="171" fontId="0" fillId="10" borderId="0" xfId="0" applyFill="1"/>
    <xf numFmtId="8" fontId="7" fillId="10" borderId="0" xfId="0" applyNumberFormat="1" applyFont="1" applyFill="1" applyAlignment="1">
      <alignment horizontal="center"/>
    </xf>
    <xf numFmtId="171" fontId="5" fillId="0" borderId="13" xfId="10" applyNumberFormat="1" applyBorder="1" applyAlignment="1">
      <alignment horizontal="center"/>
    </xf>
    <xf numFmtId="171" fontId="5" fillId="0" borderId="0" xfId="10" applyNumberFormat="1"/>
    <xf numFmtId="171" fontId="28" fillId="0" borderId="0" xfId="10" applyNumberFormat="1" applyFont="1"/>
    <xf numFmtId="17" fontId="5" fillId="0" borderId="0" xfId="10" applyNumberFormat="1"/>
    <xf numFmtId="173" fontId="5" fillId="0" borderId="0" xfId="10" applyNumberFormat="1"/>
    <xf numFmtId="171" fontId="17" fillId="0" borderId="0" xfId="10" applyNumberFormat="1" applyFont="1"/>
    <xf numFmtId="171" fontId="31" fillId="0" borderId="0" xfId="0" applyFont="1"/>
    <xf numFmtId="169" fontId="5" fillId="0" borderId="0" xfId="2" applyNumberFormat="1" applyFont="1" applyFill="1" applyAlignment="1"/>
    <xf numFmtId="37" fontId="5" fillId="0" borderId="0" xfId="2" applyNumberFormat="1" applyFont="1" applyFill="1" applyAlignment="1"/>
    <xf numFmtId="7" fontId="5" fillId="0" borderId="0" xfId="2" applyNumberFormat="1" applyFont="1" applyFill="1" applyAlignment="1"/>
    <xf numFmtId="10" fontId="5" fillId="0" borderId="0" xfId="8" applyNumberFormat="1" applyFont="1" applyFill="1" applyAlignment="1"/>
    <xf numFmtId="171" fontId="7" fillId="0" borderId="0" xfId="10" applyNumberFormat="1" applyFont="1"/>
    <xf numFmtId="10" fontId="5" fillId="0" borderId="0" xfId="10" applyNumberFormat="1"/>
    <xf numFmtId="174" fontId="5" fillId="0" borderId="0" xfId="8" applyNumberFormat="1" applyFont="1" applyFill="1" applyAlignment="1"/>
    <xf numFmtId="171" fontId="5" fillId="10" borderId="2" xfId="10" applyNumberFormat="1" applyFill="1" applyBorder="1"/>
    <xf numFmtId="41" fontId="5" fillId="0" borderId="8" xfId="10" applyNumberFormat="1" applyBorder="1"/>
    <xf numFmtId="41" fontId="5" fillId="0" borderId="0" xfId="10" applyNumberFormat="1"/>
    <xf numFmtId="171" fontId="5" fillId="10" borderId="10" xfId="10" applyNumberFormat="1" applyFill="1" applyBorder="1"/>
    <xf numFmtId="168" fontId="5" fillId="0" borderId="8" xfId="10" applyNumberFormat="1" applyBorder="1"/>
    <xf numFmtId="171" fontId="28" fillId="6" borderId="5" xfId="10" applyNumberFormat="1" applyFont="1" applyFill="1" applyBorder="1"/>
    <xf numFmtId="0" fontId="5" fillId="0" borderId="0" xfId="10" applyNumberFormat="1"/>
    <xf numFmtId="167" fontId="0" fillId="0" borderId="0" xfId="8" applyNumberFormat="1" applyFont="1" applyFill="1" applyAlignment="1"/>
    <xf numFmtId="189" fontId="5" fillId="0" borderId="0" xfId="8" applyNumberFormat="1" applyAlignment="1"/>
    <xf numFmtId="171" fontId="5" fillId="10" borderId="0" xfId="10" applyNumberFormat="1" applyFill="1"/>
    <xf numFmtId="41" fontId="5" fillId="0" borderId="11" xfId="10" applyNumberFormat="1" applyBorder="1"/>
    <xf numFmtId="168" fontId="5" fillId="0" borderId="11" xfId="10" applyNumberFormat="1" applyBorder="1"/>
    <xf numFmtId="171" fontId="5" fillId="0" borderId="13" xfId="10" applyNumberFormat="1" applyBorder="1"/>
    <xf numFmtId="171" fontId="36" fillId="0" borderId="0" xfId="10" applyNumberFormat="1" applyFont="1"/>
    <xf numFmtId="43" fontId="5" fillId="0" borderId="0" xfId="10" applyNumberFormat="1"/>
    <xf numFmtId="172" fontId="5" fillId="0" borderId="0" xfId="10" applyNumberFormat="1"/>
    <xf numFmtId="171" fontId="5" fillId="10" borderId="1" xfId="10" applyNumberFormat="1" applyFill="1" applyBorder="1"/>
    <xf numFmtId="41" fontId="5" fillId="0" borderId="12" xfId="10" applyNumberFormat="1" applyBorder="1"/>
    <xf numFmtId="168" fontId="5" fillId="0" borderId="12" xfId="10" applyNumberFormat="1" applyBorder="1"/>
    <xf numFmtId="171" fontId="5" fillId="0" borderId="6" xfId="10" applyNumberFormat="1" applyBorder="1"/>
    <xf numFmtId="171" fontId="5" fillId="0" borderId="5" xfId="10" applyNumberFormat="1" applyBorder="1"/>
    <xf numFmtId="167" fontId="5" fillId="0" borderId="0" xfId="8" applyNumberFormat="1" applyAlignment="1"/>
    <xf numFmtId="41" fontId="5" fillId="10" borderId="8" xfId="10" applyNumberFormat="1" applyFill="1" applyBorder="1"/>
    <xf numFmtId="168" fontId="5" fillId="10" borderId="8" xfId="10" applyNumberFormat="1" applyFill="1" applyBorder="1"/>
    <xf numFmtId="41" fontId="5" fillId="10" borderId="11" xfId="10" applyNumberFormat="1" applyFill="1" applyBorder="1"/>
    <xf numFmtId="168" fontId="5" fillId="10" borderId="11" xfId="10" applyNumberFormat="1" applyFill="1" applyBorder="1"/>
    <xf numFmtId="41" fontId="5" fillId="10" borderId="12" xfId="10" applyNumberFormat="1" applyFill="1" applyBorder="1"/>
    <xf numFmtId="168" fontId="5" fillId="10" borderId="12" xfId="10" applyNumberFormat="1" applyFill="1" applyBorder="1"/>
    <xf numFmtId="41" fontId="8" fillId="0" borderId="0" xfId="11" applyFont="1" applyAlignment="1">
      <alignment horizontal="centerContinuous"/>
    </xf>
    <xf numFmtId="41" fontId="11" fillId="0" borderId="0" xfId="11" applyFont="1" applyAlignment="1">
      <alignment horizontal="centerContinuous"/>
    </xf>
    <xf numFmtId="41" fontId="7" fillId="0" borderId="0" xfId="11" applyAlignment="1">
      <alignment horizontal="centerContinuous"/>
    </xf>
    <xf numFmtId="41" fontId="9" fillId="0" borderId="0" xfId="11" applyFont="1" applyAlignment="1">
      <alignment horizontal="centerContinuous"/>
    </xf>
    <xf numFmtId="41" fontId="7" fillId="0" borderId="22" xfId="11" applyBorder="1" applyAlignment="1">
      <alignment horizontal="center"/>
    </xf>
    <xf numFmtId="41" fontId="7" fillId="0" borderId="2" xfId="11" applyBorder="1" applyAlignment="1">
      <alignment horizontal="center"/>
    </xf>
    <xf numFmtId="41" fontId="7" fillId="0" borderId="8" xfId="11" applyBorder="1" applyAlignment="1">
      <alignment horizontal="center" wrapText="1"/>
    </xf>
    <xf numFmtId="41" fontId="7" fillId="0" borderId="0" xfId="11" applyAlignment="1">
      <alignment wrapText="1"/>
    </xf>
    <xf numFmtId="41" fontId="7" fillId="0" borderId="0" xfId="11" applyAlignment="1">
      <alignment horizontal="center"/>
    </xf>
    <xf numFmtId="17" fontId="0" fillId="0" borderId="10" xfId="11" applyNumberFormat="1" applyFont="1" applyBorder="1" applyAlignment="1">
      <alignment horizontal="center"/>
    </xf>
    <xf numFmtId="17" fontId="0" fillId="0" borderId="0" xfId="11" applyNumberFormat="1" applyFont="1" applyAlignment="1">
      <alignment horizontal="center"/>
    </xf>
    <xf numFmtId="17" fontId="0" fillId="0" borderId="11" xfId="11" applyNumberFormat="1" applyFont="1" applyBorder="1" applyAlignment="1">
      <alignment horizontal="center"/>
    </xf>
    <xf numFmtId="9" fontId="7" fillId="0" borderId="10" xfId="8" applyFont="1" applyFill="1" applyBorder="1" applyAlignment="1">
      <alignment horizontal="center"/>
    </xf>
    <xf numFmtId="9" fontId="7" fillId="0" borderId="0" xfId="8" applyFont="1" applyFill="1" applyBorder="1" applyAlignment="1">
      <alignment horizontal="center"/>
    </xf>
    <xf numFmtId="9" fontId="7" fillId="0" borderId="11" xfId="8" applyFont="1" applyFill="1" applyBorder="1" applyAlignment="1">
      <alignment horizontal="center"/>
    </xf>
    <xf numFmtId="0" fontId="7" fillId="0" borderId="23" xfId="7" applyBorder="1" applyAlignment="1">
      <alignment horizontal="center"/>
    </xf>
    <xf numFmtId="0" fontId="7" fillId="0" borderId="1" xfId="7" applyBorder="1" applyAlignment="1">
      <alignment horizontal="center"/>
    </xf>
    <xf numFmtId="0" fontId="0" fillId="0" borderId="12" xfId="7" applyFont="1" applyBorder="1" applyAlignment="1">
      <alignment horizontal="center"/>
    </xf>
    <xf numFmtId="41" fontId="7" fillId="0" borderId="23" xfId="11" applyBorder="1" applyAlignment="1">
      <alignment horizontal="center"/>
    </xf>
    <xf numFmtId="41" fontId="7" fillId="0" borderId="1" xfId="11" applyBorder="1" applyAlignment="1">
      <alignment horizontal="center"/>
    </xf>
    <xf numFmtId="41" fontId="7" fillId="0" borderId="12" xfId="11" applyBorder="1" applyAlignment="1">
      <alignment horizontal="center"/>
    </xf>
    <xf numFmtId="0" fontId="7" fillId="0" borderId="22" xfId="11" applyNumberFormat="1" applyBorder="1" applyAlignment="1">
      <alignment horizontal="center"/>
    </xf>
    <xf numFmtId="8" fontId="7" fillId="0" borderId="22" xfId="11" applyNumberFormat="1" applyBorder="1" applyAlignment="1">
      <alignment horizontal="center"/>
    </xf>
    <xf numFmtId="8" fontId="7" fillId="0" borderId="2" xfId="11" applyNumberFormat="1" applyBorder="1" applyAlignment="1">
      <alignment horizontal="center"/>
    </xf>
    <xf numFmtId="8" fontId="7" fillId="0" borderId="8" xfId="11" applyNumberFormat="1" applyBorder="1" applyAlignment="1">
      <alignment horizontal="center"/>
    </xf>
    <xf numFmtId="8" fontId="7" fillId="0" borderId="0" xfId="11" applyNumberFormat="1" applyAlignment="1">
      <alignment horizontal="center"/>
    </xf>
    <xf numFmtId="0" fontId="7" fillId="0" borderId="10" xfId="11" applyNumberFormat="1" applyBorder="1" applyAlignment="1">
      <alignment horizontal="center"/>
    </xf>
    <xf numFmtId="8" fontId="7" fillId="0" borderId="10" xfId="11" applyNumberFormat="1" applyBorder="1" applyAlignment="1">
      <alignment horizontal="center"/>
    </xf>
    <xf numFmtId="8" fontId="7" fillId="0" borderId="11" xfId="11" applyNumberFormat="1" applyBorder="1" applyAlignment="1">
      <alignment horizontal="center"/>
    </xf>
    <xf numFmtId="0" fontId="7" fillId="0" borderId="23" xfId="11" applyNumberFormat="1" applyBorder="1" applyAlignment="1">
      <alignment horizontal="center"/>
    </xf>
    <xf numFmtId="8" fontId="7" fillId="0" borderId="23" xfId="11" applyNumberFormat="1" applyBorder="1" applyAlignment="1">
      <alignment horizontal="center"/>
    </xf>
    <xf numFmtId="8" fontId="7" fillId="0" borderId="1" xfId="11" applyNumberFormat="1" applyBorder="1" applyAlignment="1">
      <alignment horizontal="center"/>
    </xf>
    <xf numFmtId="8" fontId="7" fillId="0" borderId="12" xfId="11" applyNumberFormat="1" applyBorder="1" applyAlignment="1">
      <alignment horizontal="center"/>
    </xf>
    <xf numFmtId="41" fontId="7" fillId="0" borderId="0" xfId="11" applyAlignment="1">
      <alignment horizontal="left" indent="1"/>
    </xf>
    <xf numFmtId="8" fontId="7" fillId="0" borderId="0" xfId="11" applyNumberFormat="1"/>
    <xf numFmtId="10" fontId="7" fillId="0" borderId="0" xfId="8" applyNumberFormat="1" applyFont="1" applyFill="1" applyAlignment="1">
      <alignment horizontal="left" indent="1"/>
    </xf>
    <xf numFmtId="167" fontId="7" fillId="0" borderId="0" xfId="8" applyNumberFormat="1" applyFont="1" applyFill="1" applyBorder="1" applyAlignment="1">
      <alignment horizontal="center"/>
    </xf>
    <xf numFmtId="39" fontId="7" fillId="0" borderId="0" xfId="34" quotePrefix="1" applyNumberFormat="1" applyFont="1" applyAlignment="1">
      <alignment horizontal="center"/>
    </xf>
    <xf numFmtId="39" fontId="7" fillId="0" borderId="0" xfId="11" applyNumberFormat="1" applyAlignment="1">
      <alignment horizontal="center"/>
    </xf>
    <xf numFmtId="43" fontId="7" fillId="0" borderId="0" xfId="1" applyFont="1" applyFill="1"/>
    <xf numFmtId="41" fontId="8" fillId="0" borderId="0" xfId="11" applyFont="1" applyAlignment="1">
      <alignment horizontal="center"/>
    </xf>
    <xf numFmtId="8" fontId="0" fillId="0" borderId="3" xfId="11" applyNumberFormat="1" applyFont="1" applyBorder="1" applyAlignment="1">
      <alignment vertical="center" wrapText="1"/>
    </xf>
    <xf numFmtId="8" fontId="0" fillId="0" borderId="9" xfId="11" applyNumberFormat="1" applyFont="1" applyBorder="1" applyAlignment="1">
      <alignment vertical="center" wrapText="1"/>
    </xf>
    <xf numFmtId="8" fontId="0" fillId="0" borderId="4" xfId="11" applyNumberFormat="1" applyFont="1" applyBorder="1" applyAlignment="1">
      <alignment vertical="center" wrapText="1"/>
    </xf>
    <xf numFmtId="8" fontId="0" fillId="0" borderId="3" xfId="11" applyNumberFormat="1" applyFont="1" applyBorder="1" applyAlignment="1">
      <alignment horizontal="center" vertical="center" wrapText="1"/>
    </xf>
    <xf numFmtId="8" fontId="0" fillId="0" borderId="9" xfId="11" applyNumberFormat="1" applyFont="1" applyBorder="1" applyAlignment="1">
      <alignment horizontal="center" vertical="center" wrapText="1"/>
    </xf>
    <xf numFmtId="8" fontId="0" fillId="0" borderId="4" xfId="11" applyNumberFormat="1" applyFont="1" applyBorder="1" applyAlignment="1">
      <alignment horizontal="center" vertical="center" wrapText="1"/>
    </xf>
    <xf numFmtId="171" fontId="7" fillId="0" borderId="0" xfId="0" applyFont="1" applyAlignment="1">
      <alignment horizontal="center" vertical="top"/>
    </xf>
    <xf numFmtId="171" fontId="7" fillId="0" borderId="0" xfId="0" applyFont="1" applyAlignment="1">
      <alignment horizontal="center"/>
    </xf>
    <xf numFmtId="171" fontId="7" fillId="0" borderId="0" xfId="0" applyFont="1" applyAlignment="1">
      <alignment horizontal="center" wrapText="1"/>
    </xf>
    <xf numFmtId="171" fontId="0" fillId="0" borderId="0" xfId="0"/>
  </cellXfs>
  <cellStyles count="35">
    <cellStyle name="Comma" xfId="1" builtinId="3"/>
    <cellStyle name="Comma 2" xfId="14" xr:uid="{00000000-0005-0000-0000-000001000000}"/>
    <cellStyle name="Comma 3" xfId="27" xr:uid="{00000000-0005-0000-0000-000002000000}"/>
    <cellStyle name="Comma 4" xfId="32" xr:uid="{A3FB4B8C-4A53-4BFE-AEEA-210CBD17E4BA}"/>
    <cellStyle name="Currency" xfId="2" builtinId="4"/>
    <cellStyle name="Currency 2" xfId="15" xr:uid="{00000000-0005-0000-0000-000004000000}"/>
    <cellStyle name="Currency No Comma" xfId="16" xr:uid="{00000000-0005-0000-0000-000005000000}"/>
    <cellStyle name="Hyperlink" xfId="26" builtinId="8"/>
    <cellStyle name="Input" xfId="3" builtinId="20" customBuiltin="1"/>
    <cellStyle name="MCP" xfId="17" xr:uid="{00000000-0005-0000-0000-000008000000}"/>
    <cellStyle name="noninput" xfId="18" xr:uid="{00000000-0005-0000-0000-000009000000}"/>
    <cellStyle name="Normal" xfId="0" builtinId="0" customBuiltin="1"/>
    <cellStyle name="Normal 176" xfId="28" xr:uid="{00000000-0005-0000-0000-00000B000000}"/>
    <cellStyle name="Normal 2" xfId="9" xr:uid="{00000000-0005-0000-0000-00000C000000}"/>
    <cellStyle name="Normal 2 2" xfId="13" xr:uid="{00000000-0005-0000-0000-00000D000000}"/>
    <cellStyle name="Normal 3" xfId="10" xr:uid="{00000000-0005-0000-0000-00000E000000}"/>
    <cellStyle name="Normal 3 2" xfId="25" xr:uid="{00000000-0005-0000-0000-00000F000000}"/>
    <cellStyle name="Normal 4" xfId="29" xr:uid="{BA8DBA90-AAD7-4CA6-94F8-314B62EFEC5D}"/>
    <cellStyle name="Normal 5" xfId="12" xr:uid="{00000000-0005-0000-0000-000010000000}"/>
    <cellStyle name="Normal 6" xfId="31" xr:uid="{06ADD81D-AA05-4A1B-9F3A-93B5216B4484}"/>
    <cellStyle name="Normal_Book1" xfId="33" xr:uid="{2540E772-5D45-47B6-93DD-2DC530777622}"/>
    <cellStyle name="Normal_DRR AC Study - Utah Valley - 53 MW 90 CF (2.28.2005)" xfId="4" xr:uid="{00000000-0005-0000-0000-000011000000}"/>
    <cellStyle name="Normal_Exhibit GND-1 - 5.24.2005" xfId="34" xr:uid="{9FA2DAB5-075B-40C1-BBE3-FC14CB0BE0D6}"/>
    <cellStyle name="Normal_OR AC Sch 37 - AC  Study (Gold) _2009 06 19" xfId="5" xr:uid="{00000000-0005-0000-0000-000013000000}"/>
    <cellStyle name="Normal_T-INF-10-15-04-TEMPLATE" xfId="6" xr:uid="{00000000-0005-0000-0000-000014000000}"/>
    <cellStyle name="Normal_UT 2008.Q2 - Compliance - Appendix B - AC Study_2008 08 05" xfId="11" xr:uid="{00000000-0005-0000-0000-000015000000}"/>
    <cellStyle name="Normal_UT AC 2004 - AC Study (As Ordered by Commission)" xfId="7" xr:uid="{00000000-0005-0000-0000-000016000000}"/>
    <cellStyle name="Normal_WY AC 2009 - AC Study (Wind Study)_2009 08 11" xfId="24" xr:uid="{00000000-0005-0000-0000-000017000000}"/>
    <cellStyle name="Password" xfId="19" xr:uid="{00000000-0005-0000-0000-000018000000}"/>
    <cellStyle name="Percent" xfId="8" builtinId="5"/>
    <cellStyle name="Percent 2" xfId="23" xr:uid="{00000000-0005-0000-0000-00001A000000}"/>
    <cellStyle name="Percent 3" xfId="30" xr:uid="{2FD40A0F-9507-4F56-B751-0CD871CA965A}"/>
    <cellStyle name="Unprot" xfId="20" xr:uid="{00000000-0005-0000-0000-00001B000000}"/>
    <cellStyle name="Unprot$" xfId="21" xr:uid="{00000000-0005-0000-0000-00001C000000}"/>
    <cellStyle name="Unprotect" xfId="22" xr:uid="{00000000-0005-0000-0000-00001D000000}"/>
  </cellStyles>
  <dxfs count="4">
    <dxf>
      <border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i/>
        <condense val="0"/>
        <extend val="0"/>
      </font>
      <fill>
        <patternFill>
          <bgColor indexed="42"/>
        </patternFill>
      </fill>
    </dxf>
    <dxf>
      <numFmt numFmtId="190" formatCode="&quot;$&quot;#,##0.00_)&quot;x&quot;"/>
    </dxf>
  </dxfs>
  <tableStyles count="0" defaultTableStyle="TableStyleMedium9" defaultPivotStyle="PivotStyleLight16"/>
  <colors>
    <mruColors>
      <color rgb="FFCCECFF"/>
      <color rgb="FFCCFFCC"/>
      <color rgb="FF99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Sch38%20Filing%20Package\8_Appendix%20D.1_UTSch38_2025Q4_TH_AC%20Study%20NON-CONF%20NonRoutine%20Update.xlsx" TargetMode="External"/><Relationship Id="rId1" Type="http://schemas.openxmlformats.org/officeDocument/2006/relationships/externalLinkPath" Target="file:///S:\FILINGS\UT\2025%20Dockets\25-035-30%20Quarterly%20Avoided%20Cost%20Update\3-24-26%20Q4\working%20docs\8_Appendix%20D.1_UTSch38_2025Q4_TH_AC%20Study%20NON-CONF%20NonRoutine%20Updat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Sch38%20Filing%20Package\8_Appendix%20D.3_UTSch38_2025Q4_Wind_AC%20Study%20NON-CONF%20NonRoutine%20Update.xlsx" TargetMode="External"/><Relationship Id="rId1" Type="http://schemas.openxmlformats.org/officeDocument/2006/relationships/externalLinkPath" Target="file:///S:\FILINGS\UT\2025%20Dockets\25-035-30%20Quarterly%20Avoided%20Cost%20Update\3-24-26%20Q4\working%20docs\8_Appendix%20D.3_UTSch38_2025Q4_Wind_AC%20Study%20NON-CONF%20NonRoutine%20Update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5\21%20-%20UTSch38_2025Q3%20IRPMar2025%20-%20Dec%202025\Sch%2038%20Filing\8_Appendix%20D.1_UTSch38_2025Q3_Thermal_AC%20Study%20NON-CONF%20NonRoutine%20Update.xlsx" TargetMode="External"/><Relationship Id="rId1" Type="http://schemas.openxmlformats.org/officeDocument/2006/relationships/externalLinkPath" Target="file:///Z:\Avoided%20Cost%20-%202025\21%20-%20UTSch38_2025Q3%20IRPMar2025%20-%20Dec%202025\Sch%2038%20Filing\8_Appendix%20D.1_UTSch38_2025Q3_Thermal_AC%20Study%20NON-CONF%20NonRoutine%20Upd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5\21%20-%20UTSch38_2025Q3%20IRPMar2025%20-%20Dec%202025\Sch%2038%20Filing\8_Appendix%20D.2_UTSch38_2025Q3_Solar_AC%20Study%20NON-CONF%20NonRoutine%20Upd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5\21%20-%20UTSch38_2025Q3%20IRPMar2025%20-%20Dec%202025\Sch%2038%20Filing\8_Appendix%20D.3_UTSch38_2025Q3_Wind_AC%20Study%20NON-CONF%20NonRoutine%20Updat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6\04%20-%20UTSch38_2025Q4%20IRPDec2026%20-%20Mar%202026\Report%20Final25IRP\8.2_Appendix%20D.2_UTSch38_2025Q4_1225MN_PLEXOS_ST%20Study%20CONF_PV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D.1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E13">
            <v>23.325280363051494</v>
          </cell>
          <cell r="G13">
            <v>23.325280363051494</v>
          </cell>
        </row>
        <row r="14">
          <cell r="B14">
            <v>2027</v>
          </cell>
          <cell r="C14">
            <v>0</v>
          </cell>
          <cell r="E14">
            <v>28.540160364408681</v>
          </cell>
          <cell r="G14">
            <v>28.540160364408681</v>
          </cell>
        </row>
        <row r="15">
          <cell r="B15">
            <v>2028</v>
          </cell>
          <cell r="C15">
            <v>0</v>
          </cell>
          <cell r="E15">
            <v>30.309970285719277</v>
          </cell>
          <cell r="G15">
            <v>30.309970285719277</v>
          </cell>
        </row>
        <row r="16">
          <cell r="B16">
            <v>2029</v>
          </cell>
          <cell r="C16">
            <v>0</v>
          </cell>
          <cell r="E16">
            <v>35.125738656181611</v>
          </cell>
          <cell r="G16">
            <v>35.125738656181611</v>
          </cell>
        </row>
        <row r="17">
          <cell r="B17">
            <v>2030</v>
          </cell>
          <cell r="C17">
            <v>0</v>
          </cell>
          <cell r="E17">
            <v>40.234951906679505</v>
          </cell>
          <cell r="G17">
            <v>40.234951906679505</v>
          </cell>
        </row>
        <row r="18">
          <cell r="B18">
            <v>2031</v>
          </cell>
          <cell r="C18">
            <v>0</v>
          </cell>
          <cell r="E18">
            <v>40.999807176706973</v>
          </cell>
          <cell r="G18">
            <v>40.999807176706973</v>
          </cell>
        </row>
        <row r="19">
          <cell r="B19">
            <v>2032</v>
          </cell>
          <cell r="C19">
            <v>0</v>
          </cell>
          <cell r="E19">
            <v>39.542038939672615</v>
          </cell>
          <cell r="G19">
            <v>39.542038939672615</v>
          </cell>
        </row>
        <row r="20">
          <cell r="B20">
            <v>2033</v>
          </cell>
          <cell r="C20">
            <v>0</v>
          </cell>
          <cell r="E20">
            <v>40.698992153053055</v>
          </cell>
          <cell r="G20">
            <v>40.698992153053055</v>
          </cell>
        </row>
        <row r="21">
          <cell r="B21">
            <v>2034</v>
          </cell>
          <cell r="C21">
            <v>0</v>
          </cell>
          <cell r="E21">
            <v>41.842965679320223</v>
          </cell>
          <cell r="G21">
            <v>41.842965679320223</v>
          </cell>
        </row>
        <row r="22">
          <cell r="B22">
            <v>2035</v>
          </cell>
          <cell r="C22">
            <v>0</v>
          </cell>
          <cell r="E22">
            <v>42.260585352978708</v>
          </cell>
          <cell r="G22">
            <v>42.260585352978708</v>
          </cell>
        </row>
        <row r="23">
          <cell r="B23">
            <v>2036</v>
          </cell>
          <cell r="C23">
            <v>0</v>
          </cell>
          <cell r="E23">
            <v>43.626492863750684</v>
          </cell>
          <cell r="G23">
            <v>43.626492863750684</v>
          </cell>
        </row>
        <row r="24">
          <cell r="B24">
            <v>2037</v>
          </cell>
          <cell r="C24">
            <v>0</v>
          </cell>
          <cell r="E24">
            <v>45.360484997537277</v>
          </cell>
          <cell r="G24">
            <v>45.360484997537277</v>
          </cell>
        </row>
        <row r="25">
          <cell r="B25">
            <v>2038</v>
          </cell>
          <cell r="C25">
            <v>0</v>
          </cell>
          <cell r="E25">
            <v>47.762057704918043</v>
          </cell>
          <cell r="G25">
            <v>47.762057704918043</v>
          </cell>
        </row>
        <row r="26">
          <cell r="B26">
            <v>2039</v>
          </cell>
          <cell r="C26">
            <v>0</v>
          </cell>
          <cell r="E26">
            <v>48.29005071990003</v>
          </cell>
          <cell r="G26">
            <v>48.29005071990003</v>
          </cell>
        </row>
        <row r="27">
          <cell r="B27">
            <v>2040</v>
          </cell>
          <cell r="C27">
            <v>0</v>
          </cell>
          <cell r="E27">
            <v>49.96758693702494</v>
          </cell>
          <cell r="G27">
            <v>49.96758693702494</v>
          </cell>
        </row>
        <row r="28">
          <cell r="B28">
            <v>2041</v>
          </cell>
          <cell r="C28">
            <v>0</v>
          </cell>
          <cell r="E28">
            <v>52.307686482317422</v>
          </cell>
          <cell r="G28">
            <v>52.307686482317422</v>
          </cell>
        </row>
        <row r="29">
          <cell r="B29">
            <v>2042</v>
          </cell>
          <cell r="C29">
            <v>0</v>
          </cell>
          <cell r="E29">
            <v>56.338347587304703</v>
          </cell>
          <cell r="G29">
            <v>56.338347587304703</v>
          </cell>
        </row>
        <row r="30">
          <cell r="B30">
            <v>2043</v>
          </cell>
          <cell r="C30">
            <v>0</v>
          </cell>
          <cell r="E30">
            <v>62.59111282421086</v>
          </cell>
          <cell r="G30">
            <v>62.59111282421086</v>
          </cell>
        </row>
        <row r="31">
          <cell r="B31">
            <v>2044</v>
          </cell>
          <cell r="C31">
            <v>0</v>
          </cell>
          <cell r="E31">
            <v>66.314685452581315</v>
          </cell>
          <cell r="G31">
            <v>66.314685452581315</v>
          </cell>
        </row>
        <row r="32">
          <cell r="B32">
            <v>2045</v>
          </cell>
          <cell r="C32">
            <v>0</v>
          </cell>
          <cell r="E32">
            <v>68.287427515478257</v>
          </cell>
          <cell r="G32">
            <v>68.287427515478257</v>
          </cell>
        </row>
        <row r="33">
          <cell r="B33">
            <v>2046</v>
          </cell>
          <cell r="C33">
            <v>0</v>
          </cell>
          <cell r="E33">
            <v>70.126727070669034</v>
          </cell>
          <cell r="G33">
            <v>70.126727070669034</v>
          </cell>
        </row>
        <row r="34">
          <cell r="B34">
            <v>2047</v>
          </cell>
          <cell r="C34">
            <v>0</v>
          </cell>
          <cell r="E34">
            <v>72.015567558602626</v>
          </cell>
          <cell r="G34">
            <v>72.015567558602626</v>
          </cell>
        </row>
        <row r="35">
          <cell r="B35">
            <v>2048</v>
          </cell>
          <cell r="C35">
            <v>0</v>
          </cell>
          <cell r="E35" t="e">
            <v>#DIV/0!</v>
          </cell>
          <cell r="G35" t="e">
            <v>#DIV/0!</v>
          </cell>
        </row>
        <row r="36">
          <cell r="B36">
            <v>2049</v>
          </cell>
          <cell r="C36">
            <v>0</v>
          </cell>
          <cell r="E36" t="e">
            <v>#DIV/0!</v>
          </cell>
          <cell r="G36" t="e">
            <v>#DIV/0!</v>
          </cell>
        </row>
        <row r="37">
          <cell r="B37">
            <v>2050</v>
          </cell>
          <cell r="C37">
            <v>0</v>
          </cell>
          <cell r="E37" t="e">
            <v>#DIV/0!</v>
          </cell>
          <cell r="G37" t="e">
            <v>#DIV/0!</v>
          </cell>
        </row>
        <row r="57">
          <cell r="G57">
            <v>37.913172382019326</v>
          </cell>
        </row>
        <row r="62">
          <cell r="G62">
            <v>40.053858161244406</v>
          </cell>
        </row>
      </sheetData>
      <sheetData sheetId="2"/>
      <sheetData sheetId="3"/>
      <sheetData sheetId="4">
        <row r="6">
          <cell r="M6">
            <v>100</v>
          </cell>
        </row>
        <row r="8">
          <cell r="M8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D.3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 refreshError="1"/>
      <sheetData sheetId="1">
        <row r="13">
          <cell r="B13">
            <v>2026</v>
          </cell>
          <cell r="C13">
            <v>0</v>
          </cell>
          <cell r="D13"/>
          <cell r="E13">
            <v>17.602168798610805</v>
          </cell>
          <cell r="F13"/>
          <cell r="G13">
            <v>17.602168798610805</v>
          </cell>
        </row>
        <row r="14">
          <cell r="B14">
            <v>2027</v>
          </cell>
          <cell r="C14">
            <v>0</v>
          </cell>
          <cell r="D14"/>
          <cell r="E14">
            <v>22.273937364678094</v>
          </cell>
          <cell r="F14"/>
          <cell r="G14">
            <v>22.273937364678094</v>
          </cell>
        </row>
        <row r="15">
          <cell r="B15">
            <v>2028</v>
          </cell>
          <cell r="C15">
            <v>0</v>
          </cell>
          <cell r="D15"/>
          <cell r="E15">
            <v>23.676981109433868</v>
          </cell>
          <cell r="F15"/>
          <cell r="G15">
            <v>23.676981109433868</v>
          </cell>
        </row>
        <row r="16">
          <cell r="B16">
            <v>2029</v>
          </cell>
          <cell r="C16">
            <v>87.012450721802509</v>
          </cell>
          <cell r="D16"/>
          <cell r="E16">
            <v>-37.568255489495535</v>
          </cell>
          <cell r="F16"/>
          <cell r="G16">
            <v>-4.8277585302708221</v>
          </cell>
        </row>
        <row r="17">
          <cell r="B17">
            <v>2030</v>
          </cell>
          <cell r="C17">
            <v>88.909322101713684</v>
          </cell>
          <cell r="D17"/>
          <cell r="E17">
            <v>-40.325918766826916</v>
          </cell>
          <cell r="F17"/>
          <cell r="G17">
            <v>-6.9181998477564433</v>
          </cell>
        </row>
        <row r="18">
          <cell r="B18">
            <v>2031</v>
          </cell>
          <cell r="C18">
            <v>90.847545320437561</v>
          </cell>
          <cell r="D18"/>
          <cell r="E18">
            <v>-42.872443140502995</v>
          </cell>
          <cell r="F18"/>
          <cell r="G18">
            <v>-8.7701409929245351</v>
          </cell>
        </row>
        <row r="19">
          <cell r="B19">
            <v>2032</v>
          </cell>
          <cell r="C19">
            <v>92.828021783222212</v>
          </cell>
          <cell r="D19"/>
          <cell r="E19">
            <v>-45.924948918831312</v>
          </cell>
          <cell r="F19"/>
          <cell r="G19">
            <v>-11.153721239148211</v>
          </cell>
        </row>
        <row r="20">
          <cell r="B20">
            <v>2033</v>
          </cell>
          <cell r="C20">
            <v>94.851672659205718</v>
          </cell>
          <cell r="D20"/>
          <cell r="E20">
            <v>-45.248431243432854</v>
          </cell>
          <cell r="F20"/>
          <cell r="G20">
            <v>-9.5732009038148504</v>
          </cell>
        </row>
        <row r="21">
          <cell r="B21">
            <v>2034</v>
          </cell>
          <cell r="C21">
            <v>96.919439193888962</v>
          </cell>
          <cell r="D21"/>
          <cell r="E21">
            <v>-45.992259401665621</v>
          </cell>
          <cell r="F21"/>
          <cell r="G21">
            <v>-9.5472498117127049</v>
          </cell>
        </row>
        <row r="22">
          <cell r="B22">
            <v>2035</v>
          </cell>
          <cell r="C22">
            <v>99.032282943489761</v>
          </cell>
          <cell r="D22"/>
          <cell r="E22">
            <v>-47.760475887774106</v>
          </cell>
          <cell r="F22"/>
          <cell r="G22">
            <v>-10.497232160241966</v>
          </cell>
        </row>
        <row r="23">
          <cell r="B23">
            <v>2036</v>
          </cell>
          <cell r="C23">
            <v>101.19118671236092</v>
          </cell>
          <cell r="D23"/>
          <cell r="E23">
            <v>-49.659049351621086</v>
          </cell>
          <cell r="F23"/>
          <cell r="G23">
            <v>-11.660634774079035</v>
          </cell>
        </row>
        <row r="24">
          <cell r="B24">
            <v>2037</v>
          </cell>
          <cell r="C24">
            <v>103.39715455298986</v>
          </cell>
          <cell r="D24"/>
          <cell r="E24">
            <v>-50.025905106640899</v>
          </cell>
          <cell r="F24"/>
          <cell r="G24">
            <v>-11.203535250725261</v>
          </cell>
        </row>
        <row r="25">
          <cell r="B25">
            <v>2038</v>
          </cell>
          <cell r="C25">
            <v>105.65121254718035</v>
          </cell>
          <cell r="D25"/>
          <cell r="E25">
            <v>-48.79239919792149</v>
          </cell>
          <cell r="F25"/>
          <cell r="G25">
            <v>-9.059885179684489</v>
          </cell>
        </row>
        <row r="26">
          <cell r="B26">
            <v>2039</v>
          </cell>
          <cell r="C26">
            <v>107.95440896228862</v>
          </cell>
          <cell r="D26"/>
          <cell r="E26">
            <v>4.3619769713331111</v>
          </cell>
          <cell r="F26"/>
          <cell r="G26">
            <v>44.965355888480595</v>
          </cell>
        </row>
        <row r="27">
          <cell r="B27">
            <v>2040</v>
          </cell>
          <cell r="C27">
            <v>110.30781511052302</v>
          </cell>
          <cell r="D27"/>
          <cell r="E27">
            <v>3.4023843393793687</v>
          </cell>
          <cell r="F27"/>
          <cell r="G27">
            <v>44.797973657050754</v>
          </cell>
        </row>
        <row r="28">
          <cell r="B28">
            <v>2041</v>
          </cell>
          <cell r="C28">
            <v>112.71252542706206</v>
          </cell>
          <cell r="D28"/>
          <cell r="E28">
            <v>2.2806234945085322</v>
          </cell>
          <cell r="F28"/>
          <cell r="G28">
            <v>44.632407077090754</v>
          </cell>
        </row>
        <row r="29">
          <cell r="B29">
            <v>2042</v>
          </cell>
          <cell r="C29">
            <v>115.16965848559042</v>
          </cell>
          <cell r="D29"/>
          <cell r="E29">
            <v>3.1584034744761826</v>
          </cell>
          <cell r="F29"/>
          <cell r="G29">
            <v>46.390727232435374</v>
          </cell>
        </row>
        <row r="30">
          <cell r="B30">
            <v>2043</v>
          </cell>
          <cell r="C30">
            <v>117.68035707641688</v>
          </cell>
          <cell r="D30"/>
          <cell r="E30">
            <v>3.4416325959828558</v>
          </cell>
          <cell r="F30"/>
          <cell r="G30">
            <v>47.62689443368172</v>
          </cell>
        </row>
        <row r="31">
          <cell r="B31">
            <v>2044</v>
          </cell>
          <cell r="C31">
            <v>120.24578883141972</v>
          </cell>
          <cell r="D31"/>
          <cell r="E31">
            <v>4.0647685438632397</v>
          </cell>
          <cell r="F31"/>
          <cell r="G31">
            <v>49.187249856786174</v>
          </cell>
        </row>
        <row r="32">
          <cell r="B32">
            <v>2045</v>
          </cell>
          <cell r="C32">
            <v>122.86714708334605</v>
          </cell>
          <cell r="D32"/>
          <cell r="E32">
            <v>4.187326173682683</v>
          </cell>
          <cell r="F32"/>
          <cell r="G32">
            <v>50.670304249657001</v>
          </cell>
        </row>
        <row r="33">
          <cell r="B33">
            <v>2046</v>
          </cell>
          <cell r="C33">
            <v>125.54565086581196</v>
          </cell>
          <cell r="D33"/>
          <cell r="E33">
            <v>4.3001104364512237</v>
          </cell>
          <cell r="F33"/>
          <cell r="G33">
            <v>52.03509233491296</v>
          </cell>
        </row>
        <row r="34">
          <cell r="B34">
            <v>2047</v>
          </cell>
          <cell r="C34">
            <v>128.28254600695647</v>
          </cell>
          <cell r="D34"/>
          <cell r="E34">
            <v>4.4159325064983532</v>
          </cell>
          <cell r="F34"/>
          <cell r="G34">
            <v>53.436640532327722</v>
          </cell>
        </row>
        <row r="35">
          <cell r="B35">
            <v>2048</v>
          </cell>
          <cell r="C35">
            <v>131.07910546113743</v>
          </cell>
          <cell r="D35"/>
          <cell r="E35" t="e">
            <v>#DIV/0!</v>
          </cell>
          <cell r="F35"/>
          <cell r="G35" t="e">
            <v>#DIV/0!</v>
          </cell>
        </row>
        <row r="36">
          <cell r="B36">
            <v>2049</v>
          </cell>
          <cell r="C36">
            <v>133.93662991035634</v>
          </cell>
          <cell r="D36"/>
          <cell r="E36" t="e">
            <v>#DIV/0!</v>
          </cell>
          <cell r="F36"/>
          <cell r="G36" t="e">
            <v>#DIV/0!</v>
          </cell>
        </row>
        <row r="37">
          <cell r="B37">
            <v>2050</v>
          </cell>
          <cell r="C37">
            <v>136.85644839148185</v>
          </cell>
          <cell r="D37"/>
          <cell r="E37" t="e">
            <v>#DIV/0!</v>
          </cell>
          <cell r="F37"/>
          <cell r="G37" t="e">
            <v>#DIV/0!</v>
          </cell>
        </row>
        <row r="38">
          <cell r="B38">
            <v>2051</v>
          </cell>
          <cell r="C38">
            <v>139.83991891438581</v>
          </cell>
          <cell r="D38"/>
          <cell r="E38" t="e">
            <v>#DIV/0!</v>
          </cell>
          <cell r="F38"/>
          <cell r="G38" t="e">
            <v>#DIV/0!</v>
          </cell>
        </row>
        <row r="39">
          <cell r="B39">
            <v>2052</v>
          </cell>
          <cell r="C39">
            <v>142.88842909355478</v>
          </cell>
          <cell r="D39"/>
          <cell r="E39" t="e">
            <v>#DIV/0!</v>
          </cell>
          <cell r="F39"/>
          <cell r="G39" t="e">
            <v>#DIV/0!</v>
          </cell>
        </row>
        <row r="40">
          <cell r="B40">
            <v>2053</v>
          </cell>
          <cell r="C40">
            <v>146.0033967934707</v>
          </cell>
          <cell r="D40"/>
          <cell r="E40" t="e">
            <v>#DIV/0!</v>
          </cell>
          <cell r="F40"/>
          <cell r="G40" t="e">
            <v>#DIV/0!</v>
          </cell>
        </row>
        <row r="41">
          <cell r="B41">
            <v>2054</v>
          </cell>
          <cell r="C41">
            <v>149.18627078806054</v>
          </cell>
          <cell r="D41"/>
          <cell r="E41" t="e">
            <v>#DIV/0!</v>
          </cell>
          <cell r="F41"/>
          <cell r="G41" t="e">
            <v>#DIV/0!</v>
          </cell>
        </row>
        <row r="42">
          <cell r="B42"/>
          <cell r="C42"/>
          <cell r="D42"/>
          <cell r="E42"/>
          <cell r="F42"/>
          <cell r="G42"/>
        </row>
        <row r="57">
          <cell r="G57">
            <v>4.1152117291271146</v>
          </cell>
        </row>
        <row r="62">
          <cell r="G62">
            <v>4.3924431294720092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D.1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 refreshError="1"/>
      <sheetData sheetId="1">
        <row r="13">
          <cell r="B13">
            <v>2026</v>
          </cell>
          <cell r="C13">
            <v>0</v>
          </cell>
          <cell r="E13">
            <v>27.407915346386115</v>
          </cell>
          <cell r="G13">
            <v>27.407915346386115</v>
          </cell>
        </row>
        <row r="14">
          <cell r="B14">
            <v>2027</v>
          </cell>
          <cell r="C14">
            <v>0</v>
          </cell>
          <cell r="E14">
            <v>30.549249414416046</v>
          </cell>
          <cell r="G14">
            <v>30.549249414416046</v>
          </cell>
        </row>
        <row r="15">
          <cell r="B15">
            <v>2028</v>
          </cell>
          <cell r="C15">
            <v>0</v>
          </cell>
          <cell r="E15">
            <v>32.091708861572961</v>
          </cell>
          <cell r="G15">
            <v>32.091708861572961</v>
          </cell>
        </row>
        <row r="16">
          <cell r="B16">
            <v>2029</v>
          </cell>
          <cell r="C16">
            <v>0</v>
          </cell>
          <cell r="E16">
            <v>35.390984479640558</v>
          </cell>
          <cell r="G16">
            <v>35.390984479640558</v>
          </cell>
        </row>
        <row r="17">
          <cell r="B17">
            <v>2030</v>
          </cell>
          <cell r="C17">
            <v>0</v>
          </cell>
          <cell r="E17">
            <v>38.461428658875782</v>
          </cell>
          <cell r="G17">
            <v>38.461428658875782</v>
          </cell>
        </row>
        <row r="18">
          <cell r="B18">
            <v>2031</v>
          </cell>
          <cell r="C18">
            <v>0</v>
          </cell>
          <cell r="E18">
            <v>38.962032022310616</v>
          </cell>
          <cell r="G18">
            <v>38.962032022310616</v>
          </cell>
        </row>
        <row r="19">
          <cell r="B19">
            <v>2032</v>
          </cell>
          <cell r="C19">
            <v>0</v>
          </cell>
          <cell r="E19">
            <v>37.802637703219126</v>
          </cell>
          <cell r="G19">
            <v>37.802637703219126</v>
          </cell>
        </row>
        <row r="20">
          <cell r="B20">
            <v>2033</v>
          </cell>
          <cell r="C20">
            <v>0</v>
          </cell>
          <cell r="E20">
            <v>38.364413473638251</v>
          </cell>
          <cell r="G20">
            <v>38.364413473638251</v>
          </cell>
        </row>
        <row r="21">
          <cell r="B21">
            <v>2034</v>
          </cell>
          <cell r="C21">
            <v>0</v>
          </cell>
          <cell r="E21">
            <v>39.712558060242323</v>
          </cell>
          <cell r="G21">
            <v>39.712558060242323</v>
          </cell>
        </row>
        <row r="22">
          <cell r="B22">
            <v>2035</v>
          </cell>
          <cell r="C22">
            <v>0</v>
          </cell>
          <cell r="E22">
            <v>40.446077383620334</v>
          </cell>
          <cell r="G22">
            <v>40.446077383620334</v>
          </cell>
        </row>
        <row r="23">
          <cell r="B23">
            <v>2036</v>
          </cell>
          <cell r="C23">
            <v>0</v>
          </cell>
          <cell r="E23">
            <v>41.698225001756761</v>
          </cell>
          <cell r="G23">
            <v>41.698225001756761</v>
          </cell>
        </row>
        <row r="24">
          <cell r="B24">
            <v>2037</v>
          </cell>
          <cell r="C24">
            <v>0</v>
          </cell>
          <cell r="E24">
            <v>43.681556652044513</v>
          </cell>
          <cell r="G24">
            <v>43.681556652044513</v>
          </cell>
        </row>
        <row r="25">
          <cell r="B25">
            <v>2038</v>
          </cell>
          <cell r="C25">
            <v>0</v>
          </cell>
          <cell r="E25">
            <v>45.330821175727991</v>
          </cell>
          <cell r="G25">
            <v>45.330821175727991</v>
          </cell>
        </row>
        <row r="26">
          <cell r="B26">
            <v>2039</v>
          </cell>
          <cell r="C26">
            <v>0</v>
          </cell>
          <cell r="E26">
            <v>46.470047752842959</v>
          </cell>
          <cell r="G26">
            <v>46.470047752842959</v>
          </cell>
        </row>
        <row r="27">
          <cell r="B27">
            <v>2040</v>
          </cell>
          <cell r="C27">
            <v>0</v>
          </cell>
          <cell r="E27">
            <v>47.18582038457221</v>
          </cell>
          <cell r="G27">
            <v>47.18582038457221</v>
          </cell>
        </row>
        <row r="28">
          <cell r="B28">
            <v>2041</v>
          </cell>
          <cell r="C28">
            <v>0</v>
          </cell>
          <cell r="E28">
            <v>49.182183714212734</v>
          </cell>
          <cell r="G28">
            <v>49.182183714212734</v>
          </cell>
        </row>
        <row r="29">
          <cell r="B29">
            <v>2042</v>
          </cell>
          <cell r="C29">
            <v>0</v>
          </cell>
          <cell r="E29">
            <v>54.141931335827387</v>
          </cell>
          <cell r="G29">
            <v>54.141931335827387</v>
          </cell>
        </row>
        <row r="30">
          <cell r="B30">
            <v>2043</v>
          </cell>
          <cell r="C30">
            <v>0</v>
          </cell>
          <cell r="E30">
            <v>60.045014477062203</v>
          </cell>
          <cell r="G30">
            <v>60.045014477062203</v>
          </cell>
        </row>
        <row r="31">
          <cell r="B31">
            <v>2044</v>
          </cell>
          <cell r="C31">
            <v>0</v>
          </cell>
          <cell r="E31">
            <v>62.580926711975117</v>
          </cell>
          <cell r="G31">
            <v>62.580926711975117</v>
          </cell>
        </row>
        <row r="32">
          <cell r="B32">
            <v>2045</v>
          </cell>
          <cell r="C32">
            <v>0</v>
          </cell>
          <cell r="E32">
            <v>64.120383218170943</v>
          </cell>
          <cell r="G32">
            <v>64.120383218170943</v>
          </cell>
        </row>
        <row r="33">
          <cell r="B33">
            <v>2046</v>
          </cell>
          <cell r="C33">
            <v>0</v>
          </cell>
          <cell r="E33">
            <v>65.518207572327086</v>
          </cell>
          <cell r="G33">
            <v>65.518207572327086</v>
          </cell>
        </row>
        <row r="34">
          <cell r="B34">
            <v>2047</v>
          </cell>
          <cell r="C34">
            <v>0</v>
          </cell>
          <cell r="E34">
            <v>66.946504497403808</v>
          </cell>
          <cell r="G34">
            <v>66.946504497403808</v>
          </cell>
        </row>
        <row r="57">
          <cell r="G57">
            <v>37.404922751653388</v>
          </cell>
        </row>
        <row r="62">
          <cell r="G62">
            <v>38.95038729290053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 D.2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D13"/>
          <cell r="E13">
            <v>17.693435394804801</v>
          </cell>
          <cell r="F13"/>
          <cell r="G13">
            <v>17.693435394804801</v>
          </cell>
        </row>
        <row r="14">
          <cell r="B14">
            <v>2027</v>
          </cell>
          <cell r="C14">
            <v>0</v>
          </cell>
          <cell r="D14"/>
          <cell r="E14">
            <v>20.687543119075965</v>
          </cell>
          <cell r="F14"/>
          <cell r="G14">
            <v>20.687543119075965</v>
          </cell>
        </row>
        <row r="15">
          <cell r="B15">
            <v>2028</v>
          </cell>
          <cell r="C15">
            <v>0</v>
          </cell>
          <cell r="D15"/>
          <cell r="E15">
            <v>22.025375865581289</v>
          </cell>
          <cell r="F15"/>
          <cell r="G15">
            <v>22.025375865581289</v>
          </cell>
        </row>
        <row r="16">
          <cell r="B16">
            <v>2029</v>
          </cell>
          <cell r="C16">
            <v>0</v>
          </cell>
          <cell r="D16"/>
          <cell r="E16">
            <v>24.780866953527429</v>
          </cell>
          <cell r="F16"/>
          <cell r="G16">
            <v>24.780866953527429</v>
          </cell>
        </row>
        <row r="17">
          <cell r="B17">
            <v>2030</v>
          </cell>
          <cell r="C17">
            <v>0</v>
          </cell>
          <cell r="D17"/>
          <cell r="E17">
            <v>24.029798225878316</v>
          </cell>
          <cell r="F17"/>
          <cell r="G17">
            <v>24.029798225878316</v>
          </cell>
        </row>
        <row r="18">
          <cell r="B18">
            <v>2031</v>
          </cell>
          <cell r="C18">
            <v>97.92304792875585</v>
          </cell>
          <cell r="D18"/>
          <cell r="E18">
            <v>-49.432286647799394</v>
          </cell>
          <cell r="F18"/>
          <cell r="G18">
            <v>-11.30978116739926</v>
          </cell>
        </row>
        <row r="19">
          <cell r="B19">
            <v>2032</v>
          </cell>
          <cell r="C19">
            <v>100.05777034643907</v>
          </cell>
          <cell r="D19"/>
          <cell r="E19">
            <v>-50.233719215360111</v>
          </cell>
          <cell r="F19"/>
          <cell r="G19">
            <v>-11.121541941000713</v>
          </cell>
        </row>
        <row r="20">
          <cell r="B20">
            <v>2033</v>
          </cell>
          <cell r="C20">
            <v>102.23902974118711</v>
          </cell>
          <cell r="D20"/>
          <cell r="E20">
            <v>-51.590344383461073</v>
          </cell>
          <cell r="F20"/>
          <cell r="G20">
            <v>-11.354400687373129</v>
          </cell>
        </row>
        <row r="21">
          <cell r="B21">
            <v>2034</v>
          </cell>
          <cell r="C21">
            <v>104.46784066576485</v>
          </cell>
          <cell r="D21"/>
          <cell r="E21">
            <v>-52.838971826830793</v>
          </cell>
          <cell r="F21"/>
          <cell r="G21">
            <v>-11.56247035055431</v>
          </cell>
        </row>
        <row r="22">
          <cell r="B22">
            <v>2035</v>
          </cell>
          <cell r="C22">
            <v>106.74523956551904</v>
          </cell>
          <cell r="D22"/>
          <cell r="E22">
            <v>-54.79606031699268</v>
          </cell>
          <cell r="F22"/>
          <cell r="G22">
            <v>-12.360617421896267</v>
          </cell>
        </row>
        <row r="23">
          <cell r="B23">
            <v>2036</v>
          </cell>
          <cell r="C23">
            <v>109.0722857888052</v>
          </cell>
          <cell r="D23"/>
          <cell r="E23">
            <v>-56.39221208964485</v>
          </cell>
          <cell r="F23"/>
          <cell r="G23">
            <v>-12.84450328082918</v>
          </cell>
        </row>
        <row r="24">
          <cell r="B24">
            <v>2037</v>
          </cell>
          <cell r="C24">
            <v>111.45006158698747</v>
          </cell>
          <cell r="D24"/>
          <cell r="E24">
            <v>-58.177113419664401</v>
          </cell>
          <cell r="F24"/>
          <cell r="G24">
            <v>-13.454868752679323</v>
          </cell>
        </row>
        <row r="25">
          <cell r="B25">
            <v>2038</v>
          </cell>
          <cell r="C25">
            <v>113.87967295646115</v>
          </cell>
          <cell r="D25"/>
          <cell r="E25">
            <v>-58.731572096428806</v>
          </cell>
          <cell r="F25"/>
          <cell r="G25">
            <v>-12.764479806282628</v>
          </cell>
        </row>
        <row r="26">
          <cell r="B26">
            <v>2039</v>
          </cell>
          <cell r="C26">
            <v>116.36224980705713</v>
          </cell>
          <cell r="D26"/>
          <cell r="E26">
            <v>-59.954839662441977</v>
          </cell>
          <cell r="F26"/>
          <cell r="G26">
            <v>-12.76075328790542</v>
          </cell>
        </row>
        <row r="27">
          <cell r="B27">
            <v>2040</v>
          </cell>
          <cell r="C27">
            <v>118.89894688826641</v>
          </cell>
          <cell r="D27"/>
          <cell r="E27">
            <v>-62.610133299359177</v>
          </cell>
          <cell r="F27"/>
          <cell r="G27">
            <v>-14.257465348842977</v>
          </cell>
        </row>
        <row r="28">
          <cell r="B28">
            <v>2041</v>
          </cell>
          <cell r="C28">
            <v>121.49094387344255</v>
          </cell>
          <cell r="D28"/>
          <cell r="E28">
            <v>-1.9001796066904508</v>
          </cell>
          <cell r="F28"/>
          <cell r="G28">
            <v>47.869066078917093</v>
          </cell>
        </row>
        <row r="29">
          <cell r="B29">
            <v>2042</v>
          </cell>
          <cell r="C29">
            <v>124.1394464544305</v>
          </cell>
          <cell r="D29"/>
          <cell r="E29">
            <v>-1.9765113572177715</v>
          </cell>
          <cell r="F29"/>
          <cell r="G29">
            <v>49.088785813791404</v>
          </cell>
        </row>
        <row r="30">
          <cell r="B30">
            <v>2043</v>
          </cell>
          <cell r="C30">
            <v>126.8456864257691</v>
          </cell>
          <cell r="D30"/>
          <cell r="E30">
            <v>-1.8745643159432532</v>
          </cell>
          <cell r="F30"/>
          <cell r="G30">
            <v>50.578344083362246</v>
          </cell>
        </row>
        <row r="31">
          <cell r="B31">
            <v>2044</v>
          </cell>
          <cell r="C31">
            <v>129.6109223583087</v>
          </cell>
          <cell r="D31"/>
          <cell r="E31">
            <v>-2.2654478512558756</v>
          </cell>
          <cell r="F31"/>
          <cell r="G31">
            <v>51.585653375896719</v>
          </cell>
        </row>
        <row r="32">
          <cell r="B32">
            <v>2045</v>
          </cell>
          <cell r="C32">
            <v>132.43644052543604</v>
          </cell>
          <cell r="D32"/>
          <cell r="E32">
            <v>-2.3316110035925015</v>
          </cell>
          <cell r="F32"/>
          <cell r="G32">
            <v>53.092229436527404</v>
          </cell>
        </row>
        <row r="33">
          <cell r="B33">
            <v>2046</v>
          </cell>
          <cell r="C33">
            <v>135.32355490307413</v>
          </cell>
          <cell r="D33"/>
          <cell r="E33">
            <v>-2.394412184392781</v>
          </cell>
          <cell r="F33"/>
          <cell r="G33">
            <v>54.522251283858971</v>
          </cell>
        </row>
        <row r="57">
          <cell r="G57">
            <v>2.9251750749488328</v>
          </cell>
        </row>
        <row r="62">
          <cell r="G62">
            <v>3.1206879269463199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 D.3"/>
      <sheetName val="Table 1"/>
      <sheetName val="Table 2"/>
      <sheetName val="Table 4"/>
      <sheetName val="Table 5"/>
      <sheetName val="Table3Compare"/>
      <sheetName val="2025 IRP Assumptions"/>
      <sheetName val="Table 3 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D13"/>
          <cell r="E13">
            <v>21.172259907329156</v>
          </cell>
          <cell r="F13"/>
          <cell r="G13">
            <v>21.172259907329156</v>
          </cell>
        </row>
        <row r="14">
          <cell r="B14">
            <v>2027</v>
          </cell>
          <cell r="C14">
            <v>0</v>
          </cell>
          <cell r="D14"/>
          <cell r="E14">
            <v>24.252065928193758</v>
          </cell>
          <cell r="F14"/>
          <cell r="G14">
            <v>24.252065928193758</v>
          </cell>
        </row>
        <row r="15">
          <cell r="B15">
            <v>2028</v>
          </cell>
          <cell r="C15">
            <v>0</v>
          </cell>
          <cell r="D15"/>
          <cell r="E15">
            <v>25.381324963702042</v>
          </cell>
          <cell r="F15"/>
          <cell r="G15">
            <v>25.381324963702042</v>
          </cell>
        </row>
        <row r="16">
          <cell r="B16">
            <v>2029</v>
          </cell>
          <cell r="C16">
            <v>87.012450721802509</v>
          </cell>
          <cell r="D16"/>
          <cell r="E16">
            <v>-37.708922993989304</v>
          </cell>
          <cell r="F16"/>
          <cell r="G16">
            <v>-4.9684260347645886</v>
          </cell>
        </row>
        <row r="17">
          <cell r="B17">
            <v>2030</v>
          </cell>
          <cell r="C17">
            <v>88.909322101713684</v>
          </cell>
          <cell r="D17"/>
          <cell r="E17">
            <v>-40.182582842210557</v>
          </cell>
          <cell r="F17"/>
          <cell r="G17">
            <v>-6.7748639231400754</v>
          </cell>
        </row>
        <row r="18">
          <cell r="B18">
            <v>2031</v>
          </cell>
          <cell r="C18">
            <v>90.847545320437561</v>
          </cell>
          <cell r="D18"/>
          <cell r="E18">
            <v>-42.654597512852199</v>
          </cell>
          <cell r="F18"/>
          <cell r="G18">
            <v>-8.5522953652737517</v>
          </cell>
        </row>
        <row r="19">
          <cell r="B19">
            <v>2032</v>
          </cell>
          <cell r="C19">
            <v>92.828021783222212</v>
          </cell>
          <cell r="D19"/>
          <cell r="E19">
            <v>-45.105255605456122</v>
          </cell>
          <cell r="F19"/>
          <cell r="G19">
            <v>-10.33402792577302</v>
          </cell>
        </row>
        <row r="20">
          <cell r="B20">
            <v>2033</v>
          </cell>
          <cell r="C20">
            <v>94.851672659205718</v>
          </cell>
          <cell r="D20"/>
          <cell r="E20">
            <v>-44.736406575680633</v>
          </cell>
          <cell r="F20"/>
          <cell r="G20">
            <v>-9.0611762360626305</v>
          </cell>
        </row>
        <row r="21">
          <cell r="B21">
            <v>2034</v>
          </cell>
          <cell r="C21">
            <v>96.919439193888962</v>
          </cell>
          <cell r="D21"/>
          <cell r="E21">
            <v>-45.523676484182502</v>
          </cell>
          <cell r="F21"/>
          <cell r="G21">
            <v>-9.0786668942295758</v>
          </cell>
        </row>
        <row r="22">
          <cell r="B22">
            <v>2035</v>
          </cell>
          <cell r="C22">
            <v>99.032282943489761</v>
          </cell>
          <cell r="D22"/>
          <cell r="E22">
            <v>-46.997289095428442</v>
          </cell>
          <cell r="F22"/>
          <cell r="G22">
            <v>-9.734045367896293</v>
          </cell>
        </row>
        <row r="23">
          <cell r="B23">
            <v>2036</v>
          </cell>
          <cell r="C23">
            <v>101.19118671236092</v>
          </cell>
          <cell r="D23"/>
          <cell r="E23">
            <v>-50.507995471933391</v>
          </cell>
          <cell r="F23"/>
          <cell r="G23">
            <v>-12.509580894391352</v>
          </cell>
        </row>
        <row r="24">
          <cell r="B24">
            <v>2037</v>
          </cell>
          <cell r="C24">
            <v>103.39715455298986</v>
          </cell>
          <cell r="D24"/>
          <cell r="E24">
            <v>-49.971041676004738</v>
          </cell>
          <cell r="F24"/>
          <cell r="G24">
            <v>-11.148671820089106</v>
          </cell>
        </row>
        <row r="25">
          <cell r="B25">
            <v>2038</v>
          </cell>
          <cell r="C25">
            <v>105.65121254718035</v>
          </cell>
          <cell r="D25"/>
          <cell r="E25">
            <v>-49.489292295417329</v>
          </cell>
          <cell r="F25"/>
          <cell r="G25">
            <v>-9.7567782771803131</v>
          </cell>
        </row>
        <row r="26">
          <cell r="B26">
            <v>2039</v>
          </cell>
          <cell r="C26">
            <v>107.95440896228862</v>
          </cell>
          <cell r="D26"/>
          <cell r="E26">
            <v>4.6713652684835569</v>
          </cell>
          <cell r="F26"/>
          <cell r="G26">
            <v>45.274744185631057</v>
          </cell>
        </row>
        <row r="27">
          <cell r="B27">
            <v>2040</v>
          </cell>
          <cell r="C27">
            <v>110.30781511052302</v>
          </cell>
          <cell r="D27"/>
          <cell r="E27">
            <v>3.0723902346804306</v>
          </cell>
          <cell r="F27"/>
          <cell r="G27">
            <v>44.467979552351807</v>
          </cell>
        </row>
        <row r="28">
          <cell r="B28">
            <v>2041</v>
          </cell>
          <cell r="C28">
            <v>112.71252542706206</v>
          </cell>
          <cell r="D28"/>
          <cell r="E28">
            <v>1.7664223522655798</v>
          </cell>
          <cell r="F28"/>
          <cell r="G28">
            <v>44.118205934847794</v>
          </cell>
        </row>
        <row r="29">
          <cell r="B29">
            <v>2042</v>
          </cell>
          <cell r="C29">
            <v>115.16965848559042</v>
          </cell>
          <cell r="D29"/>
          <cell r="E29">
            <v>3.0405994414099919</v>
          </cell>
          <cell r="F29"/>
          <cell r="G29">
            <v>46.272923199369181</v>
          </cell>
        </row>
        <row r="30">
          <cell r="B30">
            <v>2043</v>
          </cell>
          <cell r="C30">
            <v>117.68035707641688</v>
          </cell>
          <cell r="D30"/>
          <cell r="E30">
            <v>5.9227246274363754</v>
          </cell>
          <cell r="F30"/>
          <cell r="G30">
            <v>50.107986465135255</v>
          </cell>
        </row>
        <row r="31">
          <cell r="B31">
            <v>2044</v>
          </cell>
          <cell r="C31">
            <v>120.24578883141972</v>
          </cell>
          <cell r="D31"/>
          <cell r="E31">
            <v>4.8453609984596495</v>
          </cell>
          <cell r="F31"/>
          <cell r="G31">
            <v>49.967842311382583</v>
          </cell>
        </row>
        <row r="32">
          <cell r="B32">
            <v>2045</v>
          </cell>
          <cell r="C32">
            <v>122.86714708334605</v>
          </cell>
          <cell r="D32"/>
          <cell r="E32">
            <v>4.9664971516325558</v>
          </cell>
          <cell r="F32"/>
          <cell r="G32">
            <v>51.217060337227011</v>
          </cell>
        </row>
        <row r="33">
          <cell r="B33">
            <v>2046</v>
          </cell>
          <cell r="C33">
            <v>125.54565086581196</v>
          </cell>
          <cell r="D33"/>
          <cell r="E33">
            <v>5.0747667895381472</v>
          </cell>
          <cell r="F33"/>
          <cell r="G33">
            <v>52.333592243562734</v>
          </cell>
        </row>
        <row r="57">
          <cell r="G57">
            <v>4.903044579417644</v>
          </cell>
        </row>
        <row r="62">
          <cell r="G62">
            <v>4.8301819641532919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Log"/>
      <sheetName val="ImportData"/>
      <sheetName val="SidebySide"/>
      <sheetName val="Summary"/>
      <sheetName val="NetRevn"/>
      <sheetName val="Avoided Costs"/>
      <sheetName val="Delta"/>
      <sheetName val="NPC"/>
      <sheetName val="Base"/>
      <sheetName val="Check MWH"/>
      <sheetName val="Gen_TotSysCost"/>
      <sheetName val="Gen_GWH"/>
      <sheetName val="Bat_VOMCost"/>
      <sheetName val="Bat_LoadGWH"/>
      <sheetName val="Bat_GenGWH"/>
      <sheetName val="Gen_PumpLoad"/>
      <sheetName val="Gen_PumpCost"/>
      <sheetName val="Region_Load"/>
      <sheetName val="Mrkt_Cost"/>
      <sheetName val="Mrkt_Rvn"/>
      <sheetName val="Mrkt_PGWH"/>
      <sheetName val="Mrkt_SGWH"/>
      <sheetName val="Rsrv_ShrtGWH"/>
      <sheetName val="Bat_GenCapMW"/>
      <sheetName val="Gen_InstMW"/>
      <sheetName val="Gen_NetRvn"/>
      <sheetName val="Region_DumpGWH"/>
      <sheetName val="Region_DumpECost"/>
      <sheetName val="Region_UnservedGWH"/>
      <sheetName val="Region_UnservedECost"/>
      <sheetName val="Gen_Emission"/>
    </sheetNames>
    <sheetDataSet>
      <sheetData sheetId="0"/>
      <sheetData sheetId="1"/>
      <sheetData sheetId="2">
        <row r="12">
          <cell r="F12" t="str">
            <v>PV_QF_UTN_QF_Sch38_UT</v>
          </cell>
        </row>
      </sheetData>
      <sheetData sheetId="3"/>
      <sheetData sheetId="4"/>
      <sheetData sheetId="5"/>
      <sheetData sheetId="6">
        <row r="8">
          <cell r="B8">
            <v>2026</v>
          </cell>
          <cell r="C8">
            <v>15.196434135759022</v>
          </cell>
          <cell r="D8">
            <v>13.61425045042264</v>
          </cell>
          <cell r="E8">
            <v>9.0138174703495508</v>
          </cell>
          <cell r="F8">
            <v>-3.2506652091643433</v>
          </cell>
          <cell r="G8">
            <v>0.82631238264432183</v>
          </cell>
          <cell r="H8">
            <v>7.0375008587130665</v>
          </cell>
          <cell r="I8">
            <v>15.682617110131918</v>
          </cell>
          <cell r="J8">
            <v>27.863673868099685</v>
          </cell>
          <cell r="K8">
            <v>30.020002537375007</v>
          </cell>
          <cell r="L8">
            <v>19.281810579889964</v>
          </cell>
          <cell r="M8">
            <v>10.802918719580671</v>
          </cell>
          <cell r="N8">
            <v>20.873192524209898</v>
          </cell>
          <cell r="O8">
            <v>23.288368099820868</v>
          </cell>
        </row>
        <row r="9">
          <cell r="B9">
            <v>2027</v>
          </cell>
          <cell r="C9">
            <v>19.56331850623949</v>
          </cell>
          <cell r="D9">
            <v>24.834663604612508</v>
          </cell>
          <cell r="E9">
            <v>18.321210500373571</v>
          </cell>
          <cell r="F9">
            <v>4.1325571719574459</v>
          </cell>
          <cell r="G9">
            <v>5.4013218722679941</v>
          </cell>
          <cell r="H9">
            <v>10.531425367494595</v>
          </cell>
          <cell r="I9">
            <v>19.044955565885999</v>
          </cell>
          <cell r="J9">
            <v>31.764002565090824</v>
          </cell>
          <cell r="K9">
            <v>34.971169552246778</v>
          </cell>
          <cell r="L9">
            <v>21.490290485480809</v>
          </cell>
          <cell r="M9">
            <v>12.617300249963288</v>
          </cell>
          <cell r="N9">
            <v>21.492921115606464</v>
          </cell>
          <cell r="O9">
            <v>29.189384210215287</v>
          </cell>
        </row>
        <row r="10">
          <cell r="B10">
            <v>2028</v>
          </cell>
          <cell r="C10">
            <v>20.827865731861934</v>
          </cell>
          <cell r="D10">
            <v>31.304640567755118</v>
          </cell>
          <cell r="E10">
            <v>16.871065223835814</v>
          </cell>
          <cell r="F10">
            <v>3.8532679978287758</v>
          </cell>
          <cell r="G10">
            <v>7.6670236064590664</v>
          </cell>
          <cell r="H10">
            <v>11.134674248533434</v>
          </cell>
          <cell r="I10">
            <v>16.925505191307515</v>
          </cell>
          <cell r="J10">
            <v>34.157694777083698</v>
          </cell>
          <cell r="K10">
            <v>36.735888933933651</v>
          </cell>
          <cell r="L10">
            <v>26.806845166670854</v>
          </cell>
          <cell r="M10">
            <v>14.337917832420841</v>
          </cell>
          <cell r="N10">
            <v>21.817409088122336</v>
          </cell>
          <cell r="O10">
            <v>33.083193943441934</v>
          </cell>
        </row>
        <row r="11">
          <cell r="B11">
            <v>2029</v>
          </cell>
          <cell r="C11">
            <v>25.075632140806956</v>
          </cell>
          <cell r="D11">
            <v>28.812753978052797</v>
          </cell>
          <cell r="E11">
            <v>21.581125149025222</v>
          </cell>
          <cell r="F11">
            <v>7.8600303100280984</v>
          </cell>
          <cell r="G11">
            <v>7.4690911072086914</v>
          </cell>
          <cell r="H11">
            <v>12.160463768754109</v>
          </cell>
          <cell r="I11">
            <v>24.747865706164806</v>
          </cell>
          <cell r="J11">
            <v>41.639900962231515</v>
          </cell>
          <cell r="K11">
            <v>39.08829988368678</v>
          </cell>
          <cell r="L11">
            <v>31.191655706977592</v>
          </cell>
          <cell r="M11">
            <v>22.042106736230888</v>
          </cell>
          <cell r="N11">
            <v>27.168087614636448</v>
          </cell>
          <cell r="O11">
            <v>40.236119937998104</v>
          </cell>
        </row>
        <row r="12">
          <cell r="B12">
            <v>2030</v>
          </cell>
          <cell r="C12">
            <v>25.321809790112514</v>
          </cell>
          <cell r="D12">
            <v>34.936238816803957</v>
          </cell>
          <cell r="E12">
            <v>24.396733017882987</v>
          </cell>
          <cell r="F12">
            <v>6.6886031649719104</v>
          </cell>
          <cell r="G12">
            <v>0.2974018545154325</v>
          </cell>
          <cell r="H12">
            <v>6.6972710647125657</v>
          </cell>
          <cell r="I12">
            <v>27.186542379819027</v>
          </cell>
          <cell r="J12">
            <v>36.981272811560935</v>
          </cell>
          <cell r="K12">
            <v>44.560359077011739</v>
          </cell>
          <cell r="L12">
            <v>34.023218654816731</v>
          </cell>
          <cell r="M12">
            <v>22.489190833187124</v>
          </cell>
          <cell r="N12">
            <v>36.300096802006415</v>
          </cell>
          <cell r="O12">
            <v>44.783637205397135</v>
          </cell>
        </row>
        <row r="13">
          <cell r="B13">
            <v>2031</v>
          </cell>
          <cell r="C13">
            <v>-49.09554443899124</v>
          </cell>
          <cell r="D13">
            <v>-49.60233034767964</v>
          </cell>
          <cell r="E13">
            <v>-46.977156440109816</v>
          </cell>
          <cell r="F13">
            <v>-49.487031860882503</v>
          </cell>
          <cell r="G13">
            <v>-48.40498675763574</v>
          </cell>
          <cell r="H13">
            <v>-49.725650719620674</v>
          </cell>
          <cell r="I13">
            <v>-48.483355244640975</v>
          </cell>
          <cell r="J13">
            <v>-49.331513168954871</v>
          </cell>
          <cell r="K13">
            <v>-49.473951583013097</v>
          </cell>
          <cell r="L13">
            <v>-48.7562929586678</v>
          </cell>
          <cell r="M13">
            <v>-48.914722654296519</v>
          </cell>
          <cell r="N13">
            <v>-51.085802609719984</v>
          </cell>
          <cell r="O13">
            <v>-49.525536902941326</v>
          </cell>
        </row>
        <row r="14">
          <cell r="B14">
            <v>2032</v>
          </cell>
          <cell r="C14">
            <v>-50.085173879613208</v>
          </cell>
          <cell r="D14">
            <v>-50.550860553228745</v>
          </cell>
          <cell r="E14">
            <v>-50.559774806707473</v>
          </cell>
          <cell r="F14">
            <v>-47.368949010533363</v>
          </cell>
          <cell r="G14">
            <v>-50.884300480935387</v>
          </cell>
          <cell r="H14">
            <v>-50.398439688694779</v>
          </cell>
          <cell r="I14">
            <v>-50.227891054635272</v>
          </cell>
          <cell r="J14">
            <v>-50.414267147324132</v>
          </cell>
          <cell r="K14">
            <v>-49.617581796454914</v>
          </cell>
          <cell r="L14">
            <v>-49.673096897733906</v>
          </cell>
          <cell r="M14">
            <v>-50.639578822744419</v>
          </cell>
          <cell r="N14">
            <v>-49.479199805731788</v>
          </cell>
          <cell r="O14">
            <v>-51.919788775242019</v>
          </cell>
        </row>
        <row r="15">
          <cell r="B15">
            <v>2033</v>
          </cell>
          <cell r="C15">
            <v>-51.163303195895878</v>
          </cell>
          <cell r="D15">
            <v>-48.010021818577357</v>
          </cell>
          <cell r="E15">
            <v>-51.099546149106558</v>
          </cell>
          <cell r="F15">
            <v>-53.637928526687169</v>
          </cell>
          <cell r="G15">
            <v>-49.25243918436707</v>
          </cell>
          <cell r="H15">
            <v>-52.179863792071508</v>
          </cell>
          <cell r="I15">
            <v>-51.148573439565141</v>
          </cell>
          <cell r="J15">
            <v>-50.774186607314029</v>
          </cell>
          <cell r="K15">
            <v>-52.13926477731475</v>
          </cell>
          <cell r="L15">
            <v>-51.275523690647518</v>
          </cell>
          <cell r="M15">
            <v>-49.728593649970307</v>
          </cell>
          <cell r="N15">
            <v>-52.587795338877115</v>
          </cell>
          <cell r="O15">
            <v>-49.903275277240134</v>
          </cell>
        </row>
        <row r="16">
          <cell r="B16">
            <v>2034</v>
          </cell>
          <cell r="C16">
            <v>-51.888331352413168</v>
          </cell>
          <cell r="D16">
            <v>-49.481031348593397</v>
          </cell>
          <cell r="E16">
            <v>-52.073889889316547</v>
          </cell>
          <cell r="F16">
            <v>-52.000477479751964</v>
          </cell>
          <cell r="G16">
            <v>-51.42721925445462</v>
          </cell>
          <cell r="H16">
            <v>-52.316281931387337</v>
          </cell>
          <cell r="I16">
            <v>-51.291146553764634</v>
          </cell>
          <cell r="J16">
            <v>-52.181668731818391</v>
          </cell>
          <cell r="K16">
            <v>-52.359731613887064</v>
          </cell>
          <cell r="L16">
            <v>-48.167646595396498</v>
          </cell>
          <cell r="M16">
            <v>-53.859498844919678</v>
          </cell>
          <cell r="N16">
            <v>-53.520445449325443</v>
          </cell>
          <cell r="O16">
            <v>-56.546127929636647</v>
          </cell>
        </row>
        <row r="17">
          <cell r="B17">
            <v>2035</v>
          </cell>
          <cell r="C17">
            <v>-54.307390529765904</v>
          </cell>
          <cell r="D17">
            <v>-54.331403691166791</v>
          </cell>
          <cell r="E17">
            <v>-54.692660843133886</v>
          </cell>
          <cell r="F17">
            <v>-55.380452429572983</v>
          </cell>
          <cell r="G17">
            <v>-53.88029141488488</v>
          </cell>
          <cell r="H17">
            <v>-54.046230940564655</v>
          </cell>
          <cell r="I17">
            <v>-57.521175631120698</v>
          </cell>
          <cell r="J17">
            <v>-51.647440987858175</v>
          </cell>
          <cell r="K17">
            <v>-53.64650054384186</v>
          </cell>
          <cell r="L17">
            <v>-54.490187291889995</v>
          </cell>
          <cell r="M17">
            <v>-52.38725820418788</v>
          </cell>
          <cell r="N17">
            <v>-57.525386008395479</v>
          </cell>
          <cell r="O17">
            <v>-51.157706742333808</v>
          </cell>
        </row>
        <row r="18">
          <cell r="B18">
            <v>2036</v>
          </cell>
          <cell r="C18">
            <v>-56.157702683230916</v>
          </cell>
          <cell r="D18">
            <v>-57.290985874279478</v>
          </cell>
          <cell r="E18">
            <v>-55.697783872491293</v>
          </cell>
          <cell r="F18">
            <v>-57.014375624672788</v>
          </cell>
          <cell r="G18">
            <v>-56.932172102020509</v>
          </cell>
          <cell r="H18">
            <v>-57.398323040767941</v>
          </cell>
          <cell r="I18">
            <v>-57.067175672117969</v>
          </cell>
          <cell r="J18">
            <v>-55.860236677327443</v>
          </cell>
          <cell r="K18">
            <v>-52.514394878979601</v>
          </cell>
          <cell r="L18">
            <v>-56.281322237468387</v>
          </cell>
          <cell r="M18">
            <v>-56.208159804524726</v>
          </cell>
          <cell r="N18">
            <v>-56.242289050750912</v>
          </cell>
          <cell r="O18">
            <v>-56.350626755299423</v>
          </cell>
        </row>
        <row r="19">
          <cell r="B19">
            <v>2037</v>
          </cell>
          <cell r="C19">
            <v>-58.126040145553745</v>
          </cell>
          <cell r="D19">
            <v>-57.266161645004232</v>
          </cell>
          <cell r="E19">
            <v>-56.069638092356868</v>
          </cell>
          <cell r="F19">
            <v>-57.295440301497422</v>
          </cell>
          <cell r="G19">
            <v>-60.519077707373633</v>
          </cell>
          <cell r="H19">
            <v>-59.138575172284824</v>
          </cell>
          <cell r="I19">
            <v>-57.657589962047176</v>
          </cell>
          <cell r="J19">
            <v>-59.301891003419847</v>
          </cell>
          <cell r="K19">
            <v>-57.148351928584653</v>
          </cell>
          <cell r="L19">
            <v>-57.876966665546512</v>
          </cell>
          <cell r="M19">
            <v>-57.086745117593594</v>
          </cell>
          <cell r="N19">
            <v>-58.368534005033837</v>
          </cell>
          <cell r="O19">
            <v>-57.820679992927126</v>
          </cell>
        </row>
        <row r="20">
          <cell r="B20">
            <v>2038</v>
          </cell>
          <cell r="C20">
            <v>-58.171322570047906</v>
          </cell>
          <cell r="D20">
            <v>-60.976228917851813</v>
          </cell>
          <cell r="E20">
            <v>-58.242727364279283</v>
          </cell>
          <cell r="F20">
            <v>-56.902072540343944</v>
          </cell>
          <cell r="G20">
            <v>-58.172330161758907</v>
          </cell>
          <cell r="H20">
            <v>-57.411240024163703</v>
          </cell>
          <cell r="I20">
            <v>-58.543366160390327</v>
          </cell>
          <cell r="J20">
            <v>-58.39674635059599</v>
          </cell>
          <cell r="K20">
            <v>-57.361013710618515</v>
          </cell>
          <cell r="L20">
            <v>-58.543830311566893</v>
          </cell>
          <cell r="M20">
            <v>-56.153178036992827</v>
          </cell>
          <cell r="N20">
            <v>-55.428597900060581</v>
          </cell>
          <cell r="O20">
            <v>-67.796705677961228</v>
          </cell>
        </row>
        <row r="21">
          <cell r="B21">
            <v>2039</v>
          </cell>
          <cell r="C21">
            <v>-59.875485228426221</v>
          </cell>
          <cell r="D21">
            <v>-61.162054229282333</v>
          </cell>
          <cell r="E21">
            <v>-60.342091427406892</v>
          </cell>
          <cell r="F21">
            <v>-58.392907008237529</v>
          </cell>
          <cell r="G21">
            <v>-59.750084713398131</v>
          </cell>
          <cell r="H21">
            <v>-59.011725960851628</v>
          </cell>
          <cell r="I21">
            <v>-59.78481712146209</v>
          </cell>
          <cell r="J21">
            <v>-61.043019657180999</v>
          </cell>
          <cell r="K21">
            <v>-60.18437658980416</v>
          </cell>
          <cell r="L21">
            <v>-58.910771481718285</v>
          </cell>
          <cell r="M21">
            <v>-60.03757526130542</v>
          </cell>
          <cell r="N21">
            <v>-59.669100127459366</v>
          </cell>
          <cell r="O21">
            <v>-61.669699306735922</v>
          </cell>
        </row>
        <row r="22">
          <cell r="B22">
            <v>2040</v>
          </cell>
          <cell r="C22">
            <v>-62.251286219309847</v>
          </cell>
          <cell r="D22">
            <v>-57.392621597671585</v>
          </cell>
          <cell r="E22">
            <v>-64.884294967363104</v>
          </cell>
          <cell r="F22">
            <v>-62.049853515002525</v>
          </cell>
          <cell r="G22">
            <v>-61.800330912446974</v>
          </cell>
          <cell r="H22">
            <v>-62.256045164807134</v>
          </cell>
          <cell r="I22">
            <v>-61.488852398430303</v>
          </cell>
          <cell r="J22">
            <v>-64.233805730487674</v>
          </cell>
          <cell r="K22">
            <v>-57.527812290028535</v>
          </cell>
          <cell r="L22">
            <v>-65.534983616224281</v>
          </cell>
          <cell r="M22">
            <v>-62.909307834239449</v>
          </cell>
          <cell r="N22">
            <v>-63.267524666022595</v>
          </cell>
          <cell r="O22">
            <v>-64.23386155490158</v>
          </cell>
        </row>
        <row r="23">
          <cell r="B23">
            <v>2041</v>
          </cell>
          <cell r="C23">
            <v>-1.4761173958399914</v>
          </cell>
          <cell r="D23">
            <v>-1.8235451122987658</v>
          </cell>
          <cell r="E23">
            <v>-4.159117050502072</v>
          </cell>
          <cell r="F23">
            <v>-0.86873845979806308</v>
          </cell>
          <cell r="G23">
            <v>1.6907566975718227</v>
          </cell>
          <cell r="H23">
            <v>-2.6850952151292096</v>
          </cell>
          <cell r="I23">
            <v>-1.527595851917593</v>
          </cell>
          <cell r="J23">
            <v>-2.023195419197886</v>
          </cell>
          <cell r="K23">
            <v>-14.786797743439895</v>
          </cell>
          <cell r="L23">
            <v>17.370923775766524</v>
          </cell>
          <cell r="M23">
            <v>-5.8375879417635881</v>
          </cell>
          <cell r="N23">
            <v>6.4635768714842783</v>
          </cell>
          <cell r="O23">
            <v>-8.3511391009646836</v>
          </cell>
        </row>
        <row r="24">
          <cell r="B24">
            <v>2042</v>
          </cell>
          <cell r="C24">
            <v>-2.3252867289795804</v>
          </cell>
          <cell r="D24">
            <v>-0.85160283680949489</v>
          </cell>
          <cell r="E24">
            <v>-5.243939197093856</v>
          </cell>
          <cell r="F24">
            <v>-1.3168822598614041</v>
          </cell>
          <cell r="G24">
            <v>-2.1751199044229175</v>
          </cell>
          <cell r="H24">
            <v>-0.79755068928527362</v>
          </cell>
          <cell r="I24">
            <v>-1.6394254585391763</v>
          </cell>
          <cell r="J24">
            <v>-3.195435719586686</v>
          </cell>
          <cell r="K24">
            <v>-2.4212008916448791</v>
          </cell>
          <cell r="L24">
            <v>-2.5524819784863393</v>
          </cell>
          <cell r="M24">
            <v>-2.369911485556488</v>
          </cell>
          <cell r="N24">
            <v>1.1913154931372054</v>
          </cell>
          <cell r="O24">
            <v>-10.26959364400585</v>
          </cell>
        </row>
        <row r="25">
          <cell r="B25">
            <v>2043</v>
          </cell>
          <cell r="C25">
            <v>-3.2888218573072061</v>
          </cell>
          <cell r="D25">
            <v>2.5478271403698374</v>
          </cell>
          <cell r="E25">
            <v>-1.0745206340665154</v>
          </cell>
          <cell r="F25">
            <v>1.1031294469815927</v>
          </cell>
          <cell r="G25">
            <v>-3.637162665327291</v>
          </cell>
          <cell r="H25">
            <v>-0.54655768269936633</v>
          </cell>
          <cell r="I25">
            <v>-3.3158732366232435</v>
          </cell>
          <cell r="J25">
            <v>-2.3250619474501906</v>
          </cell>
          <cell r="K25">
            <v>-7.608828133035062</v>
          </cell>
          <cell r="L25">
            <v>-2.715760435301831</v>
          </cell>
          <cell r="M25">
            <v>1.0773445985325241</v>
          </cell>
          <cell r="N25">
            <v>-4.1587936699437433</v>
          </cell>
          <cell r="O25">
            <v>-28.617654106548855</v>
          </cell>
        </row>
      </sheetData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2026-2044</v>
          </cell>
          <cell r="G3" t="b">
            <v>1</v>
          </cell>
        </row>
        <row r="4">
          <cell r="F4">
            <v>44197</v>
          </cell>
          <cell r="G4">
            <v>44228</v>
          </cell>
          <cell r="R4" t="str">
            <v>Year</v>
          </cell>
          <cell r="AE4" t="str">
            <v>Year</v>
          </cell>
          <cell r="AR4" t="str">
            <v>Year</v>
          </cell>
          <cell r="BE4" t="str">
            <v>Year</v>
          </cell>
          <cell r="BR4" t="str">
            <v>Year</v>
          </cell>
          <cell r="CE4" t="str">
            <v>Year</v>
          </cell>
          <cell r="CR4" t="str">
            <v>Year</v>
          </cell>
          <cell r="DE4" t="str">
            <v>Year</v>
          </cell>
          <cell r="DR4" t="str">
            <v>Year</v>
          </cell>
          <cell r="EE4" t="str">
            <v>Year</v>
          </cell>
          <cell r="ER4" t="str">
            <v>Year</v>
          </cell>
          <cell r="FE4" t="str">
            <v>Year</v>
          </cell>
          <cell r="FR4" t="str">
            <v>Year</v>
          </cell>
          <cell r="GE4" t="str">
            <v>Year</v>
          </cell>
          <cell r="GR4" t="str">
            <v>Year</v>
          </cell>
          <cell r="HE4" t="str">
            <v>Year</v>
          </cell>
          <cell r="HR4" t="str">
            <v>Year</v>
          </cell>
          <cell r="IE4" t="str">
            <v>Year</v>
          </cell>
          <cell r="IR4" t="str">
            <v>Year</v>
          </cell>
          <cell r="JE4" t="str">
            <v>Year</v>
          </cell>
        </row>
        <row r="5">
          <cell r="F5">
            <v>45658</v>
          </cell>
          <cell r="G5">
            <v>45689</v>
          </cell>
          <cell r="H5">
            <v>45717</v>
          </cell>
          <cell r="I5">
            <v>45748</v>
          </cell>
          <cell r="J5">
            <v>45778</v>
          </cell>
          <cell r="K5">
            <v>45809</v>
          </cell>
          <cell r="L5">
            <v>45839</v>
          </cell>
          <cell r="M5">
            <v>45870</v>
          </cell>
          <cell r="N5">
            <v>45901</v>
          </cell>
          <cell r="O5">
            <v>45931</v>
          </cell>
          <cell r="P5">
            <v>45962</v>
          </cell>
          <cell r="Q5">
            <v>45992</v>
          </cell>
          <cell r="R5">
            <v>2026</v>
          </cell>
          <cell r="S5">
            <v>46023</v>
          </cell>
          <cell r="T5">
            <v>46054</v>
          </cell>
          <cell r="U5">
            <v>46082</v>
          </cell>
          <cell r="V5">
            <v>46113</v>
          </cell>
          <cell r="W5">
            <v>46143</v>
          </cell>
          <cell r="X5">
            <v>46174</v>
          </cell>
          <cell r="Y5">
            <v>46204</v>
          </cell>
          <cell r="Z5">
            <v>46235</v>
          </cell>
          <cell r="AA5">
            <v>46266</v>
          </cell>
          <cell r="AB5">
            <v>46296</v>
          </cell>
          <cell r="AC5">
            <v>46327</v>
          </cell>
          <cell r="AD5">
            <v>46357</v>
          </cell>
          <cell r="AE5">
            <v>2027</v>
          </cell>
          <cell r="AF5">
            <v>46388</v>
          </cell>
          <cell r="AG5">
            <v>46419</v>
          </cell>
          <cell r="AH5">
            <v>46447</v>
          </cell>
          <cell r="AI5">
            <v>46478</v>
          </cell>
          <cell r="AJ5">
            <v>46508</v>
          </cell>
          <cell r="AK5">
            <v>46539</v>
          </cell>
          <cell r="AL5">
            <v>46569</v>
          </cell>
          <cell r="AM5">
            <v>46600</v>
          </cell>
          <cell r="AN5">
            <v>46631</v>
          </cell>
          <cell r="AO5">
            <v>46661</v>
          </cell>
          <cell r="AP5">
            <v>46692</v>
          </cell>
          <cell r="AQ5">
            <v>46722</v>
          </cell>
          <cell r="AR5">
            <v>2028</v>
          </cell>
          <cell r="AS5">
            <v>46753</v>
          </cell>
          <cell r="AT5">
            <v>46784</v>
          </cell>
          <cell r="AU5">
            <v>46813</v>
          </cell>
          <cell r="AV5">
            <v>46844</v>
          </cell>
          <cell r="AW5">
            <v>46874</v>
          </cell>
          <cell r="AX5">
            <v>46905</v>
          </cell>
          <cell r="AY5">
            <v>46935</v>
          </cell>
          <cell r="AZ5">
            <v>46966</v>
          </cell>
          <cell r="BA5">
            <v>46997</v>
          </cell>
          <cell r="BB5">
            <v>47027</v>
          </cell>
          <cell r="BC5">
            <v>47058</v>
          </cell>
          <cell r="BD5">
            <v>47088</v>
          </cell>
          <cell r="BE5">
            <v>2029</v>
          </cell>
          <cell r="BF5">
            <v>47119</v>
          </cell>
          <cell r="BG5">
            <v>47150</v>
          </cell>
          <cell r="BH5">
            <v>47178</v>
          </cell>
          <cell r="BI5">
            <v>47209</v>
          </cell>
          <cell r="BJ5">
            <v>47239</v>
          </cell>
          <cell r="BK5">
            <v>47270</v>
          </cell>
          <cell r="BL5">
            <v>47300</v>
          </cell>
          <cell r="BM5">
            <v>47331</v>
          </cell>
          <cell r="BN5">
            <v>47362</v>
          </cell>
          <cell r="BO5">
            <v>47392</v>
          </cell>
          <cell r="BP5">
            <v>47423</v>
          </cell>
          <cell r="BQ5">
            <v>47453</v>
          </cell>
          <cell r="BR5">
            <v>2030</v>
          </cell>
          <cell r="BS5">
            <v>47484</v>
          </cell>
          <cell r="BT5">
            <v>47515</v>
          </cell>
          <cell r="BU5">
            <v>47543</v>
          </cell>
          <cell r="BV5">
            <v>47574</v>
          </cell>
          <cell r="BW5">
            <v>47604</v>
          </cell>
          <cell r="BX5">
            <v>47635</v>
          </cell>
          <cell r="BY5">
            <v>47665</v>
          </cell>
          <cell r="BZ5">
            <v>47696</v>
          </cell>
          <cell r="CA5">
            <v>47727</v>
          </cell>
          <cell r="CB5">
            <v>47757</v>
          </cell>
          <cell r="CC5">
            <v>47788</v>
          </cell>
          <cell r="CD5">
            <v>47818</v>
          </cell>
          <cell r="CE5">
            <v>2031</v>
          </cell>
          <cell r="CF5">
            <v>47849</v>
          </cell>
          <cell r="CG5">
            <v>47880</v>
          </cell>
          <cell r="CH5">
            <v>47908</v>
          </cell>
          <cell r="CI5">
            <v>47939</v>
          </cell>
          <cell r="CJ5">
            <v>47969</v>
          </cell>
          <cell r="CK5">
            <v>48000</v>
          </cell>
          <cell r="CL5">
            <v>48030</v>
          </cell>
          <cell r="CM5">
            <v>48061</v>
          </cell>
          <cell r="CN5">
            <v>48092</v>
          </cell>
          <cell r="CO5">
            <v>48122</v>
          </cell>
          <cell r="CP5">
            <v>48153</v>
          </cell>
          <cell r="CQ5">
            <v>48183</v>
          </cell>
          <cell r="CR5">
            <v>2032</v>
          </cell>
          <cell r="CS5">
            <v>48214</v>
          </cell>
          <cell r="CT5">
            <v>48245</v>
          </cell>
          <cell r="CU5">
            <v>48274</v>
          </cell>
          <cell r="CV5">
            <v>48305</v>
          </cell>
          <cell r="CW5">
            <v>48335</v>
          </cell>
          <cell r="CX5">
            <v>48366</v>
          </cell>
          <cell r="CY5">
            <v>48396</v>
          </cell>
          <cell r="CZ5">
            <v>48427</v>
          </cell>
          <cell r="DA5">
            <v>48458</v>
          </cell>
          <cell r="DB5">
            <v>48488</v>
          </cell>
          <cell r="DC5">
            <v>48519</v>
          </cell>
          <cell r="DD5">
            <v>48549</v>
          </cell>
          <cell r="DE5">
            <v>2033</v>
          </cell>
          <cell r="DF5">
            <v>48580</v>
          </cell>
          <cell r="DG5">
            <v>48611</v>
          </cell>
          <cell r="DH5">
            <v>48639</v>
          </cell>
          <cell r="DI5">
            <v>48670</v>
          </cell>
          <cell r="DJ5">
            <v>48700</v>
          </cell>
          <cell r="DK5">
            <v>48731</v>
          </cell>
          <cell r="DL5">
            <v>48761</v>
          </cell>
          <cell r="DM5">
            <v>48792</v>
          </cell>
          <cell r="DN5">
            <v>48823</v>
          </cell>
          <cell r="DO5">
            <v>48853</v>
          </cell>
          <cell r="DP5">
            <v>48884</v>
          </cell>
          <cell r="DQ5">
            <v>48914</v>
          </cell>
          <cell r="DR5">
            <v>2034</v>
          </cell>
          <cell r="DS5">
            <v>48945</v>
          </cell>
          <cell r="DT5">
            <v>48976</v>
          </cell>
          <cell r="DU5">
            <v>49004</v>
          </cell>
          <cell r="DV5">
            <v>49035</v>
          </cell>
          <cell r="DW5">
            <v>49065</v>
          </cell>
          <cell r="DX5">
            <v>49096</v>
          </cell>
          <cell r="DY5">
            <v>49126</v>
          </cell>
          <cell r="DZ5">
            <v>49157</v>
          </cell>
          <cell r="EA5">
            <v>49188</v>
          </cell>
          <cell r="EB5">
            <v>49218</v>
          </cell>
          <cell r="EC5">
            <v>49249</v>
          </cell>
          <cell r="ED5">
            <v>49279</v>
          </cell>
          <cell r="EE5">
            <v>2035</v>
          </cell>
          <cell r="EF5">
            <v>49310</v>
          </cell>
          <cell r="EG5">
            <v>49341</v>
          </cell>
          <cell r="EH5">
            <v>49369</v>
          </cell>
          <cell r="EI5">
            <v>49400</v>
          </cell>
          <cell r="EJ5">
            <v>49430</v>
          </cell>
          <cell r="EK5">
            <v>49461</v>
          </cell>
          <cell r="EL5">
            <v>49491</v>
          </cell>
          <cell r="EM5">
            <v>49522</v>
          </cell>
          <cell r="EN5">
            <v>49553</v>
          </cell>
          <cell r="EO5">
            <v>49583</v>
          </cell>
          <cell r="EP5">
            <v>49614</v>
          </cell>
          <cell r="EQ5">
            <v>49644</v>
          </cell>
          <cell r="ER5">
            <v>2036</v>
          </cell>
          <cell r="ES5">
            <v>49675</v>
          </cell>
          <cell r="ET5">
            <v>49706</v>
          </cell>
          <cell r="EU5">
            <v>49735</v>
          </cell>
          <cell r="EV5">
            <v>49766</v>
          </cell>
          <cell r="EW5">
            <v>49796</v>
          </cell>
          <cell r="EX5">
            <v>49827</v>
          </cell>
          <cell r="EY5">
            <v>49857</v>
          </cell>
          <cell r="EZ5">
            <v>49888</v>
          </cell>
          <cell r="FA5">
            <v>49919</v>
          </cell>
          <cell r="FB5">
            <v>49949</v>
          </cell>
          <cell r="FC5">
            <v>49980</v>
          </cell>
          <cell r="FD5">
            <v>50010</v>
          </cell>
          <cell r="FE5">
            <v>2037</v>
          </cell>
          <cell r="FF5">
            <v>50041</v>
          </cell>
          <cell r="FG5">
            <v>50072</v>
          </cell>
          <cell r="FH5">
            <v>50100</v>
          </cell>
          <cell r="FI5">
            <v>50131</v>
          </cell>
          <cell r="FJ5">
            <v>50161</v>
          </cell>
          <cell r="FK5">
            <v>50192</v>
          </cell>
          <cell r="FL5">
            <v>50222</v>
          </cell>
          <cell r="FM5">
            <v>50253</v>
          </cell>
          <cell r="FN5">
            <v>50284</v>
          </cell>
          <cell r="FO5">
            <v>50314</v>
          </cell>
          <cell r="FP5">
            <v>50345</v>
          </cell>
          <cell r="FQ5">
            <v>50375</v>
          </cell>
          <cell r="FR5">
            <v>2038</v>
          </cell>
          <cell r="FS5">
            <v>50406</v>
          </cell>
          <cell r="FT5">
            <v>50437</v>
          </cell>
          <cell r="FU5">
            <v>50465</v>
          </cell>
          <cell r="FV5">
            <v>50496</v>
          </cell>
          <cell r="FW5">
            <v>50526</v>
          </cell>
          <cell r="FX5">
            <v>50557</v>
          </cell>
          <cell r="FY5">
            <v>50587</v>
          </cell>
          <cell r="FZ5">
            <v>50618</v>
          </cell>
          <cell r="GA5">
            <v>50649</v>
          </cell>
          <cell r="GB5">
            <v>50679</v>
          </cell>
          <cell r="GC5">
            <v>50710</v>
          </cell>
          <cell r="GD5">
            <v>50740</v>
          </cell>
          <cell r="GE5">
            <v>2039</v>
          </cell>
          <cell r="GF5">
            <v>50771</v>
          </cell>
          <cell r="GG5">
            <v>50802</v>
          </cell>
          <cell r="GH5">
            <v>50830</v>
          </cell>
          <cell r="GI5">
            <v>50861</v>
          </cell>
          <cell r="GJ5">
            <v>50891</v>
          </cell>
          <cell r="GK5">
            <v>50922</v>
          </cell>
          <cell r="GL5">
            <v>50952</v>
          </cell>
          <cell r="GM5">
            <v>50983</v>
          </cell>
          <cell r="GN5">
            <v>51014</v>
          </cell>
          <cell r="GO5">
            <v>51044</v>
          </cell>
          <cell r="GP5">
            <v>51075</v>
          </cell>
          <cell r="GQ5">
            <v>51105</v>
          </cell>
          <cell r="GR5">
            <v>2040</v>
          </cell>
          <cell r="GS5">
            <v>51136</v>
          </cell>
          <cell r="GT5">
            <v>51167</v>
          </cell>
          <cell r="GU5">
            <v>51196</v>
          </cell>
          <cell r="GV5">
            <v>51227</v>
          </cell>
          <cell r="GW5">
            <v>51257</v>
          </cell>
          <cell r="GX5">
            <v>51288</v>
          </cell>
          <cell r="GY5">
            <v>51318</v>
          </cell>
          <cell r="GZ5">
            <v>51349</v>
          </cell>
          <cell r="HA5">
            <v>51380</v>
          </cell>
          <cell r="HB5">
            <v>51410</v>
          </cell>
          <cell r="HC5">
            <v>51441</v>
          </cell>
          <cell r="HD5">
            <v>51471</v>
          </cell>
          <cell r="HE5">
            <v>2041</v>
          </cell>
          <cell r="HF5">
            <v>51502</v>
          </cell>
          <cell r="HG5">
            <v>51533</v>
          </cell>
          <cell r="HH5">
            <v>51561</v>
          </cell>
          <cell r="HI5">
            <v>51592</v>
          </cell>
          <cell r="HJ5">
            <v>51622</v>
          </cell>
          <cell r="HK5">
            <v>51653</v>
          </cell>
          <cell r="HL5">
            <v>51683</v>
          </cell>
          <cell r="HM5">
            <v>51714</v>
          </cell>
          <cell r="HN5">
            <v>51745</v>
          </cell>
          <cell r="HO5">
            <v>51775</v>
          </cell>
          <cell r="HP5">
            <v>51806</v>
          </cell>
          <cell r="HQ5">
            <v>51836</v>
          </cell>
          <cell r="HR5">
            <v>2042</v>
          </cell>
          <cell r="HS5">
            <v>51867</v>
          </cell>
          <cell r="HT5">
            <v>51898</v>
          </cell>
          <cell r="HU5">
            <v>51926</v>
          </cell>
          <cell r="HV5">
            <v>51957</v>
          </cell>
          <cell r="HW5">
            <v>51987</v>
          </cell>
          <cell r="HX5">
            <v>52018</v>
          </cell>
          <cell r="HY5">
            <v>52048</v>
          </cell>
          <cell r="HZ5">
            <v>52079</v>
          </cell>
          <cell r="IA5">
            <v>52110</v>
          </cell>
          <cell r="IB5">
            <v>52140</v>
          </cell>
          <cell r="IC5">
            <v>52171</v>
          </cell>
          <cell r="ID5">
            <v>52201</v>
          </cell>
          <cell r="IE5">
            <v>2043</v>
          </cell>
          <cell r="IF5">
            <v>52232</v>
          </cell>
          <cell r="IG5">
            <v>52263</v>
          </cell>
          <cell r="IH5">
            <v>52291</v>
          </cell>
          <cell r="II5">
            <v>52322</v>
          </cell>
          <cell r="IJ5">
            <v>52352</v>
          </cell>
          <cell r="IK5">
            <v>52383</v>
          </cell>
          <cell r="IL5">
            <v>52413</v>
          </cell>
          <cell r="IM5">
            <v>52444</v>
          </cell>
          <cell r="IN5">
            <v>52475</v>
          </cell>
          <cell r="IO5">
            <v>52505</v>
          </cell>
          <cell r="IP5">
            <v>52536</v>
          </cell>
          <cell r="IQ5">
            <v>52566</v>
          </cell>
          <cell r="IR5">
            <v>2044</v>
          </cell>
          <cell r="IS5">
            <v>52597</v>
          </cell>
          <cell r="IT5">
            <v>52628</v>
          </cell>
          <cell r="IU5">
            <v>52657</v>
          </cell>
          <cell r="IV5">
            <v>52688</v>
          </cell>
          <cell r="IW5">
            <v>52718</v>
          </cell>
          <cell r="IX5">
            <v>52749</v>
          </cell>
          <cell r="IY5">
            <v>52779</v>
          </cell>
          <cell r="IZ5">
            <v>52810</v>
          </cell>
          <cell r="JA5">
            <v>52841</v>
          </cell>
          <cell r="JB5">
            <v>52871</v>
          </cell>
          <cell r="JC5">
            <v>52902</v>
          </cell>
          <cell r="JD5">
            <v>52932</v>
          </cell>
          <cell r="JE5">
            <v>2045</v>
          </cell>
          <cell r="JF5">
            <v>52963</v>
          </cell>
          <cell r="JG5">
            <v>52994</v>
          </cell>
          <cell r="JH5">
            <v>53022</v>
          </cell>
          <cell r="JI5">
            <v>53053</v>
          </cell>
          <cell r="JJ5">
            <v>53083</v>
          </cell>
          <cell r="JK5">
            <v>53114</v>
          </cell>
          <cell r="JL5">
            <v>53144</v>
          </cell>
          <cell r="JM5">
            <v>53175</v>
          </cell>
          <cell r="JN5">
            <v>53206</v>
          </cell>
          <cell r="JO5">
            <v>53236</v>
          </cell>
          <cell r="JP5">
            <v>53267</v>
          </cell>
          <cell r="JQ5">
            <v>53297</v>
          </cell>
        </row>
        <row r="6">
          <cell r="A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I6"/>
          <cell r="DJ6"/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O6"/>
          <cell r="EP6"/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/>
          <cell r="FP6"/>
          <cell r="FQ6"/>
          <cell r="FR6"/>
          <cell r="FS6"/>
          <cell r="FT6"/>
          <cell r="FU6"/>
          <cell r="FV6"/>
          <cell r="FW6"/>
          <cell r="FX6"/>
          <cell r="FY6"/>
          <cell r="FZ6"/>
          <cell r="GA6"/>
          <cell r="GB6"/>
          <cell r="GC6"/>
          <cell r="GD6"/>
          <cell r="GE6"/>
          <cell r="GF6"/>
          <cell r="GG6"/>
          <cell r="GH6"/>
          <cell r="GI6"/>
          <cell r="GJ6"/>
          <cell r="GK6"/>
          <cell r="GL6"/>
          <cell r="GM6"/>
          <cell r="GN6"/>
          <cell r="GO6"/>
          <cell r="GP6"/>
          <cell r="GQ6"/>
          <cell r="GR6"/>
          <cell r="GS6"/>
          <cell r="GT6"/>
          <cell r="GU6"/>
          <cell r="GV6"/>
          <cell r="GW6"/>
          <cell r="GX6"/>
          <cell r="GY6"/>
          <cell r="GZ6"/>
          <cell r="HA6"/>
          <cell r="HB6"/>
          <cell r="HC6"/>
          <cell r="HD6"/>
          <cell r="HE6"/>
          <cell r="HF6"/>
          <cell r="HG6"/>
          <cell r="HH6"/>
          <cell r="HI6"/>
          <cell r="HJ6"/>
          <cell r="HK6"/>
          <cell r="HL6"/>
          <cell r="HM6"/>
          <cell r="HN6"/>
          <cell r="HO6"/>
          <cell r="HP6"/>
          <cell r="HQ6"/>
          <cell r="HR6"/>
          <cell r="HS6"/>
          <cell r="HT6"/>
          <cell r="HU6"/>
          <cell r="HV6"/>
          <cell r="HW6"/>
          <cell r="HX6"/>
          <cell r="HY6"/>
          <cell r="HZ6"/>
          <cell r="IA6"/>
          <cell r="IB6"/>
          <cell r="IC6"/>
          <cell r="ID6"/>
          <cell r="IE6"/>
          <cell r="IF6"/>
          <cell r="IG6"/>
          <cell r="IH6"/>
          <cell r="II6"/>
          <cell r="IJ6"/>
          <cell r="IK6"/>
          <cell r="IL6"/>
          <cell r="IM6"/>
          <cell r="IN6"/>
          <cell r="IO6"/>
          <cell r="IP6"/>
          <cell r="IQ6"/>
          <cell r="IR6"/>
          <cell r="IS6"/>
          <cell r="IT6"/>
          <cell r="IU6"/>
          <cell r="IV6"/>
          <cell r="IW6"/>
          <cell r="IX6"/>
          <cell r="IY6"/>
          <cell r="IZ6"/>
          <cell r="JA6"/>
          <cell r="JB6"/>
          <cell r="JC6"/>
          <cell r="JD6"/>
          <cell r="JE6"/>
          <cell r="JF6"/>
          <cell r="JG6"/>
          <cell r="JH6"/>
          <cell r="JI6"/>
          <cell r="JJ6"/>
          <cell r="JK6"/>
          <cell r="JL6"/>
          <cell r="JM6"/>
          <cell r="JN6"/>
          <cell r="JO6"/>
          <cell r="JP6"/>
          <cell r="JQ6"/>
        </row>
        <row r="7">
          <cell r="A7" t="str">
            <v>COSTS ($ 000)</v>
          </cell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/>
          <cell r="BN7"/>
          <cell r="BO7"/>
          <cell r="BP7"/>
          <cell r="BQ7"/>
          <cell r="BR7"/>
          <cell r="BS7"/>
          <cell r="BT7"/>
          <cell r="BU7"/>
          <cell r="BV7"/>
          <cell r="BW7"/>
          <cell r="BX7"/>
          <cell r="BY7"/>
          <cell r="BZ7"/>
          <cell r="CA7"/>
          <cell r="CB7"/>
          <cell r="CC7"/>
          <cell r="CD7"/>
          <cell r="CE7"/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  <cell r="CR7"/>
          <cell r="CS7"/>
          <cell r="CT7"/>
          <cell r="CU7"/>
          <cell r="CV7"/>
          <cell r="CW7"/>
          <cell r="CX7"/>
          <cell r="CY7"/>
          <cell r="CZ7"/>
          <cell r="DA7"/>
          <cell r="DB7"/>
          <cell r="DC7"/>
          <cell r="DD7"/>
          <cell r="DE7"/>
          <cell r="DF7"/>
          <cell r="DG7"/>
          <cell r="DH7"/>
          <cell r="DI7"/>
          <cell r="DJ7"/>
          <cell r="DK7"/>
          <cell r="DL7"/>
          <cell r="DM7"/>
          <cell r="DN7"/>
          <cell r="DO7"/>
          <cell r="DP7"/>
          <cell r="DQ7"/>
          <cell r="DR7"/>
          <cell r="DS7"/>
          <cell r="DT7"/>
          <cell r="DU7"/>
          <cell r="DV7"/>
          <cell r="DW7"/>
          <cell r="DX7"/>
          <cell r="DY7"/>
          <cell r="DZ7"/>
          <cell r="EA7"/>
          <cell r="EB7"/>
          <cell r="EC7"/>
          <cell r="ED7"/>
          <cell r="EE7"/>
          <cell r="EF7"/>
          <cell r="EG7"/>
          <cell r="EH7"/>
          <cell r="EI7"/>
          <cell r="EJ7"/>
          <cell r="EK7"/>
          <cell r="EL7"/>
          <cell r="EM7"/>
          <cell r="EN7"/>
          <cell r="EO7"/>
          <cell r="EP7"/>
          <cell r="EQ7"/>
          <cell r="ER7"/>
          <cell r="ES7"/>
          <cell r="ET7"/>
          <cell r="EU7"/>
          <cell r="EV7"/>
          <cell r="EW7"/>
          <cell r="EX7"/>
          <cell r="EY7"/>
          <cell r="EZ7"/>
          <cell r="FA7"/>
          <cell r="FB7"/>
          <cell r="FC7"/>
          <cell r="FD7"/>
          <cell r="FE7"/>
          <cell r="FF7"/>
          <cell r="FG7"/>
          <cell r="FH7"/>
          <cell r="FI7"/>
          <cell r="FJ7"/>
          <cell r="FK7"/>
          <cell r="FL7"/>
          <cell r="FM7"/>
          <cell r="FN7"/>
          <cell r="FO7"/>
          <cell r="FP7"/>
          <cell r="FQ7"/>
          <cell r="FR7"/>
          <cell r="FS7"/>
          <cell r="FT7"/>
          <cell r="FU7"/>
          <cell r="FV7"/>
          <cell r="FW7"/>
          <cell r="FX7"/>
          <cell r="FY7"/>
          <cell r="FZ7"/>
          <cell r="GA7"/>
          <cell r="GB7"/>
          <cell r="GC7"/>
          <cell r="GD7"/>
          <cell r="GE7"/>
          <cell r="GF7"/>
          <cell r="GG7"/>
          <cell r="GH7"/>
          <cell r="GI7"/>
          <cell r="GJ7"/>
          <cell r="GK7"/>
          <cell r="GL7"/>
          <cell r="GM7"/>
          <cell r="GN7"/>
          <cell r="GO7"/>
          <cell r="GP7"/>
          <cell r="GQ7"/>
          <cell r="GR7"/>
          <cell r="GS7"/>
          <cell r="GT7"/>
          <cell r="GU7"/>
          <cell r="GV7"/>
          <cell r="GW7"/>
          <cell r="GX7"/>
          <cell r="GY7"/>
          <cell r="GZ7"/>
          <cell r="HA7"/>
          <cell r="HB7"/>
          <cell r="HC7"/>
          <cell r="HD7"/>
          <cell r="HE7"/>
          <cell r="HF7"/>
          <cell r="HG7"/>
          <cell r="HH7"/>
          <cell r="HI7"/>
          <cell r="HJ7"/>
          <cell r="HK7"/>
          <cell r="HL7"/>
          <cell r="HM7"/>
          <cell r="HN7"/>
          <cell r="HO7"/>
          <cell r="HP7"/>
          <cell r="HQ7"/>
          <cell r="HR7"/>
          <cell r="HS7"/>
          <cell r="HT7"/>
          <cell r="HU7"/>
          <cell r="HV7"/>
          <cell r="HW7"/>
          <cell r="HX7"/>
          <cell r="HY7"/>
          <cell r="HZ7"/>
          <cell r="IA7"/>
          <cell r="IB7"/>
          <cell r="IC7"/>
          <cell r="ID7"/>
          <cell r="IE7"/>
          <cell r="IF7"/>
          <cell r="IG7"/>
          <cell r="IH7"/>
          <cell r="II7"/>
          <cell r="IJ7"/>
          <cell r="IK7"/>
          <cell r="IL7"/>
          <cell r="IM7"/>
          <cell r="IN7"/>
          <cell r="IO7"/>
          <cell r="IP7"/>
          <cell r="IQ7"/>
          <cell r="IR7"/>
          <cell r="IS7"/>
          <cell r="IT7"/>
          <cell r="IU7"/>
          <cell r="IV7"/>
          <cell r="IW7"/>
          <cell r="IX7"/>
          <cell r="IY7"/>
          <cell r="IZ7"/>
          <cell r="JA7"/>
          <cell r="JB7"/>
          <cell r="JC7"/>
          <cell r="JD7"/>
          <cell r="JE7"/>
          <cell r="JF7"/>
          <cell r="JG7"/>
          <cell r="JH7"/>
          <cell r="JI7"/>
          <cell r="JJ7"/>
          <cell r="JK7"/>
          <cell r="JL7"/>
          <cell r="JM7"/>
          <cell r="JN7"/>
          <cell r="JO7"/>
          <cell r="JP7"/>
          <cell r="JQ7"/>
        </row>
        <row r="8">
          <cell r="A8"/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</row>
        <row r="21">
          <cell r="F21">
            <v>-5.4959337921900442E-4</v>
          </cell>
          <cell r="G21">
            <v>0</v>
          </cell>
          <cell r="H21">
            <v>4.2438429773028474E-5</v>
          </cell>
          <cell r="I21">
            <v>2.449894130222674E-3</v>
          </cell>
          <cell r="J21">
            <v>0</v>
          </cell>
          <cell r="K21">
            <v>-0.40508748014997309</v>
          </cell>
          <cell r="L21">
            <v>-1.4446240085999307</v>
          </cell>
          <cell r="M21">
            <v>0</v>
          </cell>
          <cell r="N21">
            <v>0</v>
          </cell>
          <cell r="O21">
            <v>0</v>
          </cell>
          <cell r="P21">
            <v>3.7163435990805738E-4</v>
          </cell>
          <cell r="Q21">
            <v>0</v>
          </cell>
          <cell r="R21">
            <v>40.956897086813115</v>
          </cell>
          <cell r="S21">
            <v>2.3312342767799237</v>
          </cell>
          <cell r="T21">
            <v>2.2036126609496023</v>
          </cell>
          <cell r="U21">
            <v>0.51579473498986772</v>
          </cell>
          <cell r="V21">
            <v>0.97459879596010524</v>
          </cell>
          <cell r="W21">
            <v>3.2121700549299703</v>
          </cell>
          <cell r="X21">
            <v>0</v>
          </cell>
          <cell r="Y21">
            <v>10.859081418100232</v>
          </cell>
          <cell r="Z21">
            <v>3.014420608110413</v>
          </cell>
          <cell r="AA21">
            <v>12.732807938249607</v>
          </cell>
          <cell r="AB21">
            <v>2.0543589235899162</v>
          </cell>
          <cell r="AC21">
            <v>1.3057638107302409</v>
          </cell>
          <cell r="AD21">
            <v>1.7530538644195985</v>
          </cell>
          <cell r="AE21">
            <v>44.723451897829364</v>
          </cell>
          <cell r="AF21">
            <v>10.355212882909655</v>
          </cell>
          <cell r="AG21">
            <v>2.7220428540204011E-2</v>
          </cell>
          <cell r="AH21">
            <v>2.7297539409601086</v>
          </cell>
          <cell r="AI21">
            <v>0.64550560522002343</v>
          </cell>
          <cell r="AJ21">
            <v>5.9797101510300763</v>
          </cell>
          <cell r="AK21">
            <v>2.054335999210025</v>
          </cell>
          <cell r="AL21">
            <v>0.5215538460197422</v>
          </cell>
          <cell r="AM21">
            <v>2.9890579473494654</v>
          </cell>
          <cell r="AN21">
            <v>7.9604615615307921</v>
          </cell>
          <cell r="AO21">
            <v>2.6286837286202172</v>
          </cell>
          <cell r="AP21">
            <v>4.3023507167108619</v>
          </cell>
          <cell r="AQ21">
            <v>4.5296050897204623</v>
          </cell>
          <cell r="AR21">
            <v>75.642663627659203</v>
          </cell>
          <cell r="AS21">
            <v>8.6001581162490766</v>
          </cell>
          <cell r="AT21">
            <v>0</v>
          </cell>
          <cell r="AU21">
            <v>-0.3522391825899831</v>
          </cell>
          <cell r="AV21">
            <v>1.6536030223800253</v>
          </cell>
          <cell r="AW21">
            <v>0.3586528992800595</v>
          </cell>
          <cell r="AX21">
            <v>1.1733365957500155</v>
          </cell>
          <cell r="AY21">
            <v>7.1576260648603238</v>
          </cell>
          <cell r="AZ21">
            <v>34.809816866521942</v>
          </cell>
          <cell r="BA21">
            <v>9.994636638940392</v>
          </cell>
          <cell r="BB21">
            <v>9.1339401064701633</v>
          </cell>
          <cell r="BC21">
            <v>0.54880858272099431</v>
          </cell>
          <cell r="BD21">
            <v>2.5643239170804009</v>
          </cell>
          <cell r="BE21">
            <v>55.425885095683043</v>
          </cell>
          <cell r="BF21">
            <v>4.6773572392003189</v>
          </cell>
          <cell r="BG21">
            <v>1.5823048816896517</v>
          </cell>
          <cell r="BH21">
            <v>-2.0728123016301652</v>
          </cell>
          <cell r="BI21">
            <v>-0.72907508457990389</v>
          </cell>
          <cell r="BJ21">
            <v>3.3814195466600268</v>
          </cell>
          <cell r="BK21">
            <v>3.9340063109800667</v>
          </cell>
          <cell r="BL21">
            <v>0.85913220635984544</v>
          </cell>
          <cell r="BM21">
            <v>10.936786204139935</v>
          </cell>
          <cell r="BN21">
            <v>17.846194080249006</v>
          </cell>
          <cell r="BO21">
            <v>6.8508021438101423</v>
          </cell>
          <cell r="BP21">
            <v>6.7547170208299576</v>
          </cell>
          <cell r="BQ21">
            <v>1.4050528479792774</v>
          </cell>
          <cell r="BR21">
            <v>31.634483694011578</v>
          </cell>
          <cell r="BS21">
            <v>3.0882228056902932</v>
          </cell>
          <cell r="BT21">
            <v>-0.13757607011029904</v>
          </cell>
          <cell r="BU21">
            <v>1.2088263678101612</v>
          </cell>
          <cell r="BV21">
            <v>1.5264409133699246</v>
          </cell>
          <cell r="BW21">
            <v>4.0537296833399523</v>
          </cell>
          <cell r="BX21">
            <v>4.0695913499798735</v>
          </cell>
          <cell r="BY21">
            <v>0.32618072209970705</v>
          </cell>
          <cell r="BZ21">
            <v>-0.68887995966997551</v>
          </cell>
          <cell r="CA21">
            <v>9.5032374103602706</v>
          </cell>
          <cell r="CB21">
            <v>3.1403479871901254</v>
          </cell>
          <cell r="CC21">
            <v>6.617487166009596</v>
          </cell>
          <cell r="CD21">
            <v>-1.0731246820600973</v>
          </cell>
          <cell r="CE21">
            <v>9.6318867210356984E-2</v>
          </cell>
          <cell r="CF21">
            <v>1.0918805769961182E-2</v>
          </cell>
          <cell r="CG21">
            <v>-6.4141002900214517E-2</v>
          </cell>
          <cell r="CH21">
            <v>1.0325245598323818E-3</v>
          </cell>
          <cell r="CI21">
            <v>3.6672162013928755E-4</v>
          </cell>
          <cell r="CJ21">
            <v>6.0430467010519351E-4</v>
          </cell>
          <cell r="CK21">
            <v>1.4126510069900178E-2</v>
          </cell>
          <cell r="CL21">
            <v>-2.3049619812809397E-5</v>
          </cell>
          <cell r="CM21">
            <v>1.9612154701462714E-3</v>
          </cell>
          <cell r="CN21">
            <v>4.0922294439042162E-2</v>
          </cell>
          <cell r="CO21">
            <v>5.1394062630151893E-2</v>
          </cell>
          <cell r="CP21">
            <v>4.977491603949602E-2</v>
          </cell>
          <cell r="CQ21">
            <v>-1.0618435539981874E-2</v>
          </cell>
          <cell r="CR21">
            <v>2.9075024937992566</v>
          </cell>
          <cell r="CS21">
            <v>0.7422298262199547</v>
          </cell>
          <cell r="CT21">
            <v>-0.15298662659006368</v>
          </cell>
          <cell r="CU21">
            <v>-0.39339040730010311</v>
          </cell>
          <cell r="CV21">
            <v>-7.4253527002383635E-3</v>
          </cell>
          <cell r="CW21">
            <v>-4.2529401998763205E-3</v>
          </cell>
          <cell r="CX21">
            <v>2.0055057035699519</v>
          </cell>
          <cell r="CY21">
            <v>0</v>
          </cell>
          <cell r="CZ21">
            <v>0.69186642878958082</v>
          </cell>
          <cell r="DA21">
            <v>2.7790556163299698</v>
          </cell>
          <cell r="DB21">
            <v>2.4078251841301608</v>
          </cell>
          <cell r="DC21">
            <v>-8.4152372684202419</v>
          </cell>
          <cell r="DD21">
            <v>3.254312329970162</v>
          </cell>
          <cell r="DE21">
            <v>7.3421677246369654</v>
          </cell>
          <cell r="DF21">
            <v>0.93382892659064964</v>
          </cell>
          <cell r="DG21">
            <v>-2.8254756663700391</v>
          </cell>
          <cell r="DH21">
            <v>3.9690852069597895</v>
          </cell>
          <cell r="DI21">
            <v>0.22989646295991406</v>
          </cell>
          <cell r="DJ21">
            <v>-0.29779202608006017</v>
          </cell>
          <cell r="DK21">
            <v>-0.25596937610998793</v>
          </cell>
          <cell r="DL21">
            <v>8.8314886079842836E-2</v>
          </cell>
          <cell r="DM21">
            <v>0</v>
          </cell>
          <cell r="DN21">
            <v>2.3355421761398247</v>
          </cell>
          <cell r="DO21">
            <v>6.9170052005797515</v>
          </cell>
          <cell r="DP21">
            <v>1.0184365587301727</v>
          </cell>
          <cell r="DQ21">
            <v>-4.7707046248406186</v>
          </cell>
          <cell r="DR21">
            <v>3.7715461144398432</v>
          </cell>
          <cell r="DS21">
            <v>2.3356704731495483</v>
          </cell>
          <cell r="DT21">
            <v>7.8007801598405422</v>
          </cell>
          <cell r="DU21">
            <v>0.70571306366946374</v>
          </cell>
          <cell r="DV21">
            <v>-1.9268527172398535</v>
          </cell>
          <cell r="DW21">
            <v>-4.3996221970019178E-2</v>
          </cell>
          <cell r="DX21">
            <v>1.0161976596200475</v>
          </cell>
          <cell r="DY21">
            <v>0</v>
          </cell>
          <cell r="DZ21">
            <v>0.9819145039691648</v>
          </cell>
          <cell r="EA21">
            <v>-3.0757867700503994</v>
          </cell>
          <cell r="EB21">
            <v>-0.20026896309991571</v>
          </cell>
          <cell r="EC21">
            <v>-5.8289847146588727</v>
          </cell>
          <cell r="ED21">
            <v>2.0071596412108192</v>
          </cell>
          <cell r="EE21">
            <v>-2.5379667251254432</v>
          </cell>
          <cell r="EF21">
            <v>0.12243171900991001</v>
          </cell>
          <cell r="EG21">
            <v>-9.5140775317504449</v>
          </cell>
          <cell r="EH21">
            <v>0.26891755179030952</v>
          </cell>
          <cell r="EI21">
            <v>-6.7702393120271154E-2</v>
          </cell>
          <cell r="EJ21">
            <v>8.9390752300460008E-3</v>
          </cell>
          <cell r="EK21">
            <v>0.32541675480001686</v>
          </cell>
          <cell r="EL21">
            <v>-8.9241523401142331E-3</v>
          </cell>
          <cell r="EM21">
            <v>9.6662521219514019E-2</v>
          </cell>
          <cell r="EN21">
            <v>0.70008913081892388</v>
          </cell>
          <cell r="EO21">
            <v>-3.1705565809897962</v>
          </cell>
          <cell r="EP21">
            <v>0</v>
          </cell>
          <cell r="EQ21">
            <v>8.7008371802003239</v>
          </cell>
          <cell r="ER21">
            <v>7.919446079104091</v>
          </cell>
          <cell r="ES21">
            <v>0</v>
          </cell>
          <cell r="ET21">
            <v>-0.35365438288863515</v>
          </cell>
          <cell r="EU21">
            <v>1.0957731838698237</v>
          </cell>
          <cell r="EV21">
            <v>-4.2540743869949438E-2</v>
          </cell>
          <cell r="EW21">
            <v>-2.6367912470050214E-2</v>
          </cell>
          <cell r="EX21">
            <v>4.1591888638899945</v>
          </cell>
          <cell r="EY21">
            <v>0</v>
          </cell>
          <cell r="EZ21">
            <v>-2.7332810989719292E-2</v>
          </cell>
          <cell r="FA21">
            <v>0.75527366550886654</v>
          </cell>
          <cell r="FB21">
            <v>3.5106766553894886</v>
          </cell>
          <cell r="FC21">
            <v>-0.19754176192964223</v>
          </cell>
          <cell r="FD21">
            <v>-0.95402867741995578</v>
          </cell>
          <cell r="FE21">
            <v>12.363794451128342</v>
          </cell>
          <cell r="FF21">
            <v>-0.11832467338990682</v>
          </cell>
          <cell r="FG21">
            <v>9.7815262166695902</v>
          </cell>
          <cell r="FH21">
            <v>1.0583295315004762</v>
          </cell>
          <cell r="FI21">
            <v>1.9101899291399604</v>
          </cell>
          <cell r="FJ21">
            <v>-0.10225271422018523</v>
          </cell>
          <cell r="FK21">
            <v>-0.96116474571022081</v>
          </cell>
          <cell r="FL21">
            <v>-2.1746012792000329</v>
          </cell>
          <cell r="FM21">
            <v>-0.18616181110974139</v>
          </cell>
          <cell r="FN21">
            <v>0.59959901045021979</v>
          </cell>
          <cell r="FO21">
            <v>2.8297243297497516</v>
          </cell>
          <cell r="FP21">
            <v>-0.27306934276020911</v>
          </cell>
          <cell r="FQ21">
            <v>0</v>
          </cell>
          <cell r="FR21">
            <v>8.9715619062772021</v>
          </cell>
          <cell r="FS21">
            <v>-0.53877436595939798</v>
          </cell>
          <cell r="FT21">
            <v>1.0320990185900882</v>
          </cell>
          <cell r="FU21">
            <v>7.617769701690122</v>
          </cell>
          <cell r="FV21">
            <v>-0.78531896353001684</v>
          </cell>
          <cell r="FW21">
            <v>0.99170574942991152</v>
          </cell>
          <cell r="FX21">
            <v>-0.75352632384988283</v>
          </cell>
          <cell r="FY21">
            <v>-1.1652024686400182</v>
          </cell>
          <cell r="FZ21">
            <v>-0.11564340115000959</v>
          </cell>
          <cell r="GA21">
            <v>3.4465895636994901</v>
          </cell>
          <cell r="GB21">
            <v>4.4441077907895306</v>
          </cell>
          <cell r="GC21">
            <v>-5.0224064174599334</v>
          </cell>
          <cell r="GD21">
            <v>-0.17983797733995743</v>
          </cell>
          <cell r="GE21">
            <v>-2.6201490674648085</v>
          </cell>
          <cell r="GF21">
            <v>-4.3986579387310485</v>
          </cell>
          <cell r="GG21">
            <v>-4.8650036004601134</v>
          </cell>
          <cell r="GH21">
            <v>7.1879374402697067</v>
          </cell>
          <cell r="GI21">
            <v>-0.78205652265000936</v>
          </cell>
          <cell r="GJ21">
            <v>-0.43000968762999037</v>
          </cell>
          <cell r="GK21">
            <v>-0.40276914913010842</v>
          </cell>
          <cell r="GL21">
            <v>9.8104211601821589E-3</v>
          </cell>
          <cell r="GM21">
            <v>2.0257211215694042</v>
          </cell>
          <cell r="GN21">
            <v>-1.1896997261719662</v>
          </cell>
          <cell r="GO21">
            <v>-0.10509062889013876</v>
          </cell>
          <cell r="GP21">
            <v>-0.14633464523012663</v>
          </cell>
          <cell r="GQ21">
            <v>0.47600384844008659</v>
          </cell>
          <cell r="GR21">
            <v>10.66737276470667</v>
          </cell>
          <cell r="GS21">
            <v>2.3351223634508642</v>
          </cell>
          <cell r="GT21">
            <v>1.120330468249449</v>
          </cell>
          <cell r="GU21">
            <v>6.8949233022995031</v>
          </cell>
          <cell r="GV21">
            <v>-3.0739060590121881E-2</v>
          </cell>
          <cell r="GW21">
            <v>-8.2964797249587718E-2</v>
          </cell>
          <cell r="GX21">
            <v>-8.6981005170173376E-2</v>
          </cell>
          <cell r="GY21">
            <v>-5.644525668300048</v>
          </cell>
          <cell r="GZ21">
            <v>-1.8595360568606338</v>
          </cell>
          <cell r="HA21">
            <v>-0.2790528990999519</v>
          </cell>
          <cell r="HB21">
            <v>0.42495495579987619</v>
          </cell>
          <cell r="HC21">
            <v>-0.70284643276954739</v>
          </cell>
          <cell r="HD21">
            <v>8.5786875949506793</v>
          </cell>
          <cell r="HE21">
            <v>17.466433924113517</v>
          </cell>
          <cell r="HF21">
            <v>9.6003335568602779</v>
          </cell>
          <cell r="HG21">
            <v>-2.9066335398301817</v>
          </cell>
          <cell r="HH21">
            <v>0.52239316484974552</v>
          </cell>
          <cell r="HI21">
            <v>1.200493285079574</v>
          </cell>
          <cell r="HJ21">
            <v>0.60185782958001255</v>
          </cell>
          <cell r="HK21">
            <v>2.9290211840898337</v>
          </cell>
          <cell r="HL21">
            <v>0</v>
          </cell>
          <cell r="HM21">
            <v>0.23678344052041211</v>
          </cell>
          <cell r="HN21">
            <v>-1.0781909882398395</v>
          </cell>
          <cell r="HO21">
            <v>6.5847801669906403</v>
          </cell>
          <cell r="HP21">
            <v>6.9876815396892198</v>
          </cell>
          <cell r="HQ21">
            <v>-7.2120857154714031</v>
          </cell>
          <cell r="HR21">
            <v>0.11952400884183589</v>
          </cell>
          <cell r="HS21">
            <v>-0.34335258356077247</v>
          </cell>
          <cell r="HT21">
            <v>0.15547191599034704</v>
          </cell>
          <cell r="HU21">
            <v>3.0683219888906024</v>
          </cell>
          <cell r="HV21">
            <v>1.8144096840999282</v>
          </cell>
          <cell r="HW21">
            <v>-0.45444377656986035</v>
          </cell>
          <cell r="HX21">
            <v>-0.31709209246992032</v>
          </cell>
          <cell r="HY21">
            <v>0</v>
          </cell>
          <cell r="HZ21">
            <v>-0.18142468245969212</v>
          </cell>
          <cell r="IA21">
            <v>-4.8937432059574348E-2</v>
          </cell>
          <cell r="IB21">
            <v>5.7359053000254789E-2</v>
          </cell>
          <cell r="IC21">
            <v>0.76503646372930234</v>
          </cell>
          <cell r="ID21">
            <v>-4.3958245297499161</v>
          </cell>
          <cell r="IE21">
            <v>-16.661383309983648</v>
          </cell>
          <cell r="IF21">
            <v>-16.19899314299073</v>
          </cell>
          <cell r="IG21">
            <v>0.61274557760043535</v>
          </cell>
          <cell r="IH21">
            <v>1.4295781468599671</v>
          </cell>
          <cell r="II21">
            <v>-0.16592294383008266</v>
          </cell>
          <cell r="IJ21">
            <v>-0.48467031361997215</v>
          </cell>
          <cell r="IK21">
            <v>1.4097947996560833E-4</v>
          </cell>
          <cell r="IL21">
            <v>-2.5667587976399773</v>
          </cell>
          <cell r="IM21">
            <v>4.498559219064191E-2</v>
          </cell>
          <cell r="IN21">
            <v>-0.36259648447048676</v>
          </cell>
          <cell r="IO21">
            <v>-11.371391765599583</v>
          </cell>
          <cell r="IP21">
            <v>8.5850993762796861</v>
          </cell>
          <cell r="IQ21">
            <v>3.8164004657501209</v>
          </cell>
          <cell r="IR21">
            <v>-6.7194263162964489</v>
          </cell>
          <cell r="IS21">
            <v>-12.332283950959209</v>
          </cell>
          <cell r="IT21">
            <v>-5.7791353571401487</v>
          </cell>
          <cell r="IU21">
            <v>-1.696096323380516</v>
          </cell>
          <cell r="IV21">
            <v>6.4299380799866412E-2</v>
          </cell>
          <cell r="IW21">
            <v>2.9920597718100908</v>
          </cell>
          <cell r="IX21">
            <v>0.3828027229997133</v>
          </cell>
          <cell r="IY21">
            <v>-0.16896069677022751</v>
          </cell>
          <cell r="IZ21">
            <v>1.2153424129692212</v>
          </cell>
          <cell r="JA21">
            <v>-0.19918123896968609</v>
          </cell>
          <cell r="JB21">
            <v>-1.9549831224194349</v>
          </cell>
          <cell r="JC21">
            <v>-11.969100535858161</v>
          </cell>
          <cell r="JD21">
            <v>22.725810620640914</v>
          </cell>
          <cell r="JE21">
            <v>-74.11027756222029</v>
          </cell>
          <cell r="JF21">
            <v>-6.4514800010892941</v>
          </cell>
          <cell r="JG21">
            <v>0</v>
          </cell>
          <cell r="JH21">
            <v>-26.884718296990286</v>
          </cell>
          <cell r="JI21">
            <v>-6.9814502051899581</v>
          </cell>
          <cell r="JJ21">
            <v>-2.1123614334196645</v>
          </cell>
          <cell r="JK21">
            <v>-9.3499592535299598</v>
          </cell>
          <cell r="JL21">
            <v>-5.903591668989975</v>
          </cell>
          <cell r="JM21">
            <v>6.2895314541601692</v>
          </cell>
          <cell r="JN21">
            <v>-0.3273265359503057</v>
          </cell>
          <cell r="JO21">
            <v>-7.416290893799669</v>
          </cell>
          <cell r="JP21">
            <v>-9.0489796288102298</v>
          </cell>
          <cell r="JQ21">
            <v>-5.923651098611117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-7.8906806150030206E-2</v>
          </cell>
          <cell r="K22">
            <v>0</v>
          </cell>
          <cell r="L22">
            <v>-1.2747287554602735</v>
          </cell>
          <cell r="M22">
            <v>0</v>
          </cell>
          <cell r="N22">
            <v>0</v>
          </cell>
          <cell r="O22">
            <v>0</v>
          </cell>
          <cell r="P22">
            <v>2.9148880039883807E-2</v>
          </cell>
          <cell r="Q22">
            <v>0</v>
          </cell>
          <cell r="R22">
            <v>4.7331491290242411</v>
          </cell>
          <cell r="S22">
            <v>0</v>
          </cell>
          <cell r="T22">
            <v>-0.70836639637997223</v>
          </cell>
          <cell r="U22">
            <v>5.3279031850024694E-2</v>
          </cell>
          <cell r="V22">
            <v>0</v>
          </cell>
          <cell r="W22">
            <v>0.42991385918003289</v>
          </cell>
          <cell r="X22">
            <v>1.2467623212401122</v>
          </cell>
          <cell r="Y22">
            <v>1.9500743107091694</v>
          </cell>
          <cell r="Z22">
            <v>1.5363375445804195</v>
          </cell>
          <cell r="AA22">
            <v>0.2251484578491727</v>
          </cell>
          <cell r="AB22">
            <v>0</v>
          </cell>
          <cell r="AC22">
            <v>0</v>
          </cell>
          <cell r="AD22">
            <v>0</v>
          </cell>
          <cell r="AE22">
            <v>6.921079786719929</v>
          </cell>
          <cell r="AF22">
            <v>-0.92991248700013784</v>
          </cell>
          <cell r="AG22">
            <v>0</v>
          </cell>
          <cell r="AH22">
            <v>0</v>
          </cell>
          <cell r="AI22">
            <v>-0.32571297817003142</v>
          </cell>
          <cell r="AJ22">
            <v>0.33722566338019533</v>
          </cell>
          <cell r="AK22">
            <v>0.90592515702974197</v>
          </cell>
          <cell r="AL22">
            <v>4.3997821213206407</v>
          </cell>
          <cell r="AM22">
            <v>1.6036351297998408</v>
          </cell>
          <cell r="AN22">
            <v>0</v>
          </cell>
          <cell r="AO22">
            <v>0</v>
          </cell>
          <cell r="AP22">
            <v>0</v>
          </cell>
          <cell r="AQ22">
            <v>0.93013718036013415</v>
          </cell>
          <cell r="AR22">
            <v>16.448591649412265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-1.0363897259821897E-2</v>
          </cell>
          <cell r="AX22">
            <v>0</v>
          </cell>
          <cell r="AY22">
            <v>9.8123357858612508</v>
          </cell>
          <cell r="AZ22">
            <v>6.6466197608096991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3.4959778179909335</v>
          </cell>
          <cell r="BF22">
            <v>0</v>
          </cell>
          <cell r="BG22">
            <v>0</v>
          </cell>
          <cell r="BH22">
            <v>-5.7043013729980885E-2</v>
          </cell>
          <cell r="BI22">
            <v>0.52131812754998919</v>
          </cell>
          <cell r="BJ22">
            <v>0.89602258656998401</v>
          </cell>
          <cell r="BK22">
            <v>1.6529787248600769</v>
          </cell>
          <cell r="BL22">
            <v>0.293692922829905</v>
          </cell>
          <cell r="BM22">
            <v>0.18900846990982245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25.911400928856892</v>
          </cell>
          <cell r="BS22">
            <v>-0.19610211769986563</v>
          </cell>
          <cell r="BT22">
            <v>0.27087147316001392</v>
          </cell>
          <cell r="BU22">
            <v>-0.68873886992003008</v>
          </cell>
          <cell r="BV22">
            <v>1.0693186259100003</v>
          </cell>
          <cell r="BW22">
            <v>1.4665751001799663</v>
          </cell>
          <cell r="BX22">
            <v>1.6378647872800229</v>
          </cell>
          <cell r="BY22">
            <v>3.8718240645303013</v>
          </cell>
          <cell r="BZ22">
            <v>9.2099359024305159</v>
          </cell>
          <cell r="CA22">
            <v>8.224816430840292</v>
          </cell>
          <cell r="CB22">
            <v>0.29581046785006038</v>
          </cell>
          <cell r="CC22">
            <v>0.74922506428993074</v>
          </cell>
          <cell r="CD22">
            <v>0</v>
          </cell>
          <cell r="CE22">
            <v>6.9504137400654145</v>
          </cell>
          <cell r="CF22">
            <v>-3.1049435820023064E-2</v>
          </cell>
          <cell r="CG22">
            <v>0</v>
          </cell>
          <cell r="CH22">
            <v>0</v>
          </cell>
          <cell r="CI22">
            <v>0.18132004251992839</v>
          </cell>
          <cell r="CJ22">
            <v>0</v>
          </cell>
          <cell r="CK22">
            <v>3.8893202898098025</v>
          </cell>
          <cell r="CL22">
            <v>1.6178273374498531</v>
          </cell>
          <cell r="CM22">
            <v>0</v>
          </cell>
          <cell r="CN22">
            <v>-5.6852150501072174E-3</v>
          </cell>
          <cell r="CO22">
            <v>1.2986807211599398</v>
          </cell>
          <cell r="CP22">
            <v>0</v>
          </cell>
          <cell r="CQ22">
            <v>0</v>
          </cell>
          <cell r="CR22">
            <v>8.2249174192184</v>
          </cell>
          <cell r="CS22">
            <v>-4.3393499709054595E-6</v>
          </cell>
          <cell r="CT22">
            <v>-0.60009642854993217</v>
          </cell>
          <cell r="CU22">
            <v>0.85332106018006471</v>
          </cell>
          <cell r="CV22">
            <v>-0.44796560908002903</v>
          </cell>
          <cell r="CW22">
            <v>-2.8372363999551453E-4</v>
          </cell>
          <cell r="CX22">
            <v>2.6203658688200449</v>
          </cell>
          <cell r="CY22">
            <v>5.1131259642606892</v>
          </cell>
          <cell r="CZ22">
            <v>0</v>
          </cell>
          <cell r="DA22">
            <v>1.7257349562505624</v>
          </cell>
          <cell r="DB22">
            <v>0</v>
          </cell>
          <cell r="DC22">
            <v>0</v>
          </cell>
          <cell r="DD22">
            <v>-1.039280329669964</v>
          </cell>
          <cell r="DE22">
            <v>-2.7758106795117783</v>
          </cell>
          <cell r="DF22">
            <v>0</v>
          </cell>
          <cell r="DG22">
            <v>0</v>
          </cell>
          <cell r="DH22">
            <v>0</v>
          </cell>
          <cell r="DI22">
            <v>6.888377599807427E-4</v>
          </cell>
          <cell r="DJ22">
            <v>-2.7035165877400686</v>
          </cell>
          <cell r="DK22">
            <v>0</v>
          </cell>
          <cell r="DL22">
            <v>0</v>
          </cell>
          <cell r="DM22">
            <v>0</v>
          </cell>
          <cell r="DN22">
            <v>-7.2982929529644025E-2</v>
          </cell>
          <cell r="DO22">
            <v>0</v>
          </cell>
          <cell r="DP22">
            <v>0</v>
          </cell>
          <cell r="DQ22">
            <v>0</v>
          </cell>
          <cell r="DR22">
            <v>-1.1914294395610341</v>
          </cell>
          <cell r="DS22">
            <v>0</v>
          </cell>
          <cell r="DT22">
            <v>0</v>
          </cell>
          <cell r="DU22">
            <v>0</v>
          </cell>
          <cell r="DV22">
            <v>-5.1560436509930696E-2</v>
          </cell>
          <cell r="DW22">
            <v>0</v>
          </cell>
          <cell r="DX22">
            <v>-1.9946625610200499</v>
          </cell>
          <cell r="DY22">
            <v>0</v>
          </cell>
          <cell r="DZ22">
            <v>0</v>
          </cell>
          <cell r="EA22">
            <v>2.6711445465007273</v>
          </cell>
          <cell r="EB22">
            <v>0</v>
          </cell>
          <cell r="EC22">
            <v>-1.8163509885298481</v>
          </cell>
          <cell r="ED22">
            <v>0</v>
          </cell>
          <cell r="EE22">
            <v>2.4486224981956184</v>
          </cell>
          <cell r="EF22">
            <v>0</v>
          </cell>
          <cell r="EG22">
            <v>0</v>
          </cell>
          <cell r="EH22">
            <v>1.4585400201667653E-3</v>
          </cell>
          <cell r="EI22">
            <v>0.24307875208990026</v>
          </cell>
          <cell r="EJ22">
            <v>0</v>
          </cell>
          <cell r="EK22">
            <v>-2.1281405051604452</v>
          </cell>
          <cell r="EL22">
            <v>3.3941505907805549</v>
          </cell>
          <cell r="EM22">
            <v>1.0085598207506337</v>
          </cell>
          <cell r="EN22">
            <v>-7.0484700290762703E-2</v>
          </cell>
          <cell r="EO22">
            <v>0</v>
          </cell>
          <cell r="EP22">
            <v>0</v>
          </cell>
          <cell r="EQ22">
            <v>0</v>
          </cell>
          <cell r="ER22">
            <v>-9.7207465660030721</v>
          </cell>
          <cell r="ES22">
            <v>-1.7613961454699165</v>
          </cell>
          <cell r="ET22">
            <v>0</v>
          </cell>
          <cell r="EU22">
            <v>-2.4079581398837036E-3</v>
          </cell>
          <cell r="EV22">
            <v>-2.4959589840136687E-2</v>
          </cell>
          <cell r="EW22">
            <v>-5.1401058401199862</v>
          </cell>
          <cell r="EX22">
            <v>0</v>
          </cell>
          <cell r="EY22">
            <v>0.14207133057971078</v>
          </cell>
          <cell r="EZ22">
            <v>-3.1977016007704151</v>
          </cell>
          <cell r="FA22">
            <v>0.26375323776028381</v>
          </cell>
          <cell r="FB22">
            <v>0</v>
          </cell>
          <cell r="FC22">
            <v>0</v>
          </cell>
          <cell r="FD22">
            <v>0</v>
          </cell>
          <cell r="FE22">
            <v>10.546988948604849</v>
          </cell>
          <cell r="FF22">
            <v>0</v>
          </cell>
          <cell r="FG22">
            <v>-1.4980379929966148E-2</v>
          </cell>
          <cell r="FH22">
            <v>0.64786423353007194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9.561955803010278</v>
          </cell>
          <cell r="FN22">
            <v>0</v>
          </cell>
          <cell r="FO22">
            <v>-1.0616520110033889E-2</v>
          </cell>
          <cell r="FP22">
            <v>0.36276581210995573</v>
          </cell>
          <cell r="FQ22">
            <v>0</v>
          </cell>
          <cell r="FR22">
            <v>5.2378173181132297</v>
          </cell>
          <cell r="FS22">
            <v>0</v>
          </cell>
          <cell r="FT22">
            <v>2.1739082724800483</v>
          </cell>
          <cell r="FU22">
            <v>0</v>
          </cell>
          <cell r="FV22">
            <v>-0.16101035195993063</v>
          </cell>
          <cell r="FW22">
            <v>-0.79178637844006516</v>
          </cell>
          <cell r="FX22">
            <v>0</v>
          </cell>
          <cell r="FY22">
            <v>1.6598849935198814</v>
          </cell>
          <cell r="FZ22">
            <v>2.0282725866509281</v>
          </cell>
          <cell r="GA22">
            <v>0</v>
          </cell>
          <cell r="GB22">
            <v>0</v>
          </cell>
          <cell r="GC22">
            <v>0.32854819587009843</v>
          </cell>
          <cell r="GD22">
            <v>0</v>
          </cell>
          <cell r="GE22">
            <v>5.1442599628353491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-1.2737842907899903</v>
          </cell>
          <cell r="GK22">
            <v>-9.9281149450234807E-2</v>
          </cell>
          <cell r="GL22">
            <v>-4.5029110997347743E-3</v>
          </cell>
          <cell r="GM22">
            <v>0</v>
          </cell>
          <cell r="GN22">
            <v>6.5218283141794018</v>
          </cell>
          <cell r="GO22">
            <v>0</v>
          </cell>
          <cell r="GP22">
            <v>0</v>
          </cell>
          <cell r="GQ22">
            <v>0</v>
          </cell>
          <cell r="GR22">
            <v>-5.5501921098220919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-0.55144763664009133</v>
          </cell>
          <cell r="GX22">
            <v>0</v>
          </cell>
          <cell r="GY22">
            <v>-3.2756403793500795</v>
          </cell>
          <cell r="GZ22">
            <v>0</v>
          </cell>
          <cell r="HA22">
            <v>-2.7303615989194441</v>
          </cell>
          <cell r="HB22">
            <v>0</v>
          </cell>
          <cell r="HC22">
            <v>1.0072575050899104</v>
          </cell>
          <cell r="HD22">
            <v>0</v>
          </cell>
          <cell r="HE22">
            <v>-0.77079195612168405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-0.38275690596992717</v>
          </cell>
          <cell r="HK22">
            <v>-2.8635409217295091</v>
          </cell>
          <cell r="HL22">
            <v>-0.93724264431057236</v>
          </cell>
          <cell r="HM22">
            <v>4.4681195019093138</v>
          </cell>
          <cell r="HN22">
            <v>-9.2408353440077917E-2</v>
          </cell>
          <cell r="HO22">
            <v>-1.3790809258200625</v>
          </cell>
          <cell r="HP22">
            <v>0</v>
          </cell>
          <cell r="HQ22">
            <v>0.41611829324006067</v>
          </cell>
          <cell r="HR22">
            <v>-0.22751204665837577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0.14744540014999075</v>
          </cell>
          <cell r="HY22">
            <v>0</v>
          </cell>
          <cell r="HZ22">
            <v>0</v>
          </cell>
          <cell r="IA22">
            <v>-0.14452520370014099</v>
          </cell>
          <cell r="IB22">
            <v>0</v>
          </cell>
          <cell r="IC22">
            <v>-0.23043224311004451</v>
          </cell>
          <cell r="ID22">
            <v>0</v>
          </cell>
          <cell r="IE22">
            <v>-33.000577594721108</v>
          </cell>
          <cell r="IF22">
            <v>2.5086185207096605</v>
          </cell>
          <cell r="IG22">
            <v>0</v>
          </cell>
          <cell r="IH22">
            <v>0</v>
          </cell>
          <cell r="II22">
            <v>1.9693888500569301E-3</v>
          </cell>
          <cell r="IJ22">
            <v>0.54346432617001028</v>
          </cell>
          <cell r="IK22">
            <v>-4.0139836339676549E-2</v>
          </cell>
          <cell r="IL22">
            <v>-19.243131391190218</v>
          </cell>
          <cell r="IM22">
            <v>-19.196560605779268</v>
          </cell>
          <cell r="IN22">
            <v>1.3796830522796881</v>
          </cell>
          <cell r="IO22">
            <v>-1.4968829116698998</v>
          </cell>
          <cell r="IP22">
            <v>2.5424018622497897</v>
          </cell>
          <cell r="IQ22">
            <v>0</v>
          </cell>
          <cell r="IR22">
            <v>10.239930867683142</v>
          </cell>
          <cell r="IS22">
            <v>-1.9401291587000742</v>
          </cell>
          <cell r="IT22">
            <v>0</v>
          </cell>
          <cell r="IU22">
            <v>-0.33536481904002358</v>
          </cell>
          <cell r="IV22">
            <v>0</v>
          </cell>
          <cell r="IW22">
            <v>-2.7904273606799279</v>
          </cell>
          <cell r="IX22">
            <v>0</v>
          </cell>
          <cell r="IY22">
            <v>0</v>
          </cell>
          <cell r="IZ22">
            <v>9.194573226141074</v>
          </cell>
          <cell r="JA22">
            <v>14.844718548590208</v>
          </cell>
          <cell r="JB22">
            <v>0</v>
          </cell>
          <cell r="JC22">
            <v>-2.6556487796501642</v>
          </cell>
          <cell r="JD22">
            <v>-6.0777907889801099</v>
          </cell>
          <cell r="JE22">
            <v>-36.262719677601126</v>
          </cell>
          <cell r="JF22">
            <v>0</v>
          </cell>
          <cell r="JG22">
            <v>0</v>
          </cell>
          <cell r="JH22">
            <v>0</v>
          </cell>
          <cell r="JI22">
            <v>-0.82015928777991576</v>
          </cell>
          <cell r="JJ22">
            <v>-1.3209973242700244</v>
          </cell>
          <cell r="JK22">
            <v>-0.39184958722989904</v>
          </cell>
          <cell r="JL22">
            <v>-6.4114059644798544</v>
          </cell>
          <cell r="JM22">
            <v>-5.795489948379327</v>
          </cell>
          <cell r="JN22">
            <v>-19.238728437479949</v>
          </cell>
          <cell r="JO22">
            <v>-2.2840891279699918</v>
          </cell>
          <cell r="JP22">
            <v>0</v>
          </cell>
          <cell r="JQ22">
            <v>0</v>
          </cell>
        </row>
        <row r="23">
          <cell r="F23">
            <v>0</v>
          </cell>
          <cell r="G23">
            <v>0</v>
          </cell>
          <cell r="H23">
            <v>-1.6563480130571406E-5</v>
          </cell>
          <cell r="I23">
            <v>0.14150304221982424</v>
          </cell>
          <cell r="J23">
            <v>-5.6473535689974597E-2</v>
          </cell>
          <cell r="K23">
            <v>-0.39243753674998061</v>
          </cell>
          <cell r="L23">
            <v>7.8498295929875894E-2</v>
          </cell>
          <cell r="M23">
            <v>0</v>
          </cell>
          <cell r="N23">
            <v>0</v>
          </cell>
          <cell r="O23">
            <v>0</v>
          </cell>
          <cell r="P23">
            <v>-7.4698658399938722E-3</v>
          </cell>
          <cell r="Q23">
            <v>0</v>
          </cell>
          <cell r="R23">
            <v>21.590782133080211</v>
          </cell>
          <cell r="S23">
            <v>-1.0492012433298896</v>
          </cell>
          <cell r="T23">
            <v>-1.0623282711699744</v>
          </cell>
          <cell r="U23">
            <v>-0.2290657172200099</v>
          </cell>
          <cell r="V23">
            <v>1.3905473688898837</v>
          </cell>
          <cell r="W23">
            <v>3.2105058299098914</v>
          </cell>
          <cell r="X23">
            <v>0.98413921508000612</v>
          </cell>
          <cell r="Y23">
            <v>6.1558415116098786</v>
          </cell>
          <cell r="Z23">
            <v>12.919647157910276</v>
          </cell>
          <cell r="AA23">
            <v>2.1043296834313878</v>
          </cell>
          <cell r="AB23">
            <v>-0.98905677876064146</v>
          </cell>
          <cell r="AC23">
            <v>-2.2327498340018792E-2</v>
          </cell>
          <cell r="AD23">
            <v>-1.82224912492984</v>
          </cell>
          <cell r="AE23">
            <v>15.059986257259879</v>
          </cell>
          <cell r="AF23">
            <v>0</v>
          </cell>
          <cell r="AG23">
            <v>0.23984269434004091</v>
          </cell>
          <cell r="AH23">
            <v>0.94177412170006392</v>
          </cell>
          <cell r="AI23">
            <v>1.4196382238001206</v>
          </cell>
          <cell r="AJ23">
            <v>2.7226833625098834</v>
          </cell>
          <cell r="AK23">
            <v>1.6277362279000158</v>
          </cell>
          <cell r="AL23">
            <v>6.7148944614698394</v>
          </cell>
          <cell r="AM23">
            <v>4.5685485080302897</v>
          </cell>
          <cell r="AN23">
            <v>-1.5965784037298363</v>
          </cell>
          <cell r="AO23">
            <v>-1.9767513739197966</v>
          </cell>
          <cell r="AP23">
            <v>0.35032977473997562</v>
          </cell>
          <cell r="AQ23">
            <v>4.7868660419680964E-2</v>
          </cell>
          <cell r="AR23">
            <v>23.470570981269702</v>
          </cell>
          <cell r="AS23">
            <v>0</v>
          </cell>
          <cell r="AT23">
            <v>0.97691348798002764</v>
          </cell>
          <cell r="AU23">
            <v>1.549356021996573E-2</v>
          </cell>
          <cell r="AV23">
            <v>0.35198698674003026</v>
          </cell>
          <cell r="AW23">
            <v>3.0473844757600546</v>
          </cell>
          <cell r="AX23">
            <v>1.7732422673799419</v>
          </cell>
          <cell r="AY23">
            <v>6.0719368920204033</v>
          </cell>
          <cell r="AZ23">
            <v>10.382752756210266</v>
          </cell>
          <cell r="BA23">
            <v>0.85086055495958135</v>
          </cell>
          <cell r="BB23">
            <v>0</v>
          </cell>
          <cell r="BC23">
            <v>0</v>
          </cell>
          <cell r="BD23">
            <v>0</v>
          </cell>
          <cell r="BE23">
            <v>31.681365444179391</v>
          </cell>
          <cell r="BF23">
            <v>0</v>
          </cell>
          <cell r="BG23">
            <v>0.38577812186986193</v>
          </cell>
          <cell r="BH23">
            <v>0.68438489636992017</v>
          </cell>
          <cell r="BI23">
            <v>3.4121244708699123</v>
          </cell>
          <cell r="BJ23">
            <v>2.6473934026101915</v>
          </cell>
          <cell r="BK23">
            <v>1.3334833077900043</v>
          </cell>
          <cell r="BL23">
            <v>4.8392240286502783</v>
          </cell>
          <cell r="BM23">
            <v>10.030243652699028</v>
          </cell>
          <cell r="BN23">
            <v>8.3487335633199109</v>
          </cell>
          <cell r="BO23">
            <v>0</v>
          </cell>
          <cell r="BP23">
            <v>0</v>
          </cell>
          <cell r="BQ23">
            <v>0</v>
          </cell>
          <cell r="BR23">
            <v>9.5907089218235342</v>
          </cell>
          <cell r="BS23">
            <v>0</v>
          </cell>
          <cell r="BT23">
            <v>1.349501091789989</v>
          </cell>
          <cell r="BU23">
            <v>2.4369678082800874</v>
          </cell>
          <cell r="BV23">
            <v>-2.1390759596297357</v>
          </cell>
          <cell r="BW23">
            <v>5.0635321801200917</v>
          </cell>
          <cell r="BX23">
            <v>1.2959711551100099</v>
          </cell>
          <cell r="BY23">
            <v>0</v>
          </cell>
          <cell r="BZ23">
            <v>2.540585710279629</v>
          </cell>
          <cell r="CA23">
            <v>0</v>
          </cell>
          <cell r="CB23">
            <v>-1.8569785290696927</v>
          </cell>
          <cell r="CC23">
            <v>0.90020546493997244</v>
          </cell>
          <cell r="CD23">
            <v>0</v>
          </cell>
          <cell r="CE23">
            <v>-0.83555012178840116</v>
          </cell>
          <cell r="CF23">
            <v>0</v>
          </cell>
          <cell r="CG23">
            <v>0</v>
          </cell>
          <cell r="CH23">
            <v>9.4494212999052252E-4</v>
          </cell>
          <cell r="CI23">
            <v>0</v>
          </cell>
          <cell r="CJ23">
            <v>1.4530448339883151E-2</v>
          </cell>
          <cell r="CK23">
            <v>-0.29554290708995268</v>
          </cell>
          <cell r="CL23">
            <v>-0.55548260516980008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4.57532825198723</v>
          </cell>
          <cell r="CS23">
            <v>0</v>
          </cell>
          <cell r="CT23">
            <v>-5.6457216987837455E-4</v>
          </cell>
          <cell r="CU23">
            <v>0</v>
          </cell>
          <cell r="CV23">
            <v>-0.35537971821031533</v>
          </cell>
          <cell r="CW23">
            <v>0</v>
          </cell>
          <cell r="CX23">
            <v>0</v>
          </cell>
          <cell r="CY23">
            <v>-1.3224913443700643</v>
          </cell>
          <cell r="CZ23">
            <v>0</v>
          </cell>
          <cell r="DA23">
            <v>1.773061151150614</v>
          </cell>
          <cell r="DB23">
            <v>0</v>
          </cell>
          <cell r="DC23">
            <v>0</v>
          </cell>
          <cell r="DD23">
            <v>4.4807027355900573</v>
          </cell>
          <cell r="DE23">
            <v>4.6344375475018751</v>
          </cell>
          <cell r="DF23">
            <v>0</v>
          </cell>
          <cell r="DG23">
            <v>0</v>
          </cell>
          <cell r="DH23">
            <v>0.87842696284997146</v>
          </cell>
          <cell r="DI23">
            <v>-7.3903529901144793E-3</v>
          </cell>
          <cell r="DJ23">
            <v>-1.9291016682300324</v>
          </cell>
          <cell r="DK23">
            <v>0.13123692363001283</v>
          </cell>
          <cell r="DL23">
            <v>0</v>
          </cell>
          <cell r="DM23">
            <v>0</v>
          </cell>
          <cell r="DN23">
            <v>5.5612656822504505</v>
          </cell>
          <cell r="DO23">
            <v>0</v>
          </cell>
          <cell r="DP23">
            <v>0</v>
          </cell>
          <cell r="DQ23">
            <v>0</v>
          </cell>
          <cell r="DR23">
            <v>15.855741444858722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-5.6224871789936515E-2</v>
          </cell>
          <cell r="DY23">
            <v>0</v>
          </cell>
          <cell r="DZ23">
            <v>7.5315526751901416</v>
          </cell>
          <cell r="EA23">
            <v>3.0642205406475114</v>
          </cell>
          <cell r="EB23">
            <v>0</v>
          </cell>
          <cell r="EC23">
            <v>0</v>
          </cell>
          <cell r="ED23">
            <v>5.3161931008098691</v>
          </cell>
          <cell r="EE23">
            <v>-0.30331411139923148</v>
          </cell>
          <cell r="EF23">
            <v>0</v>
          </cell>
          <cell r="EG23">
            <v>0</v>
          </cell>
          <cell r="EH23">
            <v>-7.9498844879708486E-2</v>
          </cell>
          <cell r="EI23">
            <v>-4.6058429006734514E-4</v>
          </cell>
          <cell r="EJ23">
            <v>0</v>
          </cell>
          <cell r="EK23">
            <v>-0.22335468223002408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-2.3391074860483059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0.26399232078006207</v>
          </cell>
          <cell r="EY23">
            <v>6.8760931790620816E-2</v>
          </cell>
          <cell r="EZ23">
            <v>-2.6718607386210351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0.56852349420660175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-0.59635298711009455</v>
          </cell>
          <cell r="FK23">
            <v>0</v>
          </cell>
          <cell r="FL23">
            <v>1.1648764813198795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2.1583998075147974</v>
          </cell>
          <cell r="FS23">
            <v>0</v>
          </cell>
          <cell r="FT23">
            <v>0</v>
          </cell>
          <cell r="FU23">
            <v>0.16210184658029902</v>
          </cell>
          <cell r="FV23">
            <v>0</v>
          </cell>
          <cell r="FW23">
            <v>2.0690401237800415</v>
          </cell>
          <cell r="FX23">
            <v>0</v>
          </cell>
          <cell r="FY23">
            <v>0</v>
          </cell>
          <cell r="FZ23">
            <v>0</v>
          </cell>
          <cell r="GA23">
            <v>-7.274216284895374E-2</v>
          </cell>
          <cell r="GB23">
            <v>0</v>
          </cell>
          <cell r="GC23">
            <v>0</v>
          </cell>
          <cell r="GD23">
            <v>0</v>
          </cell>
          <cell r="GE23">
            <v>-2.440041856134485</v>
          </cell>
          <cell r="GF23">
            <v>0</v>
          </cell>
          <cell r="GG23">
            <v>-2.1780094618798103</v>
          </cell>
          <cell r="GH23">
            <v>-9.5491396700708719E-3</v>
          </cell>
          <cell r="GI23">
            <v>0</v>
          </cell>
          <cell r="GJ23">
            <v>-0.25248325458005638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-5.3385905279719736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3.9952677264300291</v>
          </cell>
          <cell r="GZ23">
            <v>0</v>
          </cell>
          <cell r="HA23">
            <v>-9.3338582544001838</v>
          </cell>
          <cell r="HB23">
            <v>0</v>
          </cell>
          <cell r="HC23">
            <v>0</v>
          </cell>
          <cell r="HD23">
            <v>0</v>
          </cell>
          <cell r="HE23">
            <v>4.3442980740364874</v>
          </cell>
          <cell r="HF23">
            <v>0</v>
          </cell>
          <cell r="HG23">
            <v>2.911462041993218E-2</v>
          </cell>
          <cell r="HH23">
            <v>0</v>
          </cell>
          <cell r="HI23">
            <v>5.16871066747035</v>
          </cell>
          <cell r="HJ23">
            <v>-0.74586136188008823</v>
          </cell>
          <cell r="HK23">
            <v>-1.0986141345000533</v>
          </cell>
          <cell r="HL23">
            <v>4.1282510613300474</v>
          </cell>
          <cell r="HM23">
            <v>-6.9666296790273918E-2</v>
          </cell>
          <cell r="HN23">
            <v>0</v>
          </cell>
          <cell r="HO23">
            <v>-3.0676364820101298</v>
          </cell>
          <cell r="HP23">
            <v>0</v>
          </cell>
          <cell r="HQ23">
            <v>0</v>
          </cell>
          <cell r="HR23">
            <v>-0.6537926197561319</v>
          </cell>
          <cell r="HS23">
            <v>0</v>
          </cell>
          <cell r="HT23">
            <v>0</v>
          </cell>
          <cell r="HU23">
            <v>0</v>
          </cell>
          <cell r="HV23">
            <v>-5.261414512006013E-2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-0.60117847464061924</v>
          </cell>
          <cell r="IB23">
            <v>0</v>
          </cell>
          <cell r="IC23">
            <v>0</v>
          </cell>
          <cell r="ID23">
            <v>0</v>
          </cell>
          <cell r="IE23">
            <v>-17.568376368195459</v>
          </cell>
          <cell r="IF23">
            <v>0</v>
          </cell>
          <cell r="IG23">
            <v>0</v>
          </cell>
          <cell r="IH23">
            <v>-4.1428164429817116E-2</v>
          </cell>
          <cell r="II23">
            <v>1.2465093945302215</v>
          </cell>
          <cell r="IJ23">
            <v>0</v>
          </cell>
          <cell r="IK23">
            <v>0</v>
          </cell>
          <cell r="IL23">
            <v>-1.0972523081700274</v>
          </cell>
          <cell r="IM23">
            <v>-9.7516756690502007</v>
          </cell>
          <cell r="IN23">
            <v>-6.0914483090527938E-2</v>
          </cell>
          <cell r="IO23">
            <v>-7.8636151379905641</v>
          </cell>
          <cell r="IP23">
            <v>0</v>
          </cell>
          <cell r="IQ23">
            <v>0</v>
          </cell>
          <cell r="IR23">
            <v>-4.7916761307715205</v>
          </cell>
          <cell r="IS23">
            <v>5.5462339307605362</v>
          </cell>
          <cell r="IT23">
            <v>-4.674570856020182</v>
          </cell>
          <cell r="IU23">
            <v>0.66340267945997766</v>
          </cell>
          <cell r="IV23">
            <v>0</v>
          </cell>
          <cell r="IW23">
            <v>-4.4713205726900469</v>
          </cell>
          <cell r="IX23">
            <v>0</v>
          </cell>
          <cell r="IY23">
            <v>0</v>
          </cell>
          <cell r="IZ23">
            <v>3.9316214381697137</v>
          </cell>
          <cell r="JA23">
            <v>0</v>
          </cell>
          <cell r="JB23">
            <v>-3.2791587593401346</v>
          </cell>
          <cell r="JC23">
            <v>-2.5078839911197974</v>
          </cell>
          <cell r="JD23">
            <v>0</v>
          </cell>
          <cell r="JE23">
            <v>-1.4970747522384045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-0.25555013973985297</v>
          </cell>
          <cell r="JK23">
            <v>6.3166030510046767E-2</v>
          </cell>
          <cell r="JL23">
            <v>1.2663001039895789</v>
          </cell>
          <cell r="JM23">
            <v>2.1659126358799767</v>
          </cell>
          <cell r="JN23">
            <v>0</v>
          </cell>
          <cell r="JO23">
            <v>-4.7369033828799729</v>
          </cell>
          <cell r="JP23">
            <v>0</v>
          </cell>
          <cell r="JQ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-4.390526778001913E-2</v>
          </cell>
          <cell r="J26">
            <v>0.17097896530003709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-3.9900979004414694E-4</v>
          </cell>
          <cell r="P26">
            <v>-7.2509047240032487E-2</v>
          </cell>
          <cell r="Q26">
            <v>0</v>
          </cell>
          <cell r="R26">
            <v>5.6174154576592628</v>
          </cell>
          <cell r="S26">
            <v>-0.40910631760010574</v>
          </cell>
          <cell r="T26">
            <v>0</v>
          </cell>
          <cell r="U26">
            <v>0.32848424104003016</v>
          </cell>
          <cell r="V26">
            <v>7.1948124140021719E-2</v>
          </cell>
          <cell r="W26">
            <v>0.91531239661003383</v>
          </cell>
          <cell r="X26">
            <v>0</v>
          </cell>
          <cell r="Y26">
            <v>1.0880079254700377</v>
          </cell>
          <cell r="Z26">
            <v>1.6431439392699758</v>
          </cell>
          <cell r="AA26">
            <v>0.92784750551993511</v>
          </cell>
          <cell r="AB26">
            <v>3.9847111569997651E-2</v>
          </cell>
          <cell r="AC26">
            <v>0.96366969811998615</v>
          </cell>
          <cell r="AD26">
            <v>4.826083352003252E-2</v>
          </cell>
          <cell r="AE26">
            <v>4.5729038151621353</v>
          </cell>
          <cell r="AF26">
            <v>0.72563546321998729</v>
          </cell>
          <cell r="AG26">
            <v>0</v>
          </cell>
          <cell r="AH26">
            <v>1.8944047186099624</v>
          </cell>
          <cell r="AI26">
            <v>-0.62844445647999692</v>
          </cell>
          <cell r="AJ26">
            <v>0.10927860869003325</v>
          </cell>
          <cell r="AK26">
            <v>0.24227488962003463</v>
          </cell>
          <cell r="AL26">
            <v>0</v>
          </cell>
          <cell r="AM26">
            <v>0</v>
          </cell>
          <cell r="AN26">
            <v>0.78174168465989169</v>
          </cell>
          <cell r="AO26">
            <v>8.0997871629961082E-2</v>
          </cell>
          <cell r="AP26">
            <v>0.66101774292997106</v>
          </cell>
          <cell r="AQ26">
            <v>0.70599729227990338</v>
          </cell>
          <cell r="AR26">
            <v>26.921375207948586</v>
          </cell>
          <cell r="AS26">
            <v>3.7116704343700349</v>
          </cell>
          <cell r="AT26">
            <v>0</v>
          </cell>
          <cell r="AU26">
            <v>-1.5924750794400211</v>
          </cell>
          <cell r="AV26">
            <v>6.847676022999849E-2</v>
          </cell>
          <cell r="AW26">
            <v>0.51912466064004548</v>
          </cell>
          <cell r="AX26">
            <v>0.70472095312999272</v>
          </cell>
          <cell r="AY26">
            <v>9.1005562118298258</v>
          </cell>
          <cell r="AZ26">
            <v>9.8768247468099162</v>
          </cell>
          <cell r="BA26">
            <v>2.6378732731000127</v>
          </cell>
          <cell r="BB26">
            <v>1.1434300667199864</v>
          </cell>
          <cell r="BC26">
            <v>0.56717295868998008</v>
          </cell>
          <cell r="BD26">
            <v>0.18400022187000786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</row>
        <row r="30">
          <cell r="F30">
            <v>-5.4959337921900442E-4</v>
          </cell>
          <cell r="G30">
            <v>0</v>
          </cell>
          <cell r="H30">
            <v>2.5874949642457068E-5</v>
          </cell>
          <cell r="I30">
            <v>0.10004766856991409</v>
          </cell>
          <cell r="J30">
            <v>3.5598623459918599E-2</v>
          </cell>
          <cell r="K30">
            <v>-0.79752501689972632</v>
          </cell>
          <cell r="L30">
            <v>-2.6408544681298736</v>
          </cell>
          <cell r="M30">
            <v>0</v>
          </cell>
          <cell r="N30">
            <v>0</v>
          </cell>
          <cell r="O30">
            <v>-3.9900979027152061E-4</v>
          </cell>
          <cell r="P30">
            <v>-5.0458398680348182E-2</v>
          </cell>
          <cell r="Q30">
            <v>0</v>
          </cell>
          <cell r="R30">
            <v>72.898243806586834</v>
          </cell>
          <cell r="S30">
            <v>0.87292671585009884</v>
          </cell>
          <cell r="T30">
            <v>0.43291799339976933</v>
          </cell>
          <cell r="U30">
            <v>0.66849229066019689</v>
          </cell>
          <cell r="V30">
            <v>2.4370942889900107</v>
          </cell>
          <cell r="W30">
            <v>7.7679021406297579</v>
          </cell>
          <cell r="X30">
            <v>2.2309015363198341</v>
          </cell>
          <cell r="Y30">
            <v>20.053005165889772</v>
          </cell>
          <cell r="Z30">
            <v>19.11354924987063</v>
          </cell>
          <cell r="AA30">
            <v>15.990133585051808</v>
          </cell>
          <cell r="AB30">
            <v>1.1051492563992724</v>
          </cell>
          <cell r="AC30">
            <v>2.2471060105099241</v>
          </cell>
          <cell r="AD30">
            <v>-2.093442699060688E-2</v>
          </cell>
          <cell r="AE30">
            <v>71.277421756953117</v>
          </cell>
          <cell r="AF30">
            <v>10.150935859130186</v>
          </cell>
          <cell r="AG30">
            <v>0.26706312288024492</v>
          </cell>
          <cell r="AH30">
            <v>5.565932781270476</v>
          </cell>
          <cell r="AI30">
            <v>1.1109863943697746</v>
          </cell>
          <cell r="AJ30">
            <v>9.148897785610643</v>
          </cell>
          <cell r="AK30">
            <v>4.8302722737598742</v>
          </cell>
          <cell r="AL30">
            <v>11.63623042881045</v>
          </cell>
          <cell r="AM30">
            <v>9.1612415851795959</v>
          </cell>
          <cell r="AN30">
            <v>7.1456248424583464</v>
          </cell>
          <cell r="AO30">
            <v>0.732930226330609</v>
          </cell>
          <cell r="AP30">
            <v>5.3136982343812633</v>
          </cell>
          <cell r="AQ30">
            <v>6.2136082227789302</v>
          </cell>
          <cell r="AR30">
            <v>142.48320146629703</v>
          </cell>
          <cell r="AS30">
            <v>12.311828550618884</v>
          </cell>
          <cell r="AT30">
            <v>0.97691348797980027</v>
          </cell>
          <cell r="AU30">
            <v>-1.9292207018106637</v>
          </cell>
          <cell r="AV30">
            <v>2.0740667693498835</v>
          </cell>
          <cell r="AW30">
            <v>3.9147981384203376</v>
          </cell>
          <cell r="AX30">
            <v>3.6512998162602344</v>
          </cell>
          <cell r="AY30">
            <v>32.142454954569985</v>
          </cell>
          <cell r="AZ30">
            <v>61.716014130350231</v>
          </cell>
          <cell r="BA30">
            <v>13.483370467001805</v>
          </cell>
          <cell r="BB30">
            <v>10.27737017319032</v>
          </cell>
          <cell r="BC30">
            <v>1.1159815414093828</v>
          </cell>
          <cell r="BD30">
            <v>2.7483241389491013</v>
          </cell>
          <cell r="BE30">
            <v>90.60322835786792</v>
          </cell>
          <cell r="BF30">
            <v>4.6773572391994094</v>
          </cell>
          <cell r="BG30">
            <v>1.9680830035586041</v>
          </cell>
          <cell r="BH30">
            <v>-1.4454704189902259</v>
          </cell>
          <cell r="BI30">
            <v>3.204367513840225</v>
          </cell>
          <cell r="BJ30">
            <v>6.9248355358399749</v>
          </cell>
          <cell r="BK30">
            <v>6.9204683436300911</v>
          </cell>
          <cell r="BL30">
            <v>5.992049157841393</v>
          </cell>
          <cell r="BM30">
            <v>21.156038326751514</v>
          </cell>
          <cell r="BN30">
            <v>26.194927643569827</v>
          </cell>
          <cell r="BO30">
            <v>6.8508021438101423</v>
          </cell>
          <cell r="BP30">
            <v>6.7547170208290481</v>
          </cell>
          <cell r="BQ30">
            <v>1.4050528479801869</v>
          </cell>
          <cell r="BR30">
            <v>67.136593544681091</v>
          </cell>
          <cell r="BS30">
            <v>2.8921206879904275</v>
          </cell>
          <cell r="BT30">
            <v>1.4827964948390218</v>
          </cell>
          <cell r="BU30">
            <v>2.9570553061703322</v>
          </cell>
          <cell r="BV30">
            <v>0.45668357964996176</v>
          </cell>
          <cell r="BW30">
            <v>10.583836963640351</v>
          </cell>
          <cell r="BX30">
            <v>7.0034272923699064</v>
          </cell>
          <cell r="BY30">
            <v>4.1980047866290988</v>
          </cell>
          <cell r="BZ30">
            <v>11.06164165303926</v>
          </cell>
          <cell r="CA30">
            <v>17.728053841201472</v>
          </cell>
          <cell r="CB30">
            <v>1.5791799259695836</v>
          </cell>
          <cell r="CC30">
            <v>8.2669176952394992</v>
          </cell>
          <cell r="CD30">
            <v>-1.0731246820596425</v>
          </cell>
          <cell r="CE30">
            <v>6.2111824854800943</v>
          </cell>
          <cell r="CF30">
            <v>-2.0130630050516629E-2</v>
          </cell>
          <cell r="CG30">
            <v>-6.4141002900214517E-2</v>
          </cell>
          <cell r="CH30">
            <v>1.9774666898229043E-3</v>
          </cell>
          <cell r="CI30">
            <v>0.18168676414006768</v>
          </cell>
          <cell r="CJ30">
            <v>1.5134753009988344E-2</v>
          </cell>
          <cell r="CK30">
            <v>3.6079038927891816</v>
          </cell>
          <cell r="CL30">
            <v>1.0623216826625139</v>
          </cell>
          <cell r="CM30">
            <v>1.961215468327282E-3</v>
          </cell>
          <cell r="CN30">
            <v>3.5237079391663428E-2</v>
          </cell>
          <cell r="CO30">
            <v>1.3500747837897507</v>
          </cell>
          <cell r="CP30">
            <v>4.9774916040405515E-2</v>
          </cell>
          <cell r="CQ30">
            <v>-1.0618435539072379E-2</v>
          </cell>
          <cell r="CR30">
            <v>15.707748165004887</v>
          </cell>
          <cell r="CS30">
            <v>0.74222548687066592</v>
          </cell>
          <cell r="CT30">
            <v>-0.75364762730896473</v>
          </cell>
          <cell r="CU30">
            <v>0.45993065287984791</v>
          </cell>
          <cell r="CV30">
            <v>-0.81077067999103747</v>
          </cell>
          <cell r="CW30">
            <v>-4.5366638405539561E-3</v>
          </cell>
          <cell r="CX30">
            <v>4.6258715723902242</v>
          </cell>
          <cell r="CY30">
            <v>3.7906346198906249</v>
          </cell>
          <cell r="CZ30">
            <v>0.69186642879503779</v>
          </cell>
          <cell r="DA30">
            <v>6.2778517237311462</v>
          </cell>
          <cell r="DB30">
            <v>2.4078251841292513</v>
          </cell>
          <cell r="DC30">
            <v>-8.4152372684202419</v>
          </cell>
          <cell r="DD30">
            <v>6.6957347358911647</v>
          </cell>
          <cell r="DE30">
            <v>9.2007945926452521</v>
          </cell>
          <cell r="DF30">
            <v>0.93382892659064964</v>
          </cell>
          <cell r="DG30">
            <v>-2.8254756663700391</v>
          </cell>
          <cell r="DH30">
            <v>4.8475121698102157</v>
          </cell>
          <cell r="DI30">
            <v>0.2231949477300077</v>
          </cell>
          <cell r="DJ30">
            <v>-4.9304102820506159</v>
          </cell>
          <cell r="DK30">
            <v>-0.12473245248020248</v>
          </cell>
          <cell r="DL30">
            <v>8.8314886077569099E-2</v>
          </cell>
          <cell r="DM30">
            <v>0</v>
          </cell>
          <cell r="DN30">
            <v>7.8238249288588122</v>
          </cell>
          <cell r="DO30">
            <v>6.9170052005792968</v>
          </cell>
          <cell r="DP30">
            <v>1.0184365587301727</v>
          </cell>
          <cell r="DQ30">
            <v>-4.7707046248397091</v>
          </cell>
          <cell r="DR30">
            <v>18.435858119759359</v>
          </cell>
          <cell r="DS30">
            <v>2.3356704731486388</v>
          </cell>
          <cell r="DT30">
            <v>7.8007801598414517</v>
          </cell>
          <cell r="DU30">
            <v>0.70571306366946374</v>
          </cell>
          <cell r="DV30">
            <v>-1.9784131537508074</v>
          </cell>
          <cell r="DW30">
            <v>-4.3996221969791804E-2</v>
          </cell>
          <cell r="DX30">
            <v>-1.0346897731897116</v>
          </cell>
          <cell r="DY30">
            <v>0</v>
          </cell>
          <cell r="DZ30">
            <v>8.5134671791602159</v>
          </cell>
          <cell r="EA30">
            <v>2.6595783170996583</v>
          </cell>
          <cell r="EB30">
            <v>-0.20026896309900621</v>
          </cell>
          <cell r="EC30">
            <v>-7.6453357031896303</v>
          </cell>
          <cell r="ED30">
            <v>7.3233527420197788</v>
          </cell>
          <cell r="EE30">
            <v>-0.39265833832905628</v>
          </cell>
          <cell r="EF30">
            <v>0.12243171900991001</v>
          </cell>
          <cell r="EG30">
            <v>-9.5140775317504449</v>
          </cell>
          <cell r="EH30">
            <v>0.19087724693144992</v>
          </cell>
          <cell r="EI30">
            <v>0.17491577467990282</v>
          </cell>
          <cell r="EJ30">
            <v>8.9390752300460008E-3</v>
          </cell>
          <cell r="EK30">
            <v>-2.0260784325901113</v>
          </cell>
          <cell r="EL30">
            <v>3.3852264384404407</v>
          </cell>
          <cell r="EM30">
            <v>1.1052223419683287</v>
          </cell>
          <cell r="EN30">
            <v>0.62960443052725168</v>
          </cell>
          <cell r="EO30">
            <v>-3.1705565809897962</v>
          </cell>
          <cell r="EP30">
            <v>0</v>
          </cell>
          <cell r="EQ30">
            <v>8.7008371802003239</v>
          </cell>
          <cell r="ER30">
            <v>-4.1404079729400109</v>
          </cell>
          <cell r="ES30">
            <v>-1.7613961454699165</v>
          </cell>
          <cell r="ET30">
            <v>-0.35365438288863515</v>
          </cell>
          <cell r="EU30">
            <v>1.09336522572994</v>
          </cell>
          <cell r="EV30">
            <v>-6.7500333710086124E-2</v>
          </cell>
          <cell r="EW30">
            <v>-5.1664737525902638</v>
          </cell>
          <cell r="EX30">
            <v>4.4231811846693745</v>
          </cell>
          <cell r="EY30">
            <v>0.21083226236987684</v>
          </cell>
          <cell r="EZ30">
            <v>-5.8968951503811695</v>
          </cell>
          <cell r="FA30">
            <v>1.0190269032718788</v>
          </cell>
          <cell r="FB30">
            <v>3.5106766553908528</v>
          </cell>
          <cell r="FC30">
            <v>-0.19754176192873274</v>
          </cell>
          <cell r="FD30">
            <v>-0.95402867741904629</v>
          </cell>
          <cell r="FE30">
            <v>23.479306893947069</v>
          </cell>
          <cell r="FF30">
            <v>-0.11832467339081632</v>
          </cell>
          <cell r="FG30">
            <v>9.7665458367391693</v>
          </cell>
          <cell r="FH30">
            <v>1.7061937650305481</v>
          </cell>
          <cell r="FI30">
            <v>1.9101899291399604</v>
          </cell>
          <cell r="FJ30">
            <v>-0.69860570133050715</v>
          </cell>
          <cell r="FK30">
            <v>-0.96116474571044819</v>
          </cell>
          <cell r="FL30">
            <v>-1.0097247978810628</v>
          </cell>
          <cell r="FM30">
            <v>9.3757939918978082</v>
          </cell>
          <cell r="FN30">
            <v>0.5995990104493103</v>
          </cell>
          <cell r="FO30">
            <v>2.8191078096388082</v>
          </cell>
          <cell r="FP30">
            <v>8.9696469351110863E-2</v>
          </cell>
          <cell r="FQ30">
            <v>0</v>
          </cell>
          <cell r="FR30">
            <v>16.367779031890677</v>
          </cell>
          <cell r="FS30">
            <v>-0.53877436595939798</v>
          </cell>
          <cell r="FT30">
            <v>3.2060072910699091</v>
          </cell>
          <cell r="FU30">
            <v>7.7798715482713305</v>
          </cell>
          <cell r="FV30">
            <v>-0.94632931548949273</v>
          </cell>
          <cell r="FW30">
            <v>2.2689594947701153</v>
          </cell>
          <cell r="FX30">
            <v>-0.75352632384965545</v>
          </cell>
          <cell r="FY30">
            <v>0.4946825248789537</v>
          </cell>
          <cell r="FZ30">
            <v>1.9126291855027375</v>
          </cell>
          <cell r="GA30">
            <v>3.3738474008496269</v>
          </cell>
          <cell r="GB30">
            <v>4.44410779079044</v>
          </cell>
          <cell r="GC30">
            <v>-4.693858221588016</v>
          </cell>
          <cell r="GD30">
            <v>-0.17983797734086693</v>
          </cell>
          <cell r="GE30">
            <v>8.4069039250607602E-2</v>
          </cell>
          <cell r="GF30">
            <v>-4.3986579387310485</v>
          </cell>
          <cell r="GG30">
            <v>-7.0430130623390141</v>
          </cell>
          <cell r="GH30">
            <v>7.1783883006010001</v>
          </cell>
          <cell r="GI30">
            <v>-0.78205652265023673</v>
          </cell>
          <cell r="GJ30">
            <v>-1.9562772330000371</v>
          </cell>
          <cell r="GK30">
            <v>-0.50205029858079797</v>
          </cell>
          <cell r="GL30">
            <v>5.307510062266374E-3</v>
          </cell>
          <cell r="GM30">
            <v>2.0257211215684947</v>
          </cell>
          <cell r="GN30">
            <v>5.3321285880047071</v>
          </cell>
          <cell r="GO30">
            <v>-0.10509062889104825</v>
          </cell>
          <cell r="GP30">
            <v>-0.14633464522921713</v>
          </cell>
          <cell r="GQ30">
            <v>0.47600384844190557</v>
          </cell>
          <cell r="GR30">
            <v>-0.22140987307648174</v>
          </cell>
          <cell r="GS30">
            <v>2.3351223634508642</v>
          </cell>
          <cell r="GT30">
            <v>1.120330468249449</v>
          </cell>
          <cell r="GU30">
            <v>6.8949233022995031</v>
          </cell>
          <cell r="GV30">
            <v>-3.0739060590349254E-2</v>
          </cell>
          <cell r="GW30">
            <v>-0.63441243388979274</v>
          </cell>
          <cell r="GX30">
            <v>-8.6981005170855497E-2</v>
          </cell>
          <cell r="GY30">
            <v>-4.9248983212200983</v>
          </cell>
          <cell r="GZ30">
            <v>-1.8595360568579054</v>
          </cell>
          <cell r="HA30">
            <v>-12.34327275241958</v>
          </cell>
          <cell r="HB30">
            <v>0.42495495580078568</v>
          </cell>
          <cell r="HC30">
            <v>0.30441107232036302</v>
          </cell>
          <cell r="HD30">
            <v>8.5786875949488604</v>
          </cell>
          <cell r="HE30">
            <v>21.03994004202832</v>
          </cell>
          <cell r="HF30">
            <v>9.6003335568602779</v>
          </cell>
          <cell r="HG30">
            <v>-2.87751891940934</v>
          </cell>
          <cell r="HH30">
            <v>0.52239316484974552</v>
          </cell>
          <cell r="HI30">
            <v>6.3692039525503787</v>
          </cell>
          <cell r="HJ30">
            <v>-0.52676043827023022</v>
          </cell>
          <cell r="HK30">
            <v>-1.0331338721398424</v>
          </cell>
          <cell r="HL30">
            <v>3.191008417019475</v>
          </cell>
          <cell r="HM30">
            <v>4.635236645637633</v>
          </cell>
          <cell r="HN30">
            <v>-1.1705993416799174</v>
          </cell>
          <cell r="HO30">
            <v>2.1380627591606753</v>
          </cell>
          <cell r="HP30">
            <v>6.9876815396892198</v>
          </cell>
          <cell r="HQ30">
            <v>-6.7959674222292961</v>
          </cell>
          <cell r="HR30">
            <v>-0.7617806576017756</v>
          </cell>
          <cell r="HS30">
            <v>-0.34335258356077247</v>
          </cell>
          <cell r="HT30">
            <v>0.15547191599034704</v>
          </cell>
          <cell r="HU30">
            <v>3.0683219888906024</v>
          </cell>
          <cell r="HV30">
            <v>1.7617955389796407</v>
          </cell>
          <cell r="HW30">
            <v>-0.45444377656986035</v>
          </cell>
          <cell r="HX30">
            <v>-0.16964669231947482</v>
          </cell>
          <cell r="HY30">
            <v>0</v>
          </cell>
          <cell r="HZ30">
            <v>-0.18142468245787313</v>
          </cell>
          <cell r="IA30">
            <v>-0.79464111039851559</v>
          </cell>
          <cell r="IB30">
            <v>5.7359053000254789E-2</v>
          </cell>
          <cell r="IC30">
            <v>0.53460422061834834</v>
          </cell>
          <cell r="ID30">
            <v>-4.3958245297490066</v>
          </cell>
          <cell r="IE30">
            <v>-67.230337272922043</v>
          </cell>
          <cell r="IF30">
            <v>-13.690374622281524</v>
          </cell>
          <cell r="IG30">
            <v>0.61274557760043535</v>
          </cell>
          <cell r="IH30">
            <v>1.3881499824310595</v>
          </cell>
          <cell r="II30">
            <v>1.0825558395499684</v>
          </cell>
          <cell r="IJ30">
            <v>5.879401255015182E-2</v>
          </cell>
          <cell r="IK30">
            <v>-3.9998856859710941E-2</v>
          </cell>
          <cell r="IL30">
            <v>-22.907142496998858</v>
          </cell>
          <cell r="IM30">
            <v>-28.903250682640646</v>
          </cell>
          <cell r="IN30">
            <v>0.95617208471594495</v>
          </cell>
          <cell r="IO30">
            <v>-20.73188981525891</v>
          </cell>
          <cell r="IP30">
            <v>11.127501238530385</v>
          </cell>
          <cell r="IQ30">
            <v>3.8164004657501209</v>
          </cell>
          <cell r="IR30">
            <v>-1.2711715793557232</v>
          </cell>
          <cell r="IS30">
            <v>-8.7261791789005656</v>
          </cell>
          <cell r="IT30">
            <v>-10.453706213160331</v>
          </cell>
          <cell r="IU30">
            <v>-1.3680584629601071</v>
          </cell>
          <cell r="IV30">
            <v>6.4299380800548533E-2</v>
          </cell>
          <cell r="IW30">
            <v>-4.2696881615597704</v>
          </cell>
          <cell r="IX30">
            <v>0.38280272300016804</v>
          </cell>
          <cell r="IY30">
            <v>-0.16896069677022751</v>
          </cell>
          <cell r="IZ30">
            <v>14.34153707727819</v>
          </cell>
          <cell r="JA30">
            <v>14.645537309621432</v>
          </cell>
          <cell r="JB30">
            <v>-5.2341418817595695</v>
          </cell>
          <cell r="JC30">
            <v>-17.132633306628122</v>
          </cell>
          <cell r="JD30">
            <v>16.648019831660349</v>
          </cell>
          <cell r="JE30">
            <v>-111.87007199204527</v>
          </cell>
          <cell r="JF30">
            <v>-6.4514800010892941</v>
          </cell>
          <cell r="JG30">
            <v>0</v>
          </cell>
          <cell r="JH30">
            <v>-26.884718296989377</v>
          </cell>
          <cell r="JI30">
            <v>-7.8016094929698738</v>
          </cell>
          <cell r="JJ30">
            <v>-3.6889088974294282</v>
          </cell>
          <cell r="JK30">
            <v>-9.6786428102495847</v>
          </cell>
          <cell r="JL30">
            <v>-11.048697529477067</v>
          </cell>
          <cell r="JM30">
            <v>2.6599541416617285</v>
          </cell>
          <cell r="JN30">
            <v>-19.566054973431164</v>
          </cell>
          <cell r="JO30">
            <v>-14.437283404649861</v>
          </cell>
          <cell r="JP30">
            <v>-9.0489796288093203</v>
          </cell>
          <cell r="JQ30">
            <v>-5.9236510986102076</v>
          </cell>
        </row>
        <row r="33">
          <cell r="F33">
            <v>-5.4959337921900442E-4</v>
          </cell>
          <cell r="G33">
            <v>0</v>
          </cell>
          <cell r="H33">
            <v>2.5874949642457068E-5</v>
          </cell>
          <cell r="I33">
            <v>0.10004766856991409</v>
          </cell>
          <cell r="J33">
            <v>3.5598623459918599E-2</v>
          </cell>
          <cell r="K33">
            <v>-0.79752501689972632</v>
          </cell>
          <cell r="L33">
            <v>-2.6408544681298736</v>
          </cell>
          <cell r="M33">
            <v>0</v>
          </cell>
          <cell r="N33">
            <v>0</v>
          </cell>
          <cell r="O33">
            <v>-3.9900979027152061E-4</v>
          </cell>
          <cell r="P33">
            <v>-5.0458398680348182E-2</v>
          </cell>
          <cell r="Q33">
            <v>0</v>
          </cell>
          <cell r="R33">
            <v>72.898243806586834</v>
          </cell>
          <cell r="S33">
            <v>0.87292671585009884</v>
          </cell>
          <cell r="T33">
            <v>0.43291799339976933</v>
          </cell>
          <cell r="U33">
            <v>0.66849229066019689</v>
          </cell>
          <cell r="V33">
            <v>2.4370942889900107</v>
          </cell>
          <cell r="W33">
            <v>7.7679021406297579</v>
          </cell>
          <cell r="X33">
            <v>2.2309015363198341</v>
          </cell>
          <cell r="Y33">
            <v>20.053005165889772</v>
          </cell>
          <cell r="Z33">
            <v>19.11354924987063</v>
          </cell>
          <cell r="AA33">
            <v>15.990133585051808</v>
          </cell>
          <cell r="AB33">
            <v>1.1051492563992724</v>
          </cell>
          <cell r="AC33">
            <v>2.2471060105099241</v>
          </cell>
          <cell r="AD33">
            <v>-2.093442699060688E-2</v>
          </cell>
          <cell r="AE33">
            <v>71.277421756953117</v>
          </cell>
          <cell r="AF33">
            <v>10.150935859130186</v>
          </cell>
          <cell r="AG33">
            <v>0.26706312288024492</v>
          </cell>
          <cell r="AH33">
            <v>5.565932781270476</v>
          </cell>
          <cell r="AI33">
            <v>1.1109863943697746</v>
          </cell>
          <cell r="AJ33">
            <v>9.148897785610643</v>
          </cell>
          <cell r="AK33">
            <v>4.8302722737598742</v>
          </cell>
          <cell r="AL33">
            <v>11.63623042881045</v>
          </cell>
          <cell r="AM33">
            <v>9.1612415851795959</v>
          </cell>
          <cell r="AN33">
            <v>7.1456248424583464</v>
          </cell>
          <cell r="AO33">
            <v>0.732930226330609</v>
          </cell>
          <cell r="AP33">
            <v>5.3136982343812633</v>
          </cell>
          <cell r="AQ33">
            <v>6.2136082227789302</v>
          </cell>
          <cell r="AR33">
            <v>142.48320146629703</v>
          </cell>
          <cell r="AS33">
            <v>12.311828550618884</v>
          </cell>
          <cell r="AT33">
            <v>0.97691348797980027</v>
          </cell>
          <cell r="AU33">
            <v>-1.9292207018106637</v>
          </cell>
          <cell r="AV33">
            <v>2.0740667693498835</v>
          </cell>
          <cell r="AW33">
            <v>3.9147981384203376</v>
          </cell>
          <cell r="AX33">
            <v>3.6512998162602344</v>
          </cell>
          <cell r="AY33">
            <v>32.142454954569985</v>
          </cell>
          <cell r="AZ33">
            <v>61.716014130350231</v>
          </cell>
          <cell r="BA33">
            <v>13.483370467001805</v>
          </cell>
          <cell r="BB33">
            <v>10.27737017319032</v>
          </cell>
          <cell r="BC33">
            <v>1.1159815414093828</v>
          </cell>
          <cell r="BD33">
            <v>2.7483241389491013</v>
          </cell>
          <cell r="BE33">
            <v>90.60322835786792</v>
          </cell>
          <cell r="BF33">
            <v>4.6773572391994094</v>
          </cell>
          <cell r="BG33">
            <v>1.9680830035586041</v>
          </cell>
          <cell r="BH33">
            <v>-1.4454704189902259</v>
          </cell>
          <cell r="BI33">
            <v>3.204367513840225</v>
          </cell>
          <cell r="BJ33">
            <v>6.9248355358399749</v>
          </cell>
          <cell r="BK33">
            <v>6.9204683436300911</v>
          </cell>
          <cell r="BL33">
            <v>5.992049157841393</v>
          </cell>
          <cell r="BM33">
            <v>21.156038326751514</v>
          </cell>
          <cell r="BN33">
            <v>26.194927643569827</v>
          </cell>
          <cell r="BO33">
            <v>6.8508021438101423</v>
          </cell>
          <cell r="BP33">
            <v>6.7547170208290481</v>
          </cell>
          <cell r="BQ33">
            <v>1.4050528479801869</v>
          </cell>
          <cell r="BR33">
            <v>67.136593544681091</v>
          </cell>
          <cell r="BS33">
            <v>2.8921206879904275</v>
          </cell>
          <cell r="BT33">
            <v>1.4827964948390218</v>
          </cell>
          <cell r="BU33">
            <v>2.9570553061703322</v>
          </cell>
          <cell r="BV33">
            <v>0.45668357964996176</v>
          </cell>
          <cell r="BW33">
            <v>10.583836963640351</v>
          </cell>
          <cell r="BX33">
            <v>7.0034272923699064</v>
          </cell>
          <cell r="BY33">
            <v>4.1980047866290988</v>
          </cell>
          <cell r="BZ33">
            <v>11.06164165303926</v>
          </cell>
          <cell r="CA33">
            <v>17.728053841201472</v>
          </cell>
          <cell r="CB33">
            <v>1.5791799259695836</v>
          </cell>
          <cell r="CC33">
            <v>8.2669176952394992</v>
          </cell>
          <cell r="CD33">
            <v>-1.0731246820596425</v>
          </cell>
          <cell r="CE33">
            <v>6.2111824854800943</v>
          </cell>
          <cell r="CF33">
            <v>-2.0130630050516629E-2</v>
          </cell>
          <cell r="CG33">
            <v>-6.4141002900214517E-2</v>
          </cell>
          <cell r="CH33">
            <v>1.9774666898229043E-3</v>
          </cell>
          <cell r="CI33">
            <v>0.18168676414006768</v>
          </cell>
          <cell r="CJ33">
            <v>1.5134753009988344E-2</v>
          </cell>
          <cell r="CK33">
            <v>3.6079038927891816</v>
          </cell>
          <cell r="CL33">
            <v>1.0623216826625139</v>
          </cell>
          <cell r="CM33">
            <v>1.961215468327282E-3</v>
          </cell>
          <cell r="CN33">
            <v>3.5237079391663428E-2</v>
          </cell>
          <cell r="CO33">
            <v>1.3500747837897507</v>
          </cell>
          <cell r="CP33">
            <v>4.9774916040405515E-2</v>
          </cell>
          <cell r="CQ33">
            <v>-1.0618435539072379E-2</v>
          </cell>
          <cell r="CR33">
            <v>15.707748165004887</v>
          </cell>
          <cell r="CS33">
            <v>0.74222548687066592</v>
          </cell>
          <cell r="CT33">
            <v>-0.75364762730896473</v>
          </cell>
          <cell r="CU33">
            <v>0.45993065287984791</v>
          </cell>
          <cell r="CV33">
            <v>-0.81077067999103747</v>
          </cell>
          <cell r="CW33">
            <v>-4.5366638405539561E-3</v>
          </cell>
          <cell r="CX33">
            <v>4.6258715723902242</v>
          </cell>
          <cell r="CY33">
            <v>3.7906346198906249</v>
          </cell>
          <cell r="CZ33">
            <v>0.69186642879503779</v>
          </cell>
          <cell r="DA33">
            <v>6.2778517237311462</v>
          </cell>
          <cell r="DB33">
            <v>2.4078251841292513</v>
          </cell>
          <cell r="DC33">
            <v>-8.4152372684202419</v>
          </cell>
          <cell r="DD33">
            <v>6.6957347358911647</v>
          </cell>
          <cell r="DE33">
            <v>9.2007945926452521</v>
          </cell>
          <cell r="DF33">
            <v>0.93382892659064964</v>
          </cell>
          <cell r="DG33">
            <v>-2.8254756663700391</v>
          </cell>
          <cell r="DH33">
            <v>4.8475121698102157</v>
          </cell>
          <cell r="DI33">
            <v>0.2231949477300077</v>
          </cell>
          <cell r="DJ33">
            <v>-4.9304102820506159</v>
          </cell>
          <cell r="DK33">
            <v>-0.12473245248020248</v>
          </cell>
          <cell r="DL33">
            <v>8.8314886077569099E-2</v>
          </cell>
          <cell r="DM33">
            <v>0</v>
          </cell>
          <cell r="DN33">
            <v>7.8238249288588122</v>
          </cell>
          <cell r="DO33">
            <v>6.9170052005792968</v>
          </cell>
          <cell r="DP33">
            <v>1.0184365587301727</v>
          </cell>
          <cell r="DQ33">
            <v>-4.7707046248397091</v>
          </cell>
          <cell r="DR33">
            <v>18.435858119759359</v>
          </cell>
          <cell r="DS33">
            <v>2.3356704731486388</v>
          </cell>
          <cell r="DT33">
            <v>7.8007801598414517</v>
          </cell>
          <cell r="DU33">
            <v>0.70571306366946374</v>
          </cell>
          <cell r="DV33">
            <v>-1.9784131537508074</v>
          </cell>
          <cell r="DW33">
            <v>-4.3996221969791804E-2</v>
          </cell>
          <cell r="DX33">
            <v>-1.0346897731897116</v>
          </cell>
          <cell r="DY33">
            <v>0</v>
          </cell>
          <cell r="DZ33">
            <v>8.5134671791602159</v>
          </cell>
          <cell r="EA33">
            <v>2.6595783170996583</v>
          </cell>
          <cell r="EB33">
            <v>-0.20026896309900621</v>
          </cell>
          <cell r="EC33">
            <v>-7.6453357031896303</v>
          </cell>
          <cell r="ED33">
            <v>7.3233527420197788</v>
          </cell>
          <cell r="EE33">
            <v>-0.39265833832905628</v>
          </cell>
          <cell r="EF33">
            <v>0.12243171900991001</v>
          </cell>
          <cell r="EG33">
            <v>-9.5140775317504449</v>
          </cell>
          <cell r="EH33">
            <v>0.19087724693144992</v>
          </cell>
          <cell r="EI33">
            <v>0.17491577467990282</v>
          </cell>
          <cell r="EJ33">
            <v>8.9390752300460008E-3</v>
          </cell>
          <cell r="EK33">
            <v>-2.0260784325901113</v>
          </cell>
          <cell r="EL33">
            <v>3.3852264384404407</v>
          </cell>
          <cell r="EM33">
            <v>1.1052223419683287</v>
          </cell>
          <cell r="EN33">
            <v>0.62960443052725168</v>
          </cell>
          <cell r="EO33">
            <v>-3.1705565809897962</v>
          </cell>
          <cell r="EP33">
            <v>0</v>
          </cell>
          <cell r="EQ33">
            <v>8.7008371802003239</v>
          </cell>
          <cell r="ER33">
            <v>-4.1404079729400109</v>
          </cell>
          <cell r="ES33">
            <v>-1.7613961454699165</v>
          </cell>
          <cell r="ET33">
            <v>-0.35365438288863515</v>
          </cell>
          <cell r="EU33">
            <v>1.09336522572994</v>
          </cell>
          <cell r="EV33">
            <v>-6.7500333710086124E-2</v>
          </cell>
          <cell r="EW33">
            <v>-5.1664737525902638</v>
          </cell>
          <cell r="EX33">
            <v>4.4231811846693745</v>
          </cell>
          <cell r="EY33">
            <v>0.21083226236987684</v>
          </cell>
          <cell r="EZ33">
            <v>-5.8968951503811695</v>
          </cell>
          <cell r="FA33">
            <v>1.0190269032718788</v>
          </cell>
          <cell r="FB33">
            <v>3.5106766553908528</v>
          </cell>
          <cell r="FC33">
            <v>-0.19754176192873274</v>
          </cell>
          <cell r="FD33">
            <v>-0.95402867741904629</v>
          </cell>
          <cell r="FE33">
            <v>23.479306893947069</v>
          </cell>
          <cell r="FF33">
            <v>-0.11832467339081632</v>
          </cell>
          <cell r="FG33">
            <v>9.7665458367391693</v>
          </cell>
          <cell r="FH33">
            <v>1.7061937650305481</v>
          </cell>
          <cell r="FI33">
            <v>1.9101899291399604</v>
          </cell>
          <cell r="FJ33">
            <v>-0.69860570133050715</v>
          </cell>
          <cell r="FK33">
            <v>-0.96116474571044819</v>
          </cell>
          <cell r="FL33">
            <v>-1.0097247978810628</v>
          </cell>
          <cell r="FM33">
            <v>9.3757939918978082</v>
          </cell>
          <cell r="FN33">
            <v>0.5995990104493103</v>
          </cell>
          <cell r="FO33">
            <v>2.8191078096388082</v>
          </cell>
          <cell r="FP33">
            <v>8.9696469351110863E-2</v>
          </cell>
          <cell r="FQ33">
            <v>0</v>
          </cell>
          <cell r="FR33">
            <v>16.367779031890677</v>
          </cell>
          <cell r="FS33">
            <v>-0.53877436595939798</v>
          </cell>
          <cell r="FT33">
            <v>3.2060072910699091</v>
          </cell>
          <cell r="FU33">
            <v>7.7798715482713305</v>
          </cell>
          <cell r="FV33">
            <v>-0.94632931548949273</v>
          </cell>
          <cell r="FW33">
            <v>2.2689594947701153</v>
          </cell>
          <cell r="FX33">
            <v>-0.75352632384965545</v>
          </cell>
          <cell r="FY33">
            <v>0.4946825248789537</v>
          </cell>
          <cell r="FZ33">
            <v>1.9126291855027375</v>
          </cell>
          <cell r="GA33">
            <v>3.3738474008496269</v>
          </cell>
          <cell r="GB33">
            <v>4.44410779079044</v>
          </cell>
          <cell r="GC33">
            <v>-4.693858221588016</v>
          </cell>
          <cell r="GD33">
            <v>-0.17983797734086693</v>
          </cell>
          <cell r="GE33">
            <v>8.4069039250607602E-2</v>
          </cell>
          <cell r="GF33">
            <v>-4.3986579387310485</v>
          </cell>
          <cell r="GG33">
            <v>-7.0430130623390141</v>
          </cell>
          <cell r="GH33">
            <v>7.1783883006010001</v>
          </cell>
          <cell r="GI33">
            <v>-0.78205652265023673</v>
          </cell>
          <cell r="GJ33">
            <v>-1.9562772330000371</v>
          </cell>
          <cell r="GK33">
            <v>-0.50205029858079797</v>
          </cell>
          <cell r="GL33">
            <v>5.307510062266374E-3</v>
          </cell>
          <cell r="GM33">
            <v>2.0257211215684947</v>
          </cell>
          <cell r="GN33">
            <v>5.3321285880047071</v>
          </cell>
          <cell r="GO33">
            <v>-0.10509062889104825</v>
          </cell>
          <cell r="GP33">
            <v>-0.14633464522921713</v>
          </cell>
          <cell r="GQ33">
            <v>0.47600384844190557</v>
          </cell>
          <cell r="GR33">
            <v>-0.22140987307648174</v>
          </cell>
          <cell r="GS33">
            <v>2.3351223634508642</v>
          </cell>
          <cell r="GT33">
            <v>1.120330468249449</v>
          </cell>
          <cell r="GU33">
            <v>6.8949233022995031</v>
          </cell>
          <cell r="GV33">
            <v>-3.0739060590349254E-2</v>
          </cell>
          <cell r="GW33">
            <v>-0.63441243388979274</v>
          </cell>
          <cell r="GX33">
            <v>-8.6981005170855497E-2</v>
          </cell>
          <cell r="GY33">
            <v>-4.9248983212200983</v>
          </cell>
          <cell r="GZ33">
            <v>-1.8595360568579054</v>
          </cell>
          <cell r="HA33">
            <v>-12.34327275241958</v>
          </cell>
          <cell r="HB33">
            <v>0.42495495580078568</v>
          </cell>
          <cell r="HC33">
            <v>0.30441107232036302</v>
          </cell>
          <cell r="HD33">
            <v>8.5786875949488604</v>
          </cell>
          <cell r="HE33">
            <v>21.03994004202832</v>
          </cell>
          <cell r="HF33">
            <v>9.6003335568602779</v>
          </cell>
          <cell r="HG33">
            <v>-2.87751891940934</v>
          </cell>
          <cell r="HH33">
            <v>0.52239316484974552</v>
          </cell>
          <cell r="HI33">
            <v>6.3692039525503787</v>
          </cell>
          <cell r="HJ33">
            <v>-0.52676043827023022</v>
          </cell>
          <cell r="HK33">
            <v>-1.0331338721398424</v>
          </cell>
          <cell r="HL33">
            <v>3.191008417019475</v>
          </cell>
          <cell r="HM33">
            <v>4.635236645637633</v>
          </cell>
          <cell r="HN33">
            <v>-1.1705993416799174</v>
          </cell>
          <cell r="HO33">
            <v>2.1380627591606753</v>
          </cell>
          <cell r="HP33">
            <v>6.9876815396892198</v>
          </cell>
          <cell r="HQ33">
            <v>-6.7959674222292961</v>
          </cell>
          <cell r="HR33">
            <v>-0.7617806576017756</v>
          </cell>
          <cell r="HS33">
            <v>-0.34335258356077247</v>
          </cell>
          <cell r="HT33">
            <v>0.15547191599034704</v>
          </cell>
          <cell r="HU33">
            <v>3.0683219888906024</v>
          </cell>
          <cell r="HV33">
            <v>1.7617955389796407</v>
          </cell>
          <cell r="HW33">
            <v>-0.45444377656986035</v>
          </cell>
          <cell r="HX33">
            <v>-0.16964669231947482</v>
          </cell>
          <cell r="HY33">
            <v>0</v>
          </cell>
          <cell r="HZ33">
            <v>-0.18142468245787313</v>
          </cell>
          <cell r="IA33">
            <v>-0.79464111039851559</v>
          </cell>
          <cell r="IB33">
            <v>5.7359053000254789E-2</v>
          </cell>
          <cell r="IC33">
            <v>0.53460422061834834</v>
          </cell>
          <cell r="ID33">
            <v>-4.3958245297490066</v>
          </cell>
          <cell r="IE33">
            <v>-67.230337272922043</v>
          </cell>
          <cell r="IF33">
            <v>-13.690374622281524</v>
          </cell>
          <cell r="IG33">
            <v>0.61274557760043535</v>
          </cell>
          <cell r="IH33">
            <v>1.3881499824310595</v>
          </cell>
          <cell r="II33">
            <v>1.0825558395499684</v>
          </cell>
          <cell r="IJ33">
            <v>5.879401255015182E-2</v>
          </cell>
          <cell r="IK33">
            <v>-3.9998856859710941E-2</v>
          </cell>
          <cell r="IL33">
            <v>-22.907142496998858</v>
          </cell>
          <cell r="IM33">
            <v>-28.903250682640646</v>
          </cell>
          <cell r="IN33">
            <v>0.95617208471594495</v>
          </cell>
          <cell r="IO33">
            <v>-20.73188981525891</v>
          </cell>
          <cell r="IP33">
            <v>11.127501238530385</v>
          </cell>
          <cell r="IQ33">
            <v>3.8164004657501209</v>
          </cell>
          <cell r="IR33">
            <v>-1.2711715793557232</v>
          </cell>
          <cell r="IS33">
            <v>-8.7261791789005656</v>
          </cell>
          <cell r="IT33">
            <v>-10.453706213160331</v>
          </cell>
          <cell r="IU33">
            <v>-1.3680584629601071</v>
          </cell>
          <cell r="IV33">
            <v>6.4299380800548533E-2</v>
          </cell>
          <cell r="IW33">
            <v>-4.2696881615597704</v>
          </cell>
          <cell r="IX33">
            <v>0.38280272300016804</v>
          </cell>
          <cell r="IY33">
            <v>-0.16896069677022751</v>
          </cell>
          <cell r="IZ33">
            <v>14.34153707727819</v>
          </cell>
          <cell r="JA33">
            <v>14.645537309621432</v>
          </cell>
          <cell r="JB33">
            <v>-5.2341418817595695</v>
          </cell>
          <cell r="JC33">
            <v>-17.132633306628122</v>
          </cell>
          <cell r="JD33">
            <v>16.648019831660349</v>
          </cell>
          <cell r="JE33">
            <v>-111.87007199204527</v>
          </cell>
          <cell r="JF33">
            <v>-6.4514800010892941</v>
          </cell>
          <cell r="JG33">
            <v>0</v>
          </cell>
          <cell r="JH33">
            <v>-26.884718296989377</v>
          </cell>
          <cell r="JI33">
            <v>-7.8016094929698738</v>
          </cell>
          <cell r="JJ33">
            <v>-3.6889088974294282</v>
          </cell>
          <cell r="JK33">
            <v>-9.6786428102495847</v>
          </cell>
          <cell r="JL33">
            <v>-11.048697529477067</v>
          </cell>
          <cell r="JM33">
            <v>2.6599541416617285</v>
          </cell>
          <cell r="JN33">
            <v>-19.566054973431164</v>
          </cell>
          <cell r="JO33">
            <v>-14.437283404649861</v>
          </cell>
          <cell r="JP33">
            <v>-9.0489796288093203</v>
          </cell>
          <cell r="JQ33">
            <v>-5.9236510986102076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-4.9495461999526924E-4</v>
          </cell>
          <cell r="P42">
            <v>0</v>
          </cell>
          <cell r="Q42">
            <v>0</v>
          </cell>
          <cell r="R42">
            <v>4.2752143002201137</v>
          </cell>
          <cell r="S42">
            <v>0.24870456094999582</v>
          </cell>
          <cell r="T42">
            <v>0.82876755016002335</v>
          </cell>
          <cell r="U42">
            <v>0.35743265089999454</v>
          </cell>
          <cell r="V42">
            <v>1.0222254734500211</v>
          </cell>
          <cell r="W42">
            <v>1.8862135907299944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-6.8129525969993665E-2</v>
          </cell>
          <cell r="AC42">
            <v>0</v>
          </cell>
          <cell r="AD42">
            <v>0</v>
          </cell>
          <cell r="AE42">
            <v>2.7108012230999066</v>
          </cell>
          <cell r="AF42">
            <v>-5.8443422739998141E-2</v>
          </cell>
          <cell r="AG42">
            <v>0</v>
          </cell>
          <cell r="AH42">
            <v>0.58879581236001854</v>
          </cell>
          <cell r="AI42">
            <v>2.1410241894799924</v>
          </cell>
          <cell r="AJ42">
            <v>-4.9099893239997527E-2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1.5380794600048375E-3</v>
          </cell>
          <cell r="AP42">
            <v>0</v>
          </cell>
          <cell r="AQ42">
            <v>8.6986457780000137E-2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7.373120534670079</v>
          </cell>
          <cell r="BF42">
            <v>0</v>
          </cell>
          <cell r="BG42">
            <v>0</v>
          </cell>
          <cell r="BH42">
            <v>0</v>
          </cell>
          <cell r="BI42">
            <v>3.0877318275200025</v>
          </cell>
          <cell r="BJ42">
            <v>4.2853887071499912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-3.6100765129958745E-2</v>
          </cell>
          <cell r="BS42">
            <v>0</v>
          </cell>
          <cell r="BT42">
            <v>0</v>
          </cell>
          <cell r="BU42">
            <v>0</v>
          </cell>
          <cell r="BV42">
            <v>-3.6100765129987167E-2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-0.25512265713996385</v>
          </cell>
          <cell r="CF42">
            <v>0</v>
          </cell>
          <cell r="CG42">
            <v>0</v>
          </cell>
          <cell r="CH42">
            <v>-0.25512265713999227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-0.34640788685010193</v>
          </cell>
          <cell r="CS42">
            <v>0</v>
          </cell>
          <cell r="CT42">
            <v>0</v>
          </cell>
          <cell r="CU42">
            <v>0.35012448151002218</v>
          </cell>
          <cell r="CV42">
            <v>-2.8827466999814533E-4</v>
          </cell>
          <cell r="CW42">
            <v>0</v>
          </cell>
          <cell r="CX42">
            <v>-0.69624409368998386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-0.55160628788985377</v>
          </cell>
          <cell r="DF42">
            <v>0</v>
          </cell>
          <cell r="DG42">
            <v>0</v>
          </cell>
          <cell r="DH42">
            <v>-0.13273099722000836</v>
          </cell>
          <cell r="DI42">
            <v>-0.41887529067000173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8.9318657310286653E-2</v>
          </cell>
          <cell r="DS42">
            <v>0</v>
          </cell>
          <cell r="DT42">
            <v>0</v>
          </cell>
          <cell r="DU42">
            <v>-5.8043621400258871E-3</v>
          </cell>
          <cell r="DV42">
            <v>0.32284544153000638</v>
          </cell>
          <cell r="DW42">
            <v>-0.22772242207997806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-0.24037933890986096</v>
          </cell>
          <cell r="EF42">
            <v>0</v>
          </cell>
          <cell r="EG42">
            <v>0</v>
          </cell>
          <cell r="EH42">
            <v>-2.6141812559984601E-2</v>
          </cell>
          <cell r="EI42">
            <v>0.39164395750000836</v>
          </cell>
          <cell r="EJ42">
            <v>-0.13434963544000311</v>
          </cell>
          <cell r="EK42">
            <v>-0.47153184840999529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-0.1476877583500027</v>
          </cell>
          <cell r="ES42">
            <v>0</v>
          </cell>
          <cell r="ET42">
            <v>0</v>
          </cell>
          <cell r="EU42">
            <v>0.33507849350999663</v>
          </cell>
          <cell r="EV42">
            <v>-0.48276625186002775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0.34567221061001874</v>
          </cell>
          <cell r="FF42">
            <v>0</v>
          </cell>
          <cell r="FG42">
            <v>0</v>
          </cell>
          <cell r="FH42">
            <v>0</v>
          </cell>
          <cell r="FI42">
            <v>0.57904511128000991</v>
          </cell>
          <cell r="FJ42">
            <v>-0.23337290066999117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-0.76752516985015973</v>
          </cell>
          <cell r="FS42">
            <v>0</v>
          </cell>
          <cell r="FT42">
            <v>0</v>
          </cell>
          <cell r="FU42">
            <v>0</v>
          </cell>
          <cell r="FV42">
            <v>-6.3958177519992887E-2</v>
          </cell>
          <cell r="FW42">
            <v>-0.70356699232999631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0.13479519894008263</v>
          </cell>
          <cell r="GF42">
            <v>0</v>
          </cell>
          <cell r="GG42">
            <v>0</v>
          </cell>
          <cell r="GH42">
            <v>0</v>
          </cell>
          <cell r="GI42">
            <v>0.13479519893999736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-4.4211251999115575E-4</v>
          </cell>
          <cell r="P43">
            <v>0</v>
          </cell>
          <cell r="Q43">
            <v>0</v>
          </cell>
          <cell r="R43">
            <v>2.1951903613598915</v>
          </cell>
          <cell r="S43">
            <v>9.4437824519999936E-2</v>
          </cell>
          <cell r="T43">
            <v>-0.17748144612998829</v>
          </cell>
          <cell r="U43">
            <v>0.14166463319999423</v>
          </cell>
          <cell r="V43">
            <v>1.7930377306900027</v>
          </cell>
          <cell r="W43">
            <v>0.25684765677996779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8.6683962299986206E-2</v>
          </cell>
          <cell r="AC43">
            <v>0</v>
          </cell>
          <cell r="AD43">
            <v>0</v>
          </cell>
          <cell r="AE43">
            <v>2.564998654909914</v>
          </cell>
          <cell r="AF43">
            <v>-6.352286154000808E-2</v>
          </cell>
          <cell r="AG43">
            <v>0</v>
          </cell>
          <cell r="AH43">
            <v>0.47401803559999678</v>
          </cell>
          <cell r="AI43">
            <v>1.4543229397999937</v>
          </cell>
          <cell r="AJ43">
            <v>0.35077387063998344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0.22799348108000572</v>
          </cell>
          <cell r="AP43">
            <v>0</v>
          </cell>
          <cell r="AQ43">
            <v>0.12141318932999923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5.9775753665003322</v>
          </cell>
          <cell r="BF43">
            <v>0</v>
          </cell>
          <cell r="BG43">
            <v>0</v>
          </cell>
          <cell r="BH43">
            <v>0</v>
          </cell>
          <cell r="BI43">
            <v>3.6770989029800063</v>
          </cell>
          <cell r="BJ43">
            <v>2.300476463519999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0.73553082047988028</v>
          </cell>
          <cell r="BS43">
            <v>0</v>
          </cell>
          <cell r="BT43">
            <v>0</v>
          </cell>
          <cell r="BU43">
            <v>0</v>
          </cell>
          <cell r="BV43">
            <v>0.39352713110000082</v>
          </cell>
          <cell r="BW43">
            <v>0.34200368937999315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0.29238798530991517</v>
          </cell>
          <cell r="CF43">
            <v>0</v>
          </cell>
          <cell r="CG43">
            <v>0</v>
          </cell>
          <cell r="CH43">
            <v>0.25699510481000232</v>
          </cell>
          <cell r="CI43">
            <v>3.5637881900072443E-3</v>
          </cell>
          <cell r="CJ43">
            <v>3.1829092309976659E-2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0.31671013858999686</v>
          </cell>
          <cell r="CS43">
            <v>0</v>
          </cell>
          <cell r="CT43">
            <v>0</v>
          </cell>
          <cell r="CU43">
            <v>-0.35126577361999978</v>
          </cell>
          <cell r="CV43">
            <v>-3.5008909200087146E-3</v>
          </cell>
          <cell r="CW43">
            <v>0</v>
          </cell>
          <cell r="CX43">
            <v>0.67147680312999114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0.51458534629000496</v>
          </cell>
          <cell r="DF43">
            <v>0</v>
          </cell>
          <cell r="DG43">
            <v>0</v>
          </cell>
          <cell r="DH43">
            <v>0.13273099721999415</v>
          </cell>
          <cell r="DI43">
            <v>0.3818543490699966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-0.16429776560971732</v>
          </cell>
          <cell r="DS43">
            <v>0</v>
          </cell>
          <cell r="DT43">
            <v>0</v>
          </cell>
          <cell r="DU43">
            <v>0</v>
          </cell>
          <cell r="DV43">
            <v>-0.30246752701999924</v>
          </cell>
          <cell r="DW43">
            <v>0.13816976141001192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0.21624110868015123</v>
          </cell>
          <cell r="EF43">
            <v>0</v>
          </cell>
          <cell r="EG43">
            <v>0</v>
          </cell>
          <cell r="EH43">
            <v>0</v>
          </cell>
          <cell r="EI43">
            <v>-0.38964037515999905</v>
          </cell>
          <cell r="EJ43">
            <v>0.13434963544000311</v>
          </cell>
          <cell r="EK43">
            <v>0.47153184839999085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0.12668331219992979</v>
          </cell>
          <cell r="ES43">
            <v>0</v>
          </cell>
          <cell r="ET43">
            <v>0</v>
          </cell>
          <cell r="EU43">
            <v>-0.33507849352000108</v>
          </cell>
          <cell r="EV43">
            <v>0.46176180571998771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-0.42996902076015431</v>
          </cell>
          <cell r="FF43">
            <v>0</v>
          </cell>
          <cell r="FG43">
            <v>0</v>
          </cell>
          <cell r="FH43">
            <v>0</v>
          </cell>
          <cell r="FI43">
            <v>-0.6633419214399936</v>
          </cell>
          <cell r="FJ43">
            <v>0.23337290067999561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-0.37601311996013465</v>
          </cell>
          <cell r="FS43">
            <v>0</v>
          </cell>
          <cell r="FT43">
            <v>0</v>
          </cell>
          <cell r="FU43">
            <v>0</v>
          </cell>
          <cell r="FV43">
            <v>-3.6090994600016302E-2</v>
          </cell>
          <cell r="FW43">
            <v>-0.33992212536000466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-0.13479519893007819</v>
          </cell>
          <cell r="GF43">
            <v>0</v>
          </cell>
          <cell r="GG43">
            <v>0</v>
          </cell>
          <cell r="GH43">
            <v>0</v>
          </cell>
          <cell r="GI43">
            <v>-0.13479519892999292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0.44664972803002456</v>
          </cell>
          <cell r="S54">
            <v>1.5668961177200345</v>
          </cell>
          <cell r="T54">
            <v>0</v>
          </cell>
          <cell r="U54">
            <v>0.69708292734003408</v>
          </cell>
          <cell r="V54">
            <v>-1.817329317030044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2.7026731117512099</v>
          </cell>
          <cell r="S55">
            <v>-0.81130787904999124</v>
          </cell>
          <cell r="T55">
            <v>0</v>
          </cell>
          <cell r="U55">
            <v>0</v>
          </cell>
          <cell r="V55">
            <v>3.5139809908000643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-3.551200359993345E-3</v>
          </cell>
          <cell r="P57">
            <v>0</v>
          </cell>
          <cell r="Q57">
            <v>0</v>
          </cell>
          <cell r="R57">
            <v>7.6275151966500516</v>
          </cell>
          <cell r="S57">
            <v>0.17459494376999984</v>
          </cell>
          <cell r="T57">
            <v>3.9588601120001954E-2</v>
          </cell>
          <cell r="U57">
            <v>0.76053173895000015</v>
          </cell>
          <cell r="V57">
            <v>1.2192679604500043</v>
          </cell>
          <cell r="W57">
            <v>0.98125649117999103</v>
          </cell>
          <cell r="X57">
            <v>2.9875718517700136</v>
          </cell>
          <cell r="Y57">
            <v>0</v>
          </cell>
          <cell r="Z57">
            <v>0</v>
          </cell>
          <cell r="AA57">
            <v>0</v>
          </cell>
          <cell r="AB57">
            <v>1.4647036094100017</v>
          </cell>
          <cell r="AC57">
            <v>0</v>
          </cell>
          <cell r="AD57">
            <v>0</v>
          </cell>
          <cell r="AE57">
            <v>2.620291379069954</v>
          </cell>
          <cell r="AF57">
            <v>8.5274739500000862E-2</v>
          </cell>
          <cell r="AG57">
            <v>0.46881658446000074</v>
          </cell>
          <cell r="AH57">
            <v>1.1788055749699993</v>
          </cell>
          <cell r="AI57">
            <v>0.21600313526000292</v>
          </cell>
          <cell r="AJ57">
            <v>0.27810607684000388</v>
          </cell>
          <cell r="AK57">
            <v>4.5391393940008129E-2</v>
          </cell>
          <cell r="AL57">
            <v>0</v>
          </cell>
          <cell r="AM57">
            <v>0</v>
          </cell>
          <cell r="AN57">
            <v>0</v>
          </cell>
          <cell r="AO57">
            <v>0.14617794276000495</v>
          </cell>
          <cell r="AP57">
            <v>0</v>
          </cell>
          <cell r="AQ57">
            <v>0.20171593134000076</v>
          </cell>
          <cell r="AR57">
            <v>3.2617981186001543</v>
          </cell>
          <cell r="AS57">
            <v>0</v>
          </cell>
          <cell r="AT57">
            <v>0</v>
          </cell>
          <cell r="AU57">
            <v>0.93586631974000056</v>
          </cell>
          <cell r="AV57">
            <v>3.8696451459998116E-2</v>
          </cell>
          <cell r="AW57">
            <v>0.11251264359000857</v>
          </cell>
          <cell r="AX57">
            <v>0</v>
          </cell>
          <cell r="AY57">
            <v>0</v>
          </cell>
          <cell r="AZ57">
            <v>2.1747227038099908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4.1381714264700804</v>
          </cell>
          <cell r="BF57">
            <v>0</v>
          </cell>
          <cell r="BG57">
            <v>0</v>
          </cell>
          <cell r="BH57">
            <v>0.5341070041800009</v>
          </cell>
          <cell r="BI57">
            <v>0.14516336778999772</v>
          </cell>
          <cell r="BJ57">
            <v>0</v>
          </cell>
          <cell r="BK57">
            <v>0</v>
          </cell>
          <cell r="BL57">
            <v>0</v>
          </cell>
          <cell r="BM57">
            <v>0.25847586868999883</v>
          </cell>
          <cell r="BN57">
            <v>1.799804632870007</v>
          </cell>
          <cell r="BO57">
            <v>1.4006205529400049</v>
          </cell>
          <cell r="BP57">
            <v>0</v>
          </cell>
          <cell r="BQ57">
            <v>0</v>
          </cell>
          <cell r="BR57">
            <v>2.1051844085700395</v>
          </cell>
          <cell r="BS57">
            <v>0</v>
          </cell>
          <cell r="BT57">
            <v>0</v>
          </cell>
          <cell r="BU57">
            <v>1.5261300219799949</v>
          </cell>
          <cell r="BV57">
            <v>0.57905438659000197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-1.7307051985999351</v>
          </cell>
          <cell r="CF57">
            <v>0</v>
          </cell>
          <cell r="CG57">
            <v>0</v>
          </cell>
          <cell r="CH57">
            <v>7.5566131000215364E-4</v>
          </cell>
          <cell r="CI57">
            <v>1.1054269639998893E-2</v>
          </cell>
          <cell r="CJ57">
            <v>-1.7425151295499859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-1.4398565399460495E-3</v>
          </cell>
          <cell r="CS57">
            <v>0</v>
          </cell>
          <cell r="CT57">
            <v>0</v>
          </cell>
          <cell r="CU57">
            <v>-8.1395835999842348E-4</v>
          </cell>
          <cell r="CV57">
            <v>0</v>
          </cell>
          <cell r="CW57">
            <v>-6.258981800044694E-4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-2.8408375430103661E-2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-2.8408375430018395E-2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-6.0600356870054384E-2</v>
          </cell>
          <cell r="DS57">
            <v>0</v>
          </cell>
          <cell r="DT57">
            <v>0</v>
          </cell>
          <cell r="DU57">
            <v>-3.2154187699973136E-3</v>
          </cell>
          <cell r="DV57">
            <v>-5.679942145000183E-2</v>
          </cell>
          <cell r="DW57">
            <v>-5.8551665000550202E-4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-7.2262814999248803E-3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-7.2262815000101455E-3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-1.1487346860121761E-2</v>
          </cell>
          <cell r="FF57">
            <v>0</v>
          </cell>
          <cell r="FG57">
            <v>0</v>
          </cell>
          <cell r="FH57">
            <v>-1.1487346859993863E-2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-6.0862206119963957E-2</v>
          </cell>
          <cell r="GF57">
            <v>0</v>
          </cell>
          <cell r="GG57">
            <v>0</v>
          </cell>
          <cell r="GH57">
            <v>-3.121848805000127E-2</v>
          </cell>
          <cell r="GI57">
            <v>-2.9643718069998215E-2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3.0013325158506632E-11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3.6987100000374085E-4</v>
          </cell>
          <cell r="P59">
            <v>0</v>
          </cell>
          <cell r="Q59">
            <v>0</v>
          </cell>
          <cell r="R59">
            <v>7.2049708823199126</v>
          </cell>
          <cell r="S59">
            <v>8.0659846930004164E-2</v>
          </cell>
          <cell r="T59">
            <v>0.79833943831999932</v>
          </cell>
          <cell r="U59">
            <v>0.3842472555399894</v>
          </cell>
          <cell r="V59">
            <v>1.5914397692799938</v>
          </cell>
          <cell r="W59">
            <v>0.54422553982000466</v>
          </cell>
          <cell r="X59">
            <v>0.89700718154000469</v>
          </cell>
          <cell r="Y59">
            <v>0.37625656394000373</v>
          </cell>
          <cell r="Z59">
            <v>0</v>
          </cell>
          <cell r="AA59">
            <v>0.26780470624001396</v>
          </cell>
          <cell r="AB59">
            <v>2.2649905807099913</v>
          </cell>
          <cell r="AC59">
            <v>0</v>
          </cell>
          <cell r="AD59">
            <v>0</v>
          </cell>
          <cell r="AE59">
            <v>5.7079024984001308</v>
          </cell>
          <cell r="AF59">
            <v>0</v>
          </cell>
          <cell r="AG59">
            <v>0.70082644826000262</v>
          </cell>
          <cell r="AH59">
            <v>0.75516803658999265</v>
          </cell>
          <cell r="AI59">
            <v>2.600333727839967</v>
          </cell>
          <cell r="AJ59">
            <v>0.29578844328000287</v>
          </cell>
          <cell r="AK59">
            <v>0.46746596824000619</v>
          </cell>
          <cell r="AL59">
            <v>0</v>
          </cell>
          <cell r="AM59">
            <v>0</v>
          </cell>
          <cell r="AN59">
            <v>3.5858877700007952E-2</v>
          </cell>
          <cell r="AO59">
            <v>0.85246099648999518</v>
          </cell>
          <cell r="AP59">
            <v>0</v>
          </cell>
          <cell r="AQ59">
            <v>0</v>
          </cell>
          <cell r="AR59">
            <v>5.314054090379841</v>
          </cell>
          <cell r="AS59">
            <v>0</v>
          </cell>
          <cell r="AT59">
            <v>0.57247059766999797</v>
          </cell>
          <cell r="AU59">
            <v>2.6074944183399964</v>
          </cell>
          <cell r="AV59">
            <v>0.34460102414999483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1.789488050220001</v>
          </cell>
          <cell r="BC59">
            <v>0</v>
          </cell>
          <cell r="BD59">
            <v>0</v>
          </cell>
          <cell r="BE59">
            <v>5.2045259170099598</v>
          </cell>
          <cell r="BF59">
            <v>0</v>
          </cell>
          <cell r="BG59">
            <v>0</v>
          </cell>
          <cell r="BH59">
            <v>2.1151516004699999</v>
          </cell>
          <cell r="BI59">
            <v>0.37381273126001702</v>
          </cell>
          <cell r="BJ59">
            <v>1.8568344628200038</v>
          </cell>
          <cell r="BK59">
            <v>0</v>
          </cell>
          <cell r="BL59">
            <v>0</v>
          </cell>
          <cell r="BM59">
            <v>0</v>
          </cell>
          <cell r="BN59">
            <v>6.6133605740006374E-2</v>
          </cell>
          <cell r="BO59">
            <v>0.79259351672000378</v>
          </cell>
          <cell r="BP59">
            <v>0</v>
          </cell>
          <cell r="BQ59">
            <v>0</v>
          </cell>
          <cell r="BR59">
            <v>1.2682560056599641</v>
          </cell>
          <cell r="BS59">
            <v>0</v>
          </cell>
          <cell r="BT59">
            <v>0</v>
          </cell>
          <cell r="BU59">
            <v>2.5888622470006339E-2</v>
          </cell>
          <cell r="BV59">
            <v>8.5513658840000062E-2</v>
          </cell>
          <cell r="BW59">
            <v>0.37840585130000193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0.77844787304999841</v>
          </cell>
          <cell r="CC59">
            <v>0</v>
          </cell>
          <cell r="CD59">
            <v>0</v>
          </cell>
          <cell r="CE59">
            <v>-0.53482251937998626</v>
          </cell>
          <cell r="CF59">
            <v>0</v>
          </cell>
          <cell r="CG59">
            <v>0</v>
          </cell>
          <cell r="CH59">
            <v>2.6809799200009365E-3</v>
          </cell>
          <cell r="CI59">
            <v>-6.0567587999571515E-4</v>
          </cell>
          <cell r="CJ59">
            <v>-0.54570312753000394</v>
          </cell>
          <cell r="CK59">
            <v>8.8053041099982465E-3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8.6011208400122996E-3</v>
          </cell>
          <cell r="CS59">
            <v>0</v>
          </cell>
          <cell r="CT59">
            <v>0</v>
          </cell>
          <cell r="CU59">
            <v>-3.4231284000441065E-4</v>
          </cell>
          <cell r="CV59">
            <v>0</v>
          </cell>
          <cell r="CW59">
            <v>8.9434336800024994E-3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3.2346952129955753E-2</v>
          </cell>
          <cell r="DF59">
            <v>0</v>
          </cell>
          <cell r="DG59">
            <v>-1.0354183400011152E-2</v>
          </cell>
          <cell r="DH59">
            <v>7.3371387000001675E-2</v>
          </cell>
          <cell r="DI59">
            <v>-1.9303744440001935E-2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-1.1366507030004414E-2</v>
          </cell>
          <cell r="DP59">
            <v>0</v>
          </cell>
          <cell r="DQ59">
            <v>0</v>
          </cell>
          <cell r="DR59">
            <v>-7.5771704629914893E-2</v>
          </cell>
          <cell r="DS59">
            <v>0</v>
          </cell>
          <cell r="DT59">
            <v>0</v>
          </cell>
          <cell r="DU59">
            <v>-4.0596422420001943E-2</v>
          </cell>
          <cell r="DV59">
            <v>0</v>
          </cell>
          <cell r="DW59">
            <v>-6.3412382700107628E-3</v>
          </cell>
          <cell r="DX59">
            <v>-2.8834043940008769E-2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-3.5956957940015855E-2</v>
          </cell>
          <cell r="EF59">
            <v>0</v>
          </cell>
          <cell r="EG59">
            <v>0</v>
          </cell>
          <cell r="EH59">
            <v>-5.5654877699851113E-3</v>
          </cell>
          <cell r="EI59">
            <v>0</v>
          </cell>
          <cell r="EJ59">
            <v>-3.0391470170016532E-2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-2.9864912720086068E-2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-2.9864912720000802E-2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-4.64622517299631E-2</v>
          </cell>
          <cell r="FF59">
            <v>0</v>
          </cell>
          <cell r="FG59">
            <v>0</v>
          </cell>
          <cell r="FH59">
            <v>-1.109997707000332E-2</v>
          </cell>
          <cell r="FI59">
            <v>-3.5362274660002413E-2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-1.6457039290003195E-2</v>
          </cell>
          <cell r="FS59">
            <v>0</v>
          </cell>
          <cell r="FT59">
            <v>0</v>
          </cell>
          <cell r="FU59">
            <v>0</v>
          </cell>
          <cell r="FV59">
            <v>-1.6457039290003195E-2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-1.4898780820089996E-2</v>
          </cell>
          <cell r="GF59">
            <v>0</v>
          </cell>
          <cell r="GG59">
            <v>0</v>
          </cell>
          <cell r="GH59">
            <v>-4.7989992799983838E-3</v>
          </cell>
          <cell r="GI59">
            <v>0</v>
          </cell>
          <cell r="GJ59">
            <v>-1.0099781539992136E-2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9.5858558998429544E-4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-2.4436993100067639E-3</v>
          </cell>
          <cell r="P60">
            <v>0</v>
          </cell>
          <cell r="Q60">
            <v>0</v>
          </cell>
          <cell r="R60">
            <v>5.3646196364801426</v>
          </cell>
          <cell r="S60">
            <v>0.11277289630000098</v>
          </cell>
          <cell r="T60">
            <v>0.39452296185999103</v>
          </cell>
          <cell r="U60">
            <v>0.68451513859999835</v>
          </cell>
          <cell r="V60">
            <v>1.3847029664300052</v>
          </cell>
          <cell r="W60">
            <v>0.29103836632000935</v>
          </cell>
          <cell r="X60">
            <v>2.255894845390003</v>
          </cell>
          <cell r="Y60">
            <v>0.11734385469000586</v>
          </cell>
          <cell r="Z60">
            <v>0</v>
          </cell>
          <cell r="AA60">
            <v>0</v>
          </cell>
          <cell r="AB60">
            <v>0.12382860689000097</v>
          </cell>
          <cell r="AC60">
            <v>0</v>
          </cell>
          <cell r="AD60">
            <v>0</v>
          </cell>
          <cell r="AE60">
            <v>4.9150954461697438</v>
          </cell>
          <cell r="AF60">
            <v>0</v>
          </cell>
          <cell r="AG60">
            <v>0.19894084757999764</v>
          </cell>
          <cell r="AH60">
            <v>0.76728793539000151</v>
          </cell>
          <cell r="AI60">
            <v>1.1773955865699861</v>
          </cell>
          <cell r="AJ60">
            <v>0.20549467285999867</v>
          </cell>
          <cell r="AK60">
            <v>1.3289655826699942</v>
          </cell>
          <cell r="AL60">
            <v>0</v>
          </cell>
          <cell r="AM60">
            <v>0</v>
          </cell>
          <cell r="AN60">
            <v>5.8477122789994951E-2</v>
          </cell>
          <cell r="AO60">
            <v>1.178533698309991</v>
          </cell>
          <cell r="AP60">
            <v>0</v>
          </cell>
          <cell r="AQ60">
            <v>0</v>
          </cell>
          <cell r="AR60">
            <v>2.0901422809898804</v>
          </cell>
          <cell r="AS60">
            <v>0</v>
          </cell>
          <cell r="AT60">
            <v>1.104658351460003</v>
          </cell>
          <cell r="AU60">
            <v>0.43518290734999709</v>
          </cell>
          <cell r="AV60">
            <v>8.648560234000513E-2</v>
          </cell>
          <cell r="AW60">
            <v>0.25827281720999906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0.20554260263000401</v>
          </cell>
          <cell r="BC60">
            <v>0</v>
          </cell>
          <cell r="BD60">
            <v>0</v>
          </cell>
          <cell r="BE60">
            <v>4.7424811077000868</v>
          </cell>
          <cell r="BF60">
            <v>0</v>
          </cell>
          <cell r="BG60">
            <v>0</v>
          </cell>
          <cell r="BH60">
            <v>2.4003058341699983</v>
          </cell>
          <cell r="BI60">
            <v>0.15184095288999799</v>
          </cell>
          <cell r="BJ60">
            <v>2.1903343206400194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1.5721600460699392</v>
          </cell>
          <cell r="BS60">
            <v>0</v>
          </cell>
          <cell r="BT60">
            <v>0</v>
          </cell>
          <cell r="BU60">
            <v>0.30860025612000186</v>
          </cell>
          <cell r="BV60">
            <v>0.23533843148000244</v>
          </cell>
          <cell r="BW60">
            <v>1.028221358470006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-3.0183525759980512E-2</v>
          </cell>
          <cell r="CF60">
            <v>0</v>
          </cell>
          <cell r="CG60">
            <v>5.5188095900007283E-3</v>
          </cell>
          <cell r="CH60">
            <v>5.902061619998733E-3</v>
          </cell>
          <cell r="CI60">
            <v>6.5164802900028462E-3</v>
          </cell>
          <cell r="CJ60">
            <v>-4.8120877259989925E-2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-1.3387680119990364E-2</v>
          </cell>
          <cell r="CS60">
            <v>0</v>
          </cell>
          <cell r="CT60">
            <v>-1.0635095850005882E-2</v>
          </cell>
          <cell r="CU60">
            <v>-1.9162603000069112E-3</v>
          </cell>
          <cell r="CV60">
            <v>0</v>
          </cell>
          <cell r="CW60">
            <v>-4.3229922000875831E-4</v>
          </cell>
          <cell r="CX60">
            <v>-4.0402474999723381E-4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-0.28120580233007786</v>
          </cell>
          <cell r="DF60">
            <v>0</v>
          </cell>
          <cell r="DG60">
            <v>0</v>
          </cell>
          <cell r="DH60">
            <v>-1.2618425099901742E-3</v>
          </cell>
          <cell r="DI60">
            <v>-0.25344065301000285</v>
          </cell>
          <cell r="DJ60">
            <v>0</v>
          </cell>
          <cell r="DK60">
            <v>-2.6503306810013783E-2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-3.6243271030002688E-2</v>
          </cell>
          <cell r="DS60">
            <v>0</v>
          </cell>
          <cell r="DT60">
            <v>0</v>
          </cell>
          <cell r="DU60">
            <v>-4.8435141100000578E-3</v>
          </cell>
          <cell r="DV60">
            <v>-2.7780950980002217E-2</v>
          </cell>
          <cell r="DW60">
            <v>-3.8660805000745313E-4</v>
          </cell>
          <cell r="DX60">
            <v>-3.2321978900142767E-3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-2.6118603820009412E-2</v>
          </cell>
          <cell r="EF60">
            <v>0</v>
          </cell>
          <cell r="EG60">
            <v>0</v>
          </cell>
          <cell r="EH60">
            <v>-2.4042136200009168E-2</v>
          </cell>
          <cell r="EI60">
            <v>0</v>
          </cell>
          <cell r="EJ60">
            <v>-2.0764676200002441E-3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-6.484488129899546E-3</v>
          </cell>
          <cell r="ES60">
            <v>0</v>
          </cell>
          <cell r="ET60">
            <v>0</v>
          </cell>
          <cell r="EU60">
            <v>-6.484488129999022E-3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-1.603322488995218E-2</v>
          </cell>
          <cell r="FF60">
            <v>0</v>
          </cell>
          <cell r="FG60">
            <v>0</v>
          </cell>
          <cell r="FH60">
            <v>-1.6033224889994813E-2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-9.3873092599778829E-3</v>
          </cell>
          <cell r="FS60">
            <v>0</v>
          </cell>
          <cell r="FT60">
            <v>0</v>
          </cell>
          <cell r="FU60">
            <v>-9.3873092600063046E-3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-2.0435936840044633E-2</v>
          </cell>
          <cell r="GF60">
            <v>0</v>
          </cell>
          <cell r="GG60">
            <v>0</v>
          </cell>
          <cell r="GH60">
            <v>-9.4712688700013814E-3</v>
          </cell>
          <cell r="GI60">
            <v>-1.0964667970000619E-2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</row>
        <row r="61">
          <cell r="F61">
            <v>0</v>
          </cell>
          <cell r="G61">
            <v>0</v>
          </cell>
          <cell r="H61">
            <v>-4.4421829997531859E-5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-9.2868201399980421E-3</v>
          </cell>
          <cell r="P61">
            <v>-6.2422790000482564E-4</v>
          </cell>
          <cell r="Q61">
            <v>0</v>
          </cell>
          <cell r="R61">
            <v>5.4622245799700977</v>
          </cell>
          <cell r="S61">
            <v>6.0547597600006497E-2</v>
          </cell>
          <cell r="T61">
            <v>0.39621099873999555</v>
          </cell>
          <cell r="U61">
            <v>0.69496553448999521</v>
          </cell>
          <cell r="V61">
            <v>2.0772870750400045</v>
          </cell>
          <cell r="W61">
            <v>1.0651751170199901</v>
          </cell>
          <cell r="X61">
            <v>0.67972592832001055</v>
          </cell>
          <cell r="Y61">
            <v>0.22556867955000826</v>
          </cell>
          <cell r="Z61">
            <v>0</v>
          </cell>
          <cell r="AA61">
            <v>0</v>
          </cell>
          <cell r="AB61">
            <v>0.2627436492099946</v>
          </cell>
          <cell r="AC61">
            <v>0</v>
          </cell>
          <cell r="AD61">
            <v>0</v>
          </cell>
          <cell r="AE61">
            <v>5.5333183691299155</v>
          </cell>
          <cell r="AF61">
            <v>0</v>
          </cell>
          <cell r="AG61">
            <v>0.20736772982000673</v>
          </cell>
          <cell r="AH61">
            <v>1.1807754903899976</v>
          </cell>
          <cell r="AI61">
            <v>1.1982516736200068</v>
          </cell>
          <cell r="AJ61">
            <v>2.4505058345599906</v>
          </cell>
          <cell r="AK61">
            <v>0.24752170473999513</v>
          </cell>
          <cell r="AL61">
            <v>0</v>
          </cell>
          <cell r="AM61">
            <v>0</v>
          </cell>
          <cell r="AN61">
            <v>0</v>
          </cell>
          <cell r="AO61">
            <v>0.24888433594000503</v>
          </cell>
          <cell r="AP61">
            <v>0</v>
          </cell>
          <cell r="AQ61">
            <v>1.1600059998784218E-5</v>
          </cell>
          <cell r="AR61">
            <v>3.3569479917999843</v>
          </cell>
          <cell r="AS61">
            <v>0</v>
          </cell>
          <cell r="AT61">
            <v>0</v>
          </cell>
          <cell r="AU61">
            <v>0.40428486623000026</v>
          </cell>
          <cell r="AV61">
            <v>0</v>
          </cell>
          <cell r="AW61">
            <v>2.7674512384800067</v>
          </cell>
          <cell r="AX61">
            <v>0.11628966125999796</v>
          </cell>
          <cell r="AY61">
            <v>0</v>
          </cell>
          <cell r="AZ61">
            <v>0</v>
          </cell>
          <cell r="BA61">
            <v>0</v>
          </cell>
          <cell r="BB61">
            <v>6.8922225830007733E-2</v>
          </cell>
          <cell r="BC61">
            <v>0</v>
          </cell>
          <cell r="BD61">
            <v>0</v>
          </cell>
          <cell r="BE61">
            <v>8.2502578442999948</v>
          </cell>
          <cell r="BF61">
            <v>0</v>
          </cell>
          <cell r="BG61">
            <v>0</v>
          </cell>
          <cell r="BH61">
            <v>0.66002299069000969</v>
          </cell>
          <cell r="BI61">
            <v>1.4826603647699983</v>
          </cell>
          <cell r="BJ61">
            <v>2.2779970924400033</v>
          </cell>
          <cell r="BK61">
            <v>0</v>
          </cell>
          <cell r="BL61">
            <v>0</v>
          </cell>
          <cell r="BM61">
            <v>1.9065296452599796</v>
          </cell>
          <cell r="BN61">
            <v>1.8521659178999812</v>
          </cell>
          <cell r="BO61">
            <v>7.0881833240008518E-2</v>
          </cell>
          <cell r="BP61">
            <v>0</v>
          </cell>
          <cell r="BQ61">
            <v>0</v>
          </cell>
          <cell r="BR61">
            <v>2.8689945565099606</v>
          </cell>
          <cell r="BS61">
            <v>0</v>
          </cell>
          <cell r="BT61">
            <v>1.4268929870000022</v>
          </cell>
          <cell r="BU61">
            <v>0.16320557039999528</v>
          </cell>
          <cell r="BV61">
            <v>0.14773547121999542</v>
          </cell>
          <cell r="BW61">
            <v>1.131160527889989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6.1033581400806725E-3</v>
          </cell>
          <cell r="CF61">
            <v>0</v>
          </cell>
          <cell r="CG61">
            <v>0</v>
          </cell>
          <cell r="CH61">
            <v>0</v>
          </cell>
          <cell r="CI61">
            <v>2.5676390799986848E-3</v>
          </cell>
          <cell r="CJ61">
            <v>3.5357190599825117E-3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-7.5583847001325921E-4</v>
          </cell>
          <cell r="CS61">
            <v>0</v>
          </cell>
          <cell r="CT61">
            <v>0</v>
          </cell>
          <cell r="CU61">
            <v>-2.8723983000134012E-4</v>
          </cell>
          <cell r="CV61">
            <v>0</v>
          </cell>
          <cell r="CW61">
            <v>0</v>
          </cell>
          <cell r="CX61">
            <v>-4.6859863999770823E-4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-4.2599890898600279E-3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-4.2599890899879256E-3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-4.558505441991656E-2</v>
          </cell>
          <cell r="DS61">
            <v>0</v>
          </cell>
          <cell r="DT61">
            <v>0</v>
          </cell>
          <cell r="DU61">
            <v>-3.7487986000002138E-3</v>
          </cell>
          <cell r="DV61">
            <v>0</v>
          </cell>
          <cell r="DW61">
            <v>-4.1836255820001611E-2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-1.1344018289946689E-2</v>
          </cell>
          <cell r="EF61">
            <v>0</v>
          </cell>
          <cell r="EG61">
            <v>0</v>
          </cell>
          <cell r="EH61">
            <v>-9.2318414899992263E-3</v>
          </cell>
          <cell r="EI61">
            <v>-2.1121767999972008E-3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-1.4057966610153017E-2</v>
          </cell>
          <cell r="ES61">
            <v>0</v>
          </cell>
          <cell r="ET61">
            <v>0</v>
          </cell>
          <cell r="EU61">
            <v>-7.0289922899959834E-3</v>
          </cell>
          <cell r="EV61">
            <v>0</v>
          </cell>
          <cell r="EW61">
            <v>-7.0289743200078192E-3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-8.6477778900189151E-3</v>
          </cell>
          <cell r="FF61">
            <v>0</v>
          </cell>
          <cell r="FG61">
            <v>0</v>
          </cell>
          <cell r="FH61">
            <v>0</v>
          </cell>
          <cell r="FI61">
            <v>-8.6477778900047042E-3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-7.1930831439999565E-2</v>
          </cell>
          <cell r="FS61">
            <v>0</v>
          </cell>
          <cell r="FT61">
            <v>0</v>
          </cell>
          <cell r="FU61">
            <v>-2.0533177509989287E-2</v>
          </cell>
          <cell r="FV61">
            <v>-5.1397653929996068E-2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-5.9519081390021711E-2</v>
          </cell>
          <cell r="GF61">
            <v>0</v>
          </cell>
          <cell r="GG61">
            <v>0</v>
          </cell>
          <cell r="GH61">
            <v>0</v>
          </cell>
          <cell r="GI61">
            <v>-4.7541469730020935E-2</v>
          </cell>
          <cell r="GJ61">
            <v>-1.1977611660000775E-2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-6.0599631979130208E-9</v>
          </cell>
          <cell r="R64">
            <v>57.425987598020583</v>
          </cell>
          <cell r="S64">
            <v>1.013691231789835</v>
          </cell>
          <cell r="T64">
            <v>13.326933523990192</v>
          </cell>
          <cell r="U64">
            <v>15.447002684910331</v>
          </cell>
          <cell r="V64">
            <v>16.251013153900203</v>
          </cell>
          <cell r="W64">
            <v>9.6715005646910868</v>
          </cell>
          <cell r="X64">
            <v>0</v>
          </cell>
          <cell r="Y64">
            <v>0</v>
          </cell>
          <cell r="Z64">
            <v>-0.88625554776990612</v>
          </cell>
          <cell r="AA64">
            <v>0.27714360617028433</v>
          </cell>
          <cell r="AB64">
            <v>2.3249583803499263</v>
          </cell>
          <cell r="AC64">
            <v>0</v>
          </cell>
          <cell r="AD64">
            <v>0</v>
          </cell>
          <cell r="AE64">
            <v>5.6412835462542716</v>
          </cell>
          <cell r="AF64">
            <v>1.3327790297603315</v>
          </cell>
          <cell r="AG64">
            <v>0</v>
          </cell>
          <cell r="AH64">
            <v>4.4912872447202972</v>
          </cell>
          <cell r="AI64">
            <v>-1.1507650695702978</v>
          </cell>
          <cell r="AJ64">
            <v>2.6389342025295264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-2.0196546864808624</v>
          </cell>
          <cell r="AP64">
            <v>0</v>
          </cell>
          <cell r="AQ64">
            <v>0.34870282530027907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5.1479130352818174</v>
          </cell>
          <cell r="BS64">
            <v>0</v>
          </cell>
          <cell r="BT64">
            <v>0</v>
          </cell>
          <cell r="BU64">
            <v>7.4188725299791258E-2</v>
          </cell>
          <cell r="BV64">
            <v>5.0718655098298768</v>
          </cell>
          <cell r="BW64">
            <v>1.8588001494208584E-3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2.0651494633057155E-2</v>
          </cell>
          <cell r="CF64">
            <v>0</v>
          </cell>
          <cell r="CG64">
            <v>0</v>
          </cell>
          <cell r="CH64">
            <v>-6.8912514052499318E-4</v>
          </cell>
          <cell r="CI64">
            <v>1.1412855360504182E-2</v>
          </cell>
          <cell r="CJ64">
            <v>9.9277644094399875E-3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-5.0643683065864025</v>
          </cell>
          <cell r="CS64">
            <v>0</v>
          </cell>
          <cell r="CT64">
            <v>0</v>
          </cell>
          <cell r="CU64">
            <v>-2.9194345294899904</v>
          </cell>
          <cell r="CV64">
            <v>-2.1368112892096178</v>
          </cell>
          <cell r="CW64">
            <v>-8.1224878904322395E-3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-6.0057129577180604</v>
          </cell>
          <cell r="DF64">
            <v>0</v>
          </cell>
          <cell r="DG64">
            <v>0</v>
          </cell>
          <cell r="DH64">
            <v>-3.7901893010903223</v>
          </cell>
          <cell r="DI64">
            <v>-1.2381796334393584</v>
          </cell>
          <cell r="DJ64">
            <v>-0.23111136099942087</v>
          </cell>
          <cell r="DK64">
            <v>-0.74623266218077333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-3.0156189949921099</v>
          </cell>
          <cell r="DS64">
            <v>0</v>
          </cell>
          <cell r="DT64">
            <v>0</v>
          </cell>
          <cell r="DU64">
            <v>-2.8428408781692269</v>
          </cell>
          <cell r="DV64">
            <v>-0.17277811682924948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-2.911866729536996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-1.5892808487096772</v>
          </cell>
          <cell r="AA65">
            <v>-1.2897893845401995</v>
          </cell>
          <cell r="AB65">
            <v>-3.279649628984771E-2</v>
          </cell>
          <cell r="AC65">
            <v>0</v>
          </cell>
          <cell r="AD65">
            <v>0</v>
          </cell>
          <cell r="AE65">
            <v>8.4622910156831495</v>
          </cell>
          <cell r="AF65">
            <v>1.0387411198280461E-3</v>
          </cell>
          <cell r="AG65">
            <v>5.3298235575193758</v>
          </cell>
          <cell r="AH65">
            <v>1.3136402060354158E-2</v>
          </cell>
          <cell r="AI65">
            <v>-1.1508110763202239</v>
          </cell>
          <cell r="AJ65">
            <v>-5.4411991004599258E-3</v>
          </cell>
          <cell r="AK65">
            <v>5.4411995292866777E-3</v>
          </cell>
          <cell r="AL65">
            <v>-1.5390402769753564E-2</v>
          </cell>
          <cell r="AM65">
            <v>-1.3747523356091733</v>
          </cell>
          <cell r="AN65">
            <v>-7.6952070103288861E-3</v>
          </cell>
          <cell r="AO65">
            <v>1.3337201563799681</v>
          </cell>
          <cell r="AP65">
            <v>-2.9571826203209639E-3</v>
          </cell>
          <cell r="AQ65">
            <v>4.3361783625000498</v>
          </cell>
          <cell r="AR65">
            <v>-4.172709115948237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-3.0554108890801217</v>
          </cell>
          <cell r="AZ65">
            <v>-2.0913267292298769</v>
          </cell>
          <cell r="BA65">
            <v>0</v>
          </cell>
          <cell r="BB65">
            <v>0.97402850235994265</v>
          </cell>
          <cell r="BC65">
            <v>0</v>
          </cell>
          <cell r="BD65">
            <v>0</v>
          </cell>
          <cell r="BE65">
            <v>1.7993314309642301</v>
          </cell>
          <cell r="BF65">
            <v>0</v>
          </cell>
          <cell r="BG65">
            <v>0</v>
          </cell>
          <cell r="BH65">
            <v>0</v>
          </cell>
          <cell r="BI65">
            <v>2.9505714066199289</v>
          </cell>
          <cell r="BJ65">
            <v>0</v>
          </cell>
          <cell r="BK65">
            <v>0</v>
          </cell>
          <cell r="BL65">
            <v>-1.1512399756502418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-3.4462351742186002</v>
          </cell>
          <cell r="BS65">
            <v>0</v>
          </cell>
          <cell r="BT65">
            <v>0</v>
          </cell>
          <cell r="BU65">
            <v>-2.1640712516191343</v>
          </cell>
          <cell r="BV65">
            <v>-1.2821639225994659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-9.1958351476932876E-3</v>
          </cell>
          <cell r="CF65">
            <v>0</v>
          </cell>
          <cell r="CG65">
            <v>0</v>
          </cell>
          <cell r="CH65">
            <v>-8.3402601376292296E-6</v>
          </cell>
          <cell r="CI65">
            <v>-9.3350241495500086E-3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1.4752927017980255E-4</v>
          </cell>
          <cell r="CP65">
            <v>0</v>
          </cell>
          <cell r="CQ65">
            <v>0</v>
          </cell>
          <cell r="CR65">
            <v>1.1748281959517044</v>
          </cell>
          <cell r="CS65">
            <v>0</v>
          </cell>
          <cell r="CT65">
            <v>0</v>
          </cell>
          <cell r="CU65">
            <v>1.1877568302397776</v>
          </cell>
          <cell r="CV65">
            <v>-1.292863429080171E-2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-1.1854704016441246</v>
          </cell>
          <cell r="DF65">
            <v>0</v>
          </cell>
          <cell r="DG65">
            <v>0</v>
          </cell>
          <cell r="DH65">
            <v>-1.1854704016395772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-0.79152583950053668</v>
          </cell>
          <cell r="DS65">
            <v>0</v>
          </cell>
          <cell r="DT65">
            <v>0</v>
          </cell>
          <cell r="DU65">
            <v>0</v>
          </cell>
          <cell r="DV65">
            <v>7.5505699105633539E-3</v>
          </cell>
          <cell r="DW65">
            <v>0</v>
          </cell>
          <cell r="DX65">
            <v>-0.79907640940928104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5.764134373748675E-3</v>
          </cell>
          <cell r="EF65">
            <v>0</v>
          </cell>
          <cell r="EG65">
            <v>5.728353909944417E-3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3.5780460166279227E-5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-0.35183513922311249</v>
          </cell>
          <cell r="ES65">
            <v>0</v>
          </cell>
          <cell r="ET65">
            <v>0</v>
          </cell>
          <cell r="EU65">
            <v>0</v>
          </cell>
          <cell r="EV65">
            <v>-0.34714990376050991</v>
          </cell>
          <cell r="EW65">
            <v>-4.6840371505822986E-3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-1.1983199999961169E-6</v>
          </cell>
          <cell r="FC65">
            <v>0</v>
          </cell>
          <cell r="FD65">
            <v>0</v>
          </cell>
          <cell r="FE65">
            <v>2.8040220000025151E-5</v>
          </cell>
          <cell r="FF65">
            <v>0</v>
          </cell>
          <cell r="FG65">
            <v>-1.4205900000022198E-6</v>
          </cell>
          <cell r="FH65">
            <v>4.9739400000067824E-6</v>
          </cell>
          <cell r="FI65">
            <v>2.8455789999999592E-5</v>
          </cell>
          <cell r="FJ65">
            <v>-3.6414000000040136E-6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-3.2751999999927617E-7</v>
          </cell>
          <cell r="FP65">
            <v>0</v>
          </cell>
          <cell r="FQ65">
            <v>0</v>
          </cell>
          <cell r="FR65">
            <v>8.0529449999977576E-5</v>
          </cell>
          <cell r="FS65">
            <v>0</v>
          </cell>
          <cell r="FT65">
            <v>-2.12879999999388E-7</v>
          </cell>
          <cell r="FU65">
            <v>7.4382889999998619E-5</v>
          </cell>
          <cell r="FV65">
            <v>1.022529999999966E-5</v>
          </cell>
          <cell r="FW65">
            <v>-3.7804499999974372E-6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-8.5409999999591646E-8</v>
          </cell>
          <cell r="GC65">
            <v>0</v>
          </cell>
          <cell r="GD65">
            <v>0</v>
          </cell>
          <cell r="GE65">
            <v>5.5432480000006112E-5</v>
          </cell>
          <cell r="GF65">
            <v>0</v>
          </cell>
          <cell r="GG65">
            <v>-5.7168999999940295E-7</v>
          </cell>
          <cell r="GH65">
            <v>2.6241279999998646E-5</v>
          </cell>
          <cell r="GI65">
            <v>3.3767950000002794E-5</v>
          </cell>
          <cell r="GJ65">
            <v>-4.0050599999993941E-6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-7.2812579999970151E-5</v>
          </cell>
          <cell r="GS65">
            <v>0</v>
          </cell>
          <cell r="GT65">
            <v>1.565999999814105E-8</v>
          </cell>
          <cell r="GU65">
            <v>-7.1359110000002168E-5</v>
          </cell>
          <cell r="GV65">
            <v>8.248170000000124E-5</v>
          </cell>
          <cell r="GW65">
            <v>-8.3975000000000022E-5</v>
          </cell>
          <cell r="GX65">
            <v>-2.5400000019937252E-9</v>
          </cell>
          <cell r="GY65">
            <v>0</v>
          </cell>
          <cell r="GZ65">
            <v>0</v>
          </cell>
          <cell r="HA65">
            <v>0</v>
          </cell>
          <cell r="HB65">
            <v>-3.923899999994096E-7</v>
          </cell>
          <cell r="HC65">
            <v>4.190999999993672E-7</v>
          </cell>
          <cell r="HD65">
            <v>0</v>
          </cell>
          <cell r="HE65">
            <v>-5.4248699999925876E-6</v>
          </cell>
          <cell r="HF65">
            <v>0</v>
          </cell>
          <cell r="HG65">
            <v>-3.6451700000036946E-6</v>
          </cell>
          <cell r="HH65">
            <v>-1.6172000000050368E-6</v>
          </cell>
          <cell r="HI65">
            <v>-1.6250000000120335E-7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</row>
        <row r="71">
          <cell r="F71">
            <v>0</v>
          </cell>
          <cell r="G71">
            <v>0</v>
          </cell>
          <cell r="H71">
            <v>-4.4421829898055876E-5</v>
          </cell>
          <cell r="I71">
            <v>9.5858559006956057E-4</v>
          </cell>
          <cell r="J71">
            <v>3.0013325158506632E-11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-1.5848915950300579E-2</v>
          </cell>
          <cell r="P71">
            <v>-6.2422790051641641E-4</v>
          </cell>
          <cell r="Q71">
            <v>-6.0599631979130208E-9</v>
          </cell>
          <cell r="R71">
            <v>89.793178665291634</v>
          </cell>
          <cell r="S71">
            <v>2.5409971405288161</v>
          </cell>
          <cell r="T71">
            <v>15.606881628060364</v>
          </cell>
          <cell r="U71">
            <v>19.167442563930308</v>
          </cell>
          <cell r="V71">
            <v>27.035625803010589</v>
          </cell>
          <cell r="W71">
            <v>14.696257326540945</v>
          </cell>
          <cell r="X71">
            <v>6.8201998070198897</v>
          </cell>
          <cell r="Y71">
            <v>0.71916909817991836</v>
          </cell>
          <cell r="Z71">
            <v>-2.4755363964795833</v>
          </cell>
          <cell r="AA71">
            <v>-0.74484107212992967</v>
          </cell>
          <cell r="AB71">
            <v>6.4269827666103083</v>
          </cell>
          <cell r="AC71">
            <v>0</v>
          </cell>
          <cell r="AD71">
            <v>0</v>
          </cell>
          <cell r="AE71">
            <v>38.155982132724603</v>
          </cell>
          <cell r="AF71">
            <v>1.2971262261007723</v>
          </cell>
          <cell r="AG71">
            <v>6.905775167639149</v>
          </cell>
          <cell r="AH71">
            <v>9.4492745320812901</v>
          </cell>
          <cell r="AI71">
            <v>6.4857551066779706</v>
          </cell>
          <cell r="AJ71">
            <v>6.1650620083673857</v>
          </cell>
          <cell r="AK71">
            <v>2.094785849118125</v>
          </cell>
          <cell r="AL71">
            <v>-1.5390402770208311E-2</v>
          </cell>
          <cell r="AM71">
            <v>-1.3747523356087186</v>
          </cell>
          <cell r="AN71">
            <v>8.6640793480910361E-2</v>
          </cell>
          <cell r="AO71">
            <v>1.9696540039385582</v>
          </cell>
          <cell r="AP71">
            <v>-2.9571826207757113E-3</v>
          </cell>
          <cell r="AQ71">
            <v>5.0950083663101395</v>
          </cell>
          <cell r="AR71">
            <v>9.850233365825261</v>
          </cell>
          <cell r="AS71">
            <v>0</v>
          </cell>
          <cell r="AT71">
            <v>1.6771289491298376</v>
          </cell>
          <cell r="AU71">
            <v>4.3828285116615007</v>
          </cell>
          <cell r="AV71">
            <v>0.46978307794961438</v>
          </cell>
          <cell r="AW71">
            <v>3.1382366992802417</v>
          </cell>
          <cell r="AX71">
            <v>0.1162896612604527</v>
          </cell>
          <cell r="AY71">
            <v>-3.0554108890810312</v>
          </cell>
          <cell r="AZ71">
            <v>8.339597457961645E-2</v>
          </cell>
          <cell r="BA71">
            <v>0</v>
          </cell>
          <cell r="BB71">
            <v>3.0379813810413907</v>
          </cell>
          <cell r="BC71">
            <v>0</v>
          </cell>
          <cell r="BD71">
            <v>0</v>
          </cell>
          <cell r="BE71">
            <v>37.485463627584977</v>
          </cell>
          <cell r="BF71">
            <v>0</v>
          </cell>
          <cell r="BG71">
            <v>0</v>
          </cell>
          <cell r="BH71">
            <v>5.7095874295082467</v>
          </cell>
          <cell r="BI71">
            <v>11.868879553829174</v>
          </cell>
          <cell r="BJ71">
            <v>12.911031046571225</v>
          </cell>
          <cell r="BK71">
            <v>0</v>
          </cell>
          <cell r="BL71">
            <v>-1.1512399756502418</v>
          </cell>
          <cell r="BM71">
            <v>2.1650055139507458</v>
          </cell>
          <cell r="BN71">
            <v>3.7181041565108899</v>
          </cell>
          <cell r="BO71">
            <v>2.2640959029013175</v>
          </cell>
          <cell r="BP71">
            <v>0</v>
          </cell>
          <cell r="BQ71">
            <v>0</v>
          </cell>
          <cell r="BR71">
            <v>10.215702933230205</v>
          </cell>
          <cell r="BS71">
            <v>0</v>
          </cell>
          <cell r="BT71">
            <v>1.426892987001338</v>
          </cell>
          <cell r="BU71">
            <v>-6.6058055348548805E-2</v>
          </cell>
          <cell r="BV71">
            <v>5.1947699013308011</v>
          </cell>
          <cell r="BW71">
            <v>2.8816502271874924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0.77844787305002683</v>
          </cell>
          <cell r="CC71">
            <v>0</v>
          </cell>
          <cell r="CD71">
            <v>0</v>
          </cell>
          <cell r="CE71">
            <v>-2.2408868979546241</v>
          </cell>
          <cell r="CF71">
            <v>0</v>
          </cell>
          <cell r="CG71">
            <v>5.5188095902849454E-3</v>
          </cell>
          <cell r="CH71">
            <v>1.0513685119803995E-2</v>
          </cell>
          <cell r="CI71">
            <v>2.5174332529786625E-2</v>
          </cell>
          <cell r="CJ71">
            <v>-2.2910465585609927</v>
          </cell>
          <cell r="CK71">
            <v>8.8053041108651087E-3</v>
          </cell>
          <cell r="CL71">
            <v>0</v>
          </cell>
          <cell r="CM71">
            <v>0</v>
          </cell>
          <cell r="CN71">
            <v>0</v>
          </cell>
          <cell r="CO71">
            <v>1.4752927017980255E-4</v>
          </cell>
          <cell r="CP71">
            <v>0</v>
          </cell>
          <cell r="CQ71">
            <v>0</v>
          </cell>
          <cell r="CR71">
            <v>-3.9262201132078189</v>
          </cell>
          <cell r="CS71">
            <v>0</v>
          </cell>
          <cell r="CT71">
            <v>-1.0635095850375365E-2</v>
          </cell>
          <cell r="CU71">
            <v>-1.7361787626905425</v>
          </cell>
          <cell r="CV71">
            <v>-2.1535290890897159</v>
          </cell>
          <cell r="CW71">
            <v>-2.3725161008769646E-4</v>
          </cell>
          <cell r="CX71">
            <v>-2.5639913947088644E-2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-7.5097315156599507</v>
          </cell>
          <cell r="DF71">
            <v>0</v>
          </cell>
          <cell r="DG71">
            <v>-1.0354183399613248E-2</v>
          </cell>
          <cell r="DH71">
            <v>-4.9035501582402503</v>
          </cell>
          <cell r="DI71">
            <v>-1.5479449724898586</v>
          </cell>
          <cell r="DJ71">
            <v>-0.26377972551927087</v>
          </cell>
          <cell r="DK71">
            <v>-0.77273596898885444</v>
          </cell>
          <cell r="DL71">
            <v>0</v>
          </cell>
          <cell r="DM71">
            <v>0</v>
          </cell>
          <cell r="DN71">
            <v>0</v>
          </cell>
          <cell r="DO71">
            <v>-1.1366507031198125E-2</v>
          </cell>
          <cell r="DP71">
            <v>0</v>
          </cell>
          <cell r="DQ71">
            <v>0</v>
          </cell>
          <cell r="DR71">
            <v>-4.1003243297454901</v>
          </cell>
          <cell r="DS71">
            <v>0</v>
          </cell>
          <cell r="DT71">
            <v>0</v>
          </cell>
          <cell r="DU71">
            <v>-2.9010493942078028</v>
          </cell>
          <cell r="DV71">
            <v>-0.22943000483792275</v>
          </cell>
          <cell r="DW71">
            <v>-0.13870227946244995</v>
          </cell>
          <cell r="DX71">
            <v>-0.83114265124095255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-9.9019957408017945E-2</v>
          </cell>
          <cell r="EF71">
            <v>0</v>
          </cell>
          <cell r="EG71">
            <v>5.728353909944417E-3</v>
          </cell>
          <cell r="EH71">
            <v>-6.4981278019331512E-2</v>
          </cell>
          <cell r="EI71">
            <v>-1.0859446047106758E-4</v>
          </cell>
          <cell r="EJ71">
            <v>-3.9694219289231114E-2</v>
          </cell>
          <cell r="EK71">
            <v>0</v>
          </cell>
          <cell r="EL71">
            <v>3.5780460166279227E-5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-0.42324695284241898</v>
          </cell>
          <cell r="ES71">
            <v>0</v>
          </cell>
          <cell r="ET71">
            <v>0</v>
          </cell>
          <cell r="EU71">
            <v>-1.3513480429992342E-2</v>
          </cell>
          <cell r="EV71">
            <v>-0.36815434990057838</v>
          </cell>
          <cell r="EW71">
            <v>-4.1577924190733029E-2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-1.1983202057308517E-6</v>
          </cell>
          <cell r="FC71">
            <v>0</v>
          </cell>
          <cell r="FD71">
            <v>0</v>
          </cell>
          <cell r="FE71">
            <v>-0.16689937129922328</v>
          </cell>
          <cell r="FF71">
            <v>0</v>
          </cell>
          <cell r="FG71">
            <v>-1.4205900242814096E-6</v>
          </cell>
          <cell r="FH71">
            <v>-3.8615574879713677E-2</v>
          </cell>
          <cell r="FI71">
            <v>-0.12827840691988968</v>
          </cell>
          <cell r="FJ71">
            <v>-3.6413903217180632E-6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-3.2751995604485273E-7</v>
          </cell>
          <cell r="FP71">
            <v>0</v>
          </cell>
          <cell r="FQ71">
            <v>0</v>
          </cell>
          <cell r="FR71">
            <v>-1.2412329403487092</v>
          </cell>
          <cell r="FS71">
            <v>0</v>
          </cell>
          <cell r="FT71">
            <v>-2.1287996787577868E-7</v>
          </cell>
          <cell r="FU71">
            <v>-2.984610388011788E-2</v>
          </cell>
          <cell r="FV71">
            <v>-0.16789364003989249</v>
          </cell>
          <cell r="FW71">
            <v>-1.0434928981394478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-8.5410192696144804E-8</v>
          </cell>
          <cell r="GC71">
            <v>0</v>
          </cell>
          <cell r="GD71">
            <v>0</v>
          </cell>
          <cell r="GE71">
            <v>-0.15566057268006261</v>
          </cell>
          <cell r="GF71">
            <v>0</v>
          </cell>
          <cell r="GG71">
            <v>-5.7169017964042723E-7</v>
          </cell>
          <cell r="GH71">
            <v>-4.5462514920473041E-2</v>
          </cell>
          <cell r="GI71">
            <v>-8.8116087810021781E-2</v>
          </cell>
          <cell r="GJ71">
            <v>-2.2081398260070273E-2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-7.2812581493053585E-5</v>
          </cell>
          <cell r="GS71">
            <v>0</v>
          </cell>
          <cell r="GT71">
            <v>1.5660134522477165E-8</v>
          </cell>
          <cell r="GU71">
            <v>-7.1359110052071628E-5</v>
          </cell>
          <cell r="GV71">
            <v>8.2481700019343407E-5</v>
          </cell>
          <cell r="GW71">
            <v>-8.3975000052305404E-5</v>
          </cell>
          <cell r="GX71">
            <v>-2.5397639547009021E-9</v>
          </cell>
          <cell r="GY71">
            <v>0</v>
          </cell>
          <cell r="GZ71">
            <v>0</v>
          </cell>
          <cell r="HA71">
            <v>0</v>
          </cell>
          <cell r="HB71">
            <v>-3.9239012039615773E-7</v>
          </cell>
          <cell r="HC71">
            <v>4.1909993342414964E-7</v>
          </cell>
          <cell r="HD71">
            <v>0</v>
          </cell>
          <cell r="HE71">
            <v>-5.4248703236225992E-6</v>
          </cell>
          <cell r="HF71">
            <v>0</v>
          </cell>
          <cell r="HG71">
            <v>-3.6451701816986315E-6</v>
          </cell>
          <cell r="HH71">
            <v>-1.6172000414371723E-6</v>
          </cell>
          <cell r="HI71">
            <v>-1.6250010048679542E-7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</row>
        <row r="73">
          <cell r="F73">
            <v>0</v>
          </cell>
          <cell r="G73">
            <v>2.9382746429746476E-2</v>
          </cell>
          <cell r="H73">
            <v>2.4709494821499902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1.0545408484399559</v>
          </cell>
          <cell r="O73">
            <v>3.2244052353298684</v>
          </cell>
          <cell r="P73">
            <v>0.95066629539996939</v>
          </cell>
          <cell r="Q73">
            <v>-2.6316257372600376</v>
          </cell>
          <cell r="R73">
            <v>39.503617637306888</v>
          </cell>
          <cell r="S73">
            <v>7.1900345568597004</v>
          </cell>
          <cell r="T73">
            <v>-1.4932394593301979</v>
          </cell>
          <cell r="U73">
            <v>7.171498316240104</v>
          </cell>
          <cell r="V73">
            <v>21.53042420860038</v>
          </cell>
          <cell r="W73">
            <v>5.1049000149400854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6.8698872433742508</v>
          </cell>
          <cell r="AF73">
            <v>0.81904699108963541</v>
          </cell>
          <cell r="AG73">
            <v>5.2148454273901734</v>
          </cell>
          <cell r="AH73">
            <v>-1.4724177340101505</v>
          </cell>
          <cell r="AI73">
            <v>2.3084125589002724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1.0381768146253307</v>
          </cell>
          <cell r="AS73">
            <v>0</v>
          </cell>
          <cell r="AT73">
            <v>0</v>
          </cell>
          <cell r="AU73">
            <v>1.4957055782801945</v>
          </cell>
          <cell r="AV73">
            <v>0</v>
          </cell>
          <cell r="AW73">
            <v>-2.4991104279706633E-2</v>
          </cell>
          <cell r="AX73">
            <v>-0.43253765937015487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3.5803529474287643</v>
          </cell>
          <cell r="BF73">
            <v>0</v>
          </cell>
          <cell r="BG73">
            <v>0</v>
          </cell>
          <cell r="BH73">
            <v>0</v>
          </cell>
          <cell r="BI73">
            <v>3.5803529474296738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10.603608124321909</v>
          </cell>
          <cell r="BS73">
            <v>0</v>
          </cell>
          <cell r="BT73">
            <v>0</v>
          </cell>
          <cell r="BU73">
            <v>3.0337560388200018</v>
          </cell>
          <cell r="BV73">
            <v>6.6078083475099447</v>
          </cell>
          <cell r="BW73">
            <v>0.92342379909041483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3.8619938899955741E-2</v>
          </cell>
          <cell r="CC73">
            <v>0</v>
          </cell>
          <cell r="CD73">
            <v>0</v>
          </cell>
          <cell r="CE73">
            <v>3.4289589886284375</v>
          </cell>
          <cell r="CF73">
            <v>0</v>
          </cell>
          <cell r="CG73">
            <v>0</v>
          </cell>
          <cell r="CH73">
            <v>0</v>
          </cell>
          <cell r="CI73">
            <v>1.2780913518099624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2.1508676368202941</v>
          </cell>
          <cell r="CP73">
            <v>0</v>
          </cell>
          <cell r="CQ73">
            <v>0</v>
          </cell>
          <cell r="CR73">
            <v>2.3086205297804554</v>
          </cell>
          <cell r="CS73">
            <v>0</v>
          </cell>
          <cell r="CT73">
            <v>0</v>
          </cell>
          <cell r="CU73">
            <v>-2.6699847965398931</v>
          </cell>
          <cell r="CV73">
            <v>1.8761794655902122</v>
          </cell>
          <cell r="CW73">
            <v>2.8646669660993211</v>
          </cell>
          <cell r="CX73">
            <v>0.237758894630133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-13.790835326799424</v>
          </cell>
          <cell r="DF73">
            <v>0</v>
          </cell>
          <cell r="DG73">
            <v>0</v>
          </cell>
          <cell r="DH73">
            <v>-1.6550654049799505</v>
          </cell>
          <cell r="DI73">
            <v>-4.298748395020084</v>
          </cell>
          <cell r="DJ73">
            <v>-7.837021526800072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1.9949003525898661</v>
          </cell>
          <cell r="DS73">
            <v>0</v>
          </cell>
          <cell r="DT73">
            <v>0</v>
          </cell>
          <cell r="DU73">
            <v>1.9949423290900086</v>
          </cell>
          <cell r="DV73">
            <v>-1.9515560000000695E-5</v>
          </cell>
          <cell r="DW73">
            <v>1.6658999999960566E-7</v>
          </cell>
          <cell r="DX73">
            <v>0</v>
          </cell>
          <cell r="DY73">
            <v>8.3400000013694742E-9</v>
          </cell>
          <cell r="DZ73">
            <v>0</v>
          </cell>
          <cell r="EA73">
            <v>0</v>
          </cell>
          <cell r="EB73">
            <v>-2.2635869999999142E-5</v>
          </cell>
          <cell r="EC73">
            <v>0</v>
          </cell>
          <cell r="ED73">
            <v>0</v>
          </cell>
          <cell r="EE73">
            <v>-5.9244510000000528E-5</v>
          </cell>
          <cell r="EF73">
            <v>0</v>
          </cell>
          <cell r="EG73">
            <v>3.8221239999997048E-5</v>
          </cell>
          <cell r="EH73">
            <v>-4.2337729999997881E-5</v>
          </cell>
          <cell r="EI73">
            <v>-2.9739149999999381E-5</v>
          </cell>
          <cell r="EJ73">
            <v>-2.5388870000002048E-5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3.2206030000009322E-5</v>
          </cell>
          <cell r="ES73">
            <v>0</v>
          </cell>
          <cell r="ET73">
            <v>0</v>
          </cell>
          <cell r="EU73">
            <v>3.2557479999997113E-5</v>
          </cell>
          <cell r="EV73">
            <v>-3.5144999999819904E-7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-7.6438700000014403E-5</v>
          </cell>
          <cell r="FF73">
            <v>0</v>
          </cell>
          <cell r="FG73">
            <v>0</v>
          </cell>
          <cell r="FH73">
            <v>-3.9744880000001231E-5</v>
          </cell>
          <cell r="FI73">
            <v>-3.6693819999999294E-5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3.5271400000147501E-6</v>
          </cell>
          <cell r="FS73">
            <v>0</v>
          </cell>
          <cell r="FT73">
            <v>0</v>
          </cell>
          <cell r="FU73">
            <v>1.7780250000001829E-5</v>
          </cell>
          <cell r="FV73">
            <v>-1.4253110000000957E-5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9.6439900000022671E-6</v>
          </cell>
          <cell r="GF73">
            <v>0</v>
          </cell>
          <cell r="GG73">
            <v>0</v>
          </cell>
          <cell r="GH73">
            <v>2.2673989999999478E-5</v>
          </cell>
          <cell r="GI73">
            <v>-1.302999999999721E-5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-5.0775899999994101E-5</v>
          </cell>
          <cell r="GS73">
            <v>0</v>
          </cell>
          <cell r="GT73">
            <v>0</v>
          </cell>
          <cell r="GU73">
            <v>-1.1471334000000104E-4</v>
          </cell>
          <cell r="GV73">
            <v>-2.2397069999995772E-5</v>
          </cell>
          <cell r="GW73">
            <v>8.6334510000000975E-5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-0.3624855151400368</v>
          </cell>
          <cell r="EF75">
            <v>-9.1206004059998236E-2</v>
          </cell>
          <cell r="EG75">
            <v>-0.42140125619000202</v>
          </cell>
          <cell r="EH75">
            <v>7.7771818880002286E-2</v>
          </cell>
          <cell r="EI75">
            <v>-1.5890453620000855E-2</v>
          </cell>
          <cell r="EJ75">
            <v>0.17840820013999803</v>
          </cell>
          <cell r="EK75">
            <v>-0.12015920358999921</v>
          </cell>
          <cell r="EL75">
            <v>-0.15611999345999905</v>
          </cell>
          <cell r="EM75">
            <v>6.0856852819998863E-2</v>
          </cell>
          <cell r="EN75">
            <v>0.2031027543099988</v>
          </cell>
          <cell r="EO75">
            <v>-0.15490107388000141</v>
          </cell>
          <cell r="EP75">
            <v>7.0240859310004566E-2</v>
          </cell>
          <cell r="EQ75">
            <v>6.8119841999987329E-3</v>
          </cell>
          <cell r="ER75">
            <v>0.28886214853994829</v>
          </cell>
          <cell r="ES75">
            <v>-0.37450473438000387</v>
          </cell>
          <cell r="ET75">
            <v>-0.14831736976000087</v>
          </cell>
          <cell r="EU75">
            <v>0.13977991455000272</v>
          </cell>
          <cell r="EV75">
            <v>-0.10263898298999941</v>
          </cell>
          <cell r="EW75">
            <v>0.13746996859000049</v>
          </cell>
          <cell r="EX75">
            <v>0.4286048551499988</v>
          </cell>
          <cell r="EY75">
            <v>-2.4008129720002103E-2</v>
          </cell>
          <cell r="EZ75">
            <v>-5.655317169999563E-3</v>
          </cell>
          <cell r="FA75">
            <v>-0.26318404253999717</v>
          </cell>
          <cell r="FB75">
            <v>0.61601243655999838</v>
          </cell>
          <cell r="FC75">
            <v>2.2849409789998276E-2</v>
          </cell>
          <cell r="FD75">
            <v>-0.13754585953999765</v>
          </cell>
          <cell r="FE75">
            <v>0.67299493000996335</v>
          </cell>
          <cell r="FF75">
            <v>0.25179533379999697</v>
          </cell>
          <cell r="FG75">
            <v>5.4578762879998521E-2</v>
          </cell>
          <cell r="FH75">
            <v>-6.9791655669996899E-2</v>
          </cell>
          <cell r="FI75">
            <v>0.33521059272000286</v>
          </cell>
          <cell r="FJ75">
            <v>-7.0808333689999614E-2</v>
          </cell>
          <cell r="FK75">
            <v>-1.0190878200003084E-2</v>
          </cell>
          <cell r="FL75">
            <v>-4.3729306709998639E-2</v>
          </cell>
          <cell r="FM75">
            <v>3.9289747449998913E-2</v>
          </cell>
          <cell r="FN75">
            <v>0.14021416551999977</v>
          </cell>
          <cell r="FO75">
            <v>0.20885534959999319</v>
          </cell>
          <cell r="FP75">
            <v>6.2107202379998228E-2</v>
          </cell>
          <cell r="FQ75">
            <v>-0.22453605007000021</v>
          </cell>
          <cell r="FR75">
            <v>0.71420277531007059</v>
          </cell>
          <cell r="FS75">
            <v>-2.7873759600041126E-3</v>
          </cell>
          <cell r="FT75">
            <v>-3.148832021000203E-2</v>
          </cell>
          <cell r="FU75">
            <v>0.31097020243999829</v>
          </cell>
          <cell r="FV75">
            <v>0.27822148448999862</v>
          </cell>
          <cell r="FW75">
            <v>-9.7165825730002098E-2</v>
          </cell>
          <cell r="FX75">
            <v>4.7236151820001737E-2</v>
          </cell>
          <cell r="FY75">
            <v>0.16196602740999921</v>
          </cell>
          <cell r="FZ75">
            <v>-5.0234244029997654E-2</v>
          </cell>
          <cell r="GA75">
            <v>0.13054374753000175</v>
          </cell>
          <cell r="GB75">
            <v>0.31602137195999802</v>
          </cell>
          <cell r="GC75">
            <v>6.6977866500010919E-3</v>
          </cell>
          <cell r="GD75">
            <v>-0.35577823105999329</v>
          </cell>
          <cell r="GE75">
            <v>-0.86603348217005305</v>
          </cell>
          <cell r="GF75">
            <v>-0.30448552241999494</v>
          </cell>
          <cell r="GG75">
            <v>-0.35195406223000347</v>
          </cell>
          <cell r="GH75">
            <v>-0.34906627888000408</v>
          </cell>
          <cell r="GI75">
            <v>0.18967521397999931</v>
          </cell>
          <cell r="GJ75">
            <v>0.23076745894000084</v>
          </cell>
          <cell r="GK75">
            <v>-0.51344096471</v>
          </cell>
          <cell r="GL75">
            <v>0.30012692188999779</v>
          </cell>
          <cell r="GM75">
            <v>0.3656046331999967</v>
          </cell>
          <cell r="GN75">
            <v>-3.4347955799999497E-2</v>
          </cell>
          <cell r="GO75">
            <v>-0.42369678782999998</v>
          </cell>
          <cell r="GP75">
            <v>0.11024369239000009</v>
          </cell>
          <cell r="GQ75">
            <v>-8.5459830700010286E-2</v>
          </cell>
          <cell r="GR75">
            <v>0.73654943037001885</v>
          </cell>
          <cell r="GS75">
            <v>8.8110240469994494E-2</v>
          </cell>
          <cell r="GT75">
            <v>0.55921017630000058</v>
          </cell>
          <cell r="GU75">
            <v>0.1996721825800023</v>
          </cell>
          <cell r="GV75">
            <v>-0.10453213316000287</v>
          </cell>
          <cell r="GW75">
            <v>0.15285549206000404</v>
          </cell>
          <cell r="GX75">
            <v>0.17716838984000205</v>
          </cell>
          <cell r="GY75">
            <v>-9.4675025000000801E-2</v>
          </cell>
          <cell r="GZ75">
            <v>0</v>
          </cell>
          <cell r="HA75">
            <v>1.6409306789999079E-2</v>
          </cell>
          <cell r="HB75">
            <v>-0.21842956976999517</v>
          </cell>
          <cell r="HC75">
            <v>0.13442386901999726</v>
          </cell>
          <cell r="HD75">
            <v>-0.17366349875999987</v>
          </cell>
          <cell r="HE75">
            <v>-0.50348927328997206</v>
          </cell>
          <cell r="HF75">
            <v>3.9088529449998077E-2</v>
          </cell>
          <cell r="HG75">
            <v>-1.4833588529999275E-2</v>
          </cell>
          <cell r="HH75">
            <v>-3.2439804150001805E-2</v>
          </cell>
          <cell r="HI75">
            <v>-0.16300595010000052</v>
          </cell>
          <cell r="HJ75">
            <v>-4.5526056940003556E-2</v>
          </cell>
          <cell r="HK75">
            <v>3.6586031359998827E-2</v>
          </cell>
          <cell r="HL75">
            <v>-4.7508740579999653E-2</v>
          </cell>
          <cell r="HM75">
            <v>0</v>
          </cell>
          <cell r="HN75">
            <v>-8.080684165000207E-2</v>
          </cell>
          <cell r="HO75">
            <v>-0.16802880746000071</v>
          </cell>
          <cell r="HP75">
            <v>-0.10768258599000546</v>
          </cell>
          <cell r="HQ75">
            <v>8.0668541299999674E-2</v>
          </cell>
          <cell r="HR75">
            <v>4.8052556549976089E-2</v>
          </cell>
          <cell r="HS75">
            <v>5.023425369000023E-2</v>
          </cell>
          <cell r="HT75">
            <v>0.32085010952000204</v>
          </cell>
          <cell r="HU75">
            <v>-8.2752133979999698E-2</v>
          </cell>
          <cell r="HV75">
            <v>-0.13919226071000423</v>
          </cell>
          <cell r="HW75">
            <v>-8.7840081499983569E-3</v>
          </cell>
          <cell r="HX75">
            <v>-7.1366018540000908E-2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-2.0937385279999887E-2</v>
          </cell>
          <cell r="IE75">
            <v>0.44094991809998874</v>
          </cell>
          <cell r="IF75">
            <v>5.023425369000023E-2</v>
          </cell>
          <cell r="IG75">
            <v>-0.11073702641000693</v>
          </cell>
          <cell r="IH75">
            <v>8.8976479609996773E-2</v>
          </cell>
          <cell r="II75">
            <v>0.15231087354000294</v>
          </cell>
          <cell r="IJ75">
            <v>0.14203156865999844</v>
          </cell>
          <cell r="IK75">
            <v>0.11813376901000083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8.3064758939997319E-2</v>
          </cell>
          <cell r="IS75">
            <v>0</v>
          </cell>
          <cell r="IT75">
            <v>0.2350231929199964</v>
          </cell>
          <cell r="IU75">
            <v>0.20623391205000274</v>
          </cell>
          <cell r="IV75">
            <v>-5.0310081249996585E-2</v>
          </cell>
          <cell r="IW75">
            <v>-0.26676161311999991</v>
          </cell>
          <cell r="IX75">
            <v>-4.1120651660001784E-2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2.762411560001965E-2</v>
          </cell>
          <cell r="JF75">
            <v>0</v>
          </cell>
          <cell r="JG75">
            <v>-2.2313915670004292E-2</v>
          </cell>
          <cell r="JH75">
            <v>-0.19116039647000171</v>
          </cell>
          <cell r="JI75">
            <v>3.8722076670001826E-2</v>
          </cell>
          <cell r="JJ75">
            <v>-0.24313358449999711</v>
          </cell>
          <cell r="JK75">
            <v>0.4455099355700014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</row>
        <row r="76">
          <cell r="F76">
            <v>-3.399894394290186</v>
          </cell>
          <cell r="G76">
            <v>-2.2485293950603591</v>
          </cell>
          <cell r="H76">
            <v>0.28067166446044212</v>
          </cell>
          <cell r="I76">
            <v>-1.7624640570893462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0.13779458891008289</v>
          </cell>
          <cell r="O76">
            <v>11.192411703090329</v>
          </cell>
          <cell r="P76">
            <v>-0.19028771640978448</v>
          </cell>
          <cell r="Q76">
            <v>-6.5125101031790109</v>
          </cell>
          <cell r="R76">
            <v>66.48964762367541</v>
          </cell>
          <cell r="S76">
            <v>21.600488627940649</v>
          </cell>
          <cell r="T76">
            <v>31.236889749400234</v>
          </cell>
          <cell r="U76">
            <v>5.5281890894398202</v>
          </cell>
          <cell r="V76">
            <v>-9.0996097337897481</v>
          </cell>
          <cell r="W76">
            <v>8.4334829581398481</v>
          </cell>
          <cell r="X76">
            <v>-5.9363968063698849</v>
          </cell>
          <cell r="Y76">
            <v>0</v>
          </cell>
          <cell r="Z76">
            <v>0</v>
          </cell>
          <cell r="AA76">
            <v>5.9402467294698909</v>
          </cell>
          <cell r="AB76">
            <v>6.51845356126978</v>
          </cell>
          <cell r="AC76">
            <v>0</v>
          </cell>
          <cell r="AD76">
            <v>2.2679034481702729</v>
          </cell>
          <cell r="AE76">
            <v>13.485536753745691</v>
          </cell>
          <cell r="AF76">
            <v>2.4675351035093627</v>
          </cell>
          <cell r="AG76">
            <v>0.96005990395042318</v>
          </cell>
          <cell r="AH76">
            <v>12.184420378150662</v>
          </cell>
          <cell r="AI76">
            <v>0.43116625673019371</v>
          </cell>
          <cell r="AJ76">
            <v>3.6086040246800621</v>
          </cell>
          <cell r="AK76">
            <v>-5.4694510980398263</v>
          </cell>
          <cell r="AL76">
            <v>0</v>
          </cell>
          <cell r="AM76">
            <v>0</v>
          </cell>
          <cell r="AN76">
            <v>0</v>
          </cell>
          <cell r="AO76">
            <v>-4.1769517872194228</v>
          </cell>
          <cell r="AP76">
            <v>0</v>
          </cell>
          <cell r="AQ76">
            <v>3.4801539719901484</v>
          </cell>
          <cell r="AR76">
            <v>-12.506286202602496</v>
          </cell>
          <cell r="AS76">
            <v>-5.6909216933199787</v>
          </cell>
          <cell r="AT76">
            <v>-9.4443369486198208</v>
          </cell>
          <cell r="AU76">
            <v>6.3847513305704524</v>
          </cell>
          <cell r="AV76">
            <v>3.4017519256199193</v>
          </cell>
          <cell r="AW76">
            <v>0.25601457581979048</v>
          </cell>
          <cell r="AX76">
            <v>-7.5535082701594547</v>
          </cell>
          <cell r="AY76">
            <v>0</v>
          </cell>
          <cell r="AZ76">
            <v>0</v>
          </cell>
          <cell r="BA76">
            <v>0</v>
          </cell>
          <cell r="BB76">
            <v>7.3265174279185885E-2</v>
          </cell>
          <cell r="BC76">
            <v>0</v>
          </cell>
          <cell r="BD76">
            <v>6.6697703209683823E-2</v>
          </cell>
          <cell r="BE76">
            <v>6.0236889997759135</v>
          </cell>
          <cell r="BF76">
            <v>2.6472814449807629</v>
          </cell>
          <cell r="BG76">
            <v>1.513941529049589</v>
          </cell>
          <cell r="BH76">
            <v>5.9350984806496854</v>
          </cell>
          <cell r="BI76">
            <v>-0.62531887844033918</v>
          </cell>
          <cell r="BJ76">
            <v>0</v>
          </cell>
          <cell r="BK76">
            <v>-2.3867352363899954</v>
          </cell>
          <cell r="BL76">
            <v>0</v>
          </cell>
          <cell r="BM76">
            <v>0</v>
          </cell>
          <cell r="BN76">
            <v>0</v>
          </cell>
          <cell r="BO76">
            <v>-4.6342563557391259</v>
          </cell>
          <cell r="BP76">
            <v>0</v>
          </cell>
          <cell r="BQ76">
            <v>3.5736780156703389</v>
          </cell>
          <cell r="BR76">
            <v>16.82142213354382</v>
          </cell>
          <cell r="BS76">
            <v>6.8850060105196462</v>
          </cell>
          <cell r="BT76">
            <v>-4.9942857962000744</v>
          </cell>
          <cell r="BU76">
            <v>10.504250759749539</v>
          </cell>
          <cell r="BV76">
            <v>-0.9163165034397025</v>
          </cell>
          <cell r="BW76">
            <v>5.3798321898098038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-3.7064526899484918E-2</v>
          </cell>
          <cell r="CC76">
            <v>0</v>
          </cell>
          <cell r="CD76">
            <v>0</v>
          </cell>
          <cell r="CE76">
            <v>7.2288071979492088</v>
          </cell>
          <cell r="CF76">
            <v>0</v>
          </cell>
          <cell r="CG76">
            <v>0</v>
          </cell>
          <cell r="CH76">
            <v>0.62810577436994208</v>
          </cell>
          <cell r="CI76">
            <v>4.6539614025000446</v>
          </cell>
          <cell r="CJ76">
            <v>2.3427347928700328</v>
          </cell>
          <cell r="CK76">
            <v>-0.39599477178990128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-8.6160990999196656</v>
          </cell>
          <cell r="CS76">
            <v>0</v>
          </cell>
          <cell r="CT76">
            <v>0</v>
          </cell>
          <cell r="CU76">
            <v>-4.211163942679832</v>
          </cell>
          <cell r="CV76">
            <v>0.52530431616014539</v>
          </cell>
          <cell r="CW76">
            <v>-4.6924805787803052</v>
          </cell>
          <cell r="CX76">
            <v>-0.23775889462012856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-5.1324565556642483</v>
          </cell>
          <cell r="DF76">
            <v>0</v>
          </cell>
          <cell r="DG76">
            <v>0</v>
          </cell>
          <cell r="DH76">
            <v>4.8912328860701564</v>
          </cell>
          <cell r="DI76">
            <v>7.406261686110156</v>
          </cell>
          <cell r="DJ76">
            <v>0.27882130421039619</v>
          </cell>
          <cell r="DK76">
            <v>-17.708772432049955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-12.256600512402656</v>
          </cell>
          <cell r="DS76">
            <v>0</v>
          </cell>
          <cell r="DT76">
            <v>0</v>
          </cell>
          <cell r="DU76">
            <v>-10.827590841420715</v>
          </cell>
          <cell r="DV76">
            <v>4.7982787693299542</v>
          </cell>
          <cell r="DW76">
            <v>-1.2360003588100881</v>
          </cell>
          <cell r="DX76">
            <v>-4.991288081499988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0.26689521615992362</v>
          </cell>
          <cell r="EF76">
            <v>0.42891719248999038</v>
          </cell>
          <cell r="EG76">
            <v>0.17856290045000378</v>
          </cell>
          <cell r="EH76">
            <v>0.26717611398999708</v>
          </cell>
          <cell r="EI76">
            <v>-0.4685123245400078</v>
          </cell>
          <cell r="EJ76">
            <v>-0.35512291318000422</v>
          </cell>
          <cell r="EK76">
            <v>-0.27131910332000331</v>
          </cell>
          <cell r="EL76">
            <v>0.723541212089998</v>
          </cell>
          <cell r="EM76">
            <v>-0.26850521744000133</v>
          </cell>
          <cell r="EN76">
            <v>0.29058983607000144</v>
          </cell>
          <cell r="EO76">
            <v>0.27656922317001431</v>
          </cell>
          <cell r="EP76">
            <v>-0.4155500072000109</v>
          </cell>
          <cell r="EQ76">
            <v>-0.11945169642001474</v>
          </cell>
          <cell r="ER76">
            <v>-0.14226719201008109</v>
          </cell>
          <cell r="ES76">
            <v>0.39547702177000588</v>
          </cell>
          <cell r="ET76">
            <v>0.1168028603500062</v>
          </cell>
          <cell r="EU76">
            <v>0.68622751220998879</v>
          </cell>
          <cell r="EV76">
            <v>0.6149090757799911</v>
          </cell>
          <cell r="EW76">
            <v>-1.3466928378399992</v>
          </cell>
          <cell r="EX76">
            <v>0.55874808709999968</v>
          </cell>
          <cell r="EY76">
            <v>-1.8380088250005144E-2</v>
          </cell>
          <cell r="EZ76">
            <v>-0.66779755130999519</v>
          </cell>
          <cell r="FA76">
            <v>0.69522956608000186</v>
          </cell>
          <cell r="FB76">
            <v>-1.1044241344899888</v>
          </cell>
          <cell r="FC76">
            <v>-0.19529354373999297</v>
          </cell>
          <cell r="FD76">
            <v>0.12292684032999546</v>
          </cell>
          <cell r="FE76">
            <v>-2.0141340947199069</v>
          </cell>
          <cell r="FF76">
            <v>-0.81638116930997739</v>
          </cell>
          <cell r="FG76">
            <v>-0.73859116307999528</v>
          </cell>
          <cell r="FH76">
            <v>-0.43955602621998224</v>
          </cell>
          <cell r="FI76">
            <v>0.23470301345001587</v>
          </cell>
          <cell r="FJ76">
            <v>-0.31262745882001042</v>
          </cell>
          <cell r="FK76">
            <v>-0.49658071521998437</v>
          </cell>
          <cell r="FL76">
            <v>-0.5557885994699987</v>
          </cell>
          <cell r="FM76">
            <v>0.24433638371999677</v>
          </cell>
          <cell r="FN76">
            <v>5.0078803420007034E-2</v>
          </cell>
          <cell r="FO76">
            <v>1.0571548927800052</v>
          </cell>
          <cell r="FP76">
            <v>0.30606692237999766</v>
          </cell>
          <cell r="FQ76">
            <v>-0.54694897835000233</v>
          </cell>
          <cell r="FR76">
            <v>-1.7005737826699487</v>
          </cell>
          <cell r="FS76">
            <v>-0.48499426989002359</v>
          </cell>
          <cell r="FT76">
            <v>-0.49626590153000905</v>
          </cell>
          <cell r="FU76">
            <v>0.14626874454997818</v>
          </cell>
          <cell r="FV76">
            <v>-0.50269686067002084</v>
          </cell>
          <cell r="FW76">
            <v>-0.1531227145899976</v>
          </cell>
          <cell r="FX76">
            <v>-1.2496134388399938</v>
          </cell>
          <cell r="FY76">
            <v>-0.31566031938999828</v>
          </cell>
          <cell r="FZ76">
            <v>0.46464921687000071</v>
          </cell>
          <cell r="GA76">
            <v>0.51691513043000015</v>
          </cell>
          <cell r="GB76">
            <v>7.2054778300000066E-2</v>
          </cell>
          <cell r="GC76">
            <v>-0.19627977705999911</v>
          </cell>
          <cell r="GD76">
            <v>0.49817162915000779</v>
          </cell>
          <cell r="GE76">
            <v>-3.2352834762600651</v>
          </cell>
          <cell r="GF76">
            <v>-0.26097690322998801</v>
          </cell>
          <cell r="GG76">
            <v>0.26378578459999602</v>
          </cell>
          <cell r="GH76">
            <v>0.32166161776999047</v>
          </cell>
          <cell r="GI76">
            <v>-0.75130496442999828</v>
          </cell>
          <cell r="GJ76">
            <v>0.18026099772000137</v>
          </cell>
          <cell r="GK76">
            <v>-2.4312208799299952</v>
          </cell>
          <cell r="GL76">
            <v>-0.10591702161000427</v>
          </cell>
          <cell r="GM76">
            <v>0.65516369322000401</v>
          </cell>
          <cell r="GN76">
            <v>-0.42368249984000528</v>
          </cell>
          <cell r="GO76">
            <v>-0.96994950293999693</v>
          </cell>
          <cell r="GP76">
            <v>0.48020765607000726</v>
          </cell>
          <cell r="GQ76">
            <v>-0.19331145365998736</v>
          </cell>
          <cell r="GR76">
            <v>1.5561522652598114</v>
          </cell>
          <cell r="GS76">
            <v>-0.23820694634001427</v>
          </cell>
          <cell r="GT76">
            <v>-7.3716478800001539E-2</v>
          </cell>
          <cell r="GU76">
            <v>0.19636555486999185</v>
          </cell>
          <cell r="GV76">
            <v>0.25307290736999732</v>
          </cell>
          <cell r="GW76">
            <v>0.35470033316000382</v>
          </cell>
          <cell r="GX76">
            <v>1.2560335523399999</v>
          </cell>
          <cell r="GY76">
            <v>1.9556547980002392E-2</v>
          </cell>
          <cell r="GZ76">
            <v>2.4841822749991138E-2</v>
          </cell>
          <cell r="HA76">
            <v>-4.086515108999933E-2</v>
          </cell>
          <cell r="HB76">
            <v>9.0873625250011969E-2</v>
          </cell>
          <cell r="HC76">
            <v>-0.40015042145000734</v>
          </cell>
          <cell r="HD76">
            <v>0.11364691922000247</v>
          </cell>
          <cell r="HE76">
            <v>-0.21149486861997957</v>
          </cell>
          <cell r="HF76">
            <v>0.40109720107999181</v>
          </cell>
          <cell r="HG76">
            <v>-1.0626563630899994</v>
          </cell>
          <cell r="HH76">
            <v>-0.19131540995999075</v>
          </cell>
          <cell r="HI76">
            <v>-0.74405973433000128</v>
          </cell>
          <cell r="HJ76">
            <v>0.44026273857999598</v>
          </cell>
          <cell r="HK76">
            <v>0.97264146807999907</v>
          </cell>
          <cell r="HL76">
            <v>0</v>
          </cell>
          <cell r="HM76">
            <v>0</v>
          </cell>
          <cell r="HN76">
            <v>1.8136900690002733E-2</v>
          </cell>
          <cell r="HO76">
            <v>-0.15003092111996352</v>
          </cell>
          <cell r="HP76">
            <v>-3.4214618820001874E-2</v>
          </cell>
          <cell r="HQ76">
            <v>0.13864387027001612</v>
          </cell>
          <cell r="HR76">
            <v>-0.78435692204004681</v>
          </cell>
          <cell r="HS76">
            <v>-1.8985833699929344E-3</v>
          </cell>
          <cell r="HT76">
            <v>-4.9319069987063813E-5</v>
          </cell>
          <cell r="HU76">
            <v>-0.18534105996999983</v>
          </cell>
          <cell r="HV76">
            <v>-0.12926117957000116</v>
          </cell>
          <cell r="HW76">
            <v>-0.60724750357999824</v>
          </cell>
          <cell r="HX76">
            <v>-2.0509138980003172E-2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0.15994986250001375</v>
          </cell>
          <cell r="IE76">
            <v>0.84556051882009342</v>
          </cell>
          <cell r="IF76">
            <v>-0.14180228229001557</v>
          </cell>
          <cell r="IG76">
            <v>9.3607959089993642E-2</v>
          </cell>
          <cell r="IH76">
            <v>-0.64022031653000511</v>
          </cell>
          <cell r="II76">
            <v>0.44581621628000079</v>
          </cell>
          <cell r="IJ76">
            <v>0.35472236180000039</v>
          </cell>
          <cell r="IK76">
            <v>0.60584601861999943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0.12759056184998485</v>
          </cell>
          <cell r="IR76">
            <v>-1.0343068992999633</v>
          </cell>
          <cell r="IS76">
            <v>0</v>
          </cell>
          <cell r="IT76">
            <v>-0.261014290250003</v>
          </cell>
          <cell r="IU76">
            <v>-0.88934597992998476</v>
          </cell>
          <cell r="IV76">
            <v>-4.1302829689996656E-2</v>
          </cell>
          <cell r="IW76">
            <v>-0.20954579278000551</v>
          </cell>
          <cell r="IX76">
            <v>0.36690199334999818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2.5665833166800667</v>
          </cell>
          <cell r="JF76">
            <v>0</v>
          </cell>
          <cell r="JG76">
            <v>0.4695413164000044</v>
          </cell>
          <cell r="JH76">
            <v>0.20357510318001459</v>
          </cell>
          <cell r="JI76">
            <v>0.64735810477000655</v>
          </cell>
          <cell r="JJ76">
            <v>0.64591480762000231</v>
          </cell>
          <cell r="JK76">
            <v>0.5422781182600005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5.7915866450002795E-2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1.7202537829325593</v>
          </cell>
          <cell r="S77">
            <v>0</v>
          </cell>
          <cell r="T77">
            <v>0</v>
          </cell>
          <cell r="U77">
            <v>0</v>
          </cell>
          <cell r="V77">
            <v>1.7202537829302855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-1.6563331634388305</v>
          </cell>
          <cell r="BF77">
            <v>0</v>
          </cell>
          <cell r="BG77">
            <v>0</v>
          </cell>
          <cell r="BH77">
            <v>-1.6563331634399674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-6.6921356356615433</v>
          </cell>
          <cell r="BS77">
            <v>0</v>
          </cell>
          <cell r="BT77">
            <v>0</v>
          </cell>
          <cell r="BU77">
            <v>-6.6868610189001174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-5.2746167599480032E-3</v>
          </cell>
          <cell r="CE77">
            <v>-0.54140657369998735</v>
          </cell>
          <cell r="CF77">
            <v>6.0023300239990363E-2</v>
          </cell>
          <cell r="CG77">
            <v>-0.2297793356599982</v>
          </cell>
          <cell r="CH77">
            <v>0.69544442303000409</v>
          </cell>
          <cell r="CI77">
            <v>0.2821447473899994</v>
          </cell>
          <cell r="CJ77">
            <v>-0.14500387291001005</v>
          </cell>
          <cell r="CK77">
            <v>0.2978195513500026</v>
          </cell>
          <cell r="CL77">
            <v>-0.19942072445000036</v>
          </cell>
          <cell r="CM77">
            <v>6.1389635500006534E-3</v>
          </cell>
          <cell r="CN77">
            <v>1.9633026999699155E-4</v>
          </cell>
          <cell r="CO77">
            <v>-1.335060635169981</v>
          </cell>
          <cell r="CP77">
            <v>1.9172941300027446E-3</v>
          </cell>
          <cell r="CQ77">
            <v>2.417338453000184E-2</v>
          </cell>
          <cell r="CR77">
            <v>1.4438585026800865</v>
          </cell>
          <cell r="CS77">
            <v>-0.11270283149001159</v>
          </cell>
          <cell r="CT77">
            <v>-1.645858887999907E-2</v>
          </cell>
          <cell r="CU77">
            <v>1.159001809880003</v>
          </cell>
          <cell r="CV77">
            <v>-0.57094662973000254</v>
          </cell>
          <cell r="CW77">
            <v>9.4119579939999198E-2</v>
          </cell>
          <cell r="CX77">
            <v>3.0916872799998885E-2</v>
          </cell>
          <cell r="CY77">
            <v>0.20954278004000315</v>
          </cell>
          <cell r="CZ77">
            <v>-2.5679380059997925E-2</v>
          </cell>
          <cell r="DA77">
            <v>2.3723095860002985E-2</v>
          </cell>
          <cell r="DB77">
            <v>0.63747291337999457</v>
          </cell>
          <cell r="DC77">
            <v>0</v>
          </cell>
          <cell r="DD77">
            <v>1.4868880939985729E-2</v>
          </cell>
          <cell r="DE77">
            <v>-0.15896675782994407</v>
          </cell>
          <cell r="DF77">
            <v>-0.17584242812999662</v>
          </cell>
          <cell r="DG77">
            <v>0.4835729059900018</v>
          </cell>
          <cell r="DH77">
            <v>-0.5474848827799903</v>
          </cell>
          <cell r="DI77">
            <v>-9.5286802010001281E-2</v>
          </cell>
          <cell r="DJ77">
            <v>6.23747675100077E-2</v>
          </cell>
          <cell r="DK77">
            <v>-0.14706914221000034</v>
          </cell>
          <cell r="DL77">
            <v>-4.2170341510001208E-2</v>
          </cell>
          <cell r="DM77">
            <v>0.13345764750999933</v>
          </cell>
          <cell r="DN77">
            <v>-3.9211059979997742E-2</v>
          </cell>
          <cell r="DO77">
            <v>0.1919537849500017</v>
          </cell>
          <cell r="DP77">
            <v>-4.7932912300012731E-3</v>
          </cell>
          <cell r="DQ77">
            <v>2.1532084059998624E-2</v>
          </cell>
          <cell r="DR77">
            <v>1.4715791459698266</v>
          </cell>
          <cell r="DS77">
            <v>0.36886388276997195</v>
          </cell>
          <cell r="DT77">
            <v>0.14396570862000146</v>
          </cell>
          <cell r="DU77">
            <v>-9.8638241239996205E-2</v>
          </cell>
          <cell r="DV77">
            <v>-0.30975127150000503</v>
          </cell>
          <cell r="DW77">
            <v>8.831243587999893E-2</v>
          </cell>
          <cell r="DX77">
            <v>0.98708897672000262</v>
          </cell>
          <cell r="DY77">
            <v>0</v>
          </cell>
          <cell r="DZ77">
            <v>-3.9877542050000159E-2</v>
          </cell>
          <cell r="EA77">
            <v>-0.19933722193000136</v>
          </cell>
          <cell r="EB77">
            <v>0.53631978333999797</v>
          </cell>
          <cell r="EC77">
            <v>0</v>
          </cell>
          <cell r="ED77">
            <v>-5.3673646399943209E-3</v>
          </cell>
          <cell r="EE77">
            <v>-0.43309416655006316</v>
          </cell>
          <cell r="EF77">
            <v>0</v>
          </cell>
          <cell r="EG77">
            <v>0.25877337216999763</v>
          </cell>
          <cell r="EH77">
            <v>-0.16728799195001187</v>
          </cell>
          <cell r="EI77">
            <v>-0.12198849589999838</v>
          </cell>
          <cell r="EJ77">
            <v>-1.1448726660006514E-2</v>
          </cell>
          <cell r="EK77">
            <v>0.15954790008999709</v>
          </cell>
          <cell r="EL77">
            <v>-6.5890212770000289E-2</v>
          </cell>
          <cell r="EM77">
            <v>-0.15811391927000074</v>
          </cell>
          <cell r="EN77">
            <v>-0.59553503751000036</v>
          </cell>
          <cell r="EO77">
            <v>0.26884894524998515</v>
          </cell>
          <cell r="EP77">
            <v>0</v>
          </cell>
          <cell r="EQ77">
            <v>0</v>
          </cell>
          <cell r="ER77">
            <v>-1.3591315864100579</v>
          </cell>
          <cell r="ES77">
            <v>0</v>
          </cell>
          <cell r="ET77">
            <v>-0.31147613368000293</v>
          </cell>
          <cell r="EU77">
            <v>-0.23731497040999727</v>
          </cell>
          <cell r="EV77">
            <v>-0.15434945503999842</v>
          </cell>
          <cell r="EW77">
            <v>-2.9129357489999563E-2</v>
          </cell>
          <cell r="EX77">
            <v>-0.48460915708999863</v>
          </cell>
          <cell r="EY77">
            <v>-0.19615185766000565</v>
          </cell>
          <cell r="EZ77">
            <v>-4.9740684079999653E-2</v>
          </cell>
          <cell r="FA77">
            <v>0.45001777620999661</v>
          </cell>
          <cell r="FB77">
            <v>-0.34637774717000269</v>
          </cell>
          <cell r="FC77">
            <v>0</v>
          </cell>
          <cell r="FD77">
            <v>0</v>
          </cell>
          <cell r="FE77">
            <v>0.36842367977999402</v>
          </cell>
          <cell r="FF77">
            <v>-0.19933748957998887</v>
          </cell>
          <cell r="FG77">
            <v>3.2871954290008887E-2</v>
          </cell>
          <cell r="FH77">
            <v>-5.8063722880000057E-2</v>
          </cell>
          <cell r="FI77">
            <v>-0.2491267813200011</v>
          </cell>
          <cell r="FJ77">
            <v>0.45179731444000026</v>
          </cell>
          <cell r="FK77">
            <v>0.43643392036999273</v>
          </cell>
          <cell r="FL77">
            <v>-0.16520329409000567</v>
          </cell>
          <cell r="FM77">
            <v>-0.13772683230999405</v>
          </cell>
          <cell r="FN77">
            <v>0</v>
          </cell>
          <cell r="FO77">
            <v>0.25677861085999609</v>
          </cell>
          <cell r="FP77">
            <v>0</v>
          </cell>
          <cell r="FQ77">
            <v>0</v>
          </cell>
          <cell r="FR77">
            <v>0.35160577525994086</v>
          </cell>
          <cell r="FS77">
            <v>1.1849523750001367E-2</v>
          </cell>
          <cell r="FT77">
            <v>1.685616979997917E-3</v>
          </cell>
          <cell r="FU77">
            <v>3.0420586179985776E-2</v>
          </cell>
          <cell r="FV77">
            <v>6.80761103399945E-2</v>
          </cell>
          <cell r="FW77">
            <v>-0.14591257618999975</v>
          </cell>
          <cell r="FX77">
            <v>0.35321103727000747</v>
          </cell>
          <cell r="FY77">
            <v>-0.19908543824000446</v>
          </cell>
          <cell r="FZ77">
            <v>0</v>
          </cell>
          <cell r="GA77">
            <v>-0.31876972574000106</v>
          </cell>
          <cell r="GB77">
            <v>0.55013064090999819</v>
          </cell>
          <cell r="GC77">
            <v>0</v>
          </cell>
          <cell r="GD77">
            <v>0</v>
          </cell>
          <cell r="GE77">
            <v>1.4258752239301202</v>
          </cell>
          <cell r="GF77">
            <v>0</v>
          </cell>
          <cell r="GG77">
            <v>-0.12974249212000188</v>
          </cell>
          <cell r="GH77">
            <v>-0.25669759708999607</v>
          </cell>
          <cell r="GI77">
            <v>0.76489800061999347</v>
          </cell>
          <cell r="GJ77">
            <v>0.12264853726000524</v>
          </cell>
          <cell r="GK77">
            <v>0.83353528984000036</v>
          </cell>
          <cell r="GL77">
            <v>-9.172693309999147E-3</v>
          </cell>
          <cell r="GM77">
            <v>-0.41441976265999614</v>
          </cell>
          <cell r="GN77">
            <v>0.19933754176000207</v>
          </cell>
          <cell r="GO77">
            <v>0.31548839962999864</v>
          </cell>
          <cell r="GP77">
            <v>0</v>
          </cell>
          <cell r="GQ77">
            <v>0</v>
          </cell>
          <cell r="GR77">
            <v>0.20242667230002098</v>
          </cell>
          <cell r="GS77">
            <v>0</v>
          </cell>
          <cell r="GT77">
            <v>-0.154594960659999</v>
          </cell>
          <cell r="GU77">
            <v>-0.17842996321000015</v>
          </cell>
          <cell r="GV77">
            <v>0.56152737905000549</v>
          </cell>
          <cell r="GW77">
            <v>-0.49240897445000087</v>
          </cell>
          <cell r="GX77">
            <v>6.7658123249998425E-2</v>
          </cell>
          <cell r="GY77">
            <v>0</v>
          </cell>
          <cell r="GZ77">
            <v>0</v>
          </cell>
          <cell r="HA77">
            <v>0</v>
          </cell>
          <cell r="HB77">
            <v>0.39867506831998867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1.6715499015372188</v>
          </cell>
          <cell r="S78">
            <v>0</v>
          </cell>
          <cell r="T78">
            <v>0</v>
          </cell>
          <cell r="U78">
            <v>0</v>
          </cell>
          <cell r="V78">
            <v>1.6715499015401747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3.1024208392082073</v>
          </cell>
          <cell r="BF78">
            <v>0</v>
          </cell>
          <cell r="BG78">
            <v>0</v>
          </cell>
          <cell r="BH78">
            <v>3.1024208392100263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-2.8924002390594978</v>
          </cell>
          <cell r="BS78">
            <v>0</v>
          </cell>
          <cell r="BT78">
            <v>0</v>
          </cell>
          <cell r="BU78">
            <v>-2.8911991325201143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-1.2011065400656662E-3</v>
          </cell>
          <cell r="CE78">
            <v>8.3726371819977885E-2</v>
          </cell>
          <cell r="CF78">
            <v>1.718257283000213E-2</v>
          </cell>
          <cell r="CG78">
            <v>0</v>
          </cell>
          <cell r="CH78">
            <v>-1.5542040000227075E-4</v>
          </cell>
          <cell r="CI78">
            <v>-9.1953460000127052E-5</v>
          </cell>
          <cell r="CJ78">
            <v>4.3804129139999759E-2</v>
          </cell>
          <cell r="CK78">
            <v>-7.6017618999912884E-4</v>
          </cell>
          <cell r="CL78">
            <v>0</v>
          </cell>
          <cell r="CM78">
            <v>0</v>
          </cell>
          <cell r="CN78">
            <v>0</v>
          </cell>
          <cell r="CO78">
            <v>-3.0284997900054123E-3</v>
          </cell>
          <cell r="CP78">
            <v>2.6775719690000699E-2</v>
          </cell>
          <cell r="CQ78">
            <v>0</v>
          </cell>
          <cell r="CR78">
            <v>4.9362502469989522E-2</v>
          </cell>
          <cell r="CS78">
            <v>5.3187053119998495E-2</v>
          </cell>
          <cell r="CT78">
            <v>9.9077729998953146E-5</v>
          </cell>
          <cell r="CU78">
            <v>2.8331179997564959E-5</v>
          </cell>
          <cell r="CV78">
            <v>7.2395040000117206E-5</v>
          </cell>
          <cell r="CW78">
            <v>1.226736720006727E-3</v>
          </cell>
          <cell r="CX78">
            <v>-9.5646233800010805E-3</v>
          </cell>
          <cell r="CY78">
            <v>4.3135320599994031E-3</v>
          </cell>
          <cell r="CZ78">
            <v>0</v>
          </cell>
          <cell r="DA78">
            <v>0</v>
          </cell>
          <cell r="DB78">
            <v>0</v>
          </cell>
          <cell r="DC78">
            <v>1.0004441719502211E-11</v>
          </cell>
          <cell r="DD78">
            <v>-9.9902308647870086E-12</v>
          </cell>
          <cell r="DE78">
            <v>3.5914997409975058E-2</v>
          </cell>
          <cell r="DF78">
            <v>-5.3028057999995326E-3</v>
          </cell>
          <cell r="DG78">
            <v>0</v>
          </cell>
          <cell r="DH78">
            <v>4.5303034930000763E-2</v>
          </cell>
          <cell r="DI78">
            <v>-1.4786152659997498E-2</v>
          </cell>
          <cell r="DJ78">
            <v>1.1661333000034801E-4</v>
          </cell>
          <cell r="DK78">
            <v>3.9842562999581332E-4</v>
          </cell>
          <cell r="DL78">
            <v>0</v>
          </cell>
          <cell r="DM78">
            <v>0</v>
          </cell>
          <cell r="DN78">
            <v>0</v>
          </cell>
          <cell r="DO78">
            <v>-3.2934604000445233E-4</v>
          </cell>
          <cell r="DP78">
            <v>1.051522801999738E-2</v>
          </cell>
          <cell r="DQ78">
            <v>0</v>
          </cell>
          <cell r="DR78">
            <v>-6.1866533570025695E-2</v>
          </cell>
          <cell r="DS78">
            <v>-2.7393599992819873E-6</v>
          </cell>
          <cell r="DT78">
            <v>0</v>
          </cell>
          <cell r="DU78">
            <v>0</v>
          </cell>
          <cell r="DV78">
            <v>9.7504599099984546E-3</v>
          </cell>
          <cell r="DW78">
            <v>0</v>
          </cell>
          <cell r="DX78">
            <v>1.8237886599976605E-3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-7.3438042779997659E-2</v>
          </cell>
          <cell r="EE78">
            <v>4.4410277309964385E-2</v>
          </cell>
          <cell r="EF78">
            <v>2.1548787500051958E-3</v>
          </cell>
          <cell r="EG78">
            <v>1.9031358260001241E-2</v>
          </cell>
          <cell r="EH78">
            <v>0</v>
          </cell>
          <cell r="EI78">
            <v>2.7969530700001854E-2</v>
          </cell>
          <cell r="EJ78">
            <v>2.1582900018302098E-6</v>
          </cell>
          <cell r="EK78">
            <v>1.2171331899999416E-3</v>
          </cell>
          <cell r="EL78">
            <v>0</v>
          </cell>
          <cell r="EM78">
            <v>0</v>
          </cell>
          <cell r="EN78">
            <v>0</v>
          </cell>
          <cell r="EO78">
            <v>4.6238684999622137E-4</v>
          </cell>
          <cell r="EP78">
            <v>-6.4271687299992664E-3</v>
          </cell>
          <cell r="EQ78">
            <v>0</v>
          </cell>
          <cell r="ER78">
            <v>-0.1379672461700352</v>
          </cell>
          <cell r="ES78">
            <v>2.8284973189997231E-2</v>
          </cell>
          <cell r="ET78">
            <v>3.4949099999437294E-4</v>
          </cell>
          <cell r="EU78">
            <v>-6.0063059997617074E-5</v>
          </cell>
          <cell r="EV78">
            <v>4.6979604600032587E-3</v>
          </cell>
          <cell r="EW78">
            <v>-4.1723610860000093E-2</v>
          </cell>
          <cell r="EX78">
            <v>3.4741169199996591E-3</v>
          </cell>
          <cell r="EY78">
            <v>0</v>
          </cell>
          <cell r="EZ78">
            <v>1.7544017599995243E-3</v>
          </cell>
          <cell r="FA78">
            <v>5.5776199999968412E-5</v>
          </cell>
          <cell r="FB78">
            <v>0</v>
          </cell>
          <cell r="FC78">
            <v>-0.13531977422000807</v>
          </cell>
          <cell r="FD78">
            <v>5.1948243999788701E-4</v>
          </cell>
          <cell r="FE78">
            <v>0.14789354038003921</v>
          </cell>
          <cell r="FF78">
            <v>3.2782854490001512E-2</v>
          </cell>
          <cell r="FG78">
            <v>-7.9340983999998116E-4</v>
          </cell>
          <cell r="FH78">
            <v>3.9281324999969058E-3</v>
          </cell>
          <cell r="FI78">
            <v>1.7772452399995586E-3</v>
          </cell>
          <cell r="FJ78">
            <v>0</v>
          </cell>
          <cell r="FK78">
            <v>2.463602325000025E-2</v>
          </cell>
          <cell r="FL78">
            <v>0</v>
          </cell>
          <cell r="FM78">
            <v>1.3721260699988136E-3</v>
          </cell>
          <cell r="FN78">
            <v>2.313352772999977E-2</v>
          </cell>
          <cell r="FO78">
            <v>6.8388348469994753E-2</v>
          </cell>
          <cell r="FP78">
            <v>-7.005628779999995E-3</v>
          </cell>
          <cell r="FQ78">
            <v>-3.2567874999500646E-4</v>
          </cell>
          <cell r="FR78">
            <v>7.9441397050004525E-2</v>
          </cell>
          <cell r="FS78">
            <v>1.6389487279994341E-2</v>
          </cell>
          <cell r="FT78">
            <v>0</v>
          </cell>
          <cell r="FU78">
            <v>8.9095410300039646E-3</v>
          </cell>
          <cell r="FV78">
            <v>1.0048429899995881E-3</v>
          </cell>
          <cell r="FW78">
            <v>7.5904391000136684E-4</v>
          </cell>
          <cell r="FX78">
            <v>2.6009400770000468E-2</v>
          </cell>
          <cell r="FY78">
            <v>0</v>
          </cell>
          <cell r="FZ78">
            <v>0</v>
          </cell>
          <cell r="GA78">
            <v>0</v>
          </cell>
          <cell r="GB78">
            <v>2.4129939480005191E-2</v>
          </cell>
          <cell r="GC78">
            <v>1.3468684200006464E-3</v>
          </cell>
          <cell r="GD78">
            <v>8.9227317000251105E-4</v>
          </cell>
          <cell r="GE78">
            <v>6.3092353119941436E-2</v>
          </cell>
          <cell r="GF78">
            <v>2.4065968700028861E-3</v>
          </cell>
          <cell r="GG78">
            <v>0</v>
          </cell>
          <cell r="GH78">
            <v>1.1278005349996789E-2</v>
          </cell>
          <cell r="GI78">
            <v>7.1215074699964021E-3</v>
          </cell>
          <cell r="GJ78">
            <v>8.7872739999994565E-4</v>
          </cell>
          <cell r="GK78">
            <v>3.8447716180002089E-2</v>
          </cell>
          <cell r="GL78">
            <v>7.832553589999236E-3</v>
          </cell>
          <cell r="GM78">
            <v>1.2210051900005681E-3</v>
          </cell>
          <cell r="GN78">
            <v>0</v>
          </cell>
          <cell r="GO78">
            <v>-8.3774358999733067E-4</v>
          </cell>
          <cell r="GP78">
            <v>-5.2434572000024104E-3</v>
          </cell>
          <cell r="GQ78">
            <v>-1.2558139999896412E-5</v>
          </cell>
          <cell r="GR78">
            <v>2.7143202439958714E-2</v>
          </cell>
          <cell r="GS78">
            <v>2.4787855159992489E-2</v>
          </cell>
          <cell r="GT78">
            <v>0</v>
          </cell>
          <cell r="GU78">
            <v>6.3309106100000179E-3</v>
          </cell>
          <cell r="GV78">
            <v>-6.9886793119998458E-2</v>
          </cell>
          <cell r="GW78">
            <v>4.4356403400058753E-3</v>
          </cell>
          <cell r="GX78">
            <v>1.4631583099998124E-2</v>
          </cell>
          <cell r="GY78">
            <v>0</v>
          </cell>
          <cell r="GZ78">
            <v>0</v>
          </cell>
          <cell r="HA78">
            <v>0</v>
          </cell>
          <cell r="HB78">
            <v>-8.3774357000265809E-4</v>
          </cell>
          <cell r="HC78">
            <v>0</v>
          </cell>
          <cell r="HD78">
            <v>4.768174991999885E-2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</row>
        <row r="79">
          <cell r="F79">
            <v>3.3998943942897313</v>
          </cell>
          <cell r="G79">
            <v>2.2191466486301579</v>
          </cell>
          <cell r="H79">
            <v>-2.7708485311100048</v>
          </cell>
          <cell r="I79">
            <v>1.762464057080706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-1.1923354369598655</v>
          </cell>
          <cell r="O79">
            <v>-14.231454862980172</v>
          </cell>
          <cell r="P79">
            <v>-0.75425053365961503</v>
          </cell>
          <cell r="Q79">
            <v>9.1441358416204821</v>
          </cell>
          <cell r="R79">
            <v>13.131276175750827</v>
          </cell>
          <cell r="S79">
            <v>-14.317727514539001</v>
          </cell>
          <cell r="T79">
            <v>-17.798996776370586</v>
          </cell>
          <cell r="U79">
            <v>9.4863030864498796</v>
          </cell>
          <cell r="V79">
            <v>42.980072719879445</v>
          </cell>
          <cell r="W79">
            <v>-1.016637420979805</v>
          </cell>
          <cell r="X79">
            <v>2.7539722035298837</v>
          </cell>
          <cell r="Y79">
            <v>0</v>
          </cell>
          <cell r="Z79">
            <v>0</v>
          </cell>
          <cell r="AA79">
            <v>-5.4663693155903275</v>
          </cell>
          <cell r="AB79">
            <v>-1.2214373584592977</v>
          </cell>
          <cell r="AC79">
            <v>0</v>
          </cell>
          <cell r="AD79">
            <v>-2.2679034481698181</v>
          </cell>
          <cell r="AE79">
            <v>15.561611541845195</v>
          </cell>
          <cell r="AF79">
            <v>4.8129917262613162</v>
          </cell>
          <cell r="AG79">
            <v>5.2443127544202071</v>
          </cell>
          <cell r="AH79">
            <v>5.8453880748802476</v>
          </cell>
          <cell r="AI79">
            <v>-9.7455010582202704</v>
          </cell>
          <cell r="AJ79">
            <v>2.9161905080400174</v>
          </cell>
          <cell r="AK79">
            <v>5.5823983352597679</v>
          </cell>
          <cell r="AL79">
            <v>0</v>
          </cell>
          <cell r="AM79">
            <v>0</v>
          </cell>
          <cell r="AN79">
            <v>0</v>
          </cell>
          <cell r="AO79">
            <v>2.6206301521706337</v>
          </cell>
          <cell r="AP79">
            <v>0</v>
          </cell>
          <cell r="AQ79">
            <v>-1.7147989509694526</v>
          </cell>
          <cell r="AR79">
            <v>15.089976148068672</v>
          </cell>
          <cell r="AS79">
            <v>5.6909216937601741</v>
          </cell>
          <cell r="AT79">
            <v>9.4443369486098163</v>
          </cell>
          <cell r="AU79">
            <v>-7.8877354704104619</v>
          </cell>
          <cell r="AV79">
            <v>-1.1886773373998949</v>
          </cell>
          <cell r="AW79">
            <v>0</v>
          </cell>
          <cell r="AX79">
            <v>9.0978280162898955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-6.6697702788587776E-2</v>
          </cell>
          <cell r="BE79">
            <v>1.8741989971604198</v>
          </cell>
          <cell r="BF79">
            <v>-2.5154531280804804</v>
          </cell>
          <cell r="BG79">
            <v>-1.7082353080595567</v>
          </cell>
          <cell r="BH79">
            <v>-7.0981389746298191</v>
          </cell>
          <cell r="BI79">
            <v>9.9145072867995623</v>
          </cell>
          <cell r="BJ79">
            <v>0</v>
          </cell>
          <cell r="BK79">
            <v>2.3867352363899954</v>
          </cell>
          <cell r="BL79">
            <v>0</v>
          </cell>
          <cell r="BM79">
            <v>0</v>
          </cell>
          <cell r="BN79">
            <v>0</v>
          </cell>
          <cell r="BO79">
            <v>4.776180625140114</v>
          </cell>
          <cell r="BP79">
            <v>0</v>
          </cell>
          <cell r="BQ79">
            <v>-3.8813967404003051</v>
          </cell>
          <cell r="BR79">
            <v>1.3207479909906397</v>
          </cell>
          <cell r="BS79">
            <v>-6.8850060105196462</v>
          </cell>
          <cell r="BT79">
            <v>4.9942857962000744</v>
          </cell>
          <cell r="BU79">
            <v>0.48449506565020783</v>
          </cell>
          <cell r="BV79">
            <v>6.2767900277403896</v>
          </cell>
          <cell r="BW79">
            <v>-3.549816888080386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-10.433841348451097</v>
          </cell>
          <cell r="CF79">
            <v>0</v>
          </cell>
          <cell r="CG79">
            <v>0</v>
          </cell>
          <cell r="CH79">
            <v>-0.52712601392977376</v>
          </cell>
          <cell r="CI79">
            <v>-5.8949365592397953</v>
          </cell>
          <cell r="CJ79">
            <v>-2.2578289057905749</v>
          </cell>
          <cell r="CK79">
            <v>0.39599477134015615</v>
          </cell>
          <cell r="CL79">
            <v>0</v>
          </cell>
          <cell r="CM79">
            <v>0</v>
          </cell>
          <cell r="CN79">
            <v>0</v>
          </cell>
          <cell r="CO79">
            <v>-2.1499446408297445</v>
          </cell>
          <cell r="CP79">
            <v>0</v>
          </cell>
          <cell r="CQ79">
            <v>0</v>
          </cell>
          <cell r="CR79">
            <v>4.0547306059597759</v>
          </cell>
          <cell r="CS79">
            <v>0</v>
          </cell>
          <cell r="CT79">
            <v>0</v>
          </cell>
          <cell r="CU79">
            <v>6.6008284384402032</v>
          </cell>
          <cell r="CV79">
            <v>-4.3739910028898521</v>
          </cell>
          <cell r="CW79">
            <v>1.82789317040897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19.29010039223067</v>
          </cell>
          <cell r="DF79">
            <v>0</v>
          </cell>
          <cell r="DG79">
            <v>0</v>
          </cell>
          <cell r="DH79">
            <v>-3.4377275767196807</v>
          </cell>
          <cell r="DI79">
            <v>-3.2052850896998279</v>
          </cell>
          <cell r="DJ79">
            <v>7.4052539831609465</v>
          </cell>
          <cell r="DK79">
            <v>18.527859075499691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6.6066357437885017</v>
          </cell>
          <cell r="DS79">
            <v>0</v>
          </cell>
          <cell r="DT79">
            <v>0</v>
          </cell>
          <cell r="DU79">
            <v>7.4627344834698306</v>
          </cell>
          <cell r="DV79">
            <v>-5.9607069208987014</v>
          </cell>
          <cell r="DW79">
            <v>0.89623464252963458</v>
          </cell>
          <cell r="DX79">
            <v>4.2083735386900116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-0.49749399020981855</v>
          </cell>
          <cell r="EF79">
            <v>-0.33334996560000718</v>
          </cell>
          <cell r="EG79">
            <v>-0.51068407817997752</v>
          </cell>
          <cell r="EH79">
            <v>-0.2474885529699975</v>
          </cell>
          <cell r="EI79">
            <v>0.79208872769000749</v>
          </cell>
          <cell r="EJ79">
            <v>1.0615805379099967</v>
          </cell>
          <cell r="EK79">
            <v>-0.21928312246998871</v>
          </cell>
          <cell r="EL79">
            <v>1.0670281760006617E-2</v>
          </cell>
          <cell r="EM79">
            <v>5.5264054070001123E-2</v>
          </cell>
          <cell r="EN79">
            <v>0.35647199714999545</v>
          </cell>
          <cell r="EO79">
            <v>-1.9035967783699448</v>
          </cell>
          <cell r="EP79">
            <v>0.11191498510001452</v>
          </cell>
          <cell r="EQ79">
            <v>0.32891792370003259</v>
          </cell>
          <cell r="ER79">
            <v>-0.18173347441006626</v>
          </cell>
          <cell r="ES79">
            <v>-5.7208536109996544E-2</v>
          </cell>
          <cell r="ET79">
            <v>0.10386380205999046</v>
          </cell>
          <cell r="EU79">
            <v>-0.38094147866999606</v>
          </cell>
          <cell r="EV79">
            <v>0.22935878295001544</v>
          </cell>
          <cell r="EW79">
            <v>0.60127571119001288</v>
          </cell>
          <cell r="EX79">
            <v>0.26474984207999341</v>
          </cell>
          <cell r="EY79">
            <v>1.0049912437700073</v>
          </cell>
          <cell r="EZ79">
            <v>7.2162504339992495E-2</v>
          </cell>
          <cell r="FA79">
            <v>-0.63256662223999882</v>
          </cell>
          <cell r="FB79">
            <v>-1.2134246133599618</v>
          </cell>
          <cell r="FC79">
            <v>-0.35004872237001905</v>
          </cell>
          <cell r="FD79">
            <v>0.17605461194997929</v>
          </cell>
          <cell r="FE79">
            <v>-1.0737368027299681</v>
          </cell>
          <cell r="FF79">
            <v>0.37565667510000367</v>
          </cell>
          <cell r="FG79">
            <v>0.50472175728000934</v>
          </cell>
          <cell r="FH79">
            <v>1.8218110475599829</v>
          </cell>
          <cell r="FI79">
            <v>-0.29081487834000086</v>
          </cell>
          <cell r="FJ79">
            <v>-1.7327020064900012</v>
          </cell>
          <cell r="FK79">
            <v>-1.472312700019998</v>
          </cell>
          <cell r="FL79">
            <v>0.50679087634000552</v>
          </cell>
          <cell r="FM79">
            <v>0.10804292918000158</v>
          </cell>
          <cell r="FN79">
            <v>0.16345866329000103</v>
          </cell>
          <cell r="FO79">
            <v>-0.87480281682999816</v>
          </cell>
          <cell r="FP79">
            <v>-0.53549385844000597</v>
          </cell>
          <cell r="FQ79">
            <v>0.35190750863998232</v>
          </cell>
          <cell r="FR79">
            <v>-0.48159598757001731</v>
          </cell>
          <cell r="FS79">
            <v>-0.10617813014999911</v>
          </cell>
          <cell r="FT79">
            <v>4.1549052129980169E-2</v>
          </cell>
          <cell r="FU79">
            <v>2.3732911160003312E-2</v>
          </cell>
          <cell r="FV79">
            <v>-0.88316750666002264</v>
          </cell>
          <cell r="FW79">
            <v>9.239783143998892E-2</v>
          </cell>
          <cell r="FX79">
            <v>-0.57231525161999741</v>
          </cell>
          <cell r="FY79">
            <v>-0.49424579131999735</v>
          </cell>
          <cell r="FZ79">
            <v>-0.45991242887000539</v>
          </cell>
          <cell r="GA79">
            <v>-0.18689708973000307</v>
          </cell>
          <cell r="GB79">
            <v>2.4182882217600223</v>
          </cell>
          <cell r="GC79">
            <v>6.6683495339987076E-2</v>
          </cell>
          <cell r="GD79">
            <v>-0.42153130104998127</v>
          </cell>
          <cell r="GE79">
            <v>-0.55504447263979273</v>
          </cell>
          <cell r="GF79">
            <v>0.65306064632997618</v>
          </cell>
          <cell r="GG79">
            <v>-0.10686512321001373</v>
          </cell>
          <cell r="GH79">
            <v>0.75017737220999692</v>
          </cell>
          <cell r="GI79">
            <v>-1.1352730590799922</v>
          </cell>
          <cell r="GJ79">
            <v>-1.4771457696400034</v>
          </cell>
          <cell r="GK79">
            <v>1.0845179631500059</v>
          </cell>
          <cell r="GL79">
            <v>0.26149390636000902</v>
          </cell>
          <cell r="GM79">
            <v>-7.5328009129989937E-2</v>
          </cell>
          <cell r="GN79">
            <v>-0.1422977240800023</v>
          </cell>
          <cell r="GO79">
            <v>0.38009196824000924</v>
          </cell>
          <cell r="GP79">
            <v>-0.58308763086000681</v>
          </cell>
          <cell r="GQ79">
            <v>-0.16438901293000185</v>
          </cell>
          <cell r="GR79">
            <v>0.11637062766999406</v>
          </cell>
          <cell r="GS79">
            <v>-0.25595338229999243</v>
          </cell>
          <cell r="GT79">
            <v>0.24490425521000247</v>
          </cell>
          <cell r="GU79">
            <v>0.34849432039000305</v>
          </cell>
          <cell r="GV79">
            <v>0.41325315151999575</v>
          </cell>
          <cell r="GW79">
            <v>-0.15078872267000065</v>
          </cell>
          <cell r="GX79">
            <v>0.24735185995000109</v>
          </cell>
          <cell r="GY79">
            <v>7.5413691450002318E-2</v>
          </cell>
          <cell r="GZ79">
            <v>-6.0975244260006889E-2</v>
          </cell>
          <cell r="HA79">
            <v>-8.4430661099993642E-2</v>
          </cell>
          <cell r="HB79">
            <v>-1.1828262299200105</v>
          </cell>
          <cell r="HC79">
            <v>0.32027410059998829</v>
          </cell>
          <cell r="HD79">
            <v>0.20165348879999101</v>
          </cell>
          <cell r="HE79">
            <v>-0.40981655907989989</v>
          </cell>
          <cell r="HF79">
            <v>-0.17355311356999437</v>
          </cell>
          <cell r="HG79">
            <v>0.43508013593998385</v>
          </cell>
          <cell r="HH79">
            <v>-0.64815825953999706</v>
          </cell>
          <cell r="HI79">
            <v>0.89891217768000331</v>
          </cell>
          <cell r="HJ79">
            <v>-0.60124435567003331</v>
          </cell>
          <cell r="HK79">
            <v>0.13419537148999439</v>
          </cell>
          <cell r="HL79">
            <v>-4.6991093290003505E-2</v>
          </cell>
          <cell r="HM79">
            <v>0</v>
          </cell>
          <cell r="HN79">
            <v>2.783958175000123E-2</v>
          </cell>
          <cell r="HO79">
            <v>-0.367094416509957</v>
          </cell>
          <cell r="HP79">
            <v>7.8463219739987267E-2</v>
          </cell>
          <cell r="HQ79">
            <v>-0.147265807100041</v>
          </cell>
          <cell r="HR79">
            <v>-0.36411150411004201</v>
          </cell>
          <cell r="HS79">
            <v>-4.9945200930011424E-2</v>
          </cell>
          <cell r="HT79">
            <v>-0.87743835526998737</v>
          </cell>
          <cell r="HU79">
            <v>-0.21360888124999633</v>
          </cell>
          <cell r="HV79">
            <v>0.24804579195998144</v>
          </cell>
          <cell r="HW79">
            <v>0.55215226861001554</v>
          </cell>
          <cell r="HX79">
            <v>-2.3317127230001233E-2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-0.1617543871197995</v>
          </cell>
          <cell r="IF79">
            <v>0</v>
          </cell>
          <cell r="IG79">
            <v>-0.13098621433999824</v>
          </cell>
          <cell r="IH79">
            <v>0.49627609266002537</v>
          </cell>
          <cell r="II79">
            <v>0.36759086281999487</v>
          </cell>
          <cell r="IJ79">
            <v>-0.73920321552999724</v>
          </cell>
          <cell r="IK79">
            <v>-0.15543191272999479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0.94974409401015691</v>
          </cell>
          <cell r="IS79">
            <v>0</v>
          </cell>
          <cell r="IT79">
            <v>8.1201206660011849E-2</v>
          </cell>
          <cell r="IU79">
            <v>-7.6260200050001004E-2</v>
          </cell>
          <cell r="IV79">
            <v>0.57722439208001219</v>
          </cell>
          <cell r="IW79">
            <v>0.2844314346099992</v>
          </cell>
          <cell r="IX79">
            <v>8.3147260710006776E-2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0.41330637002010917</v>
          </cell>
          <cell r="JF79">
            <v>0</v>
          </cell>
          <cell r="JG79">
            <v>5.716374259000645E-2</v>
          </cell>
          <cell r="JH79">
            <v>1.0275160565799553</v>
          </cell>
          <cell r="JI79">
            <v>-0.66540880179996975</v>
          </cell>
          <cell r="JJ79">
            <v>0.22216811418000759</v>
          </cell>
          <cell r="JK79">
            <v>-0.17021687508000127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-5.7915866450002795E-2</v>
          </cell>
        </row>
        <row r="80">
          <cell r="F80">
            <v>2.1515699999991728E-6</v>
          </cell>
          <cell r="G80">
            <v>3.5939910000001157E-5</v>
          </cell>
          <cell r="H80">
            <v>-1.5912000000083137E-7</v>
          </cell>
          <cell r="I80">
            <v>-7.6760000000328232E-8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-1.3767000000067253E-7</v>
          </cell>
          <cell r="P80">
            <v>-4.8259999999716863E-8</v>
          </cell>
          <cell r="Q80">
            <v>-2.2166270000000335E-5</v>
          </cell>
          <cell r="R80">
            <v>3.9882206999999892E-4</v>
          </cell>
          <cell r="S80">
            <v>3.8820560000001406E-5</v>
          </cell>
          <cell r="T80">
            <v>4.5960430000000288E-5</v>
          </cell>
          <cell r="U80">
            <v>9.1673600000000653E-5</v>
          </cell>
          <cell r="V80">
            <v>8.5863710000000891E-5</v>
          </cell>
          <cell r="W80">
            <v>-8.6744200000002381E-6</v>
          </cell>
          <cell r="X80">
            <v>1.0041945999999993E-4</v>
          </cell>
          <cell r="Y80">
            <v>1.1792630000000137E-5</v>
          </cell>
          <cell r="Z80">
            <v>0</v>
          </cell>
          <cell r="AA80">
            <v>2.1969499999991218E-6</v>
          </cell>
          <cell r="AB80">
            <v>2.6104379999999233E-5</v>
          </cell>
          <cell r="AC80">
            <v>-1.9232399999999372E-6</v>
          </cell>
          <cell r="AD80">
            <v>6.5880099999991726E-6</v>
          </cell>
          <cell r="AE80">
            <v>2.7784049999998728E-4</v>
          </cell>
          <cell r="AF80">
            <v>2.2768220000000255E-5</v>
          </cell>
          <cell r="AG80">
            <v>1.2264728000000065E-4</v>
          </cell>
          <cell r="AH80">
            <v>8.7537099999999979E-6</v>
          </cell>
          <cell r="AI80">
            <v>9.4166489999999471E-5</v>
          </cell>
          <cell r="AJ80">
            <v>-6.74745000000046E-6</v>
          </cell>
          <cell r="AK80">
            <v>-9.2531189999999972E-5</v>
          </cell>
          <cell r="AL80">
            <v>2.2179789999999221E-5</v>
          </cell>
          <cell r="AM80">
            <v>6.9452299999994693E-6</v>
          </cell>
          <cell r="AN80">
            <v>-1.1407379999999953E-5</v>
          </cell>
          <cell r="AO80">
            <v>2.3682439999998806E-5</v>
          </cell>
          <cell r="AP80">
            <v>2.4207179999999329E-5</v>
          </cell>
          <cell r="AQ80">
            <v>6.3176179999999138E-5</v>
          </cell>
          <cell r="AR80">
            <v>-1.3113717999997665E-4</v>
          </cell>
          <cell r="AS80">
            <v>-3.2581079999998222E-5</v>
          </cell>
          <cell r="AT80">
            <v>-7.6928089999999186E-5</v>
          </cell>
          <cell r="AU80">
            <v>4.6895789999998501E-5</v>
          </cell>
          <cell r="AV80">
            <v>5.4337240000000564E-5</v>
          </cell>
          <cell r="AW80">
            <v>-1.544696000000019E-5</v>
          </cell>
          <cell r="AX80">
            <v>-2.707150000000498E-6</v>
          </cell>
          <cell r="AY80">
            <v>-5.1416179999999589E-5</v>
          </cell>
          <cell r="AZ80">
            <v>3.6800000000405952E-9</v>
          </cell>
          <cell r="BA80">
            <v>2.4960750000000559E-5</v>
          </cell>
          <cell r="BB80">
            <v>5.9584100000001014E-5</v>
          </cell>
          <cell r="BC80">
            <v>-2.3435900000000343E-5</v>
          </cell>
          <cell r="BD80">
            <v>-1.1440337999999925E-4</v>
          </cell>
          <cell r="BE80">
            <v>-2.2118000000001525E-5</v>
          </cell>
          <cell r="BF80">
            <v>1.6244439999996835E-5</v>
          </cell>
          <cell r="BG80">
            <v>-1.6383299999986681E-6</v>
          </cell>
          <cell r="BH80">
            <v>-8.6396949999999542E-5</v>
          </cell>
          <cell r="BI80">
            <v>3.8812140000000356E-5</v>
          </cell>
          <cell r="BJ80">
            <v>-2.3531079999999926E-5</v>
          </cell>
          <cell r="BK80">
            <v>-5.0875899999999578E-5</v>
          </cell>
          <cell r="BL80">
            <v>-2.2358569999999557E-5</v>
          </cell>
          <cell r="BM80">
            <v>-3.6977400000000674E-6</v>
          </cell>
          <cell r="BN80">
            <v>8.4022799999999842E-6</v>
          </cell>
          <cell r="BO80">
            <v>5.5664379999998889E-5</v>
          </cell>
          <cell r="BP80">
            <v>4.725732999999975E-5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</row>
        <row r="81">
          <cell r="F81">
            <v>-2.1515700000009075E-6</v>
          </cell>
          <cell r="G81">
            <v>-3.5939909999997688E-5</v>
          </cell>
          <cell r="H81">
            <v>6.5184000000023667E-6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1.2000000000622624E-8</v>
          </cell>
          <cell r="Q81">
            <v>2.21662699999986E-5</v>
          </cell>
          <cell r="R81">
            <v>9.2341489999997473E-4</v>
          </cell>
          <cell r="S81">
            <v>1.7983074999999155E-4</v>
          </cell>
          <cell r="T81">
            <v>2.3487349000000241E-4</v>
          </cell>
          <cell r="U81">
            <v>-1.9739200000000456E-5</v>
          </cell>
          <cell r="V81">
            <v>1.2933109999999949E-4</v>
          </cell>
          <cell r="W81">
            <v>1.0468950999999865E-4</v>
          </cell>
          <cell r="X81">
            <v>7.7643810000001603E-5</v>
          </cell>
          <cell r="Y81">
            <v>2.6444199999999668E-5</v>
          </cell>
          <cell r="Z81">
            <v>1.5751100000006152E-6</v>
          </cell>
          <cell r="AA81">
            <v>3.7043950000001033E-5</v>
          </cell>
          <cell r="AB81">
            <v>1.364044500000005E-4</v>
          </cell>
          <cell r="AC81">
            <v>7.6084300000001104E-6</v>
          </cell>
          <cell r="AD81">
            <v>7.7092999999986422E-6</v>
          </cell>
          <cell r="AE81">
            <v>1.4272529999997952E-5</v>
          </cell>
          <cell r="AF81">
            <v>-5.1577469999997821E-5</v>
          </cell>
          <cell r="AG81">
            <v>-6.76190000000014E-5</v>
          </cell>
          <cell r="AH81">
            <v>6.540493000000043E-5</v>
          </cell>
          <cell r="AI81">
            <v>-1.5028279999999145E-5</v>
          </cell>
          <cell r="AJ81">
            <v>2.3174350000000274E-5</v>
          </cell>
          <cell r="AK81">
            <v>7.6614680000001642E-5</v>
          </cell>
          <cell r="AL81">
            <v>1.0444732000000016E-4</v>
          </cell>
          <cell r="AM81">
            <v>-9.176340000000005E-6</v>
          </cell>
          <cell r="AN81">
            <v>2.6872400000002572E-6</v>
          </cell>
          <cell r="AO81">
            <v>-2.7267610000006326E-5</v>
          </cell>
          <cell r="AP81">
            <v>-1.7133500000016122E-6</v>
          </cell>
          <cell r="AQ81">
            <v>-8.5673939999995896E-5</v>
          </cell>
          <cell r="AR81">
            <v>5.0260034000002007E-4</v>
          </cell>
          <cell r="AS81">
            <v>3.2581080000006896E-5</v>
          </cell>
          <cell r="AT81">
            <v>7.9196560000001359E-5</v>
          </cell>
          <cell r="AU81">
            <v>-4.0359310000001591E-5</v>
          </cell>
          <cell r="AV81">
            <v>2.6140430000000207E-4</v>
          </cell>
          <cell r="AW81">
            <v>1.5446969999999283E-5</v>
          </cell>
          <cell r="AX81">
            <v>2.7730800000000388E-5</v>
          </cell>
          <cell r="AY81">
            <v>4.0967309999999889E-5</v>
          </cell>
          <cell r="AZ81">
            <v>-1.9656600000004382E-6</v>
          </cell>
          <cell r="BA81">
            <v>-1.6585900000000257E-5</v>
          </cell>
          <cell r="BB81">
            <v>-3.2746000000000164E-5</v>
          </cell>
          <cell r="BC81">
            <v>2.2533200000000864E-5</v>
          </cell>
          <cell r="BD81">
            <v>1.1439699000000483E-4</v>
          </cell>
          <cell r="BE81">
            <v>2.6807144000001726E-4</v>
          </cell>
          <cell r="BF81">
            <v>-1.651839999999502E-5</v>
          </cell>
          <cell r="BG81">
            <v>1.6383099999996154E-6</v>
          </cell>
          <cell r="BH81">
            <v>1.8370015000000045E-4</v>
          </cell>
          <cell r="BI81">
            <v>-2.1063409999999214E-5</v>
          </cell>
          <cell r="BJ81">
            <v>2.3531069999999099E-5</v>
          </cell>
          <cell r="BK81">
            <v>5.0875899999998711E-5</v>
          </cell>
          <cell r="BL81">
            <v>2.2358570000000424E-5</v>
          </cell>
          <cell r="BM81">
            <v>5.1044099999997955E-6</v>
          </cell>
          <cell r="BN81">
            <v>-4.0068999999998481E-6</v>
          </cell>
          <cell r="BO81">
            <v>-4.5184659999999294E-5</v>
          </cell>
          <cell r="BP81">
            <v>6.7636410000005559E-5</v>
          </cell>
          <cell r="BQ81">
            <v>-1.000000082740371E-11</v>
          </cell>
          <cell r="BR81">
            <v>3.8392674000001237E-4</v>
          </cell>
          <cell r="BS81">
            <v>-2.0731199999943217E-6</v>
          </cell>
          <cell r="BT81">
            <v>-2.7358000000143878E-7</v>
          </cell>
          <cell r="BU81">
            <v>5.2344829999998593E-5</v>
          </cell>
          <cell r="BV81">
            <v>2.3863839999999949E-4</v>
          </cell>
          <cell r="BW81">
            <v>1.9427810000000045E-5</v>
          </cell>
          <cell r="BX81">
            <v>6.5787550000001582E-5</v>
          </cell>
          <cell r="BY81">
            <v>0</v>
          </cell>
          <cell r="BZ81">
            <v>1.0074849999999747E-5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</row>
        <row r="102">
          <cell r="F102">
            <v>0</v>
          </cell>
          <cell r="G102">
            <v>0</v>
          </cell>
          <cell r="H102">
            <v>-1.9221025218939758E-2</v>
          </cell>
          <cell r="I102">
            <v>-7.6766809797845781E-8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3.9017322706058621E-10</v>
          </cell>
          <cell r="O102">
            <v>0.18536193776890286</v>
          </cell>
          <cell r="P102">
            <v>6.1280090721993474E-3</v>
          </cell>
          <cell r="Q102">
            <v>1.178705133497715E-9</v>
          </cell>
          <cell r="R102">
            <v>122.51766735812998</v>
          </cell>
          <cell r="S102">
            <v>14.473014321567462</v>
          </cell>
          <cell r="T102">
            <v>11.944934347620801</v>
          </cell>
          <cell r="U102">
            <v>22.186062426530043</v>
          </cell>
          <cell r="V102">
            <v>58.802906073970007</v>
          </cell>
          <cell r="W102">
            <v>12.521841567189767</v>
          </cell>
          <cell r="X102">
            <v>-3.1822465395707695</v>
          </cell>
          <cell r="Y102">
            <v>3.8236830732785165E-5</v>
          </cell>
          <cell r="Z102">
            <v>1.5751102182548493E-6</v>
          </cell>
          <cell r="AA102">
            <v>0.47391665478244249</v>
          </cell>
          <cell r="AB102">
            <v>5.2971787116439373</v>
          </cell>
          <cell r="AC102">
            <v>5.6851913541322574E-6</v>
          </cell>
          <cell r="AD102">
            <v>1.4297307643573731E-5</v>
          </cell>
          <cell r="AE102">
            <v>35.917327651928645</v>
          </cell>
          <cell r="AF102">
            <v>8.0995450116097345</v>
          </cell>
          <cell r="AG102">
            <v>11.419273114041061</v>
          </cell>
          <cell r="AH102">
            <v>16.557464877661914</v>
          </cell>
          <cell r="AI102">
            <v>-7.0058431043798919</v>
          </cell>
          <cell r="AJ102">
            <v>6.5248109596195718</v>
          </cell>
          <cell r="AK102">
            <v>0.11293132070932188</v>
          </cell>
          <cell r="AL102">
            <v>1.2662710832955781E-4</v>
          </cell>
          <cell r="AM102">
            <v>-2.2311123757390305E-6</v>
          </cell>
          <cell r="AN102">
            <v>-8.7201406131498516E-6</v>
          </cell>
          <cell r="AO102">
            <v>-1.5563252202191507</v>
          </cell>
          <cell r="AP102">
            <v>2.2493828510050662E-5</v>
          </cell>
          <cell r="AQ102">
            <v>1.7653325232604402</v>
          </cell>
          <cell r="AR102">
            <v>3.6222382232663222</v>
          </cell>
          <cell r="AS102">
            <v>4.4019543565809727E-10</v>
          </cell>
          <cell r="AT102">
            <v>2.2684598661726341E-6</v>
          </cell>
          <cell r="AU102">
            <v>-7.2720250827842392E-3</v>
          </cell>
          <cell r="AV102">
            <v>2.2133903297581128</v>
          </cell>
          <cell r="AW102">
            <v>0.23102347155145253</v>
          </cell>
          <cell r="AX102">
            <v>1.1118071104101546</v>
          </cell>
          <cell r="AY102">
            <v>-1.0448869943502359E-5</v>
          </cell>
          <cell r="AZ102">
            <v>-1.9619801605585963E-6</v>
          </cell>
          <cell r="BA102">
            <v>8.3748491306323558E-6</v>
          </cell>
          <cell r="BB102">
            <v>7.3292012377351057E-2</v>
          </cell>
          <cell r="BC102">
            <v>-9.0270077635068446E-7</v>
          </cell>
          <cell r="BD102">
            <v>-5.969923222437501E-9</v>
          </cell>
          <cell r="BE102">
            <v>12.924574573611608</v>
          </cell>
          <cell r="BF102">
            <v>0.1318280429331935</v>
          </cell>
          <cell r="BG102">
            <v>-0.1942937790263386</v>
          </cell>
          <cell r="BH102">
            <v>0.28314448499077116</v>
          </cell>
          <cell r="BI102">
            <v>12.869559104514337</v>
          </cell>
          <cell r="BJ102">
            <v>0</v>
          </cell>
          <cell r="BK102">
            <v>0</v>
          </cell>
          <cell r="BL102">
            <v>0</v>
          </cell>
          <cell r="BM102">
            <v>1.4066699804970995E-6</v>
          </cell>
          <cell r="BN102">
            <v>4.3953805288765579E-6</v>
          </cell>
          <cell r="BO102">
            <v>0.14193474912099191</v>
          </cell>
          <cell r="BP102">
            <v>1.1489373900985811E-4</v>
          </cell>
          <cell r="BQ102">
            <v>-0.30771872473633266</v>
          </cell>
          <cell r="BR102">
            <v>19.16162630089093</v>
          </cell>
          <cell r="BS102">
            <v>-2.0731240510940552E-6</v>
          </cell>
          <cell r="BT102">
            <v>-2.7357964427210391E-7</v>
          </cell>
          <cell r="BU102">
            <v>4.4444940576286172</v>
          </cell>
          <cell r="BV102">
            <v>11.968520510212329</v>
          </cell>
          <cell r="BW102">
            <v>2.7534585286339279</v>
          </cell>
          <cell r="BX102">
            <v>6.5787549829110503E-5</v>
          </cell>
          <cell r="BY102">
            <v>0</v>
          </cell>
          <cell r="BZ102">
            <v>1.007484934234526E-5</v>
          </cell>
          <cell r="CA102">
            <v>0</v>
          </cell>
          <cell r="CB102">
            <v>1.5554120000160765E-3</v>
          </cell>
          <cell r="CC102">
            <v>0</v>
          </cell>
          <cell r="CD102">
            <v>-6.4757233012642246E-3</v>
          </cell>
          <cell r="CE102">
            <v>-0.23375536377716344</v>
          </cell>
          <cell r="CF102">
            <v>7.720587306903326E-2</v>
          </cell>
          <cell r="CG102">
            <v>-0.22977933565925923</v>
          </cell>
          <cell r="CH102">
            <v>0.79626876306974737</v>
          </cell>
          <cell r="CI102">
            <v>0.31916898899908119</v>
          </cell>
          <cell r="CJ102">
            <v>-1.6293856690026587E-2</v>
          </cell>
          <cell r="CK102">
            <v>0.29705937471226207</v>
          </cell>
          <cell r="CL102">
            <v>-0.19942072444973746</v>
          </cell>
          <cell r="CM102">
            <v>6.1389635502564488E-3</v>
          </cell>
          <cell r="CN102">
            <v>1.9633027113741264E-4</v>
          </cell>
          <cell r="CO102">
            <v>-1.337166138970133</v>
          </cell>
          <cell r="CP102">
            <v>2.8693013819065527E-2</v>
          </cell>
          <cell r="CQ102">
            <v>2.4173384528694442E-2</v>
          </cell>
          <cell r="CR102">
            <v>-0.75952695900923572</v>
          </cell>
          <cell r="CS102">
            <v>-5.9515778368222527E-2</v>
          </cell>
          <cell r="CT102">
            <v>-1.6359511149858008E-2</v>
          </cell>
          <cell r="CU102">
            <v>0.87870984028086241</v>
          </cell>
          <cell r="CV102">
            <v>-2.5433814558291488</v>
          </cell>
          <cell r="CW102">
            <v>9.5425874387728982E-2</v>
          </cell>
          <cell r="CX102">
            <v>2.135224943049252E-2</v>
          </cell>
          <cell r="CY102">
            <v>0.21385631210068823</v>
          </cell>
          <cell r="CZ102">
            <v>-2.5679380059955292E-2</v>
          </cell>
          <cell r="DA102">
            <v>2.3723095859168097E-2</v>
          </cell>
          <cell r="DB102">
            <v>0.63747291337858769</v>
          </cell>
          <cell r="DC102">
            <v>0</v>
          </cell>
          <cell r="DD102">
            <v>1.4868880931317108E-2</v>
          </cell>
          <cell r="DE102">
            <v>0.24375674937618896</v>
          </cell>
          <cell r="DF102">
            <v>-0.18114523393160198</v>
          </cell>
          <cell r="DG102">
            <v>0.48357290599051339</v>
          </cell>
          <cell r="DH102">
            <v>-0.70374194348005403</v>
          </cell>
          <cell r="DI102">
            <v>-0.20784475327855034</v>
          </cell>
          <cell r="DJ102">
            <v>-9.0454858587690978E-2</v>
          </cell>
          <cell r="DK102">
            <v>0.67241592687059892</v>
          </cell>
          <cell r="DL102">
            <v>-4.2170341510427534E-2</v>
          </cell>
          <cell r="DM102">
            <v>0.13345764751102251</v>
          </cell>
          <cell r="DN102">
            <v>-3.9211059979606944E-2</v>
          </cell>
          <cell r="DO102">
            <v>0.19162443891036673</v>
          </cell>
          <cell r="DP102">
            <v>5.7219367899961071E-3</v>
          </cell>
          <cell r="DQ102">
            <v>2.1532084057980683E-2</v>
          </cell>
          <cell r="DR102">
            <v>-2.2453518036199966</v>
          </cell>
          <cell r="DS102">
            <v>0.36886114341177745</v>
          </cell>
          <cell r="DT102">
            <v>0.14396570861936198</v>
          </cell>
          <cell r="DU102">
            <v>-1.4685522701001901</v>
          </cell>
          <cell r="DV102">
            <v>-1.4624484787182155</v>
          </cell>
          <cell r="DW102">
            <v>-0.25145311381038482</v>
          </cell>
          <cell r="DX102">
            <v>0.20599822257099731</v>
          </cell>
          <cell r="DY102">
            <v>8.3400664152577519E-9</v>
          </cell>
          <cell r="DZ102">
            <v>-3.9877542049907788E-2</v>
          </cell>
          <cell r="EA102">
            <v>-0.19933722193036374</v>
          </cell>
          <cell r="EB102">
            <v>0.53629714747148682</v>
          </cell>
          <cell r="EC102">
            <v>0</v>
          </cell>
          <cell r="ED102">
            <v>-7.8805407420077245E-2</v>
          </cell>
          <cell r="EE102">
            <v>-0.98182742294011405</v>
          </cell>
          <cell r="EF102">
            <v>6.5161015799617417E-3</v>
          </cell>
          <cell r="EG102">
            <v>-0.47567948224994439</v>
          </cell>
          <cell r="EH102">
            <v>-6.987094978001096E-2</v>
          </cell>
          <cell r="EI102">
            <v>0.21363724517999572</v>
          </cell>
          <cell r="EJ102">
            <v>0.87339386762999993</v>
          </cell>
          <cell r="EK102">
            <v>-0.44999639610000486</v>
          </cell>
          <cell r="EL102">
            <v>0.51220128762000172</v>
          </cell>
          <cell r="EM102">
            <v>-0.31049822982001274</v>
          </cell>
          <cell r="EN102">
            <v>0.25462955001998466</v>
          </cell>
          <cell r="EO102">
            <v>-1.5126172969798972</v>
          </cell>
          <cell r="EP102">
            <v>-0.23982133151992002</v>
          </cell>
          <cell r="EQ102">
            <v>0.21627821148001658</v>
          </cell>
          <cell r="ER102">
            <v>-1.5322051444304634</v>
          </cell>
          <cell r="ES102">
            <v>-7.9512755299901983E-3</v>
          </cell>
          <cell r="ET102">
            <v>-0.23877735003003409</v>
          </cell>
          <cell r="EU102">
            <v>0.20772347210001385</v>
          </cell>
          <cell r="EV102">
            <v>0.59197702970999444</v>
          </cell>
          <cell r="EW102">
            <v>-0.67880012640998189</v>
          </cell>
          <cell r="EX102">
            <v>0.770967744160032</v>
          </cell>
          <cell r="EY102">
            <v>0.76645116814000858</v>
          </cell>
          <cell r="EZ102">
            <v>-0.64927664646000949</v>
          </cell>
          <cell r="FA102">
            <v>0.24955245371000956</v>
          </cell>
          <cell r="FB102">
            <v>-2.048214058459962</v>
          </cell>
          <cell r="FC102">
            <v>-0.65781263053997918</v>
          </cell>
          <cell r="FD102">
            <v>0.16195507517994656</v>
          </cell>
          <cell r="FE102">
            <v>-1.8986351859803108</v>
          </cell>
          <cell r="FF102">
            <v>-0.3554837954999357</v>
          </cell>
          <cell r="FG102">
            <v>-0.14721209846999272</v>
          </cell>
          <cell r="FH102">
            <v>1.2582880304100286</v>
          </cell>
          <cell r="FI102">
            <v>3.171249793001607E-2</v>
          </cell>
          <cell r="FJ102">
            <v>-1.6643404845600287</v>
          </cell>
          <cell r="FK102">
            <v>-1.5180143498199925</v>
          </cell>
          <cell r="FL102">
            <v>-0.25793032392999748</v>
          </cell>
          <cell r="FM102">
            <v>0.25531435410999848</v>
          </cell>
          <cell r="FN102">
            <v>0.37688515996001115</v>
          </cell>
          <cell r="FO102">
            <v>0.71637438487999816</v>
          </cell>
          <cell r="FP102">
            <v>-0.17432536246002428</v>
          </cell>
          <cell r="FQ102">
            <v>-0.41990319853005076</v>
          </cell>
          <cell r="FR102">
            <v>-1.036916295480296</v>
          </cell>
          <cell r="FS102">
            <v>-0.56572076497002399</v>
          </cell>
          <cell r="FT102">
            <v>-0.4845195526300472</v>
          </cell>
          <cell r="FU102">
            <v>0.52031976560999738</v>
          </cell>
          <cell r="FV102">
            <v>-1.0385761826200621</v>
          </cell>
          <cell r="FW102">
            <v>-0.30304424115999495</v>
          </cell>
          <cell r="FX102">
            <v>-1.3954721005999602</v>
          </cell>
          <cell r="FY102">
            <v>-0.84702552154001864</v>
          </cell>
          <cell r="FZ102">
            <v>-4.5497456030005878E-2</v>
          </cell>
          <cell r="GA102">
            <v>0.14179206248999776</v>
          </cell>
          <cell r="GB102">
            <v>3.3806249524100167</v>
          </cell>
          <cell r="GC102">
            <v>-0.12155162665004582</v>
          </cell>
          <cell r="GD102">
            <v>-0.27824562978997847</v>
          </cell>
          <cell r="GE102">
            <v>-3.1673842100294678</v>
          </cell>
          <cell r="GF102">
            <v>9.0004817550038752E-2</v>
          </cell>
          <cell r="GG102">
            <v>-0.32477589296001952</v>
          </cell>
          <cell r="GH102">
            <v>0.47737579334997804</v>
          </cell>
          <cell r="GI102">
            <v>-0.92489633143998162</v>
          </cell>
          <cell r="GJ102">
            <v>-0.9425900483199996</v>
          </cell>
          <cell r="GK102">
            <v>-0.98816087546998688</v>
          </cell>
          <cell r="GL102">
            <v>0.45436366691998842</v>
          </cell>
          <cell r="GM102">
            <v>0.53224155981999388</v>
          </cell>
          <cell r="GN102">
            <v>-0.40099063796000678</v>
          </cell>
          <cell r="GO102">
            <v>-0.6989036664899686</v>
          </cell>
          <cell r="GP102">
            <v>2.1202603999768144E-3</v>
          </cell>
          <cell r="GQ102">
            <v>-0.44317285542990703</v>
          </cell>
          <cell r="GR102">
            <v>2.6385914221391431</v>
          </cell>
          <cell r="GS102">
            <v>-0.38126223301003392</v>
          </cell>
          <cell r="GT102">
            <v>0.57580299205000074</v>
          </cell>
          <cell r="GU102">
            <v>0.57231829190001804</v>
          </cell>
          <cell r="GV102">
            <v>1.0534121145900031</v>
          </cell>
          <cell r="GW102">
            <v>-0.1311198970499845</v>
          </cell>
          <cell r="GX102">
            <v>1.7628435084799889</v>
          </cell>
          <cell r="GY102">
            <v>2.9521442999680403E-4</v>
          </cell>
          <cell r="GZ102">
            <v>-3.6133421509987329E-2</v>
          </cell>
          <cell r="HA102">
            <v>-0.10888650539999389</v>
          </cell>
          <cell r="HB102">
            <v>-0.9125448496899935</v>
          </cell>
          <cell r="HC102">
            <v>5.4547548169978199E-2</v>
          </cell>
          <cell r="HD102">
            <v>0.18931865918000312</v>
          </cell>
          <cell r="HE102">
            <v>-1.1248007009903631</v>
          </cell>
          <cell r="HF102">
            <v>0.26663261696000973</v>
          </cell>
          <cell r="HG102">
            <v>-0.64240981567999711</v>
          </cell>
          <cell r="HH102">
            <v>-0.87191347365001093</v>
          </cell>
          <cell r="HI102">
            <v>-8.1535067500055902E-3</v>
          </cell>
          <cell r="HJ102">
            <v>-0.20650767403003556</v>
          </cell>
          <cell r="HK102">
            <v>1.14342287093001</v>
          </cell>
          <cell r="HL102">
            <v>-9.4499833870003158E-2</v>
          </cell>
          <cell r="HM102">
            <v>0</v>
          </cell>
          <cell r="HN102">
            <v>-3.4830359210005213E-2</v>
          </cell>
          <cell r="HO102">
            <v>-0.68515414508993899</v>
          </cell>
          <cell r="HP102">
            <v>-6.3433985070020071E-2</v>
          </cell>
          <cell r="HQ102">
            <v>7.2046604469960585E-2</v>
          </cell>
          <cell r="HR102">
            <v>-1.1004158696000559</v>
          </cell>
          <cell r="HS102">
            <v>-1.6095306099828122E-3</v>
          </cell>
          <cell r="HT102">
            <v>-0.55663756481996529</v>
          </cell>
          <cell r="HU102">
            <v>-0.48170207519999053</v>
          </cell>
          <cell r="HV102">
            <v>-2.0407648320031058E-2</v>
          </cell>
          <cell r="HW102">
            <v>-6.3879243119970397E-2</v>
          </cell>
          <cell r="HX102">
            <v>-0.11519228474998044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0.13901247722003518</v>
          </cell>
          <cell r="IE102">
            <v>1.1247560497999984</v>
          </cell>
          <cell r="IF102">
            <v>-9.1568028600022444E-2</v>
          </cell>
          <cell r="IG102">
            <v>-0.14811528166001153</v>
          </cell>
          <cell r="IH102">
            <v>-5.4967744259954543E-2</v>
          </cell>
          <cell r="II102">
            <v>0.96571795264000571</v>
          </cell>
          <cell r="IJ102">
            <v>-0.24244928506999486</v>
          </cell>
          <cell r="IK102">
            <v>0.56854787489999126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0.12759056184995643</v>
          </cell>
          <cell r="IR102">
            <v>-1.4980463497522578E-3</v>
          </cell>
          <cell r="IS102">
            <v>0</v>
          </cell>
          <cell r="IT102">
            <v>5.5210109330005253E-2</v>
          </cell>
          <cell r="IU102">
            <v>-0.75937226792996171</v>
          </cell>
          <cell r="IV102">
            <v>0.48561148114001185</v>
          </cell>
          <cell r="IW102">
            <v>-0.19187597128998846</v>
          </cell>
          <cell r="IX102">
            <v>0.40892860240001028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3.0075138023003092</v>
          </cell>
          <cell r="JF102">
            <v>0</v>
          </cell>
          <cell r="JG102">
            <v>0.50439114331999235</v>
          </cell>
          <cell r="JH102">
            <v>1.0399307632899877</v>
          </cell>
          <cell r="JI102">
            <v>2.0671379640020859E-2</v>
          </cell>
          <cell r="JJ102">
            <v>0.62494933730002344</v>
          </cell>
          <cell r="JK102">
            <v>0.8175711787499722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0</v>
          </cell>
          <cell r="IG197">
            <v>0</v>
          </cell>
          <cell r="IH197">
            <v>0</v>
          </cell>
          <cell r="II197">
            <v>0</v>
          </cell>
          <cell r="IJ197">
            <v>0</v>
          </cell>
          <cell r="IK197">
            <v>0</v>
          </cell>
          <cell r="IL197">
            <v>0</v>
          </cell>
          <cell r="IM197">
            <v>0</v>
          </cell>
          <cell r="IN197">
            <v>0</v>
          </cell>
          <cell r="IO197">
            <v>0</v>
          </cell>
          <cell r="IP197">
            <v>0</v>
          </cell>
          <cell r="IQ197">
            <v>0</v>
          </cell>
          <cell r="IR197">
            <v>0</v>
          </cell>
          <cell r="IS197">
            <v>0</v>
          </cell>
          <cell r="IT197">
            <v>0</v>
          </cell>
          <cell r="IU197">
            <v>0</v>
          </cell>
          <cell r="IV197">
            <v>0</v>
          </cell>
          <cell r="IW197">
            <v>0</v>
          </cell>
          <cell r="IX197">
            <v>0</v>
          </cell>
          <cell r="IY197">
            <v>0</v>
          </cell>
          <cell r="IZ197">
            <v>0</v>
          </cell>
          <cell r="JA197">
            <v>0</v>
          </cell>
          <cell r="JB197">
            <v>0</v>
          </cell>
          <cell r="JC197">
            <v>0</v>
          </cell>
          <cell r="JD197">
            <v>0</v>
          </cell>
          <cell r="JE197">
            <v>0</v>
          </cell>
          <cell r="JF197">
            <v>0</v>
          </cell>
          <cell r="JG197">
            <v>0</v>
          </cell>
          <cell r="JH197">
            <v>0</v>
          </cell>
          <cell r="JI197">
            <v>0</v>
          </cell>
          <cell r="JJ197">
            <v>0</v>
          </cell>
          <cell r="JK197">
            <v>0</v>
          </cell>
          <cell r="JL197">
            <v>0</v>
          </cell>
          <cell r="JM197">
            <v>0</v>
          </cell>
          <cell r="JN197">
            <v>0</v>
          </cell>
          <cell r="JO197">
            <v>0</v>
          </cell>
          <cell r="JP197">
            <v>0</v>
          </cell>
          <cell r="JQ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  <cell r="IW198">
            <v>0</v>
          </cell>
          <cell r="IX198">
            <v>0</v>
          </cell>
          <cell r="IY198">
            <v>0</v>
          </cell>
          <cell r="IZ198">
            <v>0</v>
          </cell>
          <cell r="JA198">
            <v>0</v>
          </cell>
          <cell r="JB198">
            <v>0</v>
          </cell>
          <cell r="JC198">
            <v>0</v>
          </cell>
          <cell r="JD198">
            <v>0</v>
          </cell>
          <cell r="JE198">
            <v>0</v>
          </cell>
          <cell r="JF198">
            <v>0</v>
          </cell>
          <cell r="JG198">
            <v>0</v>
          </cell>
          <cell r="JH198">
            <v>0</v>
          </cell>
          <cell r="JI198">
            <v>0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0</v>
          </cell>
          <cell r="JO198">
            <v>0</v>
          </cell>
          <cell r="JP198">
            <v>0</v>
          </cell>
          <cell r="JQ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0</v>
          </cell>
          <cell r="IG199">
            <v>0</v>
          </cell>
          <cell r="IH199">
            <v>0</v>
          </cell>
          <cell r="II199">
            <v>0</v>
          </cell>
          <cell r="IJ199">
            <v>0</v>
          </cell>
          <cell r="IK199">
            <v>0</v>
          </cell>
          <cell r="IL199">
            <v>0</v>
          </cell>
          <cell r="IM199">
            <v>0</v>
          </cell>
          <cell r="IN199">
            <v>0</v>
          </cell>
          <cell r="IO199">
            <v>0</v>
          </cell>
          <cell r="IP199">
            <v>0</v>
          </cell>
          <cell r="IQ199">
            <v>0</v>
          </cell>
          <cell r="IR199">
            <v>0</v>
          </cell>
          <cell r="IS199">
            <v>0</v>
          </cell>
          <cell r="IT199">
            <v>0</v>
          </cell>
          <cell r="IU199">
            <v>0</v>
          </cell>
          <cell r="IV199">
            <v>0</v>
          </cell>
          <cell r="IW199">
            <v>0</v>
          </cell>
          <cell r="IX199">
            <v>0</v>
          </cell>
          <cell r="IY199">
            <v>0</v>
          </cell>
          <cell r="IZ199">
            <v>0</v>
          </cell>
          <cell r="JA199">
            <v>0</v>
          </cell>
          <cell r="JB199">
            <v>0</v>
          </cell>
          <cell r="JC199">
            <v>0</v>
          </cell>
          <cell r="JD199">
            <v>0</v>
          </cell>
          <cell r="JE199">
            <v>0</v>
          </cell>
          <cell r="JF199">
            <v>0</v>
          </cell>
          <cell r="JG199">
            <v>0</v>
          </cell>
          <cell r="JH199">
            <v>0</v>
          </cell>
          <cell r="JI199">
            <v>0</v>
          </cell>
          <cell r="JJ199">
            <v>0</v>
          </cell>
          <cell r="JK199">
            <v>0</v>
          </cell>
          <cell r="JL199">
            <v>0</v>
          </cell>
          <cell r="JM199">
            <v>0</v>
          </cell>
          <cell r="JN199">
            <v>0</v>
          </cell>
          <cell r="JO199">
            <v>0</v>
          </cell>
          <cell r="JP199">
            <v>0</v>
          </cell>
          <cell r="JQ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0</v>
          </cell>
          <cell r="IG200">
            <v>0</v>
          </cell>
          <cell r="IH200">
            <v>0</v>
          </cell>
          <cell r="II200">
            <v>0</v>
          </cell>
          <cell r="IJ200">
            <v>0</v>
          </cell>
          <cell r="IK200">
            <v>0</v>
          </cell>
          <cell r="IL200">
            <v>0</v>
          </cell>
          <cell r="IM200">
            <v>0</v>
          </cell>
          <cell r="IN200">
            <v>0</v>
          </cell>
          <cell r="IO200">
            <v>0</v>
          </cell>
          <cell r="IP200">
            <v>0</v>
          </cell>
          <cell r="IQ200">
            <v>0</v>
          </cell>
          <cell r="IR200">
            <v>0</v>
          </cell>
          <cell r="IS200">
            <v>0</v>
          </cell>
          <cell r="IT200">
            <v>0</v>
          </cell>
          <cell r="IU200">
            <v>0</v>
          </cell>
          <cell r="IV200">
            <v>0</v>
          </cell>
          <cell r="IW200">
            <v>0</v>
          </cell>
          <cell r="IX200">
            <v>0</v>
          </cell>
          <cell r="IY200">
            <v>0</v>
          </cell>
          <cell r="IZ200">
            <v>0</v>
          </cell>
          <cell r="JA200">
            <v>0</v>
          </cell>
          <cell r="JB200">
            <v>0</v>
          </cell>
          <cell r="JC200">
            <v>0</v>
          </cell>
          <cell r="JD200">
            <v>0</v>
          </cell>
          <cell r="JE200">
            <v>0</v>
          </cell>
          <cell r="JF200">
            <v>0</v>
          </cell>
          <cell r="JG200">
            <v>0</v>
          </cell>
          <cell r="JH200">
            <v>0</v>
          </cell>
          <cell r="JI200">
            <v>0</v>
          </cell>
          <cell r="JJ200">
            <v>0</v>
          </cell>
          <cell r="JK200">
            <v>0</v>
          </cell>
          <cell r="JL200">
            <v>0</v>
          </cell>
          <cell r="JM200">
            <v>0</v>
          </cell>
          <cell r="JN200">
            <v>0</v>
          </cell>
          <cell r="JO200">
            <v>0</v>
          </cell>
          <cell r="JP200">
            <v>0</v>
          </cell>
          <cell r="JQ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  <cell r="IO201">
            <v>0</v>
          </cell>
          <cell r="IP201">
            <v>0</v>
          </cell>
          <cell r="IQ201">
            <v>0</v>
          </cell>
          <cell r="IR201">
            <v>0</v>
          </cell>
          <cell r="IS201">
            <v>0</v>
          </cell>
          <cell r="IT201">
            <v>0</v>
          </cell>
          <cell r="IU201">
            <v>0</v>
          </cell>
          <cell r="IV201">
            <v>0</v>
          </cell>
          <cell r="IW201">
            <v>0</v>
          </cell>
          <cell r="IX201">
            <v>0</v>
          </cell>
          <cell r="IY201">
            <v>0</v>
          </cell>
          <cell r="IZ201">
            <v>0</v>
          </cell>
          <cell r="JA201">
            <v>0</v>
          </cell>
          <cell r="JB201">
            <v>0</v>
          </cell>
          <cell r="JC201">
            <v>0</v>
          </cell>
          <cell r="JD201">
            <v>0</v>
          </cell>
          <cell r="JE201">
            <v>0</v>
          </cell>
          <cell r="JF201">
            <v>0</v>
          </cell>
          <cell r="JG201">
            <v>0</v>
          </cell>
          <cell r="JH201">
            <v>0</v>
          </cell>
          <cell r="JI201">
            <v>0</v>
          </cell>
          <cell r="JJ201">
            <v>0</v>
          </cell>
          <cell r="JK201">
            <v>0</v>
          </cell>
          <cell r="JL201">
            <v>0</v>
          </cell>
          <cell r="JM201">
            <v>0</v>
          </cell>
          <cell r="JN201">
            <v>0</v>
          </cell>
          <cell r="JO201">
            <v>0</v>
          </cell>
          <cell r="JP201">
            <v>0</v>
          </cell>
          <cell r="J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0</v>
          </cell>
          <cell r="IJ202">
            <v>0</v>
          </cell>
          <cell r="IK202">
            <v>0</v>
          </cell>
          <cell r="IL202">
            <v>0</v>
          </cell>
          <cell r="IM202">
            <v>0</v>
          </cell>
          <cell r="IN202">
            <v>0</v>
          </cell>
          <cell r="IO202">
            <v>0</v>
          </cell>
          <cell r="IP202">
            <v>0</v>
          </cell>
          <cell r="IQ202">
            <v>0</v>
          </cell>
          <cell r="IR202">
            <v>0</v>
          </cell>
          <cell r="IS202">
            <v>0</v>
          </cell>
          <cell r="IT202">
            <v>0</v>
          </cell>
          <cell r="IU202">
            <v>0</v>
          </cell>
          <cell r="IV202">
            <v>0</v>
          </cell>
          <cell r="IW202">
            <v>0</v>
          </cell>
          <cell r="IX202">
            <v>0</v>
          </cell>
          <cell r="IY202">
            <v>0</v>
          </cell>
          <cell r="IZ202">
            <v>0</v>
          </cell>
          <cell r="JA202">
            <v>0</v>
          </cell>
          <cell r="JB202">
            <v>0</v>
          </cell>
          <cell r="JC202">
            <v>0</v>
          </cell>
          <cell r="JD202">
            <v>0</v>
          </cell>
          <cell r="JE202">
            <v>0</v>
          </cell>
          <cell r="JF202">
            <v>0</v>
          </cell>
          <cell r="JG202">
            <v>0</v>
          </cell>
          <cell r="JH202">
            <v>0</v>
          </cell>
          <cell r="JI202">
            <v>0</v>
          </cell>
          <cell r="JJ202">
            <v>0</v>
          </cell>
          <cell r="JK202">
            <v>0</v>
          </cell>
          <cell r="JL202">
            <v>0</v>
          </cell>
          <cell r="JM202">
            <v>0</v>
          </cell>
          <cell r="JN202">
            <v>0</v>
          </cell>
          <cell r="JO202">
            <v>0</v>
          </cell>
          <cell r="JP202">
            <v>0</v>
          </cell>
          <cell r="J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0</v>
          </cell>
          <cell r="IP203">
            <v>0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0</v>
          </cell>
          <cell r="JG203">
            <v>0</v>
          </cell>
          <cell r="JH203">
            <v>0</v>
          </cell>
          <cell r="JI203">
            <v>0</v>
          </cell>
          <cell r="JJ203">
            <v>0</v>
          </cell>
          <cell r="JK203">
            <v>0</v>
          </cell>
          <cell r="JL203">
            <v>0</v>
          </cell>
          <cell r="JM203">
            <v>0</v>
          </cell>
          <cell r="JN203">
            <v>0</v>
          </cell>
          <cell r="JO203">
            <v>0</v>
          </cell>
          <cell r="JP203">
            <v>0</v>
          </cell>
          <cell r="JQ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  <cell r="IS204">
            <v>0</v>
          </cell>
          <cell r="IT204">
            <v>0</v>
          </cell>
          <cell r="IU204">
            <v>0</v>
          </cell>
          <cell r="IV204">
            <v>0</v>
          </cell>
          <cell r="IW204">
            <v>0</v>
          </cell>
          <cell r="IX204">
            <v>0</v>
          </cell>
          <cell r="IY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0</v>
          </cell>
          <cell r="JE204">
            <v>0</v>
          </cell>
          <cell r="JF204">
            <v>0</v>
          </cell>
          <cell r="JG204">
            <v>0</v>
          </cell>
          <cell r="JH204">
            <v>0</v>
          </cell>
          <cell r="JI204">
            <v>0</v>
          </cell>
          <cell r="JJ204">
            <v>0</v>
          </cell>
          <cell r="JK204">
            <v>0</v>
          </cell>
          <cell r="JL204">
            <v>0</v>
          </cell>
          <cell r="JM204">
            <v>0</v>
          </cell>
          <cell r="JN204">
            <v>0</v>
          </cell>
          <cell r="JO204">
            <v>0</v>
          </cell>
          <cell r="JP204">
            <v>0</v>
          </cell>
          <cell r="JQ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  <cell r="IS205">
            <v>0</v>
          </cell>
          <cell r="IT205">
            <v>0</v>
          </cell>
          <cell r="IU205">
            <v>0</v>
          </cell>
          <cell r="IV205">
            <v>0</v>
          </cell>
          <cell r="IW205">
            <v>0</v>
          </cell>
          <cell r="IX205">
            <v>0</v>
          </cell>
          <cell r="IY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0</v>
          </cell>
          <cell r="JD205">
            <v>0</v>
          </cell>
          <cell r="JE205">
            <v>0</v>
          </cell>
          <cell r="JF205">
            <v>0</v>
          </cell>
          <cell r="JG205">
            <v>0</v>
          </cell>
          <cell r="JH205">
            <v>0</v>
          </cell>
          <cell r="JI205">
            <v>0</v>
          </cell>
          <cell r="JJ205">
            <v>0</v>
          </cell>
          <cell r="JK205">
            <v>0</v>
          </cell>
          <cell r="JL205">
            <v>0</v>
          </cell>
          <cell r="JM205">
            <v>0</v>
          </cell>
          <cell r="JN205">
            <v>0</v>
          </cell>
          <cell r="JO205">
            <v>0</v>
          </cell>
          <cell r="JP205">
            <v>0</v>
          </cell>
          <cell r="J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0</v>
          </cell>
          <cell r="IG206">
            <v>0</v>
          </cell>
          <cell r="IH206">
            <v>0</v>
          </cell>
          <cell r="II206">
            <v>0</v>
          </cell>
          <cell r="IJ206">
            <v>0</v>
          </cell>
          <cell r="IK206">
            <v>0</v>
          </cell>
          <cell r="IL206">
            <v>0</v>
          </cell>
          <cell r="IM206">
            <v>0</v>
          </cell>
          <cell r="IN206">
            <v>0</v>
          </cell>
          <cell r="IO206">
            <v>0</v>
          </cell>
          <cell r="IP206">
            <v>0</v>
          </cell>
          <cell r="IQ206">
            <v>0</v>
          </cell>
          <cell r="IR206">
            <v>0</v>
          </cell>
          <cell r="IS206">
            <v>0</v>
          </cell>
          <cell r="IT206">
            <v>0</v>
          </cell>
          <cell r="IU206">
            <v>0</v>
          </cell>
          <cell r="IV206">
            <v>0</v>
          </cell>
          <cell r="IW206">
            <v>0</v>
          </cell>
          <cell r="IX206">
            <v>0</v>
          </cell>
          <cell r="IY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  <cell r="JF206">
            <v>0</v>
          </cell>
          <cell r="JG206">
            <v>0</v>
          </cell>
          <cell r="JH206">
            <v>0</v>
          </cell>
          <cell r="JI206">
            <v>0</v>
          </cell>
          <cell r="JJ206">
            <v>0</v>
          </cell>
          <cell r="JK206">
            <v>0</v>
          </cell>
          <cell r="JL206">
            <v>0</v>
          </cell>
          <cell r="JM206">
            <v>0</v>
          </cell>
          <cell r="JN206">
            <v>0</v>
          </cell>
          <cell r="JO206">
            <v>0</v>
          </cell>
          <cell r="JP206">
            <v>0</v>
          </cell>
          <cell r="JQ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  <cell r="IJ207">
            <v>0</v>
          </cell>
          <cell r="IK207">
            <v>0</v>
          </cell>
          <cell r="IL207">
            <v>0</v>
          </cell>
          <cell r="IM207">
            <v>0</v>
          </cell>
          <cell r="IN207">
            <v>0</v>
          </cell>
          <cell r="IO207">
            <v>0</v>
          </cell>
          <cell r="IP207">
            <v>0</v>
          </cell>
          <cell r="IQ207">
            <v>0</v>
          </cell>
          <cell r="IR207">
            <v>0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0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0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0</v>
          </cell>
          <cell r="JP207">
            <v>0</v>
          </cell>
          <cell r="JQ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0</v>
          </cell>
          <cell r="IG208">
            <v>0</v>
          </cell>
          <cell r="IH208">
            <v>0</v>
          </cell>
          <cell r="II208">
            <v>0</v>
          </cell>
          <cell r="IJ208">
            <v>0</v>
          </cell>
          <cell r="IK208">
            <v>0</v>
          </cell>
          <cell r="IL208">
            <v>0</v>
          </cell>
          <cell r="IM208">
            <v>0</v>
          </cell>
          <cell r="IN208">
            <v>0</v>
          </cell>
          <cell r="IO208">
            <v>0</v>
          </cell>
          <cell r="IP208">
            <v>0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W208">
            <v>0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0</v>
          </cell>
          <cell r="JI208">
            <v>0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0</v>
          </cell>
          <cell r="IG209">
            <v>0</v>
          </cell>
          <cell r="IH209">
            <v>0</v>
          </cell>
          <cell r="II209">
            <v>0</v>
          </cell>
          <cell r="IJ209">
            <v>0</v>
          </cell>
          <cell r="IK209">
            <v>0</v>
          </cell>
          <cell r="IL209">
            <v>0</v>
          </cell>
          <cell r="IM209">
            <v>0</v>
          </cell>
          <cell r="IN209">
            <v>0</v>
          </cell>
          <cell r="IO209">
            <v>0</v>
          </cell>
          <cell r="IP209">
            <v>0</v>
          </cell>
          <cell r="IQ209">
            <v>0</v>
          </cell>
          <cell r="IR209">
            <v>0</v>
          </cell>
          <cell r="IS209">
            <v>0</v>
          </cell>
          <cell r="IT209">
            <v>0</v>
          </cell>
          <cell r="IU209">
            <v>0</v>
          </cell>
          <cell r="IV209">
            <v>0</v>
          </cell>
          <cell r="IW209">
            <v>0</v>
          </cell>
          <cell r="IX209">
            <v>0</v>
          </cell>
          <cell r="IY209">
            <v>0</v>
          </cell>
          <cell r="IZ209">
            <v>0</v>
          </cell>
          <cell r="JA209">
            <v>0</v>
          </cell>
          <cell r="JB209">
            <v>0</v>
          </cell>
          <cell r="JC209">
            <v>0</v>
          </cell>
          <cell r="JD209">
            <v>0</v>
          </cell>
          <cell r="JE209">
            <v>0</v>
          </cell>
          <cell r="JF209">
            <v>0</v>
          </cell>
          <cell r="JG209">
            <v>0</v>
          </cell>
          <cell r="JH209">
            <v>0</v>
          </cell>
          <cell r="JI209">
            <v>0</v>
          </cell>
          <cell r="JJ209">
            <v>0</v>
          </cell>
          <cell r="JK209">
            <v>0</v>
          </cell>
          <cell r="JL209">
            <v>0</v>
          </cell>
          <cell r="JM209">
            <v>0</v>
          </cell>
          <cell r="JN209">
            <v>0</v>
          </cell>
          <cell r="JO209">
            <v>0</v>
          </cell>
          <cell r="JP209">
            <v>0</v>
          </cell>
          <cell r="JQ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  <cell r="IO210">
            <v>0</v>
          </cell>
          <cell r="IP210">
            <v>0</v>
          </cell>
          <cell r="IQ210">
            <v>0</v>
          </cell>
          <cell r="IR210">
            <v>0</v>
          </cell>
          <cell r="IS210">
            <v>0</v>
          </cell>
          <cell r="IT210">
            <v>0</v>
          </cell>
          <cell r="IU210">
            <v>0</v>
          </cell>
          <cell r="IV210">
            <v>0</v>
          </cell>
          <cell r="IW210">
            <v>0</v>
          </cell>
          <cell r="IX210">
            <v>0</v>
          </cell>
          <cell r="IY210">
            <v>0</v>
          </cell>
          <cell r="IZ210">
            <v>0</v>
          </cell>
          <cell r="JA210">
            <v>0</v>
          </cell>
          <cell r="JB210">
            <v>0</v>
          </cell>
          <cell r="JC210">
            <v>0</v>
          </cell>
          <cell r="JD210">
            <v>0</v>
          </cell>
          <cell r="JE210">
            <v>0</v>
          </cell>
          <cell r="JF210">
            <v>0</v>
          </cell>
          <cell r="JG210">
            <v>0</v>
          </cell>
          <cell r="JH210">
            <v>0</v>
          </cell>
          <cell r="JI210">
            <v>0</v>
          </cell>
          <cell r="JJ210">
            <v>0</v>
          </cell>
          <cell r="JK210">
            <v>0</v>
          </cell>
          <cell r="JL210">
            <v>0</v>
          </cell>
          <cell r="JM210">
            <v>0</v>
          </cell>
          <cell r="JN210">
            <v>0</v>
          </cell>
          <cell r="JO210">
            <v>0</v>
          </cell>
          <cell r="JP210">
            <v>0</v>
          </cell>
          <cell r="JQ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0</v>
          </cell>
          <cell r="IU211">
            <v>0</v>
          </cell>
          <cell r="IV211">
            <v>0</v>
          </cell>
          <cell r="IW211">
            <v>0</v>
          </cell>
          <cell r="IX211">
            <v>0</v>
          </cell>
          <cell r="IY211">
            <v>0</v>
          </cell>
          <cell r="IZ211">
            <v>0</v>
          </cell>
          <cell r="JA211">
            <v>0</v>
          </cell>
          <cell r="JB211">
            <v>0</v>
          </cell>
          <cell r="JC211">
            <v>0</v>
          </cell>
          <cell r="JD211">
            <v>0</v>
          </cell>
          <cell r="JE211">
            <v>0</v>
          </cell>
          <cell r="JF211">
            <v>0</v>
          </cell>
          <cell r="JG211">
            <v>0</v>
          </cell>
          <cell r="JH211">
            <v>0</v>
          </cell>
          <cell r="JI211">
            <v>0</v>
          </cell>
          <cell r="JJ211">
            <v>0</v>
          </cell>
          <cell r="JK211">
            <v>0</v>
          </cell>
          <cell r="JL211">
            <v>0</v>
          </cell>
          <cell r="JM211">
            <v>0</v>
          </cell>
          <cell r="JN211">
            <v>0</v>
          </cell>
          <cell r="JO211">
            <v>0</v>
          </cell>
          <cell r="JP211">
            <v>0</v>
          </cell>
          <cell r="JQ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  <cell r="IO213">
            <v>0</v>
          </cell>
          <cell r="IP213">
            <v>0</v>
          </cell>
          <cell r="IQ213">
            <v>0</v>
          </cell>
          <cell r="IR213">
            <v>0</v>
          </cell>
          <cell r="IS213">
            <v>0</v>
          </cell>
          <cell r="IT213">
            <v>0</v>
          </cell>
          <cell r="IU213">
            <v>0</v>
          </cell>
          <cell r="IV213">
            <v>0</v>
          </cell>
          <cell r="IW213">
            <v>0</v>
          </cell>
          <cell r="IX213">
            <v>0</v>
          </cell>
          <cell r="IY213">
            <v>0</v>
          </cell>
          <cell r="IZ213">
            <v>0</v>
          </cell>
          <cell r="JA213">
            <v>0</v>
          </cell>
          <cell r="JB213">
            <v>0</v>
          </cell>
          <cell r="JC213">
            <v>0</v>
          </cell>
          <cell r="JD213">
            <v>0</v>
          </cell>
          <cell r="JE213">
            <v>0</v>
          </cell>
          <cell r="JF213">
            <v>0</v>
          </cell>
          <cell r="JG213">
            <v>0</v>
          </cell>
          <cell r="JH213">
            <v>0</v>
          </cell>
          <cell r="JI213">
            <v>0</v>
          </cell>
          <cell r="JJ213">
            <v>0</v>
          </cell>
          <cell r="JK213">
            <v>0</v>
          </cell>
          <cell r="JL213">
            <v>0</v>
          </cell>
          <cell r="JM213">
            <v>0</v>
          </cell>
          <cell r="JN213">
            <v>0</v>
          </cell>
          <cell r="JO213">
            <v>0</v>
          </cell>
          <cell r="JP213">
            <v>0</v>
          </cell>
          <cell r="JQ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  <cell r="IO214">
            <v>0</v>
          </cell>
          <cell r="IP214">
            <v>0</v>
          </cell>
          <cell r="IQ214">
            <v>0</v>
          </cell>
          <cell r="IR214">
            <v>0</v>
          </cell>
          <cell r="IS214">
            <v>0</v>
          </cell>
          <cell r="IT214">
            <v>0</v>
          </cell>
          <cell r="IU214">
            <v>0</v>
          </cell>
          <cell r="IV214">
            <v>0</v>
          </cell>
          <cell r="IW214">
            <v>0</v>
          </cell>
          <cell r="IX214">
            <v>0</v>
          </cell>
          <cell r="IY214">
            <v>0</v>
          </cell>
          <cell r="IZ214">
            <v>0</v>
          </cell>
          <cell r="JA214">
            <v>0</v>
          </cell>
          <cell r="JB214">
            <v>0</v>
          </cell>
          <cell r="JC214">
            <v>0</v>
          </cell>
          <cell r="JD214">
            <v>0</v>
          </cell>
          <cell r="JE214">
            <v>0</v>
          </cell>
          <cell r="JF214">
            <v>0</v>
          </cell>
          <cell r="JG214">
            <v>0</v>
          </cell>
          <cell r="JH214">
            <v>0</v>
          </cell>
          <cell r="JI214">
            <v>0</v>
          </cell>
          <cell r="JJ214">
            <v>0</v>
          </cell>
          <cell r="JK214">
            <v>0</v>
          </cell>
          <cell r="JL214">
            <v>0</v>
          </cell>
          <cell r="JM214">
            <v>0</v>
          </cell>
          <cell r="JN214">
            <v>0</v>
          </cell>
          <cell r="JO214">
            <v>0</v>
          </cell>
          <cell r="JP214">
            <v>0</v>
          </cell>
          <cell r="JQ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  <cell r="IH215">
            <v>0</v>
          </cell>
          <cell r="II215">
            <v>0</v>
          </cell>
          <cell r="IJ215">
            <v>0</v>
          </cell>
          <cell r="IK215">
            <v>0</v>
          </cell>
          <cell r="IL215">
            <v>0</v>
          </cell>
          <cell r="IM215">
            <v>0</v>
          </cell>
          <cell r="IN215">
            <v>0</v>
          </cell>
          <cell r="IO215">
            <v>0</v>
          </cell>
          <cell r="IP215">
            <v>0</v>
          </cell>
          <cell r="IQ215">
            <v>0</v>
          </cell>
          <cell r="IR215">
            <v>0</v>
          </cell>
          <cell r="IS215">
            <v>0</v>
          </cell>
          <cell r="IT215">
            <v>0</v>
          </cell>
          <cell r="IU215">
            <v>0</v>
          </cell>
          <cell r="IV215">
            <v>0</v>
          </cell>
          <cell r="IW215">
            <v>0</v>
          </cell>
          <cell r="IX215">
            <v>0</v>
          </cell>
          <cell r="IY215">
            <v>0</v>
          </cell>
          <cell r="IZ215">
            <v>0</v>
          </cell>
          <cell r="JA215">
            <v>0</v>
          </cell>
          <cell r="JB215">
            <v>0</v>
          </cell>
          <cell r="JC215">
            <v>0</v>
          </cell>
          <cell r="JD215">
            <v>0</v>
          </cell>
          <cell r="JE215">
            <v>0</v>
          </cell>
          <cell r="JF215">
            <v>0</v>
          </cell>
          <cell r="JG215">
            <v>0</v>
          </cell>
          <cell r="JH215">
            <v>0</v>
          </cell>
          <cell r="JI215">
            <v>0</v>
          </cell>
          <cell r="JJ215">
            <v>0</v>
          </cell>
          <cell r="JK215">
            <v>0</v>
          </cell>
          <cell r="JL215">
            <v>0</v>
          </cell>
          <cell r="JM215">
            <v>0</v>
          </cell>
          <cell r="JN215">
            <v>0</v>
          </cell>
          <cell r="JO215">
            <v>0</v>
          </cell>
          <cell r="JP215">
            <v>0</v>
          </cell>
          <cell r="JQ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W216">
            <v>0</v>
          </cell>
          <cell r="IX216">
            <v>0</v>
          </cell>
          <cell r="IY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  <cell r="JF216">
            <v>0</v>
          </cell>
          <cell r="JG216">
            <v>0</v>
          </cell>
          <cell r="JH216">
            <v>0</v>
          </cell>
          <cell r="JI216">
            <v>0</v>
          </cell>
          <cell r="JJ216">
            <v>0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0</v>
          </cell>
          <cell r="IG217">
            <v>0</v>
          </cell>
          <cell r="IH217">
            <v>0</v>
          </cell>
          <cell r="II217">
            <v>0</v>
          </cell>
          <cell r="IJ217">
            <v>0</v>
          </cell>
          <cell r="IK217">
            <v>0</v>
          </cell>
          <cell r="IL217">
            <v>0</v>
          </cell>
          <cell r="IM217">
            <v>0</v>
          </cell>
          <cell r="IN217">
            <v>0</v>
          </cell>
          <cell r="IO217">
            <v>0</v>
          </cell>
          <cell r="IP217">
            <v>0</v>
          </cell>
          <cell r="IQ217">
            <v>0</v>
          </cell>
          <cell r="IR217">
            <v>0</v>
          </cell>
          <cell r="IS217">
            <v>0</v>
          </cell>
          <cell r="IT217">
            <v>0</v>
          </cell>
          <cell r="IU217">
            <v>0</v>
          </cell>
          <cell r="IV217">
            <v>0</v>
          </cell>
          <cell r="IW217">
            <v>0</v>
          </cell>
          <cell r="IX217">
            <v>0</v>
          </cell>
          <cell r="IY217">
            <v>0</v>
          </cell>
          <cell r="IZ217">
            <v>0</v>
          </cell>
          <cell r="JA217">
            <v>0</v>
          </cell>
          <cell r="JB217">
            <v>0</v>
          </cell>
          <cell r="JC217">
            <v>0</v>
          </cell>
          <cell r="JD217">
            <v>0</v>
          </cell>
          <cell r="JE217">
            <v>0</v>
          </cell>
          <cell r="JF217">
            <v>0</v>
          </cell>
          <cell r="JG217">
            <v>0</v>
          </cell>
          <cell r="JH217">
            <v>0</v>
          </cell>
          <cell r="JI217">
            <v>0</v>
          </cell>
          <cell r="JJ217">
            <v>0</v>
          </cell>
          <cell r="JK217">
            <v>0</v>
          </cell>
          <cell r="JL217">
            <v>0</v>
          </cell>
          <cell r="JM217">
            <v>0</v>
          </cell>
          <cell r="JN217">
            <v>0</v>
          </cell>
          <cell r="JO217">
            <v>0</v>
          </cell>
          <cell r="JP217">
            <v>0</v>
          </cell>
          <cell r="JQ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0</v>
          </cell>
          <cell r="IG218">
            <v>0</v>
          </cell>
          <cell r="IH218">
            <v>0</v>
          </cell>
          <cell r="II218">
            <v>0</v>
          </cell>
          <cell r="IJ218">
            <v>0</v>
          </cell>
          <cell r="IK218">
            <v>0</v>
          </cell>
          <cell r="IL218">
            <v>0</v>
          </cell>
          <cell r="IM218">
            <v>0</v>
          </cell>
          <cell r="IN218">
            <v>0</v>
          </cell>
          <cell r="IO218">
            <v>0</v>
          </cell>
          <cell r="IP218">
            <v>0</v>
          </cell>
          <cell r="IQ218">
            <v>0</v>
          </cell>
          <cell r="IR218">
            <v>0</v>
          </cell>
          <cell r="IS218">
            <v>0</v>
          </cell>
          <cell r="IT218">
            <v>0</v>
          </cell>
          <cell r="IU218">
            <v>0</v>
          </cell>
          <cell r="IV218">
            <v>0</v>
          </cell>
          <cell r="IW218">
            <v>0</v>
          </cell>
          <cell r="IX218">
            <v>0</v>
          </cell>
          <cell r="IY218">
            <v>0</v>
          </cell>
          <cell r="IZ218">
            <v>0</v>
          </cell>
          <cell r="JA218">
            <v>0</v>
          </cell>
          <cell r="JB218">
            <v>0</v>
          </cell>
          <cell r="JC218">
            <v>0</v>
          </cell>
          <cell r="JD218">
            <v>0</v>
          </cell>
          <cell r="JE218">
            <v>0</v>
          </cell>
          <cell r="JF218">
            <v>0</v>
          </cell>
          <cell r="JG218">
            <v>0</v>
          </cell>
          <cell r="JH218">
            <v>0</v>
          </cell>
          <cell r="JI218">
            <v>0</v>
          </cell>
          <cell r="JJ218">
            <v>0</v>
          </cell>
          <cell r="JK218">
            <v>0</v>
          </cell>
          <cell r="JL218">
            <v>0</v>
          </cell>
          <cell r="JM218">
            <v>0</v>
          </cell>
          <cell r="JN218">
            <v>0</v>
          </cell>
          <cell r="JO218">
            <v>0</v>
          </cell>
          <cell r="JP218">
            <v>0</v>
          </cell>
          <cell r="J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  <cell r="IO219">
            <v>0</v>
          </cell>
          <cell r="IP219">
            <v>0</v>
          </cell>
          <cell r="IQ219">
            <v>0</v>
          </cell>
          <cell r="IR219">
            <v>0</v>
          </cell>
          <cell r="IS219">
            <v>0</v>
          </cell>
          <cell r="IT219">
            <v>0</v>
          </cell>
          <cell r="IU219">
            <v>0</v>
          </cell>
          <cell r="IV219">
            <v>0</v>
          </cell>
          <cell r="IW219">
            <v>0</v>
          </cell>
          <cell r="IX219">
            <v>0</v>
          </cell>
          <cell r="IY219">
            <v>0</v>
          </cell>
          <cell r="IZ219">
            <v>0</v>
          </cell>
          <cell r="JA219">
            <v>0</v>
          </cell>
          <cell r="JB219">
            <v>0</v>
          </cell>
          <cell r="JC219">
            <v>0</v>
          </cell>
          <cell r="JD219">
            <v>0</v>
          </cell>
          <cell r="JE219">
            <v>0</v>
          </cell>
          <cell r="JF219">
            <v>0</v>
          </cell>
          <cell r="JG219">
            <v>0</v>
          </cell>
          <cell r="JH219">
            <v>0</v>
          </cell>
          <cell r="JI219">
            <v>0</v>
          </cell>
          <cell r="JJ219">
            <v>0</v>
          </cell>
          <cell r="JK219">
            <v>0</v>
          </cell>
          <cell r="JL219">
            <v>0</v>
          </cell>
          <cell r="JM219">
            <v>0</v>
          </cell>
          <cell r="JN219">
            <v>0</v>
          </cell>
          <cell r="JO219">
            <v>0</v>
          </cell>
          <cell r="JP219">
            <v>0</v>
          </cell>
          <cell r="J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0</v>
          </cell>
          <cell r="IR220">
            <v>0</v>
          </cell>
          <cell r="IS220">
            <v>0</v>
          </cell>
          <cell r="IT220">
            <v>0</v>
          </cell>
          <cell r="IU220">
            <v>0</v>
          </cell>
          <cell r="IV220">
            <v>0</v>
          </cell>
          <cell r="IW220">
            <v>0</v>
          </cell>
          <cell r="IX220">
            <v>0</v>
          </cell>
          <cell r="IY220">
            <v>0</v>
          </cell>
          <cell r="IZ220">
            <v>0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  <cell r="JF220">
            <v>0</v>
          </cell>
          <cell r="JG220">
            <v>0</v>
          </cell>
          <cell r="JH220">
            <v>0</v>
          </cell>
          <cell r="JI220">
            <v>0</v>
          </cell>
          <cell r="JJ220">
            <v>0</v>
          </cell>
          <cell r="JK220">
            <v>0</v>
          </cell>
          <cell r="JL220">
            <v>0</v>
          </cell>
          <cell r="JM220">
            <v>0</v>
          </cell>
          <cell r="JN220">
            <v>0</v>
          </cell>
          <cell r="JO220">
            <v>0</v>
          </cell>
          <cell r="JP220">
            <v>0</v>
          </cell>
          <cell r="J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0</v>
          </cell>
          <cell r="IG221">
            <v>0</v>
          </cell>
          <cell r="IH221">
            <v>0</v>
          </cell>
          <cell r="II221">
            <v>0</v>
          </cell>
          <cell r="IJ221">
            <v>0</v>
          </cell>
          <cell r="IK221">
            <v>0</v>
          </cell>
          <cell r="IL221">
            <v>0</v>
          </cell>
          <cell r="IM221">
            <v>0</v>
          </cell>
          <cell r="IN221">
            <v>0</v>
          </cell>
          <cell r="IO221">
            <v>0</v>
          </cell>
          <cell r="IP221">
            <v>0</v>
          </cell>
          <cell r="IQ221">
            <v>0</v>
          </cell>
          <cell r="IR221">
            <v>0</v>
          </cell>
          <cell r="IS221">
            <v>0</v>
          </cell>
          <cell r="IT221">
            <v>0</v>
          </cell>
          <cell r="IU221">
            <v>0</v>
          </cell>
          <cell r="IV221">
            <v>0</v>
          </cell>
          <cell r="IW221">
            <v>0</v>
          </cell>
          <cell r="IX221">
            <v>0</v>
          </cell>
          <cell r="IY221">
            <v>0</v>
          </cell>
          <cell r="IZ221">
            <v>0</v>
          </cell>
          <cell r="JA221">
            <v>0</v>
          </cell>
          <cell r="JB221">
            <v>0</v>
          </cell>
          <cell r="JC221">
            <v>0</v>
          </cell>
          <cell r="JD221">
            <v>0</v>
          </cell>
          <cell r="JE221">
            <v>0</v>
          </cell>
          <cell r="JF221">
            <v>0</v>
          </cell>
          <cell r="JG221">
            <v>0</v>
          </cell>
          <cell r="JH221">
            <v>0</v>
          </cell>
          <cell r="JI221">
            <v>0</v>
          </cell>
          <cell r="JJ221">
            <v>0</v>
          </cell>
          <cell r="JK221">
            <v>0</v>
          </cell>
          <cell r="JL221">
            <v>0</v>
          </cell>
          <cell r="JM221">
            <v>0</v>
          </cell>
          <cell r="JN221">
            <v>0</v>
          </cell>
          <cell r="JO221">
            <v>0</v>
          </cell>
          <cell r="JP221">
            <v>0</v>
          </cell>
          <cell r="J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0</v>
          </cell>
          <cell r="JK222">
            <v>0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0</v>
          </cell>
          <cell r="IG223">
            <v>0</v>
          </cell>
          <cell r="IH223">
            <v>0</v>
          </cell>
          <cell r="II223">
            <v>0</v>
          </cell>
          <cell r="IJ223">
            <v>0</v>
          </cell>
          <cell r="IK223">
            <v>0</v>
          </cell>
          <cell r="IL223">
            <v>0</v>
          </cell>
          <cell r="IM223">
            <v>0</v>
          </cell>
          <cell r="IN223">
            <v>0</v>
          </cell>
          <cell r="IO223">
            <v>0</v>
          </cell>
          <cell r="IP223">
            <v>0</v>
          </cell>
          <cell r="IQ223">
            <v>0</v>
          </cell>
          <cell r="IR223">
            <v>0</v>
          </cell>
          <cell r="IS223">
            <v>0</v>
          </cell>
          <cell r="IT223">
            <v>0</v>
          </cell>
          <cell r="IU223">
            <v>0</v>
          </cell>
          <cell r="IV223">
            <v>0</v>
          </cell>
          <cell r="IW223">
            <v>0</v>
          </cell>
          <cell r="IX223">
            <v>0</v>
          </cell>
          <cell r="IY223">
            <v>0</v>
          </cell>
          <cell r="IZ223">
            <v>0</v>
          </cell>
          <cell r="JA223">
            <v>0</v>
          </cell>
          <cell r="JB223">
            <v>0</v>
          </cell>
          <cell r="JC223">
            <v>0</v>
          </cell>
          <cell r="JD223">
            <v>0</v>
          </cell>
          <cell r="JE223">
            <v>0</v>
          </cell>
          <cell r="JF223">
            <v>0</v>
          </cell>
          <cell r="JG223">
            <v>0</v>
          </cell>
          <cell r="JH223">
            <v>0</v>
          </cell>
          <cell r="JI223">
            <v>0</v>
          </cell>
          <cell r="JJ223">
            <v>0</v>
          </cell>
          <cell r="JK223">
            <v>0</v>
          </cell>
          <cell r="JL223">
            <v>0</v>
          </cell>
          <cell r="JM223">
            <v>0</v>
          </cell>
          <cell r="JN223">
            <v>0</v>
          </cell>
          <cell r="JO223">
            <v>0</v>
          </cell>
          <cell r="JP223">
            <v>0</v>
          </cell>
          <cell r="JQ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0</v>
          </cell>
          <cell r="IH224">
            <v>0</v>
          </cell>
          <cell r="II224">
            <v>0</v>
          </cell>
          <cell r="IJ224">
            <v>0</v>
          </cell>
          <cell r="IK224">
            <v>0</v>
          </cell>
          <cell r="IL224">
            <v>0</v>
          </cell>
          <cell r="IM224">
            <v>0</v>
          </cell>
          <cell r="IN224">
            <v>0</v>
          </cell>
          <cell r="IO224">
            <v>0</v>
          </cell>
          <cell r="IP224">
            <v>0</v>
          </cell>
          <cell r="IQ224">
            <v>0</v>
          </cell>
          <cell r="IR224">
            <v>0</v>
          </cell>
          <cell r="IS224">
            <v>0</v>
          </cell>
          <cell r="IT224">
            <v>0</v>
          </cell>
          <cell r="IU224">
            <v>0</v>
          </cell>
          <cell r="IV224">
            <v>0</v>
          </cell>
          <cell r="IW224">
            <v>0</v>
          </cell>
          <cell r="IX224">
            <v>0</v>
          </cell>
          <cell r="IY224">
            <v>0</v>
          </cell>
          <cell r="IZ224">
            <v>0</v>
          </cell>
          <cell r="JA224">
            <v>0</v>
          </cell>
          <cell r="JB224">
            <v>0</v>
          </cell>
          <cell r="JC224">
            <v>0</v>
          </cell>
          <cell r="JD224">
            <v>0</v>
          </cell>
          <cell r="JE224">
            <v>0</v>
          </cell>
          <cell r="JF224">
            <v>0</v>
          </cell>
          <cell r="JG224">
            <v>0</v>
          </cell>
          <cell r="JH224">
            <v>0</v>
          </cell>
          <cell r="JI224">
            <v>0</v>
          </cell>
          <cell r="JJ224">
            <v>0</v>
          </cell>
          <cell r="JK224">
            <v>0</v>
          </cell>
          <cell r="JL224">
            <v>0</v>
          </cell>
          <cell r="JM224">
            <v>0</v>
          </cell>
          <cell r="JN224">
            <v>0</v>
          </cell>
          <cell r="JO224">
            <v>0</v>
          </cell>
          <cell r="JP224">
            <v>0</v>
          </cell>
          <cell r="JQ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  <cell r="IH225">
            <v>0</v>
          </cell>
          <cell r="II225">
            <v>0</v>
          </cell>
          <cell r="IJ225">
            <v>0</v>
          </cell>
          <cell r="IK225">
            <v>0</v>
          </cell>
          <cell r="IL225">
            <v>0</v>
          </cell>
          <cell r="IM225">
            <v>0</v>
          </cell>
          <cell r="IN225">
            <v>0</v>
          </cell>
          <cell r="IO225">
            <v>0</v>
          </cell>
          <cell r="IP225">
            <v>0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0</v>
          </cell>
          <cell r="IX225">
            <v>0</v>
          </cell>
          <cell r="IY225">
            <v>0</v>
          </cell>
          <cell r="IZ225">
            <v>0</v>
          </cell>
          <cell r="JA225">
            <v>0</v>
          </cell>
          <cell r="JB225">
            <v>0</v>
          </cell>
          <cell r="JC225">
            <v>0</v>
          </cell>
          <cell r="JD225">
            <v>0</v>
          </cell>
          <cell r="JE225">
            <v>0</v>
          </cell>
          <cell r="JF225">
            <v>0</v>
          </cell>
          <cell r="JG225">
            <v>0</v>
          </cell>
          <cell r="JH225">
            <v>0</v>
          </cell>
          <cell r="JI225">
            <v>0</v>
          </cell>
          <cell r="JJ225">
            <v>0</v>
          </cell>
          <cell r="JK225">
            <v>0</v>
          </cell>
          <cell r="JL225">
            <v>0</v>
          </cell>
          <cell r="JM225">
            <v>0</v>
          </cell>
          <cell r="JN225">
            <v>0</v>
          </cell>
          <cell r="JO225">
            <v>0</v>
          </cell>
          <cell r="JP225">
            <v>0</v>
          </cell>
          <cell r="JQ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  <cell r="JF226">
            <v>0</v>
          </cell>
          <cell r="JG226">
            <v>0</v>
          </cell>
          <cell r="JH226">
            <v>0</v>
          </cell>
          <cell r="JI226">
            <v>0</v>
          </cell>
          <cell r="JJ226">
            <v>0</v>
          </cell>
          <cell r="JK226">
            <v>0</v>
          </cell>
          <cell r="JL226">
            <v>0</v>
          </cell>
          <cell r="JM226">
            <v>0</v>
          </cell>
          <cell r="JN226">
            <v>0</v>
          </cell>
          <cell r="JO226">
            <v>0</v>
          </cell>
          <cell r="JP226">
            <v>0</v>
          </cell>
          <cell r="JQ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0</v>
          </cell>
          <cell r="IH227">
            <v>0</v>
          </cell>
          <cell r="II227">
            <v>0</v>
          </cell>
          <cell r="IJ227">
            <v>0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  <cell r="IO227">
            <v>0</v>
          </cell>
          <cell r="IP227">
            <v>0</v>
          </cell>
          <cell r="IQ227">
            <v>0</v>
          </cell>
          <cell r="IR227">
            <v>0</v>
          </cell>
          <cell r="IS227">
            <v>0</v>
          </cell>
          <cell r="IT227">
            <v>0</v>
          </cell>
          <cell r="IU227">
            <v>0</v>
          </cell>
          <cell r="IV227">
            <v>0</v>
          </cell>
          <cell r="IW227">
            <v>0</v>
          </cell>
          <cell r="IX227">
            <v>0</v>
          </cell>
          <cell r="IY227">
            <v>0</v>
          </cell>
          <cell r="IZ227">
            <v>0</v>
          </cell>
          <cell r="JA227">
            <v>0</v>
          </cell>
          <cell r="JB227">
            <v>0</v>
          </cell>
          <cell r="JC227">
            <v>0</v>
          </cell>
          <cell r="JD227">
            <v>0</v>
          </cell>
          <cell r="JE227">
            <v>0</v>
          </cell>
          <cell r="JF227">
            <v>0</v>
          </cell>
          <cell r="JG227">
            <v>0</v>
          </cell>
          <cell r="JH227">
            <v>0</v>
          </cell>
          <cell r="JI227">
            <v>0</v>
          </cell>
          <cell r="JJ227">
            <v>0</v>
          </cell>
          <cell r="JK227">
            <v>0</v>
          </cell>
          <cell r="JL227">
            <v>0</v>
          </cell>
          <cell r="JM227">
            <v>0</v>
          </cell>
          <cell r="JN227">
            <v>0</v>
          </cell>
          <cell r="JO227">
            <v>0</v>
          </cell>
          <cell r="JP227">
            <v>0</v>
          </cell>
          <cell r="JQ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0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  <cell r="IO228">
            <v>0</v>
          </cell>
          <cell r="IP228">
            <v>0</v>
          </cell>
          <cell r="IQ228">
            <v>0</v>
          </cell>
          <cell r="IR228">
            <v>0</v>
          </cell>
          <cell r="IS228">
            <v>0</v>
          </cell>
          <cell r="IT228">
            <v>0</v>
          </cell>
          <cell r="IU228">
            <v>0</v>
          </cell>
          <cell r="IV228">
            <v>0</v>
          </cell>
          <cell r="IW228">
            <v>0</v>
          </cell>
          <cell r="IX228">
            <v>0</v>
          </cell>
          <cell r="IY228">
            <v>0</v>
          </cell>
          <cell r="IZ228">
            <v>0</v>
          </cell>
          <cell r="JA228">
            <v>0</v>
          </cell>
          <cell r="JB228">
            <v>0</v>
          </cell>
          <cell r="JC228">
            <v>0</v>
          </cell>
          <cell r="JD228">
            <v>0</v>
          </cell>
          <cell r="JE228">
            <v>0</v>
          </cell>
          <cell r="JF228">
            <v>0</v>
          </cell>
          <cell r="JG228">
            <v>0</v>
          </cell>
          <cell r="JH228">
            <v>0</v>
          </cell>
          <cell r="JI228">
            <v>0</v>
          </cell>
          <cell r="JJ228">
            <v>0</v>
          </cell>
          <cell r="JK228">
            <v>0</v>
          </cell>
          <cell r="JL228">
            <v>0</v>
          </cell>
          <cell r="JM228">
            <v>0</v>
          </cell>
          <cell r="JN228">
            <v>0</v>
          </cell>
          <cell r="JO228">
            <v>0</v>
          </cell>
          <cell r="JP228">
            <v>0</v>
          </cell>
          <cell r="JQ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0</v>
          </cell>
          <cell r="IY229">
            <v>0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  <cell r="JF229">
            <v>0</v>
          </cell>
          <cell r="JG229">
            <v>0</v>
          </cell>
          <cell r="JH229">
            <v>0</v>
          </cell>
          <cell r="JI229">
            <v>0</v>
          </cell>
          <cell r="JJ229">
            <v>0</v>
          </cell>
          <cell r="JK229">
            <v>0</v>
          </cell>
          <cell r="JL229">
            <v>0</v>
          </cell>
          <cell r="JM229">
            <v>0</v>
          </cell>
          <cell r="JN229">
            <v>0</v>
          </cell>
          <cell r="JO229">
            <v>0</v>
          </cell>
          <cell r="JP229">
            <v>0</v>
          </cell>
          <cell r="JQ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  <cell r="IO230">
            <v>0</v>
          </cell>
          <cell r="IP230">
            <v>0</v>
          </cell>
          <cell r="IQ230">
            <v>0</v>
          </cell>
          <cell r="IR230">
            <v>0</v>
          </cell>
          <cell r="IS230">
            <v>0</v>
          </cell>
          <cell r="IT230">
            <v>0</v>
          </cell>
          <cell r="IU230">
            <v>0</v>
          </cell>
          <cell r="IV230">
            <v>0</v>
          </cell>
          <cell r="IW230">
            <v>0</v>
          </cell>
          <cell r="IX230">
            <v>0</v>
          </cell>
          <cell r="IY230">
            <v>0</v>
          </cell>
          <cell r="IZ230">
            <v>0</v>
          </cell>
          <cell r="JA230">
            <v>0</v>
          </cell>
          <cell r="JB230">
            <v>0</v>
          </cell>
          <cell r="JC230">
            <v>0</v>
          </cell>
          <cell r="JD230">
            <v>0</v>
          </cell>
          <cell r="JE230">
            <v>0</v>
          </cell>
          <cell r="JF230">
            <v>0</v>
          </cell>
          <cell r="JG230">
            <v>0</v>
          </cell>
          <cell r="JH230">
            <v>0</v>
          </cell>
          <cell r="JI230">
            <v>0</v>
          </cell>
          <cell r="JJ230">
            <v>0</v>
          </cell>
          <cell r="JK230">
            <v>0</v>
          </cell>
          <cell r="JL230">
            <v>0</v>
          </cell>
          <cell r="JM230">
            <v>0</v>
          </cell>
          <cell r="JN230">
            <v>0</v>
          </cell>
          <cell r="JO230">
            <v>0</v>
          </cell>
          <cell r="JP230">
            <v>0</v>
          </cell>
          <cell r="J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  <cell r="IO231">
            <v>0</v>
          </cell>
          <cell r="IP231">
            <v>0</v>
          </cell>
          <cell r="IQ231">
            <v>0</v>
          </cell>
          <cell r="IR231">
            <v>0</v>
          </cell>
          <cell r="IS231">
            <v>0</v>
          </cell>
          <cell r="IT231">
            <v>0</v>
          </cell>
          <cell r="IU231">
            <v>0</v>
          </cell>
          <cell r="IV231">
            <v>0</v>
          </cell>
          <cell r="IW231">
            <v>0</v>
          </cell>
          <cell r="IX231">
            <v>0</v>
          </cell>
          <cell r="IY231">
            <v>0</v>
          </cell>
          <cell r="IZ231">
            <v>0</v>
          </cell>
          <cell r="JA231">
            <v>0</v>
          </cell>
          <cell r="JB231">
            <v>0</v>
          </cell>
          <cell r="JC231">
            <v>0</v>
          </cell>
          <cell r="JD231">
            <v>0</v>
          </cell>
          <cell r="JE231">
            <v>0</v>
          </cell>
          <cell r="JF231">
            <v>0</v>
          </cell>
          <cell r="JG231">
            <v>0</v>
          </cell>
          <cell r="JH231">
            <v>0</v>
          </cell>
          <cell r="JI231">
            <v>0</v>
          </cell>
          <cell r="JJ231">
            <v>0</v>
          </cell>
          <cell r="JK231">
            <v>0</v>
          </cell>
          <cell r="JL231">
            <v>0</v>
          </cell>
          <cell r="JM231">
            <v>0</v>
          </cell>
          <cell r="JN231">
            <v>0</v>
          </cell>
          <cell r="JO231">
            <v>0</v>
          </cell>
          <cell r="JP231">
            <v>0</v>
          </cell>
          <cell r="JQ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0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  <cell r="IO232">
            <v>0</v>
          </cell>
          <cell r="IP232">
            <v>0</v>
          </cell>
          <cell r="IQ232">
            <v>0</v>
          </cell>
          <cell r="IR232">
            <v>0</v>
          </cell>
          <cell r="IS232">
            <v>0</v>
          </cell>
          <cell r="IT232">
            <v>0</v>
          </cell>
          <cell r="IU232">
            <v>0</v>
          </cell>
          <cell r="IV232">
            <v>0</v>
          </cell>
          <cell r="IW232">
            <v>0</v>
          </cell>
          <cell r="IX232">
            <v>0</v>
          </cell>
          <cell r="IY232">
            <v>0</v>
          </cell>
          <cell r="IZ232">
            <v>0</v>
          </cell>
          <cell r="JA232">
            <v>0</v>
          </cell>
          <cell r="JB232">
            <v>0</v>
          </cell>
          <cell r="JC232">
            <v>0</v>
          </cell>
          <cell r="JD232">
            <v>0</v>
          </cell>
          <cell r="JE232">
            <v>0</v>
          </cell>
          <cell r="JF232">
            <v>0</v>
          </cell>
          <cell r="JG232">
            <v>0</v>
          </cell>
          <cell r="JH232">
            <v>0</v>
          </cell>
          <cell r="JI232">
            <v>0</v>
          </cell>
          <cell r="JJ232">
            <v>0</v>
          </cell>
          <cell r="JK232">
            <v>0</v>
          </cell>
          <cell r="JL232">
            <v>0</v>
          </cell>
          <cell r="JM232">
            <v>0</v>
          </cell>
          <cell r="JN232">
            <v>0</v>
          </cell>
          <cell r="JO232">
            <v>0</v>
          </cell>
          <cell r="JP232">
            <v>0</v>
          </cell>
          <cell r="JQ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  <cell r="IJ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  <cell r="IW233">
            <v>0</v>
          </cell>
          <cell r="IX233">
            <v>0</v>
          </cell>
          <cell r="IY233">
            <v>0</v>
          </cell>
          <cell r="IZ233">
            <v>0</v>
          </cell>
          <cell r="JA233">
            <v>0</v>
          </cell>
          <cell r="JB233">
            <v>0</v>
          </cell>
          <cell r="JC233">
            <v>0</v>
          </cell>
          <cell r="JD233">
            <v>0</v>
          </cell>
          <cell r="JE233">
            <v>0</v>
          </cell>
          <cell r="JF233">
            <v>0</v>
          </cell>
          <cell r="JG233">
            <v>0</v>
          </cell>
          <cell r="JH233">
            <v>0</v>
          </cell>
          <cell r="JI233">
            <v>0</v>
          </cell>
          <cell r="JJ233">
            <v>0</v>
          </cell>
          <cell r="JK233">
            <v>0</v>
          </cell>
          <cell r="JL233">
            <v>0</v>
          </cell>
          <cell r="JM233">
            <v>0</v>
          </cell>
          <cell r="JN233">
            <v>0</v>
          </cell>
          <cell r="JO233">
            <v>0</v>
          </cell>
          <cell r="JP233">
            <v>0</v>
          </cell>
          <cell r="JQ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  <cell r="JF234">
            <v>0</v>
          </cell>
          <cell r="JG234">
            <v>0</v>
          </cell>
          <cell r="JH234">
            <v>0</v>
          </cell>
          <cell r="JI234">
            <v>0</v>
          </cell>
          <cell r="JJ234">
            <v>0</v>
          </cell>
          <cell r="JK234">
            <v>0</v>
          </cell>
          <cell r="JL234">
            <v>0</v>
          </cell>
          <cell r="JM234">
            <v>0</v>
          </cell>
          <cell r="JN234">
            <v>0</v>
          </cell>
          <cell r="JO234">
            <v>0</v>
          </cell>
          <cell r="JP234">
            <v>0</v>
          </cell>
          <cell r="JQ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  <cell r="IO235">
            <v>0</v>
          </cell>
          <cell r="IP235">
            <v>0</v>
          </cell>
          <cell r="IQ235">
            <v>0</v>
          </cell>
          <cell r="IR235">
            <v>0</v>
          </cell>
          <cell r="IS235">
            <v>0</v>
          </cell>
          <cell r="IT235">
            <v>0</v>
          </cell>
          <cell r="IU235">
            <v>0</v>
          </cell>
          <cell r="IV235">
            <v>0</v>
          </cell>
          <cell r="IW235">
            <v>0</v>
          </cell>
          <cell r="IX235">
            <v>0</v>
          </cell>
          <cell r="IY235">
            <v>0</v>
          </cell>
          <cell r="IZ235">
            <v>0</v>
          </cell>
          <cell r="JA235">
            <v>0</v>
          </cell>
          <cell r="JB235">
            <v>0</v>
          </cell>
          <cell r="JC235">
            <v>0</v>
          </cell>
          <cell r="JD235">
            <v>0</v>
          </cell>
          <cell r="JE235">
            <v>0</v>
          </cell>
          <cell r="JF235">
            <v>0</v>
          </cell>
          <cell r="JG235">
            <v>0</v>
          </cell>
          <cell r="JH235">
            <v>0</v>
          </cell>
          <cell r="JI235">
            <v>0</v>
          </cell>
          <cell r="JJ235">
            <v>0</v>
          </cell>
          <cell r="JK235">
            <v>0</v>
          </cell>
          <cell r="JL235">
            <v>0</v>
          </cell>
          <cell r="JM235">
            <v>0</v>
          </cell>
          <cell r="JN235">
            <v>0</v>
          </cell>
          <cell r="JO235">
            <v>0</v>
          </cell>
          <cell r="JP235">
            <v>0</v>
          </cell>
          <cell r="JQ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  <cell r="IO236">
            <v>0</v>
          </cell>
          <cell r="IP236">
            <v>0</v>
          </cell>
          <cell r="IQ236">
            <v>0</v>
          </cell>
          <cell r="IR236">
            <v>0</v>
          </cell>
          <cell r="IS236">
            <v>0</v>
          </cell>
          <cell r="IT236">
            <v>0</v>
          </cell>
          <cell r="IU236">
            <v>0</v>
          </cell>
          <cell r="IV236">
            <v>0</v>
          </cell>
          <cell r="IW236">
            <v>0</v>
          </cell>
          <cell r="IX236">
            <v>0</v>
          </cell>
          <cell r="IY236">
            <v>0</v>
          </cell>
          <cell r="IZ236">
            <v>0</v>
          </cell>
          <cell r="JA236">
            <v>0</v>
          </cell>
          <cell r="JB236">
            <v>0</v>
          </cell>
          <cell r="JC236">
            <v>0</v>
          </cell>
          <cell r="JD236">
            <v>0</v>
          </cell>
          <cell r="JE236">
            <v>0</v>
          </cell>
          <cell r="JF236">
            <v>0</v>
          </cell>
          <cell r="JG236">
            <v>0</v>
          </cell>
          <cell r="JH236">
            <v>0</v>
          </cell>
          <cell r="JI236">
            <v>0</v>
          </cell>
          <cell r="JJ236">
            <v>0</v>
          </cell>
          <cell r="JK236">
            <v>0</v>
          </cell>
          <cell r="JL236">
            <v>0</v>
          </cell>
          <cell r="JM236">
            <v>0</v>
          </cell>
          <cell r="JN236">
            <v>0</v>
          </cell>
          <cell r="JO236">
            <v>0</v>
          </cell>
          <cell r="JP236">
            <v>0</v>
          </cell>
          <cell r="JQ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  <cell r="IO237">
            <v>0</v>
          </cell>
          <cell r="IP237">
            <v>0</v>
          </cell>
          <cell r="IQ237">
            <v>0</v>
          </cell>
          <cell r="IR237">
            <v>0</v>
          </cell>
          <cell r="IS237">
            <v>0</v>
          </cell>
          <cell r="IT237">
            <v>0</v>
          </cell>
          <cell r="IU237">
            <v>0</v>
          </cell>
          <cell r="IV237">
            <v>0</v>
          </cell>
          <cell r="IW237">
            <v>0</v>
          </cell>
          <cell r="IX237">
            <v>0</v>
          </cell>
          <cell r="IY237">
            <v>0</v>
          </cell>
          <cell r="IZ237">
            <v>0</v>
          </cell>
          <cell r="JA237">
            <v>0</v>
          </cell>
          <cell r="JB237">
            <v>0</v>
          </cell>
          <cell r="JC237">
            <v>0</v>
          </cell>
          <cell r="JD237">
            <v>0</v>
          </cell>
          <cell r="JE237">
            <v>0</v>
          </cell>
          <cell r="JF237">
            <v>0</v>
          </cell>
          <cell r="JG237">
            <v>0</v>
          </cell>
          <cell r="JH237">
            <v>0</v>
          </cell>
          <cell r="JI237">
            <v>0</v>
          </cell>
          <cell r="JJ237">
            <v>0</v>
          </cell>
          <cell r="JK237">
            <v>0</v>
          </cell>
          <cell r="JL237">
            <v>0</v>
          </cell>
          <cell r="JM237">
            <v>0</v>
          </cell>
          <cell r="JN237">
            <v>0</v>
          </cell>
          <cell r="JO237">
            <v>0</v>
          </cell>
          <cell r="JP237">
            <v>0</v>
          </cell>
          <cell r="JQ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0</v>
          </cell>
          <cell r="IN238">
            <v>0</v>
          </cell>
          <cell r="IO238">
            <v>0</v>
          </cell>
          <cell r="IP238">
            <v>0</v>
          </cell>
          <cell r="IQ238">
            <v>0</v>
          </cell>
          <cell r="IR238">
            <v>0</v>
          </cell>
          <cell r="IS238">
            <v>0</v>
          </cell>
          <cell r="IT238">
            <v>0</v>
          </cell>
          <cell r="IU238">
            <v>0</v>
          </cell>
          <cell r="IV238">
            <v>0</v>
          </cell>
          <cell r="IW238">
            <v>0</v>
          </cell>
          <cell r="IX238">
            <v>0</v>
          </cell>
          <cell r="IY238">
            <v>0</v>
          </cell>
          <cell r="IZ238">
            <v>0</v>
          </cell>
          <cell r="JA238">
            <v>0</v>
          </cell>
          <cell r="JB238">
            <v>0</v>
          </cell>
          <cell r="JC238">
            <v>0</v>
          </cell>
          <cell r="JD238">
            <v>0</v>
          </cell>
          <cell r="JE238">
            <v>0</v>
          </cell>
          <cell r="JF238">
            <v>0</v>
          </cell>
          <cell r="JG238">
            <v>0</v>
          </cell>
          <cell r="JH238">
            <v>0</v>
          </cell>
          <cell r="JI238">
            <v>0</v>
          </cell>
          <cell r="JJ238">
            <v>0</v>
          </cell>
          <cell r="JK238">
            <v>0</v>
          </cell>
          <cell r="JL238">
            <v>0</v>
          </cell>
          <cell r="JM238">
            <v>0</v>
          </cell>
          <cell r="JN238">
            <v>0</v>
          </cell>
          <cell r="JO238">
            <v>0</v>
          </cell>
          <cell r="JP238">
            <v>0</v>
          </cell>
          <cell r="JQ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0</v>
          </cell>
          <cell r="IN239">
            <v>0</v>
          </cell>
          <cell r="IO239">
            <v>0</v>
          </cell>
          <cell r="IP239">
            <v>0</v>
          </cell>
          <cell r="IQ239">
            <v>0</v>
          </cell>
          <cell r="IR239">
            <v>0</v>
          </cell>
          <cell r="IS239">
            <v>0</v>
          </cell>
          <cell r="IT239">
            <v>0</v>
          </cell>
          <cell r="IU239">
            <v>0</v>
          </cell>
          <cell r="IV239">
            <v>0</v>
          </cell>
          <cell r="IW239">
            <v>0</v>
          </cell>
          <cell r="IX239">
            <v>0</v>
          </cell>
          <cell r="IY239">
            <v>0</v>
          </cell>
          <cell r="IZ239">
            <v>0</v>
          </cell>
          <cell r="JA239">
            <v>0</v>
          </cell>
          <cell r="JB239">
            <v>0</v>
          </cell>
          <cell r="JC239">
            <v>0</v>
          </cell>
          <cell r="JD239">
            <v>0</v>
          </cell>
          <cell r="JE239">
            <v>0</v>
          </cell>
          <cell r="JF239">
            <v>0</v>
          </cell>
          <cell r="JG239">
            <v>0</v>
          </cell>
          <cell r="JH239">
            <v>0</v>
          </cell>
          <cell r="JI239">
            <v>0</v>
          </cell>
          <cell r="JJ239">
            <v>0</v>
          </cell>
          <cell r="JK239">
            <v>0</v>
          </cell>
          <cell r="JL239">
            <v>0</v>
          </cell>
          <cell r="JM239">
            <v>0</v>
          </cell>
          <cell r="JN239">
            <v>0</v>
          </cell>
          <cell r="JO239">
            <v>0</v>
          </cell>
          <cell r="JP239">
            <v>0</v>
          </cell>
          <cell r="JQ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0</v>
          </cell>
          <cell r="IN240">
            <v>0</v>
          </cell>
          <cell r="IO240">
            <v>0</v>
          </cell>
          <cell r="IP240">
            <v>0</v>
          </cell>
          <cell r="IQ240">
            <v>0</v>
          </cell>
          <cell r="IR240">
            <v>0</v>
          </cell>
          <cell r="IS240">
            <v>0</v>
          </cell>
          <cell r="IT240">
            <v>0</v>
          </cell>
          <cell r="IU240">
            <v>0</v>
          </cell>
          <cell r="IV240">
            <v>0</v>
          </cell>
          <cell r="IW240">
            <v>0</v>
          </cell>
          <cell r="IX240">
            <v>0</v>
          </cell>
          <cell r="IY240">
            <v>0</v>
          </cell>
          <cell r="IZ240">
            <v>0</v>
          </cell>
          <cell r="JA240">
            <v>0</v>
          </cell>
          <cell r="JB240">
            <v>0</v>
          </cell>
          <cell r="JC240">
            <v>0</v>
          </cell>
          <cell r="JD240">
            <v>0</v>
          </cell>
          <cell r="JE240">
            <v>0</v>
          </cell>
          <cell r="JF240">
            <v>0</v>
          </cell>
          <cell r="JG240">
            <v>0</v>
          </cell>
          <cell r="JH240">
            <v>0</v>
          </cell>
          <cell r="JI240">
            <v>0</v>
          </cell>
          <cell r="JJ240">
            <v>0</v>
          </cell>
          <cell r="JK240">
            <v>0</v>
          </cell>
          <cell r="JL240">
            <v>0</v>
          </cell>
          <cell r="JM240">
            <v>0</v>
          </cell>
          <cell r="JN240">
            <v>0</v>
          </cell>
          <cell r="JO240">
            <v>0</v>
          </cell>
          <cell r="JP240">
            <v>0</v>
          </cell>
          <cell r="JQ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0</v>
          </cell>
          <cell r="IG241">
            <v>0</v>
          </cell>
          <cell r="IH241">
            <v>0</v>
          </cell>
          <cell r="II241">
            <v>0</v>
          </cell>
          <cell r="IJ241">
            <v>0</v>
          </cell>
          <cell r="IK241">
            <v>0</v>
          </cell>
          <cell r="IL241">
            <v>0</v>
          </cell>
          <cell r="IM241">
            <v>0</v>
          </cell>
          <cell r="IN241">
            <v>0</v>
          </cell>
          <cell r="IO241">
            <v>0</v>
          </cell>
          <cell r="IP241">
            <v>0</v>
          </cell>
          <cell r="IQ241">
            <v>0</v>
          </cell>
          <cell r="IR241">
            <v>0</v>
          </cell>
          <cell r="IS241">
            <v>0</v>
          </cell>
          <cell r="IT241">
            <v>0</v>
          </cell>
          <cell r="IU241">
            <v>0</v>
          </cell>
          <cell r="IV241">
            <v>0</v>
          </cell>
          <cell r="IW241">
            <v>0</v>
          </cell>
          <cell r="IX241">
            <v>0</v>
          </cell>
          <cell r="IY241">
            <v>0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</v>
          </cell>
          <cell r="JE241">
            <v>0</v>
          </cell>
          <cell r="JF241">
            <v>0</v>
          </cell>
          <cell r="JG241">
            <v>0</v>
          </cell>
          <cell r="JH241">
            <v>0</v>
          </cell>
          <cell r="JI241">
            <v>0</v>
          </cell>
          <cell r="JJ241">
            <v>0</v>
          </cell>
          <cell r="JK241">
            <v>0</v>
          </cell>
          <cell r="JL241">
            <v>0</v>
          </cell>
          <cell r="JM241">
            <v>0</v>
          </cell>
          <cell r="JN241">
            <v>0</v>
          </cell>
          <cell r="JO241">
            <v>0</v>
          </cell>
          <cell r="JP241">
            <v>0</v>
          </cell>
          <cell r="JQ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0</v>
          </cell>
          <cell r="IN242">
            <v>0</v>
          </cell>
          <cell r="IO242">
            <v>0</v>
          </cell>
          <cell r="IP242">
            <v>0</v>
          </cell>
          <cell r="IQ242">
            <v>0</v>
          </cell>
          <cell r="IR242">
            <v>0</v>
          </cell>
          <cell r="IS242">
            <v>0</v>
          </cell>
          <cell r="IT242">
            <v>0</v>
          </cell>
          <cell r="IU242">
            <v>0</v>
          </cell>
          <cell r="IV242">
            <v>0</v>
          </cell>
          <cell r="IW242">
            <v>0</v>
          </cell>
          <cell r="IX242">
            <v>0</v>
          </cell>
          <cell r="IY242">
            <v>0</v>
          </cell>
          <cell r="IZ242">
            <v>0</v>
          </cell>
          <cell r="JA242">
            <v>0</v>
          </cell>
          <cell r="JB242">
            <v>0</v>
          </cell>
          <cell r="JC242">
            <v>0</v>
          </cell>
          <cell r="JD242">
            <v>0</v>
          </cell>
          <cell r="JE242">
            <v>0</v>
          </cell>
          <cell r="JF242">
            <v>0</v>
          </cell>
          <cell r="JG242">
            <v>0</v>
          </cell>
          <cell r="JH242">
            <v>0</v>
          </cell>
          <cell r="JI242">
            <v>0</v>
          </cell>
          <cell r="JJ242">
            <v>0</v>
          </cell>
          <cell r="JK242">
            <v>0</v>
          </cell>
          <cell r="JL242">
            <v>0</v>
          </cell>
          <cell r="JM242">
            <v>0</v>
          </cell>
          <cell r="JN242">
            <v>0</v>
          </cell>
          <cell r="JO242">
            <v>0</v>
          </cell>
          <cell r="JP242">
            <v>0</v>
          </cell>
          <cell r="JQ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  <cell r="IO243">
            <v>0</v>
          </cell>
          <cell r="IP243">
            <v>0</v>
          </cell>
          <cell r="IQ243">
            <v>0</v>
          </cell>
          <cell r="IR243">
            <v>0</v>
          </cell>
          <cell r="IS243">
            <v>0</v>
          </cell>
          <cell r="IT243">
            <v>0</v>
          </cell>
          <cell r="IU243">
            <v>0</v>
          </cell>
          <cell r="IV243">
            <v>0</v>
          </cell>
          <cell r="IW243">
            <v>0</v>
          </cell>
          <cell r="IX243">
            <v>0</v>
          </cell>
          <cell r="IY243">
            <v>0</v>
          </cell>
          <cell r="IZ243">
            <v>0</v>
          </cell>
          <cell r="JA243">
            <v>0</v>
          </cell>
          <cell r="JB243">
            <v>0</v>
          </cell>
          <cell r="JC243">
            <v>0</v>
          </cell>
          <cell r="JD243">
            <v>0</v>
          </cell>
          <cell r="JE243">
            <v>0</v>
          </cell>
          <cell r="JF243">
            <v>0</v>
          </cell>
          <cell r="JG243">
            <v>0</v>
          </cell>
          <cell r="JH243">
            <v>0</v>
          </cell>
          <cell r="JI243">
            <v>0</v>
          </cell>
          <cell r="JJ243">
            <v>0</v>
          </cell>
          <cell r="JK243">
            <v>0</v>
          </cell>
          <cell r="JL243">
            <v>0</v>
          </cell>
          <cell r="JM243">
            <v>0</v>
          </cell>
          <cell r="JN243">
            <v>0</v>
          </cell>
          <cell r="JO243">
            <v>0</v>
          </cell>
          <cell r="JP243">
            <v>0</v>
          </cell>
          <cell r="JQ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  <cell r="IO244">
            <v>0</v>
          </cell>
          <cell r="IP244">
            <v>0</v>
          </cell>
          <cell r="IQ244">
            <v>0</v>
          </cell>
          <cell r="IR244">
            <v>0</v>
          </cell>
          <cell r="IS244">
            <v>0</v>
          </cell>
          <cell r="IT244">
            <v>0</v>
          </cell>
          <cell r="IU244">
            <v>0</v>
          </cell>
          <cell r="IV244">
            <v>0</v>
          </cell>
          <cell r="IW244">
            <v>0</v>
          </cell>
          <cell r="IX244">
            <v>0</v>
          </cell>
          <cell r="IY244">
            <v>0</v>
          </cell>
          <cell r="IZ244">
            <v>0</v>
          </cell>
          <cell r="JA244">
            <v>0</v>
          </cell>
          <cell r="JB244">
            <v>0</v>
          </cell>
          <cell r="JC244">
            <v>0</v>
          </cell>
          <cell r="JD244">
            <v>0</v>
          </cell>
          <cell r="JE244">
            <v>0</v>
          </cell>
          <cell r="JF244">
            <v>0</v>
          </cell>
          <cell r="JG244">
            <v>0</v>
          </cell>
          <cell r="JH244">
            <v>0</v>
          </cell>
          <cell r="JI244">
            <v>0</v>
          </cell>
          <cell r="JJ244">
            <v>0</v>
          </cell>
          <cell r="JK244">
            <v>0</v>
          </cell>
          <cell r="JL244">
            <v>0</v>
          </cell>
          <cell r="JM244">
            <v>0</v>
          </cell>
          <cell r="JN244">
            <v>0</v>
          </cell>
          <cell r="JO244">
            <v>0</v>
          </cell>
          <cell r="JP244">
            <v>0</v>
          </cell>
          <cell r="JQ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  <cell r="IW245">
            <v>0</v>
          </cell>
          <cell r="IX245">
            <v>0</v>
          </cell>
          <cell r="IY245">
            <v>0</v>
          </cell>
          <cell r="IZ245">
            <v>0</v>
          </cell>
          <cell r="JA245">
            <v>0</v>
          </cell>
          <cell r="JB245">
            <v>0</v>
          </cell>
          <cell r="JC245">
            <v>0</v>
          </cell>
          <cell r="JD245">
            <v>0</v>
          </cell>
          <cell r="JE245">
            <v>0</v>
          </cell>
          <cell r="JF245">
            <v>0</v>
          </cell>
          <cell r="JG245">
            <v>0</v>
          </cell>
          <cell r="JH245">
            <v>0</v>
          </cell>
          <cell r="JI245">
            <v>0</v>
          </cell>
          <cell r="JJ245">
            <v>0</v>
          </cell>
          <cell r="JK245">
            <v>0</v>
          </cell>
          <cell r="JL245">
            <v>0</v>
          </cell>
          <cell r="JM245">
            <v>0</v>
          </cell>
          <cell r="JN245">
            <v>0</v>
          </cell>
          <cell r="JO245">
            <v>0</v>
          </cell>
          <cell r="JP245">
            <v>0</v>
          </cell>
          <cell r="JQ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0</v>
          </cell>
          <cell r="HJ246">
            <v>0</v>
          </cell>
          <cell r="HK246">
            <v>0</v>
          </cell>
          <cell r="HL246">
            <v>0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  <cell r="IO246">
            <v>0</v>
          </cell>
          <cell r="IP246">
            <v>0</v>
          </cell>
          <cell r="IQ246">
            <v>0</v>
          </cell>
          <cell r="IR246">
            <v>0</v>
          </cell>
          <cell r="IS246">
            <v>0</v>
          </cell>
          <cell r="IT246">
            <v>0</v>
          </cell>
          <cell r="IU246">
            <v>0</v>
          </cell>
          <cell r="IV246">
            <v>0</v>
          </cell>
          <cell r="IW246">
            <v>0</v>
          </cell>
          <cell r="IX246">
            <v>0</v>
          </cell>
          <cell r="IY246">
            <v>0</v>
          </cell>
          <cell r="IZ246">
            <v>0</v>
          </cell>
          <cell r="JA246">
            <v>0</v>
          </cell>
          <cell r="JB246">
            <v>0</v>
          </cell>
          <cell r="JC246">
            <v>0</v>
          </cell>
          <cell r="JD246">
            <v>0</v>
          </cell>
          <cell r="JE246">
            <v>0</v>
          </cell>
          <cell r="JF246">
            <v>0</v>
          </cell>
          <cell r="JG246">
            <v>0</v>
          </cell>
          <cell r="JH246">
            <v>0</v>
          </cell>
          <cell r="JI246">
            <v>0</v>
          </cell>
          <cell r="JJ246">
            <v>0</v>
          </cell>
          <cell r="JK246">
            <v>0</v>
          </cell>
          <cell r="JL246">
            <v>0</v>
          </cell>
          <cell r="JM246">
            <v>0</v>
          </cell>
          <cell r="JN246">
            <v>0</v>
          </cell>
          <cell r="JO246">
            <v>0</v>
          </cell>
          <cell r="JP246">
            <v>0</v>
          </cell>
          <cell r="JQ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  <cell r="IW247">
            <v>0</v>
          </cell>
          <cell r="IX247">
            <v>0</v>
          </cell>
          <cell r="IY247">
            <v>0</v>
          </cell>
          <cell r="IZ247">
            <v>0</v>
          </cell>
          <cell r="JA247">
            <v>0</v>
          </cell>
          <cell r="JB247">
            <v>0</v>
          </cell>
          <cell r="JC247">
            <v>0</v>
          </cell>
          <cell r="JD247">
            <v>0</v>
          </cell>
          <cell r="JE247">
            <v>0</v>
          </cell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0</v>
          </cell>
          <cell r="IN248">
            <v>0</v>
          </cell>
          <cell r="IO248">
            <v>0</v>
          </cell>
          <cell r="IP248">
            <v>0</v>
          </cell>
          <cell r="IQ248">
            <v>0</v>
          </cell>
          <cell r="IR248">
            <v>0</v>
          </cell>
          <cell r="IS248">
            <v>0</v>
          </cell>
          <cell r="IT248">
            <v>0</v>
          </cell>
          <cell r="IU248">
            <v>0</v>
          </cell>
          <cell r="IV248">
            <v>0</v>
          </cell>
          <cell r="IW248">
            <v>0</v>
          </cell>
          <cell r="IX248">
            <v>0</v>
          </cell>
          <cell r="IY248">
            <v>0</v>
          </cell>
          <cell r="IZ248">
            <v>0</v>
          </cell>
          <cell r="JA248">
            <v>0</v>
          </cell>
          <cell r="JB248">
            <v>0</v>
          </cell>
          <cell r="JC248">
            <v>0</v>
          </cell>
          <cell r="JD248">
            <v>0</v>
          </cell>
          <cell r="JE248">
            <v>0</v>
          </cell>
          <cell r="JF248">
            <v>0</v>
          </cell>
          <cell r="JG248">
            <v>0</v>
          </cell>
          <cell r="JH248">
            <v>0</v>
          </cell>
          <cell r="JI248">
            <v>0</v>
          </cell>
          <cell r="JJ248">
            <v>0</v>
          </cell>
          <cell r="JK248">
            <v>0</v>
          </cell>
          <cell r="JL248">
            <v>0</v>
          </cell>
          <cell r="JM248">
            <v>0</v>
          </cell>
          <cell r="JN248">
            <v>0</v>
          </cell>
          <cell r="JO248">
            <v>0</v>
          </cell>
          <cell r="JP248">
            <v>0</v>
          </cell>
          <cell r="JQ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0</v>
          </cell>
          <cell r="IX249">
            <v>0</v>
          </cell>
          <cell r="IY249">
            <v>0</v>
          </cell>
          <cell r="IZ249">
            <v>0</v>
          </cell>
          <cell r="JA249">
            <v>0</v>
          </cell>
          <cell r="JB249">
            <v>0</v>
          </cell>
          <cell r="JC249">
            <v>0</v>
          </cell>
          <cell r="JD249">
            <v>0</v>
          </cell>
          <cell r="JE249">
            <v>0</v>
          </cell>
          <cell r="JF249">
            <v>0</v>
          </cell>
          <cell r="JG249">
            <v>0</v>
          </cell>
          <cell r="JH249">
            <v>0</v>
          </cell>
          <cell r="JI249">
            <v>0</v>
          </cell>
          <cell r="JJ249">
            <v>0</v>
          </cell>
          <cell r="JK249">
            <v>0</v>
          </cell>
          <cell r="JL249">
            <v>0</v>
          </cell>
          <cell r="JM249">
            <v>0</v>
          </cell>
          <cell r="JN249">
            <v>0</v>
          </cell>
          <cell r="JO249">
            <v>0</v>
          </cell>
          <cell r="JP249">
            <v>0</v>
          </cell>
          <cell r="JQ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0</v>
          </cell>
          <cell r="IP250">
            <v>0</v>
          </cell>
          <cell r="IQ250">
            <v>0</v>
          </cell>
          <cell r="IR250">
            <v>0</v>
          </cell>
          <cell r="IS250">
            <v>0</v>
          </cell>
          <cell r="IT250">
            <v>0</v>
          </cell>
          <cell r="IU250">
            <v>0</v>
          </cell>
          <cell r="IV250">
            <v>0</v>
          </cell>
          <cell r="IW250">
            <v>0</v>
          </cell>
          <cell r="IX250">
            <v>0</v>
          </cell>
          <cell r="IY250">
            <v>0</v>
          </cell>
          <cell r="IZ250">
            <v>0</v>
          </cell>
          <cell r="JA250">
            <v>0</v>
          </cell>
          <cell r="JB250">
            <v>0</v>
          </cell>
          <cell r="JC250">
            <v>0</v>
          </cell>
          <cell r="JD250">
            <v>0</v>
          </cell>
          <cell r="JE250">
            <v>0</v>
          </cell>
          <cell r="JF250">
            <v>0</v>
          </cell>
          <cell r="JG250">
            <v>0</v>
          </cell>
          <cell r="JH250">
            <v>0</v>
          </cell>
          <cell r="JI250">
            <v>0</v>
          </cell>
          <cell r="JJ250">
            <v>0</v>
          </cell>
          <cell r="JK250">
            <v>0</v>
          </cell>
          <cell r="JL250">
            <v>0</v>
          </cell>
          <cell r="JM250">
            <v>0</v>
          </cell>
          <cell r="JN250">
            <v>0</v>
          </cell>
          <cell r="JO250">
            <v>0</v>
          </cell>
          <cell r="JP250">
            <v>0</v>
          </cell>
          <cell r="JQ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  <cell r="IO251">
            <v>0</v>
          </cell>
          <cell r="IP251">
            <v>0</v>
          </cell>
          <cell r="IQ251">
            <v>0</v>
          </cell>
          <cell r="IR251">
            <v>0</v>
          </cell>
          <cell r="IS251">
            <v>0</v>
          </cell>
          <cell r="IT251">
            <v>0</v>
          </cell>
          <cell r="IU251">
            <v>0</v>
          </cell>
          <cell r="IV251">
            <v>0</v>
          </cell>
          <cell r="IW251">
            <v>0</v>
          </cell>
          <cell r="IX251">
            <v>0</v>
          </cell>
          <cell r="IY251">
            <v>0</v>
          </cell>
          <cell r="IZ251">
            <v>0</v>
          </cell>
          <cell r="JA251">
            <v>0</v>
          </cell>
          <cell r="JB251">
            <v>0</v>
          </cell>
          <cell r="JC251">
            <v>0</v>
          </cell>
          <cell r="JD251">
            <v>0</v>
          </cell>
          <cell r="JE251">
            <v>0</v>
          </cell>
          <cell r="JF251">
            <v>0</v>
          </cell>
          <cell r="JG251">
            <v>0</v>
          </cell>
          <cell r="JH251">
            <v>0</v>
          </cell>
          <cell r="JI251">
            <v>0</v>
          </cell>
          <cell r="JJ251">
            <v>0</v>
          </cell>
          <cell r="JK251">
            <v>0</v>
          </cell>
          <cell r="JL251">
            <v>0</v>
          </cell>
          <cell r="JM251">
            <v>0</v>
          </cell>
          <cell r="JN251">
            <v>0</v>
          </cell>
          <cell r="JO251">
            <v>0</v>
          </cell>
          <cell r="JP251">
            <v>0</v>
          </cell>
          <cell r="JQ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  <cell r="JF252">
            <v>0</v>
          </cell>
          <cell r="JG252">
            <v>0</v>
          </cell>
          <cell r="JH252">
            <v>0</v>
          </cell>
          <cell r="JI252">
            <v>0</v>
          </cell>
          <cell r="JJ252">
            <v>0</v>
          </cell>
          <cell r="JK252">
            <v>0</v>
          </cell>
          <cell r="JL252">
            <v>0</v>
          </cell>
          <cell r="JM252">
            <v>0</v>
          </cell>
          <cell r="JN252">
            <v>0</v>
          </cell>
          <cell r="JO252">
            <v>0</v>
          </cell>
          <cell r="JP252">
            <v>0</v>
          </cell>
          <cell r="JQ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  <cell r="IW253">
            <v>0</v>
          </cell>
          <cell r="IX253">
            <v>0</v>
          </cell>
          <cell r="IY253">
            <v>0</v>
          </cell>
          <cell r="IZ253">
            <v>0</v>
          </cell>
          <cell r="JA253">
            <v>0</v>
          </cell>
          <cell r="JB253">
            <v>0</v>
          </cell>
          <cell r="JC253">
            <v>0</v>
          </cell>
          <cell r="JD253">
            <v>0</v>
          </cell>
          <cell r="JE253">
            <v>0</v>
          </cell>
          <cell r="JF253">
            <v>0</v>
          </cell>
          <cell r="JG253">
            <v>0</v>
          </cell>
          <cell r="JH253">
            <v>0</v>
          </cell>
          <cell r="JI253">
            <v>0</v>
          </cell>
          <cell r="JJ253">
            <v>0</v>
          </cell>
          <cell r="JK253">
            <v>0</v>
          </cell>
          <cell r="JL253">
            <v>0</v>
          </cell>
          <cell r="JM253">
            <v>0</v>
          </cell>
          <cell r="JN253">
            <v>0</v>
          </cell>
          <cell r="JO253">
            <v>0</v>
          </cell>
          <cell r="JP253">
            <v>0</v>
          </cell>
          <cell r="JQ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  <cell r="HG254">
            <v>0</v>
          </cell>
          <cell r="HH254">
            <v>0</v>
          </cell>
          <cell r="HI254">
            <v>0</v>
          </cell>
          <cell r="HJ254">
            <v>0</v>
          </cell>
          <cell r="HK254">
            <v>0</v>
          </cell>
          <cell r="HL254">
            <v>0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0</v>
          </cell>
          <cell r="IG254">
            <v>0</v>
          </cell>
          <cell r="IH254">
            <v>0</v>
          </cell>
          <cell r="II254">
            <v>0</v>
          </cell>
          <cell r="IJ254">
            <v>0</v>
          </cell>
          <cell r="IK254">
            <v>0</v>
          </cell>
          <cell r="IL254">
            <v>0</v>
          </cell>
          <cell r="IM254">
            <v>0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0</v>
          </cell>
          <cell r="IS254">
            <v>0</v>
          </cell>
          <cell r="IT254">
            <v>0</v>
          </cell>
          <cell r="IU254">
            <v>0</v>
          </cell>
          <cell r="IV254">
            <v>0</v>
          </cell>
          <cell r="IW254">
            <v>0</v>
          </cell>
          <cell r="IX254">
            <v>0</v>
          </cell>
          <cell r="IY254">
            <v>0</v>
          </cell>
          <cell r="IZ254">
            <v>0</v>
          </cell>
          <cell r="JA254">
            <v>0</v>
          </cell>
          <cell r="JB254">
            <v>0</v>
          </cell>
          <cell r="JC254">
            <v>0</v>
          </cell>
          <cell r="JD254">
            <v>0</v>
          </cell>
          <cell r="JE254">
            <v>0</v>
          </cell>
          <cell r="JF254">
            <v>0</v>
          </cell>
          <cell r="JG254">
            <v>0</v>
          </cell>
          <cell r="JH254">
            <v>0</v>
          </cell>
          <cell r="JI254">
            <v>0</v>
          </cell>
          <cell r="JJ254">
            <v>0</v>
          </cell>
          <cell r="JK254">
            <v>0</v>
          </cell>
          <cell r="JL254">
            <v>0</v>
          </cell>
          <cell r="JM254">
            <v>0</v>
          </cell>
          <cell r="JN254">
            <v>0</v>
          </cell>
          <cell r="JO254">
            <v>0</v>
          </cell>
          <cell r="JP254">
            <v>0</v>
          </cell>
          <cell r="JQ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0</v>
          </cell>
          <cell r="IG255">
            <v>0</v>
          </cell>
          <cell r="IH255">
            <v>0</v>
          </cell>
          <cell r="II255">
            <v>0</v>
          </cell>
          <cell r="IJ255">
            <v>0</v>
          </cell>
          <cell r="IK255">
            <v>0</v>
          </cell>
          <cell r="IL255">
            <v>0</v>
          </cell>
          <cell r="IM255">
            <v>0</v>
          </cell>
          <cell r="IN255">
            <v>0</v>
          </cell>
          <cell r="IO255">
            <v>0</v>
          </cell>
          <cell r="IP255">
            <v>0</v>
          </cell>
          <cell r="IQ255">
            <v>0</v>
          </cell>
          <cell r="IR255">
            <v>0</v>
          </cell>
          <cell r="IS255">
            <v>0</v>
          </cell>
          <cell r="IT255">
            <v>0</v>
          </cell>
          <cell r="IU255">
            <v>0</v>
          </cell>
          <cell r="IV255">
            <v>0</v>
          </cell>
          <cell r="IW255">
            <v>0</v>
          </cell>
          <cell r="IX255">
            <v>0</v>
          </cell>
          <cell r="IY255">
            <v>0</v>
          </cell>
          <cell r="IZ255">
            <v>0</v>
          </cell>
          <cell r="JA255">
            <v>0</v>
          </cell>
          <cell r="JB255">
            <v>0</v>
          </cell>
          <cell r="JC255">
            <v>0</v>
          </cell>
          <cell r="JD255">
            <v>0</v>
          </cell>
          <cell r="JE255">
            <v>0</v>
          </cell>
          <cell r="JF255">
            <v>0</v>
          </cell>
          <cell r="JG255">
            <v>0</v>
          </cell>
          <cell r="JH255">
            <v>0</v>
          </cell>
          <cell r="JI255">
            <v>0</v>
          </cell>
          <cell r="JJ255">
            <v>0</v>
          </cell>
          <cell r="JK255">
            <v>0</v>
          </cell>
          <cell r="JL255">
            <v>0</v>
          </cell>
          <cell r="JM255">
            <v>0</v>
          </cell>
          <cell r="JN255">
            <v>0</v>
          </cell>
          <cell r="JO255">
            <v>0</v>
          </cell>
          <cell r="JP255">
            <v>0</v>
          </cell>
          <cell r="JQ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  <cell r="HC256">
            <v>0</v>
          </cell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I256">
            <v>0</v>
          </cell>
          <cell r="HJ256">
            <v>0</v>
          </cell>
          <cell r="HK256">
            <v>0</v>
          </cell>
          <cell r="HL256">
            <v>0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0</v>
          </cell>
          <cell r="IJ256">
            <v>0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0</v>
          </cell>
          <cell r="IP256">
            <v>0</v>
          </cell>
          <cell r="IQ256">
            <v>0</v>
          </cell>
          <cell r="IR256">
            <v>0</v>
          </cell>
          <cell r="IS256">
            <v>0</v>
          </cell>
          <cell r="IT256">
            <v>0</v>
          </cell>
          <cell r="IU256">
            <v>0</v>
          </cell>
          <cell r="IV256">
            <v>0</v>
          </cell>
          <cell r="IW256">
            <v>0</v>
          </cell>
          <cell r="IX256">
            <v>0</v>
          </cell>
          <cell r="IY256">
            <v>0</v>
          </cell>
          <cell r="IZ256">
            <v>0</v>
          </cell>
          <cell r="JA256">
            <v>0</v>
          </cell>
          <cell r="JB256">
            <v>0</v>
          </cell>
          <cell r="JC256">
            <v>0</v>
          </cell>
          <cell r="JD256">
            <v>0</v>
          </cell>
          <cell r="JE256">
            <v>0</v>
          </cell>
          <cell r="JF256">
            <v>0</v>
          </cell>
          <cell r="JG256">
            <v>0</v>
          </cell>
          <cell r="JH256">
            <v>0</v>
          </cell>
          <cell r="JI256">
            <v>0</v>
          </cell>
          <cell r="JJ256">
            <v>0</v>
          </cell>
          <cell r="JK256">
            <v>0</v>
          </cell>
          <cell r="JL256">
            <v>0</v>
          </cell>
          <cell r="JM256">
            <v>0</v>
          </cell>
          <cell r="JN256">
            <v>0</v>
          </cell>
          <cell r="JO256">
            <v>0</v>
          </cell>
          <cell r="JP256">
            <v>0</v>
          </cell>
          <cell r="JQ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  <cell r="IO257">
            <v>0</v>
          </cell>
          <cell r="IP257">
            <v>0</v>
          </cell>
          <cell r="IQ257">
            <v>0</v>
          </cell>
          <cell r="IR257">
            <v>0</v>
          </cell>
          <cell r="IS257">
            <v>0</v>
          </cell>
          <cell r="IT257">
            <v>0</v>
          </cell>
          <cell r="IU257">
            <v>0</v>
          </cell>
          <cell r="IV257">
            <v>0</v>
          </cell>
          <cell r="IW257">
            <v>0</v>
          </cell>
          <cell r="IX257">
            <v>0</v>
          </cell>
          <cell r="IY257">
            <v>0</v>
          </cell>
          <cell r="IZ257">
            <v>0</v>
          </cell>
          <cell r="JA257">
            <v>0</v>
          </cell>
          <cell r="JB257">
            <v>0</v>
          </cell>
          <cell r="JC257">
            <v>0</v>
          </cell>
          <cell r="JD257">
            <v>0</v>
          </cell>
          <cell r="JE257">
            <v>0</v>
          </cell>
          <cell r="JF257">
            <v>0</v>
          </cell>
          <cell r="JG257">
            <v>0</v>
          </cell>
          <cell r="JH257">
            <v>0</v>
          </cell>
          <cell r="JI257">
            <v>0</v>
          </cell>
          <cell r="JJ257">
            <v>0</v>
          </cell>
          <cell r="JK257">
            <v>0</v>
          </cell>
          <cell r="JL257">
            <v>0</v>
          </cell>
          <cell r="JM257">
            <v>0</v>
          </cell>
          <cell r="JN257">
            <v>0</v>
          </cell>
          <cell r="JO257">
            <v>0</v>
          </cell>
          <cell r="JP257">
            <v>0</v>
          </cell>
          <cell r="JQ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0</v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0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0</v>
          </cell>
          <cell r="IG258">
            <v>0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  <cell r="IO258">
            <v>0</v>
          </cell>
          <cell r="IP258">
            <v>0</v>
          </cell>
          <cell r="IQ258">
            <v>0</v>
          </cell>
          <cell r="IR258">
            <v>0</v>
          </cell>
          <cell r="IS258">
            <v>0</v>
          </cell>
          <cell r="IT258">
            <v>0</v>
          </cell>
          <cell r="IU258">
            <v>0</v>
          </cell>
          <cell r="IV258">
            <v>0</v>
          </cell>
          <cell r="IW258">
            <v>0</v>
          </cell>
          <cell r="IX258">
            <v>0</v>
          </cell>
          <cell r="IY258">
            <v>0</v>
          </cell>
          <cell r="IZ258">
            <v>0</v>
          </cell>
          <cell r="JA258">
            <v>0</v>
          </cell>
          <cell r="JB258">
            <v>0</v>
          </cell>
          <cell r="JC258">
            <v>0</v>
          </cell>
          <cell r="JD258">
            <v>0</v>
          </cell>
          <cell r="JE258">
            <v>0</v>
          </cell>
          <cell r="JF258">
            <v>0</v>
          </cell>
          <cell r="JG258">
            <v>0</v>
          </cell>
          <cell r="JH258">
            <v>0</v>
          </cell>
          <cell r="JI258">
            <v>0</v>
          </cell>
          <cell r="JJ258">
            <v>0</v>
          </cell>
          <cell r="JK258">
            <v>0</v>
          </cell>
          <cell r="JL258">
            <v>0</v>
          </cell>
          <cell r="JM258">
            <v>0</v>
          </cell>
          <cell r="JN258">
            <v>0</v>
          </cell>
          <cell r="JO258">
            <v>0</v>
          </cell>
          <cell r="JP258">
            <v>0</v>
          </cell>
          <cell r="J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O259">
            <v>0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0</v>
          </cell>
          <cell r="IG259">
            <v>0</v>
          </cell>
          <cell r="IH259">
            <v>0</v>
          </cell>
          <cell r="II259">
            <v>0</v>
          </cell>
          <cell r="IJ259">
            <v>0</v>
          </cell>
          <cell r="IK259">
            <v>0</v>
          </cell>
          <cell r="IL259">
            <v>0</v>
          </cell>
          <cell r="IM259">
            <v>0</v>
          </cell>
          <cell r="IN259">
            <v>0</v>
          </cell>
          <cell r="IO259">
            <v>0</v>
          </cell>
          <cell r="IP259">
            <v>0</v>
          </cell>
          <cell r="IQ259">
            <v>0</v>
          </cell>
          <cell r="IR259">
            <v>0</v>
          </cell>
          <cell r="IS259">
            <v>0</v>
          </cell>
          <cell r="IT259">
            <v>0</v>
          </cell>
          <cell r="IU259">
            <v>0</v>
          </cell>
          <cell r="IV259">
            <v>0</v>
          </cell>
          <cell r="IW259">
            <v>0</v>
          </cell>
          <cell r="IX259">
            <v>0</v>
          </cell>
          <cell r="IY259">
            <v>0</v>
          </cell>
          <cell r="IZ259">
            <v>0</v>
          </cell>
          <cell r="JA259">
            <v>0</v>
          </cell>
          <cell r="JB259">
            <v>0</v>
          </cell>
          <cell r="JC259">
            <v>0</v>
          </cell>
          <cell r="JD259">
            <v>0</v>
          </cell>
          <cell r="JE259">
            <v>0</v>
          </cell>
          <cell r="JF259">
            <v>0</v>
          </cell>
          <cell r="JG259">
            <v>0</v>
          </cell>
          <cell r="JH259">
            <v>0</v>
          </cell>
          <cell r="JI259">
            <v>0</v>
          </cell>
          <cell r="JJ259">
            <v>0</v>
          </cell>
          <cell r="JK259">
            <v>0</v>
          </cell>
          <cell r="JL259">
            <v>0</v>
          </cell>
          <cell r="JM259">
            <v>0</v>
          </cell>
          <cell r="JN259">
            <v>0</v>
          </cell>
          <cell r="JO259">
            <v>0</v>
          </cell>
          <cell r="JP259">
            <v>0</v>
          </cell>
          <cell r="JQ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  <cell r="IO260">
            <v>0</v>
          </cell>
          <cell r="IP260">
            <v>0</v>
          </cell>
          <cell r="IQ260">
            <v>0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0</v>
          </cell>
          <cell r="IX260">
            <v>0</v>
          </cell>
          <cell r="IY260">
            <v>0</v>
          </cell>
          <cell r="IZ260">
            <v>0</v>
          </cell>
          <cell r="JA260">
            <v>0</v>
          </cell>
          <cell r="JB260">
            <v>0</v>
          </cell>
          <cell r="JC260">
            <v>0</v>
          </cell>
          <cell r="JD260">
            <v>0</v>
          </cell>
          <cell r="JE260">
            <v>0</v>
          </cell>
          <cell r="JF260">
            <v>0</v>
          </cell>
          <cell r="JG260">
            <v>0</v>
          </cell>
          <cell r="JH260">
            <v>0</v>
          </cell>
          <cell r="JI260">
            <v>0</v>
          </cell>
          <cell r="JJ260">
            <v>0</v>
          </cell>
          <cell r="JK260">
            <v>0</v>
          </cell>
          <cell r="JL260">
            <v>0</v>
          </cell>
          <cell r="JM260">
            <v>0</v>
          </cell>
          <cell r="JN260">
            <v>0</v>
          </cell>
          <cell r="JO260">
            <v>0</v>
          </cell>
          <cell r="JP260">
            <v>0</v>
          </cell>
          <cell r="J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  <cell r="IO261">
            <v>0</v>
          </cell>
          <cell r="IP261">
            <v>0</v>
          </cell>
          <cell r="IQ261">
            <v>0</v>
          </cell>
          <cell r="IR261">
            <v>0</v>
          </cell>
          <cell r="IS261">
            <v>0</v>
          </cell>
          <cell r="IT261">
            <v>0</v>
          </cell>
          <cell r="IU261">
            <v>0</v>
          </cell>
          <cell r="IV261">
            <v>0</v>
          </cell>
          <cell r="IW261">
            <v>0</v>
          </cell>
          <cell r="IX261">
            <v>0</v>
          </cell>
          <cell r="IY261">
            <v>0</v>
          </cell>
          <cell r="IZ261">
            <v>0</v>
          </cell>
          <cell r="JA261">
            <v>0</v>
          </cell>
          <cell r="JB261">
            <v>0</v>
          </cell>
          <cell r="JC261">
            <v>0</v>
          </cell>
          <cell r="JD261">
            <v>0</v>
          </cell>
          <cell r="JE261">
            <v>0</v>
          </cell>
          <cell r="JF261">
            <v>0</v>
          </cell>
          <cell r="JG261">
            <v>0</v>
          </cell>
          <cell r="JH261">
            <v>0</v>
          </cell>
          <cell r="JI261">
            <v>0</v>
          </cell>
          <cell r="JJ261">
            <v>0</v>
          </cell>
          <cell r="JK261">
            <v>0</v>
          </cell>
          <cell r="JL261">
            <v>0</v>
          </cell>
          <cell r="JM261">
            <v>0</v>
          </cell>
          <cell r="JN261">
            <v>0</v>
          </cell>
          <cell r="JO261">
            <v>0</v>
          </cell>
          <cell r="JP261">
            <v>0</v>
          </cell>
          <cell r="J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  <cell r="IO262">
            <v>0</v>
          </cell>
          <cell r="IP262">
            <v>0</v>
          </cell>
          <cell r="IQ262">
            <v>0</v>
          </cell>
          <cell r="IR262">
            <v>0</v>
          </cell>
          <cell r="IS262">
            <v>0</v>
          </cell>
          <cell r="IT262">
            <v>0</v>
          </cell>
          <cell r="IU262">
            <v>0</v>
          </cell>
          <cell r="IV262">
            <v>0</v>
          </cell>
          <cell r="IW262">
            <v>0</v>
          </cell>
          <cell r="IX262">
            <v>0</v>
          </cell>
          <cell r="IY262">
            <v>0</v>
          </cell>
          <cell r="IZ262">
            <v>0</v>
          </cell>
          <cell r="JA262">
            <v>0</v>
          </cell>
          <cell r="JB262">
            <v>0</v>
          </cell>
          <cell r="JC262">
            <v>0</v>
          </cell>
          <cell r="JD262">
            <v>0</v>
          </cell>
          <cell r="JE262">
            <v>0</v>
          </cell>
          <cell r="JF262">
            <v>0</v>
          </cell>
          <cell r="JG262">
            <v>0</v>
          </cell>
          <cell r="JH262">
            <v>0</v>
          </cell>
          <cell r="JI262">
            <v>0</v>
          </cell>
          <cell r="JJ262">
            <v>0</v>
          </cell>
          <cell r="JK262">
            <v>0</v>
          </cell>
          <cell r="JL262">
            <v>0</v>
          </cell>
          <cell r="JM262">
            <v>0</v>
          </cell>
          <cell r="JN262">
            <v>0</v>
          </cell>
          <cell r="JO262">
            <v>0</v>
          </cell>
          <cell r="JP262">
            <v>0</v>
          </cell>
          <cell r="JQ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  <cell r="IS264">
            <v>0</v>
          </cell>
          <cell r="IT264">
            <v>0</v>
          </cell>
          <cell r="IU264">
            <v>0</v>
          </cell>
          <cell r="IV264">
            <v>0</v>
          </cell>
          <cell r="IW264">
            <v>0</v>
          </cell>
          <cell r="IX264">
            <v>0</v>
          </cell>
          <cell r="IY264">
            <v>0</v>
          </cell>
          <cell r="IZ264">
            <v>0</v>
          </cell>
          <cell r="JA264">
            <v>0</v>
          </cell>
          <cell r="JB264">
            <v>0</v>
          </cell>
          <cell r="JC264">
            <v>0</v>
          </cell>
          <cell r="JD264">
            <v>0</v>
          </cell>
          <cell r="JE264">
            <v>0</v>
          </cell>
          <cell r="JF264">
            <v>0</v>
          </cell>
          <cell r="JG264">
            <v>0</v>
          </cell>
          <cell r="JH264">
            <v>0</v>
          </cell>
          <cell r="JI264">
            <v>0</v>
          </cell>
          <cell r="JJ264">
            <v>0</v>
          </cell>
          <cell r="JK264">
            <v>0</v>
          </cell>
          <cell r="JL264">
            <v>0</v>
          </cell>
          <cell r="JM264">
            <v>0</v>
          </cell>
          <cell r="JN264">
            <v>0</v>
          </cell>
          <cell r="JO264">
            <v>0</v>
          </cell>
          <cell r="JP264">
            <v>0</v>
          </cell>
          <cell r="JQ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  <cell r="IO266">
            <v>0</v>
          </cell>
          <cell r="IP266">
            <v>0</v>
          </cell>
          <cell r="IQ266">
            <v>0</v>
          </cell>
          <cell r="IR266">
            <v>0</v>
          </cell>
          <cell r="IS266">
            <v>0</v>
          </cell>
          <cell r="IT266">
            <v>0</v>
          </cell>
          <cell r="IU266">
            <v>0</v>
          </cell>
          <cell r="IV266">
            <v>0</v>
          </cell>
          <cell r="IW266">
            <v>0</v>
          </cell>
          <cell r="IX266">
            <v>0</v>
          </cell>
          <cell r="IY266">
            <v>0</v>
          </cell>
          <cell r="IZ266">
            <v>0</v>
          </cell>
          <cell r="JA266">
            <v>0</v>
          </cell>
          <cell r="JB266">
            <v>0</v>
          </cell>
          <cell r="JC266">
            <v>0</v>
          </cell>
          <cell r="JD266">
            <v>0</v>
          </cell>
          <cell r="JE266">
            <v>0</v>
          </cell>
          <cell r="JF266">
            <v>0</v>
          </cell>
          <cell r="JG266">
            <v>0</v>
          </cell>
          <cell r="JH266">
            <v>0</v>
          </cell>
          <cell r="JI266">
            <v>0</v>
          </cell>
          <cell r="JJ266">
            <v>0</v>
          </cell>
          <cell r="JK266">
            <v>0</v>
          </cell>
          <cell r="JL266">
            <v>0</v>
          </cell>
          <cell r="JM266">
            <v>0</v>
          </cell>
          <cell r="JN266">
            <v>0</v>
          </cell>
          <cell r="JO266">
            <v>0</v>
          </cell>
          <cell r="JP266">
            <v>0</v>
          </cell>
          <cell r="JQ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0</v>
          </cell>
          <cell r="IN267">
            <v>0</v>
          </cell>
          <cell r="IO267">
            <v>0</v>
          </cell>
          <cell r="IP267">
            <v>0</v>
          </cell>
          <cell r="IQ267">
            <v>0</v>
          </cell>
          <cell r="IR267">
            <v>0</v>
          </cell>
          <cell r="IS267">
            <v>0</v>
          </cell>
          <cell r="IT267">
            <v>0</v>
          </cell>
          <cell r="IU267">
            <v>0</v>
          </cell>
          <cell r="IV267">
            <v>0</v>
          </cell>
          <cell r="IW267">
            <v>0</v>
          </cell>
          <cell r="IX267">
            <v>0</v>
          </cell>
          <cell r="IY267">
            <v>0</v>
          </cell>
          <cell r="IZ267">
            <v>0</v>
          </cell>
          <cell r="JA267">
            <v>0</v>
          </cell>
          <cell r="JB267">
            <v>0</v>
          </cell>
          <cell r="JC267">
            <v>0</v>
          </cell>
          <cell r="JD267">
            <v>0</v>
          </cell>
          <cell r="JE267">
            <v>0</v>
          </cell>
          <cell r="JF267">
            <v>0</v>
          </cell>
          <cell r="JG267">
            <v>0</v>
          </cell>
          <cell r="JH267">
            <v>0</v>
          </cell>
          <cell r="JI267">
            <v>0</v>
          </cell>
          <cell r="JJ267">
            <v>0</v>
          </cell>
          <cell r="JK267">
            <v>0</v>
          </cell>
          <cell r="JL267">
            <v>0</v>
          </cell>
          <cell r="JM267">
            <v>0</v>
          </cell>
          <cell r="JN267">
            <v>0</v>
          </cell>
          <cell r="JO267">
            <v>0</v>
          </cell>
          <cell r="JP267">
            <v>0</v>
          </cell>
          <cell r="JQ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0</v>
          </cell>
          <cell r="IG269">
            <v>0</v>
          </cell>
          <cell r="IH269">
            <v>0</v>
          </cell>
          <cell r="II269">
            <v>0</v>
          </cell>
          <cell r="IJ269">
            <v>0</v>
          </cell>
          <cell r="IK269">
            <v>0</v>
          </cell>
          <cell r="IL269">
            <v>0</v>
          </cell>
          <cell r="IM269">
            <v>0</v>
          </cell>
          <cell r="IN269">
            <v>0</v>
          </cell>
          <cell r="IO269">
            <v>0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0</v>
          </cell>
          <cell r="IG270">
            <v>0</v>
          </cell>
          <cell r="IH270">
            <v>0</v>
          </cell>
          <cell r="II270">
            <v>0</v>
          </cell>
          <cell r="IJ270">
            <v>0</v>
          </cell>
          <cell r="IK270">
            <v>0</v>
          </cell>
          <cell r="IL270">
            <v>0</v>
          </cell>
          <cell r="IM270">
            <v>0</v>
          </cell>
          <cell r="IN270">
            <v>0</v>
          </cell>
          <cell r="IO270">
            <v>0</v>
          </cell>
          <cell r="IP270">
            <v>0</v>
          </cell>
          <cell r="IQ270">
            <v>0</v>
          </cell>
          <cell r="IR270">
            <v>0</v>
          </cell>
          <cell r="IS270">
            <v>0</v>
          </cell>
          <cell r="IT270">
            <v>0</v>
          </cell>
          <cell r="IU270">
            <v>0</v>
          </cell>
          <cell r="IV270">
            <v>0</v>
          </cell>
          <cell r="IW270">
            <v>0</v>
          </cell>
          <cell r="IX270">
            <v>0</v>
          </cell>
          <cell r="IY270">
            <v>0</v>
          </cell>
          <cell r="IZ270">
            <v>0</v>
          </cell>
          <cell r="JA270">
            <v>0</v>
          </cell>
          <cell r="JB270">
            <v>0</v>
          </cell>
          <cell r="JC270">
            <v>0</v>
          </cell>
          <cell r="JD270">
            <v>0</v>
          </cell>
          <cell r="JE270">
            <v>0</v>
          </cell>
          <cell r="JF270">
            <v>0</v>
          </cell>
          <cell r="JG270">
            <v>0</v>
          </cell>
          <cell r="JH270">
            <v>0</v>
          </cell>
          <cell r="JI270">
            <v>0</v>
          </cell>
          <cell r="JJ270">
            <v>0</v>
          </cell>
          <cell r="JK270">
            <v>0</v>
          </cell>
          <cell r="JL270">
            <v>0</v>
          </cell>
          <cell r="JM270">
            <v>0</v>
          </cell>
          <cell r="JN270">
            <v>0</v>
          </cell>
          <cell r="JO270">
            <v>0</v>
          </cell>
          <cell r="JP270">
            <v>0</v>
          </cell>
          <cell r="JQ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  <cell r="IO271">
            <v>0</v>
          </cell>
          <cell r="IP271">
            <v>0</v>
          </cell>
          <cell r="IQ271">
            <v>0</v>
          </cell>
          <cell r="IR271">
            <v>0</v>
          </cell>
          <cell r="IS271">
            <v>0</v>
          </cell>
          <cell r="IT271">
            <v>0</v>
          </cell>
          <cell r="IU271">
            <v>0</v>
          </cell>
          <cell r="IV271">
            <v>0</v>
          </cell>
          <cell r="IW271">
            <v>0</v>
          </cell>
          <cell r="IX271">
            <v>0</v>
          </cell>
          <cell r="IY271">
            <v>0</v>
          </cell>
          <cell r="IZ271">
            <v>0</v>
          </cell>
          <cell r="JA271">
            <v>0</v>
          </cell>
          <cell r="JB271">
            <v>0</v>
          </cell>
          <cell r="JC271">
            <v>0</v>
          </cell>
          <cell r="JD271">
            <v>0</v>
          </cell>
          <cell r="JE271">
            <v>0</v>
          </cell>
          <cell r="JF271">
            <v>0</v>
          </cell>
          <cell r="JG271">
            <v>0</v>
          </cell>
          <cell r="JH271">
            <v>0</v>
          </cell>
          <cell r="JI271">
            <v>0</v>
          </cell>
          <cell r="JJ271">
            <v>0</v>
          </cell>
          <cell r="JK271">
            <v>0</v>
          </cell>
          <cell r="JL271">
            <v>0</v>
          </cell>
          <cell r="JM271">
            <v>0</v>
          </cell>
          <cell r="JN271">
            <v>0</v>
          </cell>
          <cell r="JO271">
            <v>0</v>
          </cell>
          <cell r="JP271">
            <v>0</v>
          </cell>
          <cell r="JQ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O272">
            <v>0</v>
          </cell>
          <cell r="GP272">
            <v>0</v>
          </cell>
          <cell r="GQ272">
            <v>0</v>
          </cell>
          <cell r="GR272">
            <v>0</v>
          </cell>
          <cell r="GS272">
            <v>0</v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0</v>
          </cell>
          <cell r="IG272">
            <v>0</v>
          </cell>
          <cell r="IH272">
            <v>0</v>
          </cell>
          <cell r="II272">
            <v>0</v>
          </cell>
          <cell r="IJ272">
            <v>0</v>
          </cell>
          <cell r="IK272">
            <v>0</v>
          </cell>
          <cell r="IL272">
            <v>0</v>
          </cell>
          <cell r="IM272">
            <v>0</v>
          </cell>
          <cell r="IN272">
            <v>0</v>
          </cell>
          <cell r="IO272">
            <v>0</v>
          </cell>
          <cell r="IP272">
            <v>0</v>
          </cell>
          <cell r="IQ272">
            <v>0</v>
          </cell>
          <cell r="IR272">
            <v>0</v>
          </cell>
          <cell r="IS272">
            <v>0</v>
          </cell>
          <cell r="IT272">
            <v>0</v>
          </cell>
          <cell r="IU272">
            <v>0</v>
          </cell>
          <cell r="IV272">
            <v>0</v>
          </cell>
          <cell r="IW272">
            <v>0</v>
          </cell>
          <cell r="IX272">
            <v>0</v>
          </cell>
          <cell r="IY272">
            <v>0</v>
          </cell>
          <cell r="IZ272">
            <v>0</v>
          </cell>
          <cell r="JA272">
            <v>0</v>
          </cell>
          <cell r="JB272">
            <v>0</v>
          </cell>
          <cell r="JC272">
            <v>0</v>
          </cell>
          <cell r="JD272">
            <v>0</v>
          </cell>
          <cell r="JE272">
            <v>0</v>
          </cell>
          <cell r="JF272">
            <v>0</v>
          </cell>
          <cell r="JG272">
            <v>0</v>
          </cell>
          <cell r="JH272">
            <v>0</v>
          </cell>
          <cell r="JI272">
            <v>0</v>
          </cell>
          <cell r="JJ272">
            <v>0</v>
          </cell>
          <cell r="JK272">
            <v>0</v>
          </cell>
          <cell r="JL272">
            <v>0</v>
          </cell>
          <cell r="JM272">
            <v>0</v>
          </cell>
          <cell r="JN272">
            <v>0</v>
          </cell>
          <cell r="JO272">
            <v>0</v>
          </cell>
          <cell r="JP272">
            <v>0</v>
          </cell>
          <cell r="JQ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0</v>
          </cell>
          <cell r="IG273">
            <v>0</v>
          </cell>
          <cell r="IH273">
            <v>0</v>
          </cell>
          <cell r="II273">
            <v>0</v>
          </cell>
          <cell r="IJ273">
            <v>0</v>
          </cell>
          <cell r="IK273">
            <v>0</v>
          </cell>
          <cell r="IL273">
            <v>0</v>
          </cell>
          <cell r="IM273">
            <v>0</v>
          </cell>
          <cell r="IN273">
            <v>0</v>
          </cell>
          <cell r="IO273">
            <v>0</v>
          </cell>
          <cell r="IP273">
            <v>0</v>
          </cell>
          <cell r="IQ273">
            <v>0</v>
          </cell>
          <cell r="IR273">
            <v>0</v>
          </cell>
          <cell r="IS273">
            <v>0</v>
          </cell>
          <cell r="IT273">
            <v>0</v>
          </cell>
          <cell r="IU273">
            <v>0</v>
          </cell>
          <cell r="IV273">
            <v>0</v>
          </cell>
          <cell r="IW273">
            <v>0</v>
          </cell>
          <cell r="IX273">
            <v>0</v>
          </cell>
          <cell r="IY273">
            <v>0</v>
          </cell>
          <cell r="IZ273">
            <v>0</v>
          </cell>
          <cell r="JA273">
            <v>0</v>
          </cell>
          <cell r="JB273">
            <v>0</v>
          </cell>
          <cell r="JC273">
            <v>0</v>
          </cell>
          <cell r="JD273">
            <v>0</v>
          </cell>
          <cell r="JE273">
            <v>0</v>
          </cell>
          <cell r="JF273">
            <v>0</v>
          </cell>
          <cell r="JG273">
            <v>0</v>
          </cell>
          <cell r="JH273">
            <v>0</v>
          </cell>
          <cell r="JI273">
            <v>0</v>
          </cell>
          <cell r="JJ273">
            <v>0</v>
          </cell>
          <cell r="JK273">
            <v>0</v>
          </cell>
          <cell r="JL273">
            <v>0</v>
          </cell>
          <cell r="JM273">
            <v>0</v>
          </cell>
          <cell r="JN273">
            <v>0</v>
          </cell>
          <cell r="JO273">
            <v>0</v>
          </cell>
          <cell r="JP273">
            <v>0</v>
          </cell>
          <cell r="JQ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  <cell r="IO274">
            <v>0</v>
          </cell>
          <cell r="IP274">
            <v>0</v>
          </cell>
          <cell r="IQ274">
            <v>0</v>
          </cell>
          <cell r="IR274">
            <v>0</v>
          </cell>
          <cell r="IS274">
            <v>0</v>
          </cell>
          <cell r="IT274">
            <v>0</v>
          </cell>
          <cell r="IU274">
            <v>0</v>
          </cell>
          <cell r="IV274">
            <v>0</v>
          </cell>
          <cell r="IW274">
            <v>0</v>
          </cell>
          <cell r="IX274">
            <v>0</v>
          </cell>
          <cell r="IY274">
            <v>0</v>
          </cell>
          <cell r="IZ274">
            <v>0</v>
          </cell>
          <cell r="JA274">
            <v>0</v>
          </cell>
          <cell r="JB274">
            <v>0</v>
          </cell>
          <cell r="JC274">
            <v>0</v>
          </cell>
          <cell r="JD274">
            <v>0</v>
          </cell>
          <cell r="JE274">
            <v>0</v>
          </cell>
          <cell r="JF274">
            <v>0</v>
          </cell>
          <cell r="JG274">
            <v>0</v>
          </cell>
          <cell r="JH274">
            <v>0</v>
          </cell>
          <cell r="JI274">
            <v>0</v>
          </cell>
          <cell r="JJ274">
            <v>0</v>
          </cell>
          <cell r="JK274">
            <v>0</v>
          </cell>
          <cell r="JL274">
            <v>0</v>
          </cell>
          <cell r="JM274">
            <v>0</v>
          </cell>
          <cell r="JN274">
            <v>0</v>
          </cell>
          <cell r="JO274">
            <v>0</v>
          </cell>
          <cell r="JP274">
            <v>0</v>
          </cell>
          <cell r="JQ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  <cell r="IO275">
            <v>0</v>
          </cell>
          <cell r="IP275">
            <v>0</v>
          </cell>
          <cell r="IQ275">
            <v>0</v>
          </cell>
          <cell r="IR275">
            <v>0</v>
          </cell>
          <cell r="IS275">
            <v>0</v>
          </cell>
          <cell r="IT275">
            <v>0</v>
          </cell>
          <cell r="IU275">
            <v>0</v>
          </cell>
          <cell r="IV275">
            <v>0</v>
          </cell>
          <cell r="IW275">
            <v>0</v>
          </cell>
          <cell r="IX275">
            <v>0</v>
          </cell>
          <cell r="IY275">
            <v>0</v>
          </cell>
          <cell r="IZ275">
            <v>0</v>
          </cell>
          <cell r="JA275">
            <v>0</v>
          </cell>
          <cell r="JB275">
            <v>0</v>
          </cell>
          <cell r="JC275">
            <v>0</v>
          </cell>
          <cell r="JD275">
            <v>0</v>
          </cell>
          <cell r="JE275">
            <v>0</v>
          </cell>
          <cell r="JF275">
            <v>0</v>
          </cell>
          <cell r="JG275">
            <v>0</v>
          </cell>
          <cell r="JH275">
            <v>0</v>
          </cell>
          <cell r="JI275">
            <v>0</v>
          </cell>
          <cell r="JJ275">
            <v>0</v>
          </cell>
          <cell r="JK275">
            <v>0</v>
          </cell>
          <cell r="JL275">
            <v>0</v>
          </cell>
          <cell r="JM275">
            <v>0</v>
          </cell>
          <cell r="JN275">
            <v>0</v>
          </cell>
          <cell r="JO275">
            <v>0</v>
          </cell>
          <cell r="JP275">
            <v>0</v>
          </cell>
          <cell r="JQ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  <cell r="IO276">
            <v>0</v>
          </cell>
          <cell r="IP276">
            <v>0</v>
          </cell>
          <cell r="IQ276">
            <v>0</v>
          </cell>
          <cell r="IR276">
            <v>0</v>
          </cell>
          <cell r="IS276">
            <v>0</v>
          </cell>
          <cell r="IT276">
            <v>0</v>
          </cell>
          <cell r="IU276">
            <v>0</v>
          </cell>
          <cell r="IV276">
            <v>0</v>
          </cell>
          <cell r="IW276">
            <v>0</v>
          </cell>
          <cell r="IX276">
            <v>0</v>
          </cell>
          <cell r="IY276">
            <v>0</v>
          </cell>
          <cell r="IZ276">
            <v>0</v>
          </cell>
          <cell r="JA276">
            <v>0</v>
          </cell>
          <cell r="JB276">
            <v>0</v>
          </cell>
          <cell r="JC276">
            <v>0</v>
          </cell>
          <cell r="JD276">
            <v>0</v>
          </cell>
          <cell r="JE276">
            <v>0</v>
          </cell>
          <cell r="JF276">
            <v>0</v>
          </cell>
          <cell r="JG276">
            <v>0</v>
          </cell>
          <cell r="JH276">
            <v>0</v>
          </cell>
          <cell r="JI276">
            <v>0</v>
          </cell>
          <cell r="JJ276">
            <v>0</v>
          </cell>
          <cell r="JK276">
            <v>0</v>
          </cell>
          <cell r="JL276">
            <v>0</v>
          </cell>
          <cell r="JM276">
            <v>0</v>
          </cell>
          <cell r="JN276">
            <v>0</v>
          </cell>
          <cell r="JO276">
            <v>0</v>
          </cell>
          <cell r="JP276">
            <v>0</v>
          </cell>
          <cell r="J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0</v>
          </cell>
          <cell r="IG277">
            <v>0</v>
          </cell>
          <cell r="IH277">
            <v>0</v>
          </cell>
          <cell r="II277">
            <v>0</v>
          </cell>
          <cell r="IJ277">
            <v>0</v>
          </cell>
          <cell r="IK277">
            <v>0</v>
          </cell>
          <cell r="IL277">
            <v>0</v>
          </cell>
          <cell r="IM277">
            <v>0</v>
          </cell>
          <cell r="IN277">
            <v>0</v>
          </cell>
          <cell r="IO277">
            <v>0</v>
          </cell>
          <cell r="IP277">
            <v>0</v>
          </cell>
          <cell r="IQ277">
            <v>0</v>
          </cell>
          <cell r="IR277">
            <v>0</v>
          </cell>
          <cell r="IS277">
            <v>0</v>
          </cell>
          <cell r="IT277">
            <v>0</v>
          </cell>
          <cell r="IU277">
            <v>0</v>
          </cell>
          <cell r="IV277">
            <v>0</v>
          </cell>
          <cell r="IW277">
            <v>0</v>
          </cell>
          <cell r="IX277">
            <v>0</v>
          </cell>
          <cell r="IY277">
            <v>0</v>
          </cell>
          <cell r="IZ277">
            <v>0</v>
          </cell>
          <cell r="JA277">
            <v>0</v>
          </cell>
          <cell r="JB277">
            <v>0</v>
          </cell>
          <cell r="JC277">
            <v>0</v>
          </cell>
          <cell r="JD277">
            <v>0</v>
          </cell>
          <cell r="JE277">
            <v>0</v>
          </cell>
          <cell r="JF277">
            <v>0</v>
          </cell>
          <cell r="JG277">
            <v>0</v>
          </cell>
          <cell r="JH277">
            <v>0</v>
          </cell>
          <cell r="JI277">
            <v>0</v>
          </cell>
          <cell r="JJ277">
            <v>0</v>
          </cell>
          <cell r="JK277">
            <v>0</v>
          </cell>
          <cell r="JL277">
            <v>0</v>
          </cell>
          <cell r="JM277">
            <v>0</v>
          </cell>
          <cell r="JN277">
            <v>0</v>
          </cell>
          <cell r="JO277">
            <v>0</v>
          </cell>
          <cell r="JP277">
            <v>0</v>
          </cell>
          <cell r="JQ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0</v>
          </cell>
          <cell r="IG278">
            <v>0</v>
          </cell>
          <cell r="IH278">
            <v>0</v>
          </cell>
          <cell r="II278">
            <v>0</v>
          </cell>
          <cell r="IJ278">
            <v>0</v>
          </cell>
          <cell r="IK278">
            <v>0</v>
          </cell>
          <cell r="IL278">
            <v>0</v>
          </cell>
          <cell r="IM278">
            <v>0</v>
          </cell>
          <cell r="IN278">
            <v>0</v>
          </cell>
          <cell r="IO278">
            <v>0</v>
          </cell>
          <cell r="IP278">
            <v>0</v>
          </cell>
          <cell r="IQ278">
            <v>0</v>
          </cell>
          <cell r="IR278">
            <v>0</v>
          </cell>
          <cell r="IS278">
            <v>0</v>
          </cell>
          <cell r="IT278">
            <v>0</v>
          </cell>
          <cell r="IU278">
            <v>0</v>
          </cell>
          <cell r="IV278">
            <v>0</v>
          </cell>
          <cell r="IW278">
            <v>0</v>
          </cell>
          <cell r="IX278">
            <v>0</v>
          </cell>
          <cell r="IY278">
            <v>0</v>
          </cell>
          <cell r="IZ278">
            <v>0</v>
          </cell>
          <cell r="JA278">
            <v>0</v>
          </cell>
          <cell r="JB278">
            <v>0</v>
          </cell>
          <cell r="JC278">
            <v>0</v>
          </cell>
          <cell r="JD278">
            <v>0</v>
          </cell>
          <cell r="JE278">
            <v>0</v>
          </cell>
          <cell r="JF278">
            <v>0</v>
          </cell>
          <cell r="JG278">
            <v>0</v>
          </cell>
          <cell r="JH278">
            <v>0</v>
          </cell>
          <cell r="JI278">
            <v>0</v>
          </cell>
          <cell r="JJ278">
            <v>0</v>
          </cell>
          <cell r="JK278">
            <v>0</v>
          </cell>
          <cell r="JL278">
            <v>0</v>
          </cell>
          <cell r="JM278">
            <v>0</v>
          </cell>
          <cell r="JN278">
            <v>0</v>
          </cell>
          <cell r="JO278">
            <v>0</v>
          </cell>
          <cell r="JP278">
            <v>0</v>
          </cell>
          <cell r="J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0</v>
          </cell>
          <cell r="IG279">
            <v>0</v>
          </cell>
          <cell r="IH279">
            <v>0</v>
          </cell>
          <cell r="II279">
            <v>0</v>
          </cell>
          <cell r="IJ279">
            <v>0</v>
          </cell>
          <cell r="IK279">
            <v>0</v>
          </cell>
          <cell r="IL279">
            <v>0</v>
          </cell>
          <cell r="IM279">
            <v>0</v>
          </cell>
          <cell r="IN279">
            <v>0</v>
          </cell>
          <cell r="IO279">
            <v>0</v>
          </cell>
          <cell r="IP279">
            <v>0</v>
          </cell>
          <cell r="IQ279">
            <v>0</v>
          </cell>
          <cell r="IR279">
            <v>0</v>
          </cell>
          <cell r="IS279">
            <v>0</v>
          </cell>
          <cell r="IT279">
            <v>0</v>
          </cell>
          <cell r="IU279">
            <v>0</v>
          </cell>
          <cell r="IV279">
            <v>0</v>
          </cell>
          <cell r="IW279">
            <v>0</v>
          </cell>
          <cell r="IX279">
            <v>0</v>
          </cell>
          <cell r="IY279">
            <v>0</v>
          </cell>
          <cell r="IZ279">
            <v>0</v>
          </cell>
          <cell r="JA279">
            <v>0</v>
          </cell>
          <cell r="JB279">
            <v>0</v>
          </cell>
          <cell r="JC279">
            <v>0</v>
          </cell>
          <cell r="JD279">
            <v>0</v>
          </cell>
          <cell r="JE279">
            <v>0</v>
          </cell>
          <cell r="JF279">
            <v>0</v>
          </cell>
          <cell r="JG279">
            <v>0</v>
          </cell>
          <cell r="JH279">
            <v>0</v>
          </cell>
          <cell r="JI279">
            <v>0</v>
          </cell>
          <cell r="JJ279">
            <v>0</v>
          </cell>
          <cell r="JK279">
            <v>0</v>
          </cell>
          <cell r="JL279">
            <v>0</v>
          </cell>
          <cell r="JM279">
            <v>0</v>
          </cell>
          <cell r="JN279">
            <v>0</v>
          </cell>
          <cell r="JO279">
            <v>0</v>
          </cell>
          <cell r="JP279">
            <v>0</v>
          </cell>
          <cell r="J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0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  <cell r="IO280">
            <v>0</v>
          </cell>
          <cell r="IP280">
            <v>0</v>
          </cell>
          <cell r="IQ280">
            <v>0</v>
          </cell>
          <cell r="IR280">
            <v>0</v>
          </cell>
          <cell r="IS280">
            <v>0</v>
          </cell>
          <cell r="IT280">
            <v>0</v>
          </cell>
          <cell r="IU280">
            <v>0</v>
          </cell>
          <cell r="IV280">
            <v>0</v>
          </cell>
          <cell r="IW280">
            <v>0</v>
          </cell>
          <cell r="IX280">
            <v>0</v>
          </cell>
          <cell r="IY280">
            <v>0</v>
          </cell>
          <cell r="IZ280">
            <v>0</v>
          </cell>
          <cell r="JA280">
            <v>0</v>
          </cell>
          <cell r="JB280">
            <v>0</v>
          </cell>
          <cell r="JC280">
            <v>0</v>
          </cell>
          <cell r="JD280">
            <v>0</v>
          </cell>
          <cell r="JE280">
            <v>0</v>
          </cell>
          <cell r="JF280">
            <v>0</v>
          </cell>
          <cell r="JG280">
            <v>0</v>
          </cell>
          <cell r="JH280">
            <v>0</v>
          </cell>
          <cell r="JI280">
            <v>0</v>
          </cell>
          <cell r="JJ280">
            <v>0</v>
          </cell>
          <cell r="JK280">
            <v>0</v>
          </cell>
          <cell r="JL280">
            <v>0</v>
          </cell>
          <cell r="JM280">
            <v>0</v>
          </cell>
          <cell r="JN280">
            <v>0</v>
          </cell>
          <cell r="JO280">
            <v>0</v>
          </cell>
          <cell r="JP280">
            <v>0</v>
          </cell>
          <cell r="JQ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0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  <cell r="IO281">
            <v>0</v>
          </cell>
          <cell r="IP281">
            <v>0</v>
          </cell>
          <cell r="IQ281">
            <v>0</v>
          </cell>
          <cell r="IR281">
            <v>0</v>
          </cell>
          <cell r="IS281">
            <v>0</v>
          </cell>
          <cell r="IT281">
            <v>0</v>
          </cell>
          <cell r="IU281">
            <v>0</v>
          </cell>
          <cell r="IV281">
            <v>0</v>
          </cell>
          <cell r="IW281">
            <v>0</v>
          </cell>
          <cell r="IX281">
            <v>0</v>
          </cell>
          <cell r="IY281">
            <v>0</v>
          </cell>
          <cell r="IZ281">
            <v>0</v>
          </cell>
          <cell r="JA281">
            <v>0</v>
          </cell>
          <cell r="JB281">
            <v>0</v>
          </cell>
          <cell r="JC281">
            <v>0</v>
          </cell>
          <cell r="JD281">
            <v>0</v>
          </cell>
          <cell r="JE281">
            <v>0</v>
          </cell>
          <cell r="JF281">
            <v>0</v>
          </cell>
          <cell r="JG281">
            <v>0</v>
          </cell>
          <cell r="JH281">
            <v>0</v>
          </cell>
          <cell r="JI281">
            <v>0</v>
          </cell>
          <cell r="JJ281">
            <v>0</v>
          </cell>
          <cell r="JK281">
            <v>0</v>
          </cell>
          <cell r="JL281">
            <v>0</v>
          </cell>
          <cell r="JM281">
            <v>0</v>
          </cell>
          <cell r="JN281">
            <v>0</v>
          </cell>
          <cell r="JO281">
            <v>0</v>
          </cell>
          <cell r="JP281">
            <v>0</v>
          </cell>
          <cell r="JQ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  <cell r="IO282">
            <v>0</v>
          </cell>
          <cell r="IP282">
            <v>0</v>
          </cell>
          <cell r="IQ282">
            <v>0</v>
          </cell>
          <cell r="IR282">
            <v>0</v>
          </cell>
          <cell r="IS282">
            <v>0</v>
          </cell>
          <cell r="IT282">
            <v>0</v>
          </cell>
          <cell r="IU282">
            <v>0</v>
          </cell>
          <cell r="IV282">
            <v>0</v>
          </cell>
          <cell r="IW282">
            <v>0</v>
          </cell>
          <cell r="IX282">
            <v>0</v>
          </cell>
          <cell r="IY282">
            <v>0</v>
          </cell>
          <cell r="IZ282">
            <v>0</v>
          </cell>
          <cell r="JA282">
            <v>0</v>
          </cell>
          <cell r="JB282">
            <v>0</v>
          </cell>
          <cell r="JC282">
            <v>0</v>
          </cell>
          <cell r="JD282">
            <v>0</v>
          </cell>
          <cell r="JE282">
            <v>0</v>
          </cell>
          <cell r="JF282">
            <v>0</v>
          </cell>
          <cell r="JG282">
            <v>0</v>
          </cell>
          <cell r="JH282">
            <v>0</v>
          </cell>
          <cell r="JI282">
            <v>0</v>
          </cell>
          <cell r="JJ282">
            <v>0</v>
          </cell>
          <cell r="JK282">
            <v>0</v>
          </cell>
          <cell r="JL282">
            <v>0</v>
          </cell>
          <cell r="JM282">
            <v>0</v>
          </cell>
          <cell r="JN282">
            <v>0</v>
          </cell>
          <cell r="JO282">
            <v>0</v>
          </cell>
          <cell r="JP282">
            <v>0</v>
          </cell>
          <cell r="JQ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  <cell r="IO283">
            <v>0</v>
          </cell>
          <cell r="IP283">
            <v>0</v>
          </cell>
          <cell r="IQ283">
            <v>0</v>
          </cell>
          <cell r="IR283">
            <v>0</v>
          </cell>
          <cell r="IS283">
            <v>0</v>
          </cell>
          <cell r="IT283">
            <v>0</v>
          </cell>
          <cell r="IU283">
            <v>0</v>
          </cell>
          <cell r="IV283">
            <v>0</v>
          </cell>
          <cell r="IW283">
            <v>0</v>
          </cell>
          <cell r="IX283">
            <v>0</v>
          </cell>
          <cell r="IY283">
            <v>0</v>
          </cell>
          <cell r="IZ283">
            <v>0</v>
          </cell>
          <cell r="JA283">
            <v>0</v>
          </cell>
          <cell r="JB283">
            <v>0</v>
          </cell>
          <cell r="JC283">
            <v>0</v>
          </cell>
          <cell r="JD283">
            <v>0</v>
          </cell>
          <cell r="JE283">
            <v>0</v>
          </cell>
          <cell r="JF283">
            <v>0</v>
          </cell>
          <cell r="JG283">
            <v>0</v>
          </cell>
          <cell r="JH283">
            <v>0</v>
          </cell>
          <cell r="JI283">
            <v>0</v>
          </cell>
          <cell r="JJ283">
            <v>0</v>
          </cell>
          <cell r="JK283">
            <v>0</v>
          </cell>
          <cell r="JL283">
            <v>0</v>
          </cell>
          <cell r="JM283">
            <v>0</v>
          </cell>
          <cell r="JN283">
            <v>0</v>
          </cell>
          <cell r="JO283">
            <v>0</v>
          </cell>
          <cell r="JP283">
            <v>0</v>
          </cell>
          <cell r="JQ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O284">
            <v>0</v>
          </cell>
          <cell r="GP284">
            <v>0</v>
          </cell>
          <cell r="GQ284">
            <v>0</v>
          </cell>
          <cell r="GR284">
            <v>0</v>
          </cell>
          <cell r="GS284">
            <v>0</v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0</v>
          </cell>
          <cell r="IG284">
            <v>0</v>
          </cell>
          <cell r="IH284">
            <v>0</v>
          </cell>
          <cell r="II284">
            <v>0</v>
          </cell>
          <cell r="IJ284">
            <v>0</v>
          </cell>
          <cell r="IK284">
            <v>0</v>
          </cell>
          <cell r="IL284">
            <v>0</v>
          </cell>
          <cell r="IM284">
            <v>0</v>
          </cell>
          <cell r="IN284">
            <v>0</v>
          </cell>
          <cell r="IO284">
            <v>0</v>
          </cell>
          <cell r="IP284">
            <v>0</v>
          </cell>
          <cell r="IQ284">
            <v>0</v>
          </cell>
          <cell r="IR284">
            <v>0</v>
          </cell>
          <cell r="IS284">
            <v>0</v>
          </cell>
          <cell r="IT284">
            <v>0</v>
          </cell>
          <cell r="IU284">
            <v>0</v>
          </cell>
          <cell r="IV284">
            <v>0</v>
          </cell>
          <cell r="IW284">
            <v>0</v>
          </cell>
          <cell r="IX284">
            <v>0</v>
          </cell>
          <cell r="IY284">
            <v>0</v>
          </cell>
          <cell r="IZ284">
            <v>0</v>
          </cell>
          <cell r="JA284">
            <v>0</v>
          </cell>
          <cell r="JB284">
            <v>0</v>
          </cell>
          <cell r="JC284">
            <v>0</v>
          </cell>
          <cell r="JD284">
            <v>0</v>
          </cell>
          <cell r="JE284">
            <v>0</v>
          </cell>
          <cell r="JF284">
            <v>0</v>
          </cell>
          <cell r="JG284">
            <v>0</v>
          </cell>
          <cell r="JH284">
            <v>0</v>
          </cell>
          <cell r="JI284">
            <v>0</v>
          </cell>
          <cell r="JJ284">
            <v>0</v>
          </cell>
          <cell r="JK284">
            <v>0</v>
          </cell>
          <cell r="JL284">
            <v>0</v>
          </cell>
          <cell r="JM284">
            <v>0</v>
          </cell>
          <cell r="JN284">
            <v>0</v>
          </cell>
          <cell r="JO284">
            <v>0</v>
          </cell>
          <cell r="JP284">
            <v>0</v>
          </cell>
          <cell r="JQ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0</v>
          </cell>
          <cell r="FR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0</v>
          </cell>
          <cell r="IG285">
            <v>0</v>
          </cell>
          <cell r="IH285">
            <v>0</v>
          </cell>
          <cell r="II285">
            <v>0</v>
          </cell>
          <cell r="IJ285">
            <v>0</v>
          </cell>
          <cell r="IK285">
            <v>0</v>
          </cell>
          <cell r="IL285">
            <v>0</v>
          </cell>
          <cell r="IM285">
            <v>0</v>
          </cell>
          <cell r="IN285">
            <v>0</v>
          </cell>
          <cell r="IO285">
            <v>0</v>
          </cell>
          <cell r="IP285">
            <v>0</v>
          </cell>
          <cell r="IQ285">
            <v>0</v>
          </cell>
          <cell r="IR285">
            <v>0</v>
          </cell>
          <cell r="IS285">
            <v>0</v>
          </cell>
          <cell r="IT285">
            <v>0</v>
          </cell>
          <cell r="IU285">
            <v>0</v>
          </cell>
          <cell r="IV285">
            <v>0</v>
          </cell>
          <cell r="IW285">
            <v>0</v>
          </cell>
          <cell r="IX285">
            <v>0</v>
          </cell>
          <cell r="IY285">
            <v>0</v>
          </cell>
          <cell r="IZ285">
            <v>0</v>
          </cell>
          <cell r="JA285">
            <v>0</v>
          </cell>
          <cell r="JB285">
            <v>0</v>
          </cell>
          <cell r="JC285">
            <v>0</v>
          </cell>
          <cell r="JD285">
            <v>0</v>
          </cell>
          <cell r="JE285">
            <v>0</v>
          </cell>
          <cell r="JF285">
            <v>0</v>
          </cell>
          <cell r="JG285">
            <v>0</v>
          </cell>
          <cell r="JH285">
            <v>0</v>
          </cell>
          <cell r="JI285">
            <v>0</v>
          </cell>
          <cell r="JJ285">
            <v>0</v>
          </cell>
          <cell r="JK285">
            <v>0</v>
          </cell>
          <cell r="JL285">
            <v>0</v>
          </cell>
          <cell r="JM285">
            <v>0</v>
          </cell>
          <cell r="JN285">
            <v>0</v>
          </cell>
          <cell r="JO285">
            <v>0</v>
          </cell>
          <cell r="JP285">
            <v>0</v>
          </cell>
          <cell r="JQ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0</v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0</v>
          </cell>
          <cell r="IG286">
            <v>0</v>
          </cell>
          <cell r="IH286">
            <v>0</v>
          </cell>
          <cell r="II286">
            <v>0</v>
          </cell>
          <cell r="IJ286">
            <v>0</v>
          </cell>
          <cell r="IK286">
            <v>0</v>
          </cell>
          <cell r="IL286">
            <v>0</v>
          </cell>
          <cell r="IM286">
            <v>0</v>
          </cell>
          <cell r="IN286">
            <v>0</v>
          </cell>
          <cell r="IO286">
            <v>0</v>
          </cell>
          <cell r="IP286">
            <v>0</v>
          </cell>
          <cell r="IQ286">
            <v>0</v>
          </cell>
          <cell r="IR286">
            <v>0</v>
          </cell>
          <cell r="IS286">
            <v>0</v>
          </cell>
          <cell r="IT286">
            <v>0</v>
          </cell>
          <cell r="IU286">
            <v>0</v>
          </cell>
          <cell r="IV286">
            <v>0</v>
          </cell>
          <cell r="IW286">
            <v>0</v>
          </cell>
          <cell r="IX286">
            <v>0</v>
          </cell>
          <cell r="IY286">
            <v>0</v>
          </cell>
          <cell r="IZ286">
            <v>0</v>
          </cell>
          <cell r="JA286">
            <v>0</v>
          </cell>
          <cell r="JB286">
            <v>0</v>
          </cell>
          <cell r="JC286">
            <v>0</v>
          </cell>
          <cell r="JD286">
            <v>0</v>
          </cell>
          <cell r="JE286">
            <v>0</v>
          </cell>
          <cell r="JF286">
            <v>0</v>
          </cell>
          <cell r="JG286">
            <v>0</v>
          </cell>
          <cell r="JH286">
            <v>0</v>
          </cell>
          <cell r="JI286">
            <v>0</v>
          </cell>
          <cell r="JJ286">
            <v>0</v>
          </cell>
          <cell r="JK286">
            <v>0</v>
          </cell>
          <cell r="JL286">
            <v>0</v>
          </cell>
          <cell r="JM286">
            <v>0</v>
          </cell>
          <cell r="JN286">
            <v>0</v>
          </cell>
          <cell r="JO286">
            <v>0</v>
          </cell>
          <cell r="JP286">
            <v>0</v>
          </cell>
          <cell r="J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0</v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0</v>
          </cell>
          <cell r="IE287">
            <v>0</v>
          </cell>
          <cell r="IF287">
            <v>0</v>
          </cell>
          <cell r="IG287">
            <v>0</v>
          </cell>
          <cell r="IH287">
            <v>0</v>
          </cell>
          <cell r="II287">
            <v>0</v>
          </cell>
          <cell r="IJ287">
            <v>0</v>
          </cell>
          <cell r="IK287">
            <v>0</v>
          </cell>
          <cell r="IL287">
            <v>0</v>
          </cell>
          <cell r="IM287">
            <v>0</v>
          </cell>
          <cell r="IN287">
            <v>0</v>
          </cell>
          <cell r="IO287">
            <v>0</v>
          </cell>
          <cell r="IP287">
            <v>0</v>
          </cell>
          <cell r="IQ287">
            <v>0</v>
          </cell>
          <cell r="IR287">
            <v>0</v>
          </cell>
          <cell r="IS287">
            <v>0</v>
          </cell>
          <cell r="IT287">
            <v>0</v>
          </cell>
          <cell r="IU287">
            <v>0</v>
          </cell>
          <cell r="IV287">
            <v>0</v>
          </cell>
          <cell r="IW287">
            <v>0</v>
          </cell>
          <cell r="IX287">
            <v>0</v>
          </cell>
          <cell r="IY287">
            <v>0</v>
          </cell>
          <cell r="IZ287">
            <v>0</v>
          </cell>
          <cell r="JA287">
            <v>0</v>
          </cell>
          <cell r="JB287">
            <v>0</v>
          </cell>
          <cell r="JC287">
            <v>0</v>
          </cell>
          <cell r="JD287">
            <v>0</v>
          </cell>
          <cell r="JE287">
            <v>0</v>
          </cell>
          <cell r="JF287">
            <v>0</v>
          </cell>
          <cell r="JG287">
            <v>0</v>
          </cell>
          <cell r="JH287">
            <v>0</v>
          </cell>
          <cell r="JI287">
            <v>0</v>
          </cell>
          <cell r="JJ287">
            <v>0</v>
          </cell>
          <cell r="JK287">
            <v>0</v>
          </cell>
          <cell r="JL287">
            <v>0</v>
          </cell>
          <cell r="JM287">
            <v>0</v>
          </cell>
          <cell r="JN287">
            <v>0</v>
          </cell>
          <cell r="JO287">
            <v>0</v>
          </cell>
          <cell r="JP287">
            <v>0</v>
          </cell>
          <cell r="JQ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O288">
            <v>0</v>
          </cell>
          <cell r="GP288">
            <v>0</v>
          </cell>
          <cell r="GQ288">
            <v>0</v>
          </cell>
          <cell r="GR288">
            <v>0</v>
          </cell>
          <cell r="GS288">
            <v>0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0</v>
          </cell>
          <cell r="IG288">
            <v>0</v>
          </cell>
          <cell r="IH288">
            <v>0</v>
          </cell>
          <cell r="II288">
            <v>0</v>
          </cell>
          <cell r="IJ288">
            <v>0</v>
          </cell>
          <cell r="IK288">
            <v>0</v>
          </cell>
          <cell r="IL288">
            <v>0</v>
          </cell>
          <cell r="IM288">
            <v>0</v>
          </cell>
          <cell r="IN288">
            <v>0</v>
          </cell>
          <cell r="IO288">
            <v>0</v>
          </cell>
          <cell r="IP288">
            <v>0</v>
          </cell>
          <cell r="IQ288">
            <v>0</v>
          </cell>
          <cell r="IR288">
            <v>0</v>
          </cell>
          <cell r="IS288">
            <v>0</v>
          </cell>
          <cell r="IT288">
            <v>0</v>
          </cell>
          <cell r="IU288">
            <v>0</v>
          </cell>
          <cell r="IV288">
            <v>0</v>
          </cell>
          <cell r="IW288">
            <v>0</v>
          </cell>
          <cell r="IX288">
            <v>0</v>
          </cell>
          <cell r="IY288">
            <v>0</v>
          </cell>
          <cell r="IZ288">
            <v>0</v>
          </cell>
          <cell r="JA288">
            <v>0</v>
          </cell>
          <cell r="JB288">
            <v>0</v>
          </cell>
          <cell r="JC288">
            <v>0</v>
          </cell>
          <cell r="JD288">
            <v>0</v>
          </cell>
          <cell r="JE288">
            <v>0</v>
          </cell>
          <cell r="JF288">
            <v>0</v>
          </cell>
          <cell r="JG288">
            <v>0</v>
          </cell>
          <cell r="JH288">
            <v>0</v>
          </cell>
          <cell r="JI288">
            <v>0</v>
          </cell>
          <cell r="JJ288">
            <v>0</v>
          </cell>
          <cell r="JK288">
            <v>0</v>
          </cell>
          <cell r="JL288">
            <v>0</v>
          </cell>
          <cell r="JM288">
            <v>0</v>
          </cell>
          <cell r="JN288">
            <v>0</v>
          </cell>
          <cell r="JO288">
            <v>0</v>
          </cell>
          <cell r="JP288">
            <v>0</v>
          </cell>
          <cell r="JQ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0</v>
          </cell>
          <cell r="GR289">
            <v>0</v>
          </cell>
          <cell r="GS289">
            <v>0</v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0</v>
          </cell>
          <cell r="IE289">
            <v>0</v>
          </cell>
          <cell r="IF289">
            <v>0</v>
          </cell>
          <cell r="IG289">
            <v>0</v>
          </cell>
          <cell r="IH289">
            <v>0</v>
          </cell>
          <cell r="II289">
            <v>0</v>
          </cell>
          <cell r="IJ289">
            <v>0</v>
          </cell>
          <cell r="IK289">
            <v>0</v>
          </cell>
          <cell r="IL289">
            <v>0</v>
          </cell>
          <cell r="IM289">
            <v>0</v>
          </cell>
          <cell r="IN289">
            <v>0</v>
          </cell>
          <cell r="IO289">
            <v>0</v>
          </cell>
          <cell r="IP289">
            <v>0</v>
          </cell>
          <cell r="IQ289">
            <v>0</v>
          </cell>
          <cell r="IR289">
            <v>0</v>
          </cell>
          <cell r="IS289">
            <v>0</v>
          </cell>
          <cell r="IT289">
            <v>0</v>
          </cell>
          <cell r="IU289">
            <v>0</v>
          </cell>
          <cell r="IV289">
            <v>0</v>
          </cell>
          <cell r="IW289">
            <v>0</v>
          </cell>
          <cell r="IX289">
            <v>0</v>
          </cell>
          <cell r="IY289">
            <v>0</v>
          </cell>
          <cell r="IZ289">
            <v>0</v>
          </cell>
          <cell r="JA289">
            <v>0</v>
          </cell>
          <cell r="JB289">
            <v>0</v>
          </cell>
          <cell r="JC289">
            <v>0</v>
          </cell>
          <cell r="JD289">
            <v>0</v>
          </cell>
          <cell r="JE289">
            <v>0</v>
          </cell>
          <cell r="JF289">
            <v>0</v>
          </cell>
          <cell r="JG289">
            <v>0</v>
          </cell>
          <cell r="JH289">
            <v>0</v>
          </cell>
          <cell r="JI289">
            <v>0</v>
          </cell>
          <cell r="JJ289">
            <v>0</v>
          </cell>
          <cell r="JK289">
            <v>0</v>
          </cell>
          <cell r="JL289">
            <v>0</v>
          </cell>
          <cell r="JM289">
            <v>0</v>
          </cell>
          <cell r="JN289">
            <v>0</v>
          </cell>
          <cell r="JO289">
            <v>0</v>
          </cell>
          <cell r="JP289">
            <v>0</v>
          </cell>
          <cell r="JQ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O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  <cell r="IH290">
            <v>0</v>
          </cell>
          <cell r="II290">
            <v>0</v>
          </cell>
          <cell r="IJ290">
            <v>0</v>
          </cell>
          <cell r="IK290">
            <v>0</v>
          </cell>
          <cell r="IL290">
            <v>0</v>
          </cell>
          <cell r="IM290">
            <v>0</v>
          </cell>
          <cell r="IN290">
            <v>0</v>
          </cell>
          <cell r="IO290">
            <v>0</v>
          </cell>
          <cell r="IP290">
            <v>0</v>
          </cell>
          <cell r="IQ290">
            <v>0</v>
          </cell>
          <cell r="IR290">
            <v>0</v>
          </cell>
          <cell r="IS290">
            <v>0</v>
          </cell>
          <cell r="IT290">
            <v>0</v>
          </cell>
          <cell r="IU290">
            <v>0</v>
          </cell>
          <cell r="IV290">
            <v>0</v>
          </cell>
          <cell r="IW290">
            <v>0</v>
          </cell>
          <cell r="IX290">
            <v>0</v>
          </cell>
          <cell r="IY290">
            <v>0</v>
          </cell>
          <cell r="IZ290">
            <v>0</v>
          </cell>
          <cell r="JA290">
            <v>0</v>
          </cell>
          <cell r="JB290">
            <v>0</v>
          </cell>
          <cell r="JC290">
            <v>0</v>
          </cell>
          <cell r="JD290">
            <v>0</v>
          </cell>
          <cell r="JE290">
            <v>0</v>
          </cell>
          <cell r="JF290">
            <v>0</v>
          </cell>
          <cell r="JG290">
            <v>0</v>
          </cell>
          <cell r="JH290">
            <v>0</v>
          </cell>
          <cell r="JI290">
            <v>0</v>
          </cell>
          <cell r="JJ290">
            <v>0</v>
          </cell>
          <cell r="JK290">
            <v>0</v>
          </cell>
          <cell r="JL290">
            <v>0</v>
          </cell>
          <cell r="JM290">
            <v>0</v>
          </cell>
          <cell r="JN290">
            <v>0</v>
          </cell>
          <cell r="JO290">
            <v>0</v>
          </cell>
          <cell r="JP290">
            <v>0</v>
          </cell>
          <cell r="JQ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O291">
            <v>0</v>
          </cell>
          <cell r="GP291">
            <v>0</v>
          </cell>
          <cell r="GQ291">
            <v>0</v>
          </cell>
          <cell r="GR291">
            <v>0</v>
          </cell>
          <cell r="GS291">
            <v>0</v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0</v>
          </cell>
          <cell r="IE291">
            <v>0</v>
          </cell>
          <cell r="IF291">
            <v>0</v>
          </cell>
          <cell r="IG291">
            <v>0</v>
          </cell>
          <cell r="IH291">
            <v>0</v>
          </cell>
          <cell r="II291">
            <v>0</v>
          </cell>
          <cell r="IJ291">
            <v>0</v>
          </cell>
          <cell r="IK291">
            <v>0</v>
          </cell>
          <cell r="IL291">
            <v>0</v>
          </cell>
          <cell r="IM291">
            <v>0</v>
          </cell>
          <cell r="IN291">
            <v>0</v>
          </cell>
          <cell r="IO291">
            <v>0</v>
          </cell>
          <cell r="IP291">
            <v>0</v>
          </cell>
          <cell r="IQ291">
            <v>0</v>
          </cell>
          <cell r="IR291">
            <v>0</v>
          </cell>
          <cell r="IS291">
            <v>0</v>
          </cell>
          <cell r="IT291">
            <v>0</v>
          </cell>
          <cell r="IU291">
            <v>0</v>
          </cell>
          <cell r="IV291">
            <v>0</v>
          </cell>
          <cell r="IW291">
            <v>0</v>
          </cell>
          <cell r="IX291">
            <v>0</v>
          </cell>
          <cell r="IY291">
            <v>0</v>
          </cell>
          <cell r="IZ291">
            <v>0</v>
          </cell>
          <cell r="JA291">
            <v>0</v>
          </cell>
          <cell r="JB291">
            <v>0</v>
          </cell>
          <cell r="JC291">
            <v>0</v>
          </cell>
          <cell r="JD291">
            <v>0</v>
          </cell>
          <cell r="JE291">
            <v>0</v>
          </cell>
          <cell r="JF291">
            <v>0</v>
          </cell>
          <cell r="JG291">
            <v>0</v>
          </cell>
          <cell r="JH291">
            <v>0</v>
          </cell>
          <cell r="JI291">
            <v>0</v>
          </cell>
          <cell r="JJ291">
            <v>0</v>
          </cell>
          <cell r="JK291">
            <v>0</v>
          </cell>
          <cell r="JL291">
            <v>0</v>
          </cell>
          <cell r="JM291">
            <v>0</v>
          </cell>
          <cell r="JN291">
            <v>0</v>
          </cell>
          <cell r="JO291">
            <v>0</v>
          </cell>
          <cell r="JP291">
            <v>0</v>
          </cell>
          <cell r="JQ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  <cell r="HC292">
            <v>0</v>
          </cell>
          <cell r="HD292">
            <v>0</v>
          </cell>
          <cell r="HE292">
            <v>0</v>
          </cell>
          <cell r="HF292">
            <v>0</v>
          </cell>
          <cell r="HG292">
            <v>0</v>
          </cell>
          <cell r="HH292">
            <v>0</v>
          </cell>
          <cell r="HI292">
            <v>0</v>
          </cell>
          <cell r="HJ292">
            <v>0</v>
          </cell>
          <cell r="HK292">
            <v>0</v>
          </cell>
          <cell r="HL292">
            <v>0</v>
          </cell>
          <cell r="HM292">
            <v>0</v>
          </cell>
          <cell r="HN292">
            <v>0</v>
          </cell>
          <cell r="HO292">
            <v>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0</v>
          </cell>
          <cell r="IE292">
            <v>0</v>
          </cell>
          <cell r="IF292">
            <v>0</v>
          </cell>
          <cell r="IG292">
            <v>0</v>
          </cell>
          <cell r="IH292">
            <v>0</v>
          </cell>
          <cell r="II292">
            <v>0</v>
          </cell>
          <cell r="IJ292">
            <v>0</v>
          </cell>
          <cell r="IK292">
            <v>0</v>
          </cell>
          <cell r="IL292">
            <v>0</v>
          </cell>
          <cell r="IM292">
            <v>0</v>
          </cell>
          <cell r="IN292">
            <v>0</v>
          </cell>
          <cell r="IO292">
            <v>0</v>
          </cell>
          <cell r="IP292">
            <v>0</v>
          </cell>
          <cell r="IQ292">
            <v>0</v>
          </cell>
          <cell r="IR292">
            <v>0</v>
          </cell>
          <cell r="IS292">
            <v>0</v>
          </cell>
          <cell r="IT292">
            <v>0</v>
          </cell>
          <cell r="IU292">
            <v>0</v>
          </cell>
          <cell r="IV292">
            <v>0</v>
          </cell>
          <cell r="IW292">
            <v>0</v>
          </cell>
          <cell r="IX292">
            <v>0</v>
          </cell>
          <cell r="IY292">
            <v>0</v>
          </cell>
          <cell r="IZ292">
            <v>0</v>
          </cell>
          <cell r="JA292">
            <v>0</v>
          </cell>
          <cell r="JB292">
            <v>0</v>
          </cell>
          <cell r="JC292">
            <v>0</v>
          </cell>
          <cell r="JD292">
            <v>0</v>
          </cell>
          <cell r="JE292">
            <v>0</v>
          </cell>
          <cell r="JF292">
            <v>0</v>
          </cell>
          <cell r="JG292">
            <v>0</v>
          </cell>
          <cell r="JH292">
            <v>0</v>
          </cell>
          <cell r="JI292">
            <v>0</v>
          </cell>
          <cell r="JJ292">
            <v>0</v>
          </cell>
          <cell r="JK292">
            <v>0</v>
          </cell>
          <cell r="JL292">
            <v>0</v>
          </cell>
          <cell r="JM292">
            <v>0</v>
          </cell>
          <cell r="JN292">
            <v>0</v>
          </cell>
          <cell r="JO292">
            <v>0</v>
          </cell>
          <cell r="JP292">
            <v>0</v>
          </cell>
          <cell r="JQ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  <cell r="IO293">
            <v>0</v>
          </cell>
          <cell r="IP293">
            <v>0</v>
          </cell>
          <cell r="IQ293">
            <v>0</v>
          </cell>
          <cell r="IR293">
            <v>0</v>
          </cell>
          <cell r="IS293">
            <v>0</v>
          </cell>
          <cell r="IT293">
            <v>0</v>
          </cell>
          <cell r="IU293">
            <v>0</v>
          </cell>
          <cell r="IV293">
            <v>0</v>
          </cell>
          <cell r="IW293">
            <v>0</v>
          </cell>
          <cell r="IX293">
            <v>0</v>
          </cell>
          <cell r="IY293">
            <v>0</v>
          </cell>
          <cell r="IZ293">
            <v>0</v>
          </cell>
          <cell r="JA293">
            <v>0</v>
          </cell>
          <cell r="JB293">
            <v>0</v>
          </cell>
          <cell r="JC293">
            <v>0</v>
          </cell>
          <cell r="JD293">
            <v>0</v>
          </cell>
          <cell r="JE293">
            <v>0</v>
          </cell>
          <cell r="JF293">
            <v>0</v>
          </cell>
          <cell r="JG293">
            <v>0</v>
          </cell>
          <cell r="JH293">
            <v>0</v>
          </cell>
          <cell r="JI293">
            <v>0</v>
          </cell>
          <cell r="JJ293">
            <v>0</v>
          </cell>
          <cell r="JK293">
            <v>0</v>
          </cell>
          <cell r="JL293">
            <v>0</v>
          </cell>
          <cell r="JM293">
            <v>0</v>
          </cell>
          <cell r="JN293">
            <v>0</v>
          </cell>
          <cell r="JO293">
            <v>0</v>
          </cell>
          <cell r="JP293">
            <v>0</v>
          </cell>
          <cell r="JQ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0</v>
          </cell>
          <cell r="GP294">
            <v>0</v>
          </cell>
          <cell r="GQ294">
            <v>0</v>
          </cell>
          <cell r="GR294">
            <v>0</v>
          </cell>
          <cell r="GS294">
            <v>0</v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  <cell r="IO294">
            <v>0</v>
          </cell>
          <cell r="IP294">
            <v>0</v>
          </cell>
          <cell r="IQ294">
            <v>0</v>
          </cell>
          <cell r="IR294">
            <v>0</v>
          </cell>
          <cell r="IS294">
            <v>0</v>
          </cell>
          <cell r="IT294">
            <v>0</v>
          </cell>
          <cell r="IU294">
            <v>0</v>
          </cell>
          <cell r="IV294">
            <v>0</v>
          </cell>
          <cell r="IW294">
            <v>0</v>
          </cell>
          <cell r="IX294">
            <v>0</v>
          </cell>
          <cell r="IY294">
            <v>0</v>
          </cell>
          <cell r="IZ294">
            <v>0</v>
          </cell>
          <cell r="JA294">
            <v>0</v>
          </cell>
          <cell r="JB294">
            <v>0</v>
          </cell>
          <cell r="JC294">
            <v>0</v>
          </cell>
          <cell r="JD294">
            <v>0</v>
          </cell>
          <cell r="JE294">
            <v>0</v>
          </cell>
          <cell r="JF294">
            <v>0</v>
          </cell>
          <cell r="JG294">
            <v>0</v>
          </cell>
          <cell r="JH294">
            <v>0</v>
          </cell>
          <cell r="JI294">
            <v>0</v>
          </cell>
          <cell r="JJ294">
            <v>0</v>
          </cell>
          <cell r="JK294">
            <v>0</v>
          </cell>
          <cell r="JL294">
            <v>0</v>
          </cell>
          <cell r="JM294">
            <v>0</v>
          </cell>
          <cell r="JN294">
            <v>0</v>
          </cell>
          <cell r="JO294">
            <v>0</v>
          </cell>
          <cell r="JP294">
            <v>0</v>
          </cell>
          <cell r="JQ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0</v>
          </cell>
          <cell r="IG295">
            <v>0</v>
          </cell>
          <cell r="IH295">
            <v>0</v>
          </cell>
          <cell r="II295">
            <v>0</v>
          </cell>
          <cell r="IJ295">
            <v>0</v>
          </cell>
          <cell r="IK295">
            <v>0</v>
          </cell>
          <cell r="IL295">
            <v>0</v>
          </cell>
          <cell r="IM295">
            <v>0</v>
          </cell>
          <cell r="IN295">
            <v>0</v>
          </cell>
          <cell r="IO295">
            <v>0</v>
          </cell>
          <cell r="IP295">
            <v>0</v>
          </cell>
          <cell r="IQ295">
            <v>0</v>
          </cell>
          <cell r="IR295">
            <v>0</v>
          </cell>
          <cell r="IS295">
            <v>0</v>
          </cell>
          <cell r="IT295">
            <v>0</v>
          </cell>
          <cell r="IU295">
            <v>0</v>
          </cell>
          <cell r="IV295">
            <v>0</v>
          </cell>
          <cell r="IW295">
            <v>0</v>
          </cell>
          <cell r="IX295">
            <v>0</v>
          </cell>
          <cell r="IY295">
            <v>0</v>
          </cell>
          <cell r="IZ295">
            <v>0</v>
          </cell>
          <cell r="JA295">
            <v>0</v>
          </cell>
          <cell r="JB295">
            <v>0</v>
          </cell>
          <cell r="JC295">
            <v>0</v>
          </cell>
          <cell r="JD295">
            <v>0</v>
          </cell>
          <cell r="JE295">
            <v>0</v>
          </cell>
          <cell r="JF295">
            <v>0</v>
          </cell>
          <cell r="JG295">
            <v>0</v>
          </cell>
          <cell r="JH295">
            <v>0</v>
          </cell>
          <cell r="JI295">
            <v>0</v>
          </cell>
          <cell r="JJ295">
            <v>0</v>
          </cell>
          <cell r="JK295">
            <v>0</v>
          </cell>
          <cell r="JL295">
            <v>0</v>
          </cell>
          <cell r="JM295">
            <v>0</v>
          </cell>
          <cell r="JN295">
            <v>0</v>
          </cell>
          <cell r="JO295">
            <v>0</v>
          </cell>
          <cell r="JP295">
            <v>0</v>
          </cell>
          <cell r="JQ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0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  <cell r="IO296">
            <v>0</v>
          </cell>
          <cell r="IP296">
            <v>0</v>
          </cell>
          <cell r="IQ296">
            <v>0</v>
          </cell>
          <cell r="IR296">
            <v>0</v>
          </cell>
          <cell r="IS296">
            <v>0</v>
          </cell>
          <cell r="IT296">
            <v>0</v>
          </cell>
          <cell r="IU296">
            <v>0</v>
          </cell>
          <cell r="IV296">
            <v>0</v>
          </cell>
          <cell r="IW296">
            <v>0</v>
          </cell>
          <cell r="IX296">
            <v>0</v>
          </cell>
          <cell r="IY296">
            <v>0</v>
          </cell>
          <cell r="IZ296">
            <v>0</v>
          </cell>
          <cell r="JA296">
            <v>0</v>
          </cell>
          <cell r="JB296">
            <v>0</v>
          </cell>
          <cell r="JC296">
            <v>0</v>
          </cell>
          <cell r="JD296">
            <v>0</v>
          </cell>
          <cell r="JE296">
            <v>0</v>
          </cell>
          <cell r="JF296">
            <v>0</v>
          </cell>
          <cell r="JG296">
            <v>0</v>
          </cell>
          <cell r="JH296">
            <v>0</v>
          </cell>
          <cell r="JI296">
            <v>0</v>
          </cell>
          <cell r="JJ296">
            <v>0</v>
          </cell>
          <cell r="JK296">
            <v>0</v>
          </cell>
          <cell r="JL296">
            <v>0</v>
          </cell>
          <cell r="JM296">
            <v>0</v>
          </cell>
          <cell r="JN296">
            <v>0</v>
          </cell>
          <cell r="JO296">
            <v>0</v>
          </cell>
          <cell r="JP296">
            <v>0</v>
          </cell>
          <cell r="JQ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0</v>
          </cell>
          <cell r="FR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O297">
            <v>0</v>
          </cell>
          <cell r="GP297">
            <v>0</v>
          </cell>
          <cell r="GQ297">
            <v>0</v>
          </cell>
          <cell r="GR297">
            <v>0</v>
          </cell>
          <cell r="GS297">
            <v>0</v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  <cell r="HC297">
            <v>0</v>
          </cell>
          <cell r="HD297">
            <v>0</v>
          </cell>
          <cell r="HE297">
            <v>0</v>
          </cell>
          <cell r="HF297">
            <v>0</v>
          </cell>
          <cell r="HG297">
            <v>0</v>
          </cell>
          <cell r="HH297">
            <v>0</v>
          </cell>
          <cell r="HI297">
            <v>0</v>
          </cell>
          <cell r="HJ297">
            <v>0</v>
          </cell>
          <cell r="HK297">
            <v>0</v>
          </cell>
          <cell r="HL297">
            <v>0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0</v>
          </cell>
          <cell r="IG297">
            <v>0</v>
          </cell>
          <cell r="IH297">
            <v>0</v>
          </cell>
          <cell r="II297">
            <v>0</v>
          </cell>
          <cell r="IJ297">
            <v>0</v>
          </cell>
          <cell r="IK297">
            <v>0</v>
          </cell>
          <cell r="IL297">
            <v>0</v>
          </cell>
          <cell r="IM297">
            <v>0</v>
          </cell>
          <cell r="IN297">
            <v>0</v>
          </cell>
          <cell r="IO297">
            <v>0</v>
          </cell>
          <cell r="IP297">
            <v>0</v>
          </cell>
          <cell r="IQ297">
            <v>0</v>
          </cell>
          <cell r="IR297">
            <v>0</v>
          </cell>
          <cell r="IS297">
            <v>0</v>
          </cell>
          <cell r="IT297">
            <v>0</v>
          </cell>
          <cell r="IU297">
            <v>0</v>
          </cell>
          <cell r="IV297">
            <v>0</v>
          </cell>
          <cell r="IW297">
            <v>0</v>
          </cell>
          <cell r="IX297">
            <v>0</v>
          </cell>
          <cell r="IY297">
            <v>0</v>
          </cell>
          <cell r="IZ297">
            <v>0</v>
          </cell>
          <cell r="JA297">
            <v>0</v>
          </cell>
          <cell r="JB297">
            <v>0</v>
          </cell>
          <cell r="JC297">
            <v>0</v>
          </cell>
          <cell r="JD297">
            <v>0</v>
          </cell>
          <cell r="JE297">
            <v>0</v>
          </cell>
          <cell r="JF297">
            <v>0</v>
          </cell>
          <cell r="JG297">
            <v>0</v>
          </cell>
          <cell r="JH297">
            <v>0</v>
          </cell>
          <cell r="JI297">
            <v>0</v>
          </cell>
          <cell r="JJ297">
            <v>0</v>
          </cell>
          <cell r="JK297">
            <v>0</v>
          </cell>
          <cell r="JL297">
            <v>0</v>
          </cell>
          <cell r="JM297">
            <v>0</v>
          </cell>
          <cell r="JN297">
            <v>0</v>
          </cell>
          <cell r="JO297">
            <v>0</v>
          </cell>
          <cell r="JP297">
            <v>0</v>
          </cell>
          <cell r="JQ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  <cell r="HC298">
            <v>0</v>
          </cell>
          <cell r="HD298">
            <v>0</v>
          </cell>
          <cell r="HE298">
            <v>0</v>
          </cell>
          <cell r="HF298">
            <v>0</v>
          </cell>
          <cell r="HG298">
            <v>0</v>
          </cell>
          <cell r="HH298">
            <v>0</v>
          </cell>
          <cell r="HI298">
            <v>0</v>
          </cell>
          <cell r="HJ298">
            <v>0</v>
          </cell>
          <cell r="HK298">
            <v>0</v>
          </cell>
          <cell r="HL298">
            <v>0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0</v>
          </cell>
          <cell r="IG298">
            <v>0</v>
          </cell>
          <cell r="IH298">
            <v>0</v>
          </cell>
          <cell r="II298">
            <v>0</v>
          </cell>
          <cell r="IJ298">
            <v>0</v>
          </cell>
          <cell r="IK298">
            <v>0</v>
          </cell>
          <cell r="IL298">
            <v>0</v>
          </cell>
          <cell r="IM298">
            <v>0</v>
          </cell>
          <cell r="IN298">
            <v>0</v>
          </cell>
          <cell r="IO298">
            <v>0</v>
          </cell>
          <cell r="IP298">
            <v>0</v>
          </cell>
          <cell r="IQ298">
            <v>0</v>
          </cell>
          <cell r="IR298">
            <v>0</v>
          </cell>
          <cell r="IS298">
            <v>0</v>
          </cell>
          <cell r="IT298">
            <v>0</v>
          </cell>
          <cell r="IU298">
            <v>0</v>
          </cell>
          <cell r="IV298">
            <v>0</v>
          </cell>
          <cell r="IW298">
            <v>0</v>
          </cell>
          <cell r="IX298">
            <v>0</v>
          </cell>
          <cell r="IY298">
            <v>0</v>
          </cell>
          <cell r="IZ298">
            <v>0</v>
          </cell>
          <cell r="JA298">
            <v>0</v>
          </cell>
          <cell r="JB298">
            <v>0</v>
          </cell>
          <cell r="JC298">
            <v>0</v>
          </cell>
          <cell r="JD298">
            <v>0</v>
          </cell>
          <cell r="JE298">
            <v>0</v>
          </cell>
          <cell r="JF298">
            <v>0</v>
          </cell>
          <cell r="JG298">
            <v>0</v>
          </cell>
          <cell r="JH298">
            <v>0</v>
          </cell>
          <cell r="JI298">
            <v>0</v>
          </cell>
          <cell r="JJ298">
            <v>0</v>
          </cell>
          <cell r="JK298">
            <v>0</v>
          </cell>
          <cell r="JL298">
            <v>0</v>
          </cell>
          <cell r="JM298">
            <v>0</v>
          </cell>
          <cell r="JN298">
            <v>0</v>
          </cell>
          <cell r="JO298">
            <v>0</v>
          </cell>
          <cell r="JP298">
            <v>0</v>
          </cell>
          <cell r="JQ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O299">
            <v>0</v>
          </cell>
          <cell r="GP299">
            <v>0</v>
          </cell>
          <cell r="GQ299">
            <v>0</v>
          </cell>
          <cell r="GR299">
            <v>0</v>
          </cell>
          <cell r="GS299">
            <v>0</v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  <cell r="HC299">
            <v>0</v>
          </cell>
          <cell r="HD299">
            <v>0</v>
          </cell>
          <cell r="HE299">
            <v>0</v>
          </cell>
          <cell r="HF299">
            <v>0</v>
          </cell>
          <cell r="HG299">
            <v>0</v>
          </cell>
          <cell r="HH299">
            <v>0</v>
          </cell>
          <cell r="HI299">
            <v>0</v>
          </cell>
          <cell r="HJ299">
            <v>0</v>
          </cell>
          <cell r="HK299">
            <v>0</v>
          </cell>
          <cell r="HL299">
            <v>0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0</v>
          </cell>
          <cell r="IE299">
            <v>0</v>
          </cell>
          <cell r="IF299">
            <v>0</v>
          </cell>
          <cell r="IG299">
            <v>0</v>
          </cell>
          <cell r="IH299">
            <v>0</v>
          </cell>
          <cell r="II299">
            <v>0</v>
          </cell>
          <cell r="IJ299">
            <v>0</v>
          </cell>
          <cell r="IK299">
            <v>0</v>
          </cell>
          <cell r="IL299">
            <v>0</v>
          </cell>
          <cell r="IM299">
            <v>0</v>
          </cell>
          <cell r="IN299">
            <v>0</v>
          </cell>
          <cell r="IO299">
            <v>0</v>
          </cell>
          <cell r="IP299">
            <v>0</v>
          </cell>
          <cell r="IQ299">
            <v>0</v>
          </cell>
          <cell r="IR299">
            <v>0</v>
          </cell>
          <cell r="IS299">
            <v>0</v>
          </cell>
          <cell r="IT299">
            <v>0</v>
          </cell>
          <cell r="IU299">
            <v>0</v>
          </cell>
          <cell r="IV299">
            <v>0</v>
          </cell>
          <cell r="IW299">
            <v>0</v>
          </cell>
          <cell r="IX299">
            <v>0</v>
          </cell>
          <cell r="IY299">
            <v>0</v>
          </cell>
          <cell r="IZ299">
            <v>0</v>
          </cell>
          <cell r="JA299">
            <v>0</v>
          </cell>
          <cell r="JB299">
            <v>0</v>
          </cell>
          <cell r="JC299">
            <v>0</v>
          </cell>
          <cell r="JD299">
            <v>0</v>
          </cell>
          <cell r="JE299">
            <v>0</v>
          </cell>
          <cell r="JF299">
            <v>0</v>
          </cell>
          <cell r="JG299">
            <v>0</v>
          </cell>
          <cell r="JH299">
            <v>0</v>
          </cell>
          <cell r="JI299">
            <v>0</v>
          </cell>
          <cell r="JJ299">
            <v>0</v>
          </cell>
          <cell r="JK299">
            <v>0</v>
          </cell>
          <cell r="JL299">
            <v>0</v>
          </cell>
          <cell r="JM299">
            <v>0</v>
          </cell>
          <cell r="JN299">
            <v>0</v>
          </cell>
          <cell r="JO299">
            <v>0</v>
          </cell>
          <cell r="JP299">
            <v>0</v>
          </cell>
          <cell r="JQ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0</v>
          </cell>
          <cell r="FR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O300">
            <v>0</v>
          </cell>
          <cell r="GP300">
            <v>0</v>
          </cell>
          <cell r="GQ300">
            <v>0</v>
          </cell>
          <cell r="GR300">
            <v>0</v>
          </cell>
          <cell r="GS300">
            <v>0</v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  <cell r="HC300">
            <v>0</v>
          </cell>
          <cell r="HD300">
            <v>0</v>
          </cell>
          <cell r="HE300">
            <v>0</v>
          </cell>
          <cell r="HF300">
            <v>0</v>
          </cell>
          <cell r="HG300">
            <v>0</v>
          </cell>
          <cell r="HH300">
            <v>0</v>
          </cell>
          <cell r="HI300">
            <v>0</v>
          </cell>
          <cell r="HJ300">
            <v>0</v>
          </cell>
          <cell r="HK300">
            <v>0</v>
          </cell>
          <cell r="HL300">
            <v>0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0</v>
          </cell>
          <cell r="IG300">
            <v>0</v>
          </cell>
          <cell r="IH300">
            <v>0</v>
          </cell>
          <cell r="II300">
            <v>0</v>
          </cell>
          <cell r="IJ300">
            <v>0</v>
          </cell>
          <cell r="IK300">
            <v>0</v>
          </cell>
          <cell r="IL300">
            <v>0</v>
          </cell>
          <cell r="IM300">
            <v>0</v>
          </cell>
          <cell r="IN300">
            <v>0</v>
          </cell>
          <cell r="IO300">
            <v>0</v>
          </cell>
          <cell r="IP300">
            <v>0</v>
          </cell>
          <cell r="IQ300">
            <v>0</v>
          </cell>
          <cell r="IR300">
            <v>0</v>
          </cell>
          <cell r="IS300">
            <v>0</v>
          </cell>
          <cell r="IT300">
            <v>0</v>
          </cell>
          <cell r="IU300">
            <v>0</v>
          </cell>
          <cell r="IV300">
            <v>0</v>
          </cell>
          <cell r="IW300">
            <v>0</v>
          </cell>
          <cell r="IX300">
            <v>0</v>
          </cell>
          <cell r="IY300">
            <v>0</v>
          </cell>
          <cell r="IZ300">
            <v>0</v>
          </cell>
          <cell r="JA300">
            <v>0</v>
          </cell>
          <cell r="JB300">
            <v>0</v>
          </cell>
          <cell r="JC300">
            <v>0</v>
          </cell>
          <cell r="JD300">
            <v>0</v>
          </cell>
          <cell r="JE300">
            <v>0</v>
          </cell>
          <cell r="JF300">
            <v>0</v>
          </cell>
          <cell r="JG300">
            <v>0</v>
          </cell>
          <cell r="JH300">
            <v>0</v>
          </cell>
          <cell r="JI300">
            <v>0</v>
          </cell>
          <cell r="JJ300">
            <v>0</v>
          </cell>
          <cell r="JK300">
            <v>0</v>
          </cell>
          <cell r="JL300">
            <v>0</v>
          </cell>
          <cell r="JM300">
            <v>0</v>
          </cell>
          <cell r="JN300">
            <v>0</v>
          </cell>
          <cell r="JO300">
            <v>0</v>
          </cell>
          <cell r="JP300">
            <v>0</v>
          </cell>
          <cell r="JQ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O301">
            <v>0</v>
          </cell>
          <cell r="GP301">
            <v>0</v>
          </cell>
          <cell r="GQ301">
            <v>0</v>
          </cell>
          <cell r="GR301">
            <v>0</v>
          </cell>
          <cell r="GS301">
            <v>0</v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0</v>
          </cell>
          <cell r="IG301">
            <v>0</v>
          </cell>
          <cell r="IH301">
            <v>0</v>
          </cell>
          <cell r="II301">
            <v>0</v>
          </cell>
          <cell r="IJ301">
            <v>0</v>
          </cell>
          <cell r="IK301">
            <v>0</v>
          </cell>
          <cell r="IL301">
            <v>0</v>
          </cell>
          <cell r="IM301">
            <v>0</v>
          </cell>
          <cell r="IN301">
            <v>0</v>
          </cell>
          <cell r="IO301">
            <v>0</v>
          </cell>
          <cell r="IP301">
            <v>0</v>
          </cell>
          <cell r="IQ301">
            <v>0</v>
          </cell>
          <cell r="IR301">
            <v>0</v>
          </cell>
          <cell r="IS301">
            <v>0</v>
          </cell>
          <cell r="IT301">
            <v>0</v>
          </cell>
          <cell r="IU301">
            <v>0</v>
          </cell>
          <cell r="IV301">
            <v>0</v>
          </cell>
          <cell r="IW301">
            <v>0</v>
          </cell>
          <cell r="IX301">
            <v>0</v>
          </cell>
          <cell r="IY301">
            <v>0</v>
          </cell>
          <cell r="IZ301">
            <v>0</v>
          </cell>
          <cell r="JA301">
            <v>0</v>
          </cell>
          <cell r="JB301">
            <v>0</v>
          </cell>
          <cell r="JC301">
            <v>0</v>
          </cell>
          <cell r="JD301">
            <v>0</v>
          </cell>
          <cell r="JE301">
            <v>0</v>
          </cell>
          <cell r="JF301">
            <v>0</v>
          </cell>
          <cell r="JG301">
            <v>0</v>
          </cell>
          <cell r="JH301">
            <v>0</v>
          </cell>
          <cell r="JI301">
            <v>0</v>
          </cell>
          <cell r="JJ301">
            <v>0</v>
          </cell>
          <cell r="JK301">
            <v>0</v>
          </cell>
          <cell r="JL301">
            <v>0</v>
          </cell>
          <cell r="JM301">
            <v>0</v>
          </cell>
          <cell r="JN301">
            <v>0</v>
          </cell>
          <cell r="JO301">
            <v>0</v>
          </cell>
          <cell r="JP301">
            <v>0</v>
          </cell>
          <cell r="JQ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O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  <cell r="HC302">
            <v>0</v>
          </cell>
          <cell r="HD302">
            <v>0</v>
          </cell>
          <cell r="HE302">
            <v>0</v>
          </cell>
          <cell r="HF302">
            <v>0</v>
          </cell>
          <cell r="HG302">
            <v>0</v>
          </cell>
          <cell r="HH302">
            <v>0</v>
          </cell>
          <cell r="HI302">
            <v>0</v>
          </cell>
          <cell r="HJ302">
            <v>0</v>
          </cell>
          <cell r="HK302">
            <v>0</v>
          </cell>
          <cell r="HL302">
            <v>0</v>
          </cell>
          <cell r="HM302">
            <v>0</v>
          </cell>
          <cell r="HN302">
            <v>0</v>
          </cell>
          <cell r="HO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0</v>
          </cell>
          <cell r="IG302">
            <v>0</v>
          </cell>
          <cell r="IH302">
            <v>0</v>
          </cell>
          <cell r="II302">
            <v>0</v>
          </cell>
          <cell r="IJ302">
            <v>0</v>
          </cell>
          <cell r="IK302">
            <v>0</v>
          </cell>
          <cell r="IL302">
            <v>0</v>
          </cell>
          <cell r="IM302">
            <v>0</v>
          </cell>
          <cell r="IN302">
            <v>0</v>
          </cell>
          <cell r="IO302">
            <v>0</v>
          </cell>
          <cell r="IP302">
            <v>0</v>
          </cell>
          <cell r="IQ302">
            <v>0</v>
          </cell>
          <cell r="IR302">
            <v>0</v>
          </cell>
          <cell r="IS302">
            <v>0</v>
          </cell>
          <cell r="IT302">
            <v>0</v>
          </cell>
          <cell r="IU302">
            <v>0</v>
          </cell>
          <cell r="IV302">
            <v>0</v>
          </cell>
          <cell r="IW302">
            <v>0</v>
          </cell>
          <cell r="IX302">
            <v>0</v>
          </cell>
          <cell r="IY302">
            <v>0</v>
          </cell>
          <cell r="IZ302">
            <v>0</v>
          </cell>
          <cell r="JA302">
            <v>0</v>
          </cell>
          <cell r="JB302">
            <v>0</v>
          </cell>
          <cell r="JC302">
            <v>0</v>
          </cell>
          <cell r="JD302">
            <v>0</v>
          </cell>
          <cell r="JE302">
            <v>0</v>
          </cell>
          <cell r="JF302">
            <v>0</v>
          </cell>
          <cell r="JG302">
            <v>0</v>
          </cell>
          <cell r="JH302">
            <v>0</v>
          </cell>
          <cell r="JI302">
            <v>0</v>
          </cell>
          <cell r="JJ302">
            <v>0</v>
          </cell>
          <cell r="JK302">
            <v>0</v>
          </cell>
          <cell r="JL302">
            <v>0</v>
          </cell>
          <cell r="JM302">
            <v>0</v>
          </cell>
          <cell r="JN302">
            <v>0</v>
          </cell>
          <cell r="JO302">
            <v>0</v>
          </cell>
          <cell r="JP302">
            <v>0</v>
          </cell>
          <cell r="JQ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O303">
            <v>0</v>
          </cell>
          <cell r="GP303">
            <v>0</v>
          </cell>
          <cell r="GQ303">
            <v>0</v>
          </cell>
          <cell r="GR303">
            <v>0</v>
          </cell>
          <cell r="GS303">
            <v>0</v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  <cell r="HC303">
            <v>0</v>
          </cell>
          <cell r="HD303">
            <v>0</v>
          </cell>
          <cell r="HE303">
            <v>0</v>
          </cell>
          <cell r="HF303">
            <v>0</v>
          </cell>
          <cell r="HG303">
            <v>0</v>
          </cell>
          <cell r="HH303">
            <v>0</v>
          </cell>
          <cell r="HI303">
            <v>0</v>
          </cell>
          <cell r="HJ303">
            <v>0</v>
          </cell>
          <cell r="HK303">
            <v>0</v>
          </cell>
          <cell r="HL303">
            <v>0</v>
          </cell>
          <cell r="HM303">
            <v>0</v>
          </cell>
          <cell r="HN303">
            <v>0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0</v>
          </cell>
          <cell r="IG303">
            <v>0</v>
          </cell>
          <cell r="IH303">
            <v>0</v>
          </cell>
          <cell r="II303">
            <v>0</v>
          </cell>
          <cell r="IJ303">
            <v>0</v>
          </cell>
          <cell r="IK303">
            <v>0</v>
          </cell>
          <cell r="IL303">
            <v>0</v>
          </cell>
          <cell r="IM303">
            <v>0</v>
          </cell>
          <cell r="IN303">
            <v>0</v>
          </cell>
          <cell r="IO303">
            <v>0</v>
          </cell>
          <cell r="IP303">
            <v>0</v>
          </cell>
          <cell r="IQ303">
            <v>0</v>
          </cell>
          <cell r="IR303">
            <v>0</v>
          </cell>
          <cell r="IS303">
            <v>0</v>
          </cell>
          <cell r="IT303">
            <v>0</v>
          </cell>
          <cell r="IU303">
            <v>0</v>
          </cell>
          <cell r="IV303">
            <v>0</v>
          </cell>
          <cell r="IW303">
            <v>0</v>
          </cell>
          <cell r="IX303">
            <v>0</v>
          </cell>
          <cell r="IY303">
            <v>0</v>
          </cell>
          <cell r="IZ303">
            <v>0</v>
          </cell>
          <cell r="JA303">
            <v>0</v>
          </cell>
          <cell r="JB303">
            <v>0</v>
          </cell>
          <cell r="JC303">
            <v>0</v>
          </cell>
          <cell r="JD303">
            <v>0</v>
          </cell>
          <cell r="JE303">
            <v>0</v>
          </cell>
          <cell r="JF303">
            <v>0</v>
          </cell>
          <cell r="JG303">
            <v>0</v>
          </cell>
          <cell r="JH303">
            <v>0</v>
          </cell>
          <cell r="JI303">
            <v>0</v>
          </cell>
          <cell r="JJ303">
            <v>0</v>
          </cell>
          <cell r="JK303">
            <v>0</v>
          </cell>
          <cell r="JL303">
            <v>0</v>
          </cell>
          <cell r="JM303">
            <v>0</v>
          </cell>
          <cell r="JN303">
            <v>0</v>
          </cell>
          <cell r="JO303">
            <v>0</v>
          </cell>
          <cell r="JP303">
            <v>0</v>
          </cell>
          <cell r="JQ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O304">
            <v>0</v>
          </cell>
          <cell r="GP304">
            <v>0</v>
          </cell>
          <cell r="GQ304">
            <v>0</v>
          </cell>
          <cell r="GR304">
            <v>0</v>
          </cell>
          <cell r="GS304">
            <v>0</v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  <cell r="HC304">
            <v>0</v>
          </cell>
          <cell r="HD304">
            <v>0</v>
          </cell>
          <cell r="HE304">
            <v>0</v>
          </cell>
          <cell r="HF304">
            <v>0</v>
          </cell>
          <cell r="HG304">
            <v>0</v>
          </cell>
          <cell r="HH304">
            <v>0</v>
          </cell>
          <cell r="HI304">
            <v>0</v>
          </cell>
          <cell r="HJ304">
            <v>0</v>
          </cell>
          <cell r="HK304">
            <v>0</v>
          </cell>
          <cell r="HL304">
            <v>0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0</v>
          </cell>
          <cell r="IG304">
            <v>0</v>
          </cell>
          <cell r="IH304">
            <v>0</v>
          </cell>
          <cell r="II304">
            <v>0</v>
          </cell>
          <cell r="IJ304">
            <v>0</v>
          </cell>
          <cell r="IK304">
            <v>0</v>
          </cell>
          <cell r="IL304">
            <v>0</v>
          </cell>
          <cell r="IM304">
            <v>0</v>
          </cell>
          <cell r="IN304">
            <v>0</v>
          </cell>
          <cell r="IO304">
            <v>0</v>
          </cell>
          <cell r="IP304">
            <v>0</v>
          </cell>
          <cell r="IQ304">
            <v>0</v>
          </cell>
          <cell r="IR304">
            <v>0</v>
          </cell>
          <cell r="IS304">
            <v>0</v>
          </cell>
          <cell r="IT304">
            <v>0</v>
          </cell>
          <cell r="IU304">
            <v>0</v>
          </cell>
          <cell r="IV304">
            <v>0</v>
          </cell>
          <cell r="IW304">
            <v>0</v>
          </cell>
          <cell r="IX304">
            <v>0</v>
          </cell>
          <cell r="IY304">
            <v>0</v>
          </cell>
          <cell r="IZ304">
            <v>0</v>
          </cell>
          <cell r="JA304">
            <v>0</v>
          </cell>
          <cell r="JB304">
            <v>0</v>
          </cell>
          <cell r="JC304">
            <v>0</v>
          </cell>
          <cell r="JD304">
            <v>0</v>
          </cell>
          <cell r="JE304">
            <v>0</v>
          </cell>
          <cell r="JF304">
            <v>0</v>
          </cell>
          <cell r="JG304">
            <v>0</v>
          </cell>
          <cell r="JH304">
            <v>0</v>
          </cell>
          <cell r="JI304">
            <v>0</v>
          </cell>
          <cell r="JJ304">
            <v>0</v>
          </cell>
          <cell r="JK304">
            <v>0</v>
          </cell>
          <cell r="JL304">
            <v>0</v>
          </cell>
          <cell r="JM304">
            <v>0</v>
          </cell>
          <cell r="JN304">
            <v>0</v>
          </cell>
          <cell r="JO304">
            <v>0</v>
          </cell>
          <cell r="JP304">
            <v>0</v>
          </cell>
          <cell r="JQ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0</v>
          </cell>
          <cell r="FR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O305">
            <v>0</v>
          </cell>
          <cell r="GP305">
            <v>0</v>
          </cell>
          <cell r="GQ305">
            <v>0</v>
          </cell>
          <cell r="GR305">
            <v>0</v>
          </cell>
          <cell r="GS305">
            <v>0</v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  <cell r="HC305">
            <v>0</v>
          </cell>
          <cell r="HD305">
            <v>0</v>
          </cell>
          <cell r="HE305">
            <v>0</v>
          </cell>
          <cell r="HF305">
            <v>0</v>
          </cell>
          <cell r="HG305">
            <v>0</v>
          </cell>
          <cell r="HH305">
            <v>0</v>
          </cell>
          <cell r="HI305">
            <v>0</v>
          </cell>
          <cell r="HJ305">
            <v>0</v>
          </cell>
          <cell r="HK305">
            <v>0</v>
          </cell>
          <cell r="HL305">
            <v>0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0</v>
          </cell>
          <cell r="IG305">
            <v>0</v>
          </cell>
          <cell r="IH305">
            <v>0</v>
          </cell>
          <cell r="II305">
            <v>0</v>
          </cell>
          <cell r="IJ305">
            <v>0</v>
          </cell>
          <cell r="IK305">
            <v>0</v>
          </cell>
          <cell r="IL305">
            <v>0</v>
          </cell>
          <cell r="IM305">
            <v>0</v>
          </cell>
          <cell r="IN305">
            <v>0</v>
          </cell>
          <cell r="IO305">
            <v>0</v>
          </cell>
          <cell r="IP305">
            <v>0</v>
          </cell>
          <cell r="IQ305">
            <v>0</v>
          </cell>
          <cell r="IR305">
            <v>0</v>
          </cell>
          <cell r="IS305">
            <v>0</v>
          </cell>
          <cell r="IT305">
            <v>0</v>
          </cell>
          <cell r="IU305">
            <v>0</v>
          </cell>
          <cell r="IV305">
            <v>0</v>
          </cell>
          <cell r="IW305">
            <v>0</v>
          </cell>
          <cell r="IX305">
            <v>0</v>
          </cell>
          <cell r="IY305">
            <v>0</v>
          </cell>
          <cell r="IZ305">
            <v>0</v>
          </cell>
          <cell r="JA305">
            <v>0</v>
          </cell>
          <cell r="JB305">
            <v>0</v>
          </cell>
          <cell r="JC305">
            <v>0</v>
          </cell>
          <cell r="JD305">
            <v>0</v>
          </cell>
          <cell r="JE305">
            <v>0</v>
          </cell>
          <cell r="JF305">
            <v>0</v>
          </cell>
          <cell r="JG305">
            <v>0</v>
          </cell>
          <cell r="JH305">
            <v>0</v>
          </cell>
          <cell r="JI305">
            <v>0</v>
          </cell>
          <cell r="JJ305">
            <v>0</v>
          </cell>
          <cell r="JK305">
            <v>0</v>
          </cell>
          <cell r="JL305">
            <v>0</v>
          </cell>
          <cell r="JM305">
            <v>0</v>
          </cell>
          <cell r="JN305">
            <v>0</v>
          </cell>
          <cell r="JO305">
            <v>0</v>
          </cell>
          <cell r="JP305">
            <v>0</v>
          </cell>
          <cell r="JQ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O306">
            <v>0</v>
          </cell>
          <cell r="GP306">
            <v>0</v>
          </cell>
          <cell r="GQ306">
            <v>0</v>
          </cell>
          <cell r="GR306">
            <v>0</v>
          </cell>
          <cell r="GS306">
            <v>0</v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G306">
            <v>0</v>
          </cell>
          <cell r="IH306">
            <v>0</v>
          </cell>
          <cell r="II306">
            <v>0</v>
          </cell>
          <cell r="IJ306">
            <v>0</v>
          </cell>
          <cell r="IK306">
            <v>0</v>
          </cell>
          <cell r="IL306">
            <v>0</v>
          </cell>
          <cell r="IM306">
            <v>0</v>
          </cell>
          <cell r="IN306">
            <v>0</v>
          </cell>
          <cell r="IO306">
            <v>0</v>
          </cell>
          <cell r="IP306">
            <v>0</v>
          </cell>
          <cell r="IQ306">
            <v>0</v>
          </cell>
          <cell r="IR306">
            <v>0</v>
          </cell>
          <cell r="IS306">
            <v>0</v>
          </cell>
          <cell r="IT306">
            <v>0</v>
          </cell>
          <cell r="IU306">
            <v>0</v>
          </cell>
          <cell r="IV306">
            <v>0</v>
          </cell>
          <cell r="IW306">
            <v>0</v>
          </cell>
          <cell r="IX306">
            <v>0</v>
          </cell>
          <cell r="IY306">
            <v>0</v>
          </cell>
          <cell r="IZ306">
            <v>0</v>
          </cell>
          <cell r="JA306">
            <v>0</v>
          </cell>
          <cell r="JB306">
            <v>0</v>
          </cell>
          <cell r="JC306">
            <v>0</v>
          </cell>
          <cell r="JD306">
            <v>0</v>
          </cell>
          <cell r="JE306">
            <v>0</v>
          </cell>
          <cell r="JF306">
            <v>0</v>
          </cell>
          <cell r="JG306">
            <v>0</v>
          </cell>
          <cell r="JH306">
            <v>0</v>
          </cell>
          <cell r="JI306">
            <v>0</v>
          </cell>
          <cell r="JJ306">
            <v>0</v>
          </cell>
          <cell r="JK306">
            <v>0</v>
          </cell>
          <cell r="JL306">
            <v>0</v>
          </cell>
          <cell r="JM306">
            <v>0</v>
          </cell>
          <cell r="JN306">
            <v>0</v>
          </cell>
          <cell r="JO306">
            <v>0</v>
          </cell>
          <cell r="JP306">
            <v>0</v>
          </cell>
          <cell r="J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O307">
            <v>0</v>
          </cell>
          <cell r="GP307">
            <v>0</v>
          </cell>
          <cell r="GQ307">
            <v>0</v>
          </cell>
          <cell r="GR307">
            <v>0</v>
          </cell>
          <cell r="GS307">
            <v>0</v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0</v>
          </cell>
          <cell r="IG307">
            <v>0</v>
          </cell>
          <cell r="IH307">
            <v>0</v>
          </cell>
          <cell r="II307">
            <v>0</v>
          </cell>
          <cell r="IJ307">
            <v>0</v>
          </cell>
          <cell r="IK307">
            <v>0</v>
          </cell>
          <cell r="IL307">
            <v>0</v>
          </cell>
          <cell r="IM307">
            <v>0</v>
          </cell>
          <cell r="IN307">
            <v>0</v>
          </cell>
          <cell r="IO307">
            <v>0</v>
          </cell>
          <cell r="IP307">
            <v>0</v>
          </cell>
          <cell r="IQ307">
            <v>0</v>
          </cell>
          <cell r="IR307">
            <v>0</v>
          </cell>
          <cell r="IS307">
            <v>0</v>
          </cell>
          <cell r="IT307">
            <v>0</v>
          </cell>
          <cell r="IU307">
            <v>0</v>
          </cell>
          <cell r="IV307">
            <v>0</v>
          </cell>
          <cell r="IW307">
            <v>0</v>
          </cell>
          <cell r="IX307">
            <v>0</v>
          </cell>
          <cell r="IY307">
            <v>0</v>
          </cell>
          <cell r="IZ307">
            <v>0</v>
          </cell>
          <cell r="JA307">
            <v>0</v>
          </cell>
          <cell r="JB307">
            <v>0</v>
          </cell>
          <cell r="JC307">
            <v>0</v>
          </cell>
          <cell r="JD307">
            <v>0</v>
          </cell>
          <cell r="JE307">
            <v>0</v>
          </cell>
          <cell r="JF307">
            <v>0</v>
          </cell>
          <cell r="JG307">
            <v>0</v>
          </cell>
          <cell r="JH307">
            <v>0</v>
          </cell>
          <cell r="JI307">
            <v>0</v>
          </cell>
          <cell r="JJ307">
            <v>0</v>
          </cell>
          <cell r="JK307">
            <v>0</v>
          </cell>
          <cell r="JL307">
            <v>0</v>
          </cell>
          <cell r="JM307">
            <v>0</v>
          </cell>
          <cell r="JN307">
            <v>0</v>
          </cell>
          <cell r="JO307">
            <v>0</v>
          </cell>
          <cell r="JP307">
            <v>0</v>
          </cell>
          <cell r="JQ307">
            <v>0</v>
          </cell>
        </row>
        <row r="308">
          <cell r="F308">
            <v>0</v>
          </cell>
          <cell r="G308">
            <v>0</v>
          </cell>
          <cell r="H308">
            <v>-1.9265447052021045E-2</v>
          </cell>
          <cell r="I308">
            <v>9.5850882280501537E-4</v>
          </cell>
          <cell r="J308">
            <v>2.9103830456733704E-11</v>
          </cell>
          <cell r="K308">
            <v>0</v>
          </cell>
          <cell r="L308">
            <v>0</v>
          </cell>
          <cell r="M308">
            <v>0</v>
          </cell>
          <cell r="N308">
            <v>3.9108272176235914E-10</v>
          </cell>
          <cell r="O308">
            <v>0.16951302181769279</v>
          </cell>
          <cell r="P308">
            <v>5.5037811725924257E-3</v>
          </cell>
          <cell r="Q308">
            <v>-4.8785295803099871E-9</v>
          </cell>
          <cell r="R308">
            <v>212.31084602344345</v>
          </cell>
          <cell r="S308">
            <v>17.014011462095368</v>
          </cell>
          <cell r="T308">
            <v>27.551815975682985</v>
          </cell>
          <cell r="U308">
            <v>41.353504990460351</v>
          </cell>
          <cell r="V308">
            <v>85.838531876983325</v>
          </cell>
          <cell r="W308">
            <v>27.218098893732531</v>
          </cell>
          <cell r="X308">
            <v>3.6379532674473012</v>
          </cell>
          <cell r="Y308">
            <v>0.71920733500883216</v>
          </cell>
          <cell r="Z308">
            <v>-2.4755348213730031</v>
          </cell>
          <cell r="AA308">
            <v>-0.27092441734930617</v>
          </cell>
          <cell r="AB308">
            <v>11.724161478254246</v>
          </cell>
          <cell r="AC308">
            <v>5.6851895351428539E-6</v>
          </cell>
          <cell r="AD308">
            <v>1.4297307643573731E-5</v>
          </cell>
          <cell r="AE308">
            <v>74.073309784704179</v>
          </cell>
          <cell r="AF308">
            <v>9.3966712377114163</v>
          </cell>
          <cell r="AG308">
            <v>18.32504828168021</v>
          </cell>
          <cell r="AH308">
            <v>26.006739409745933</v>
          </cell>
          <cell r="AI308">
            <v>-0.52008799770555925</v>
          </cell>
          <cell r="AJ308">
            <v>12.689872967988777</v>
          </cell>
          <cell r="AK308">
            <v>2.2077171698256279</v>
          </cell>
          <cell r="AL308">
            <v>-1.5263775661878753E-2</v>
          </cell>
          <cell r="AM308">
            <v>-1.3747545667210943</v>
          </cell>
          <cell r="AN308">
            <v>8.6632073340297211E-2</v>
          </cell>
          <cell r="AO308">
            <v>0.4133287837212265</v>
          </cell>
          <cell r="AP308">
            <v>-2.9346887895371765E-3</v>
          </cell>
          <cell r="AQ308">
            <v>6.8603408895687608</v>
          </cell>
          <cell r="AR308">
            <v>13.472471589047927</v>
          </cell>
          <cell r="AS308">
            <v>4.3655745685100555E-10</v>
          </cell>
          <cell r="AT308">
            <v>1.6771312175915227</v>
          </cell>
          <cell r="AU308">
            <v>4.3755564865787164</v>
          </cell>
          <cell r="AV308">
            <v>2.6831734077095462</v>
          </cell>
          <cell r="AW308">
            <v>3.3692601708316943</v>
          </cell>
          <cell r="AX308">
            <v>1.2280967716724263</v>
          </cell>
          <cell r="AY308">
            <v>-3.0554213379509747</v>
          </cell>
          <cell r="AZ308">
            <v>8.3394012595817912E-2</v>
          </cell>
          <cell r="BA308">
            <v>8.3748454926535487E-6</v>
          </cell>
          <cell r="BB308">
            <v>3.1112733934132848</v>
          </cell>
          <cell r="BC308">
            <v>-9.0269895736128092E-7</v>
          </cell>
          <cell r="BD308">
            <v>-5.969923222437501E-9</v>
          </cell>
          <cell r="BE308">
            <v>50.410038201203861</v>
          </cell>
          <cell r="BF308">
            <v>0.1318280429331935</v>
          </cell>
          <cell r="BG308">
            <v>-0.1942937790263386</v>
          </cell>
          <cell r="BH308">
            <v>5.9927319144990179</v>
          </cell>
          <cell r="BI308">
            <v>24.738438658343512</v>
          </cell>
          <cell r="BJ308">
            <v>12.911031046558492</v>
          </cell>
          <cell r="BK308">
            <v>0</v>
          </cell>
          <cell r="BL308">
            <v>-1.1512399756466039</v>
          </cell>
          <cell r="BM308">
            <v>2.1650069206225453</v>
          </cell>
          <cell r="BN308">
            <v>3.7181085518932377</v>
          </cell>
          <cell r="BO308">
            <v>2.4060306520223094</v>
          </cell>
          <cell r="BP308">
            <v>1.1489373719086871E-4</v>
          </cell>
          <cell r="BQ308">
            <v>-0.30771872473269468</v>
          </cell>
          <cell r="BR308">
            <v>29.377329234084755</v>
          </cell>
          <cell r="BS308">
            <v>-2.0731240510940552E-6</v>
          </cell>
          <cell r="BT308">
            <v>1.4268927134180558</v>
          </cell>
          <cell r="BU308">
            <v>4.3784360022800684</v>
          </cell>
          <cell r="BV308">
            <v>17.163290411539492</v>
          </cell>
          <cell r="BW308">
            <v>5.6351087558214203</v>
          </cell>
          <cell r="BX308">
            <v>6.5787549829110503E-5</v>
          </cell>
          <cell r="BY308">
            <v>0</v>
          </cell>
          <cell r="BZ308">
            <v>1.0074851161334664E-5</v>
          </cell>
          <cell r="CA308">
            <v>0</v>
          </cell>
          <cell r="CB308">
            <v>0.7800032850500429</v>
          </cell>
          <cell r="CC308">
            <v>0</v>
          </cell>
          <cell r="CD308">
            <v>-6.4757233012642246E-3</v>
          </cell>
          <cell r="CE308">
            <v>-2.4746422617026838</v>
          </cell>
          <cell r="CF308">
            <v>7.720587306903326E-2</v>
          </cell>
          <cell r="CG308">
            <v>-0.22426052606897429</v>
          </cell>
          <cell r="CH308">
            <v>0.80678244818773237</v>
          </cell>
          <cell r="CI308">
            <v>0.34434332152886782</v>
          </cell>
          <cell r="CJ308">
            <v>-2.3073404152492003</v>
          </cell>
          <cell r="CK308">
            <v>0.3058646788194892</v>
          </cell>
          <cell r="CL308">
            <v>-0.19942072444973746</v>
          </cell>
          <cell r="CM308">
            <v>6.1389635484374594E-3</v>
          </cell>
          <cell r="CN308">
            <v>1.9633027113741264E-4</v>
          </cell>
          <cell r="CO308">
            <v>-1.3370186097017722</v>
          </cell>
          <cell r="CP308">
            <v>2.8693013817246538E-2</v>
          </cell>
          <cell r="CQ308">
            <v>2.4173384525056463E-2</v>
          </cell>
          <cell r="CR308">
            <v>-4.6857470722316066</v>
          </cell>
          <cell r="CS308">
            <v>-5.9515778368222527E-2</v>
          </cell>
          <cell r="CT308">
            <v>-2.6994607003871351E-2</v>
          </cell>
          <cell r="CU308">
            <v>-0.85746892241149908</v>
          </cell>
          <cell r="CV308">
            <v>-4.6969105449170456</v>
          </cell>
          <cell r="CW308">
            <v>9.5188622777641285E-2</v>
          </cell>
          <cell r="CX308">
            <v>-4.2876645165961236E-3</v>
          </cell>
          <cell r="CY308">
            <v>0.21385631209705025</v>
          </cell>
          <cell r="CZ308">
            <v>-2.5679380061774282E-2</v>
          </cell>
          <cell r="DA308">
            <v>2.3723095859168097E-2</v>
          </cell>
          <cell r="DB308">
            <v>0.63747291337494971</v>
          </cell>
          <cell r="DC308">
            <v>7.2759576141834259E-12</v>
          </cell>
          <cell r="DD308">
            <v>1.4868880934955087E-2</v>
          </cell>
          <cell r="DE308">
            <v>-7.2659747663055896</v>
          </cell>
          <cell r="DF308">
            <v>-0.18114523393160198</v>
          </cell>
          <cell r="DG308">
            <v>0.47321872258908115</v>
          </cell>
          <cell r="DH308">
            <v>-5.6072921017221233</v>
          </cell>
          <cell r="DI308">
            <v>-1.755789725768409</v>
          </cell>
          <cell r="DJ308">
            <v>-0.35423458410514286</v>
          </cell>
          <cell r="DK308">
            <v>-0.10032004211825551</v>
          </cell>
          <cell r="DL308">
            <v>-4.2170341508608544E-2</v>
          </cell>
          <cell r="DM308">
            <v>0.1334576475128415</v>
          </cell>
          <cell r="DN308">
            <v>-3.9211059978697449E-2</v>
          </cell>
          <cell r="DO308">
            <v>0.18025793188280659</v>
          </cell>
          <cell r="DP308">
            <v>5.7219367881771177E-3</v>
          </cell>
          <cell r="DQ308">
            <v>2.1532084057980683E-2</v>
          </cell>
          <cell r="DR308">
            <v>-6.3456761333582108</v>
          </cell>
          <cell r="DS308">
            <v>0.36886114341177745</v>
          </cell>
          <cell r="DT308">
            <v>0.143965708615724</v>
          </cell>
          <cell r="DU308">
            <v>-4.3696016643079929</v>
          </cell>
          <cell r="DV308">
            <v>-1.6918784835543192</v>
          </cell>
          <cell r="DW308">
            <v>-0.39015539327374427</v>
          </cell>
          <cell r="DX308">
            <v>-0.62514442866813624</v>
          </cell>
          <cell r="DY308">
            <v>8.3382474258542061E-9</v>
          </cell>
          <cell r="DZ308">
            <v>-3.9877542047179304E-2</v>
          </cell>
          <cell r="EA308">
            <v>-0.19933722192945424</v>
          </cell>
          <cell r="EB308">
            <v>0.53629714747148682</v>
          </cell>
          <cell r="EC308">
            <v>0</v>
          </cell>
          <cell r="ED308">
            <v>-7.8805407418258255E-2</v>
          </cell>
          <cell r="EE308">
            <v>-1.0808473803626839</v>
          </cell>
          <cell r="EF308">
            <v>6.5161015791090904E-3</v>
          </cell>
          <cell r="EG308">
            <v>-0.46995112833974417</v>
          </cell>
          <cell r="EH308">
            <v>-0.13485222780036565</v>
          </cell>
          <cell r="EI308">
            <v>0.21352865072185523</v>
          </cell>
          <cell r="EJ308">
            <v>0.83369964833764243</v>
          </cell>
          <cell r="EK308">
            <v>-0.44999639611341991</v>
          </cell>
          <cell r="EL308">
            <v>0.51223706808013958</v>
          </cell>
          <cell r="EM308">
            <v>-0.31049822982095066</v>
          </cell>
          <cell r="EN308">
            <v>0.25462955001967202</v>
          </cell>
          <cell r="EO308">
            <v>-1.5126172969794425</v>
          </cell>
          <cell r="EP308">
            <v>-0.23982133151912421</v>
          </cell>
          <cell r="EQ308">
            <v>0.21627821147922077</v>
          </cell>
          <cell r="ER308">
            <v>-1.9554520972596947</v>
          </cell>
          <cell r="ES308">
            <v>-7.9512755291943904E-3</v>
          </cell>
          <cell r="ET308">
            <v>-0.23877735003043199</v>
          </cell>
          <cell r="EU308">
            <v>0.19420999167050468</v>
          </cell>
          <cell r="EV308">
            <v>0.22382267981083714</v>
          </cell>
          <cell r="EW308">
            <v>-0.72037805060244864</v>
          </cell>
          <cell r="EX308">
            <v>0.77096774415986147</v>
          </cell>
          <cell r="EY308">
            <v>0.76645116813961067</v>
          </cell>
          <cell r="EZ308">
            <v>-0.64927664645801997</v>
          </cell>
          <cell r="FA308">
            <v>0.24955245371165802</v>
          </cell>
          <cell r="FB308">
            <v>-2.0482152567783487</v>
          </cell>
          <cell r="FC308">
            <v>-0.65781263053941075</v>
          </cell>
          <cell r="FD308">
            <v>0.16195507518204977</v>
          </cell>
          <cell r="FE308">
            <v>-2.0655345572740771</v>
          </cell>
          <cell r="FF308">
            <v>-0.35548379549982201</v>
          </cell>
          <cell r="FG308">
            <v>-0.14721351905973279</v>
          </cell>
          <cell r="FH308">
            <v>1.2196724555324181</v>
          </cell>
          <cell r="FI308">
            <v>-9.6565908985212445E-2</v>
          </cell>
          <cell r="FJ308">
            <v>-1.6643441259511746</v>
          </cell>
          <cell r="FK308">
            <v>-1.5180143498182588</v>
          </cell>
          <cell r="FL308">
            <v>-0.25793032393266913</v>
          </cell>
          <cell r="FM308">
            <v>0.25531435410812264</v>
          </cell>
          <cell r="FN308">
            <v>0.37688515995978378</v>
          </cell>
          <cell r="FO308">
            <v>0.71637405735964421</v>
          </cell>
          <cell r="FP308">
            <v>-0.17432536245905794</v>
          </cell>
          <cell r="FQ308">
            <v>-0.41990319852993707</v>
          </cell>
          <cell r="FR308">
            <v>-2.2781492357898969</v>
          </cell>
          <cell r="FS308">
            <v>-0.56572076496922818</v>
          </cell>
          <cell r="FT308">
            <v>-0.48451976550859399</v>
          </cell>
          <cell r="FU308">
            <v>0.49047366172817419</v>
          </cell>
          <cell r="FV308">
            <v>-1.2064698226604378</v>
          </cell>
          <cell r="FW308">
            <v>-1.3465371392994712</v>
          </cell>
          <cell r="FX308">
            <v>-1.3954721005975443</v>
          </cell>
          <cell r="FY308">
            <v>-0.84702552153612487</v>
          </cell>
          <cell r="FZ308">
            <v>-4.5497456030716421E-2</v>
          </cell>
          <cell r="GA308">
            <v>0.14179206249173149</v>
          </cell>
          <cell r="GB308">
            <v>3.3806248670007335</v>
          </cell>
          <cell r="GC308">
            <v>-0.12155162665112584</v>
          </cell>
          <cell r="GD308">
            <v>-0.27824562979003531</v>
          </cell>
          <cell r="GE308">
            <v>-3.3230447827081662</v>
          </cell>
          <cell r="GF308">
            <v>9.0004817549925065E-2</v>
          </cell>
          <cell r="GG308">
            <v>-0.32477646464940335</v>
          </cell>
          <cell r="GH308">
            <v>0.43191327842941973</v>
          </cell>
          <cell r="GI308">
            <v>-1.0130124192473886</v>
          </cell>
          <cell r="GJ308">
            <v>-0.96467144658163306</v>
          </cell>
          <cell r="GK308">
            <v>-0.98816087547311326</v>
          </cell>
          <cell r="GL308">
            <v>0.4543636669186526</v>
          </cell>
          <cell r="GM308">
            <v>0.53224155982024968</v>
          </cell>
          <cell r="GN308">
            <v>-0.40099063795969414</v>
          </cell>
          <cell r="GO308">
            <v>-0.69890366648905911</v>
          </cell>
          <cell r="GP308">
            <v>2.1202604002610315E-3</v>
          </cell>
          <cell r="GQ308">
            <v>-0.44317285543002072</v>
          </cell>
          <cell r="GR308">
            <v>2.6385186095430981</v>
          </cell>
          <cell r="GS308">
            <v>-0.38126223300787387</v>
          </cell>
          <cell r="GT308">
            <v>0.57580300770860049</v>
          </cell>
          <cell r="GU308">
            <v>0.57224693279204075</v>
          </cell>
          <cell r="GV308">
            <v>1.0534945962899656</v>
          </cell>
          <cell r="GW308">
            <v>-0.13120387204980943</v>
          </cell>
          <cell r="GX308">
            <v>1.7628435059450567</v>
          </cell>
          <cell r="GY308">
            <v>2.9521442775148898E-4</v>
          </cell>
          <cell r="GZ308">
            <v>-3.6133421512204222E-2</v>
          </cell>
          <cell r="HA308">
            <v>-0.10888650540073286</v>
          </cell>
          <cell r="HB308">
            <v>-0.91254524208488874</v>
          </cell>
          <cell r="HC308">
            <v>5.4547967269172659E-2</v>
          </cell>
          <cell r="HD308">
            <v>0.18931865918057156</v>
          </cell>
          <cell r="HE308">
            <v>-1.1248061258229427</v>
          </cell>
          <cell r="HF308">
            <v>0.26663261696012341</v>
          </cell>
          <cell r="HG308">
            <v>-0.6424134608496388</v>
          </cell>
          <cell r="HH308">
            <v>-0.87191509085096186</v>
          </cell>
          <cell r="HI308">
            <v>-8.1536692487134133E-3</v>
          </cell>
          <cell r="HJ308">
            <v>-0.20650767402912606</v>
          </cell>
          <cell r="HK308">
            <v>1.1434228709331364</v>
          </cell>
          <cell r="HL308">
            <v>-9.4499833867303096E-2</v>
          </cell>
          <cell r="HM308">
            <v>0</v>
          </cell>
          <cell r="HN308">
            <v>-3.4830359209081507E-2</v>
          </cell>
          <cell r="HO308">
            <v>-0.68515414508874528</v>
          </cell>
          <cell r="HP308">
            <v>-6.3433985069423215E-2</v>
          </cell>
          <cell r="HQ308">
            <v>7.2046604469505837E-2</v>
          </cell>
          <cell r="HR308">
            <v>-1.100415869615972</v>
          </cell>
          <cell r="HS308">
            <v>-1.6095306091301609E-3</v>
          </cell>
          <cell r="HT308">
            <v>-0.55663756481953897</v>
          </cell>
          <cell r="HU308">
            <v>-0.48170207519797259</v>
          </cell>
          <cell r="HV308">
            <v>-2.040764831690467E-2</v>
          </cell>
          <cell r="HW308">
            <v>-6.387924312002724E-2</v>
          </cell>
          <cell r="HX308">
            <v>-0.11519228474935517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0.13901247722060361</v>
          </cell>
          <cell r="IE308">
            <v>1.1247560497722588</v>
          </cell>
          <cell r="IF308">
            <v>-9.156802860161406E-2</v>
          </cell>
          <cell r="IG308">
            <v>-0.14811528165955679</v>
          </cell>
          <cell r="IH308">
            <v>-5.496774425773765E-2</v>
          </cell>
          <cell r="II308">
            <v>0.9657179526402615</v>
          </cell>
          <cell r="IJ308">
            <v>-0.24244928506959695</v>
          </cell>
          <cell r="IK308">
            <v>0.56854787490010494</v>
          </cell>
          <cell r="IL308">
            <v>0</v>
          </cell>
          <cell r="IM308">
            <v>0</v>
          </cell>
          <cell r="IN308">
            <v>0</v>
          </cell>
          <cell r="IO308">
            <v>0</v>
          </cell>
          <cell r="IP308">
            <v>0</v>
          </cell>
          <cell r="IQ308">
            <v>0.12759056184950168</v>
          </cell>
          <cell r="IR308">
            <v>-1.4980463602114469E-3</v>
          </cell>
          <cell r="IS308">
            <v>0</v>
          </cell>
          <cell r="IT308">
            <v>5.521010933080106E-2</v>
          </cell>
          <cell r="IU308">
            <v>-0.75937226793030277</v>
          </cell>
          <cell r="IV308">
            <v>0.48561148113731178</v>
          </cell>
          <cell r="IW308">
            <v>-0.19187597129348433</v>
          </cell>
          <cell r="IX308">
            <v>0.40892860239910078</v>
          </cell>
          <cell r="IY308">
            <v>0</v>
          </cell>
          <cell r="IZ308">
            <v>0</v>
          </cell>
          <cell r="JA308">
            <v>0</v>
          </cell>
          <cell r="JB308">
            <v>0</v>
          </cell>
          <cell r="JC308">
            <v>0</v>
          </cell>
          <cell r="JD308">
            <v>0</v>
          </cell>
          <cell r="JE308">
            <v>3.007513802323956</v>
          </cell>
          <cell r="JF308">
            <v>0</v>
          </cell>
          <cell r="JG308">
            <v>0.50439114332039026</v>
          </cell>
          <cell r="JH308">
            <v>1.039930763290613</v>
          </cell>
          <cell r="JI308">
            <v>2.0671379639679799E-2</v>
          </cell>
          <cell r="JJ308">
            <v>0.62494933729976765</v>
          </cell>
          <cell r="JK308">
            <v>0.81757117874803953</v>
          </cell>
          <cell r="JL308">
            <v>0</v>
          </cell>
          <cell r="JM308">
            <v>0</v>
          </cell>
          <cell r="JN308">
            <v>0</v>
          </cell>
          <cell r="JO308">
            <v>0</v>
          </cell>
          <cell r="JP308">
            <v>0</v>
          </cell>
          <cell r="JQ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O309">
            <v>0</v>
          </cell>
          <cell r="GP309">
            <v>0</v>
          </cell>
          <cell r="GQ309">
            <v>0</v>
          </cell>
          <cell r="GR309">
            <v>0</v>
          </cell>
          <cell r="GS309">
            <v>0</v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0</v>
          </cell>
          <cell r="IG309">
            <v>0</v>
          </cell>
          <cell r="IH309">
            <v>0</v>
          </cell>
          <cell r="II309">
            <v>0</v>
          </cell>
          <cell r="IJ309">
            <v>0</v>
          </cell>
          <cell r="IK309">
            <v>0</v>
          </cell>
          <cell r="IL309">
            <v>0</v>
          </cell>
          <cell r="IM309">
            <v>0</v>
          </cell>
          <cell r="IN309">
            <v>0</v>
          </cell>
          <cell r="IO309">
            <v>0</v>
          </cell>
          <cell r="IP309">
            <v>0</v>
          </cell>
          <cell r="IQ309">
            <v>0</v>
          </cell>
          <cell r="IR309">
            <v>0</v>
          </cell>
          <cell r="IS309">
            <v>0</v>
          </cell>
          <cell r="IT309">
            <v>0</v>
          </cell>
          <cell r="IU309">
            <v>0</v>
          </cell>
          <cell r="IV309">
            <v>0</v>
          </cell>
          <cell r="IW309">
            <v>0</v>
          </cell>
          <cell r="IX309">
            <v>0</v>
          </cell>
          <cell r="IY309">
            <v>0</v>
          </cell>
          <cell r="IZ309">
            <v>0</v>
          </cell>
          <cell r="JA309">
            <v>0</v>
          </cell>
          <cell r="JB309">
            <v>0</v>
          </cell>
          <cell r="JC309">
            <v>0</v>
          </cell>
          <cell r="JD309">
            <v>0</v>
          </cell>
          <cell r="JE309">
            <v>0</v>
          </cell>
          <cell r="JF309">
            <v>0</v>
          </cell>
          <cell r="JG309">
            <v>0</v>
          </cell>
          <cell r="JH309">
            <v>0</v>
          </cell>
          <cell r="JI309">
            <v>0</v>
          </cell>
          <cell r="JJ309">
            <v>0</v>
          </cell>
          <cell r="JK309">
            <v>0</v>
          </cell>
          <cell r="JL309">
            <v>0</v>
          </cell>
          <cell r="JM309">
            <v>0</v>
          </cell>
          <cell r="JN309">
            <v>0</v>
          </cell>
          <cell r="JO309">
            <v>0</v>
          </cell>
          <cell r="JP309">
            <v>0</v>
          </cell>
          <cell r="JQ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0</v>
          </cell>
          <cell r="FR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O310">
            <v>0</v>
          </cell>
          <cell r="GP310">
            <v>0</v>
          </cell>
          <cell r="GQ310">
            <v>0</v>
          </cell>
          <cell r="GR310">
            <v>0</v>
          </cell>
          <cell r="GS310">
            <v>0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  <cell r="HC310">
            <v>0</v>
          </cell>
          <cell r="HD310">
            <v>0</v>
          </cell>
          <cell r="HE310">
            <v>0</v>
          </cell>
          <cell r="HF310">
            <v>0</v>
          </cell>
          <cell r="HG310">
            <v>0</v>
          </cell>
          <cell r="HH310">
            <v>0</v>
          </cell>
          <cell r="HI310">
            <v>0</v>
          </cell>
          <cell r="HJ310">
            <v>0</v>
          </cell>
          <cell r="HK310">
            <v>0</v>
          </cell>
          <cell r="HL310">
            <v>0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0</v>
          </cell>
          <cell r="IG310">
            <v>0</v>
          </cell>
          <cell r="IH310">
            <v>0</v>
          </cell>
          <cell r="II310">
            <v>0</v>
          </cell>
          <cell r="IJ310">
            <v>0</v>
          </cell>
          <cell r="IK310">
            <v>0</v>
          </cell>
          <cell r="IL310">
            <v>0</v>
          </cell>
          <cell r="IM310">
            <v>0</v>
          </cell>
          <cell r="IN310">
            <v>0</v>
          </cell>
          <cell r="IO310">
            <v>0</v>
          </cell>
          <cell r="IP310">
            <v>0</v>
          </cell>
          <cell r="IQ310">
            <v>0</v>
          </cell>
          <cell r="IR310">
            <v>0</v>
          </cell>
          <cell r="IS310">
            <v>0</v>
          </cell>
          <cell r="IT310">
            <v>0</v>
          </cell>
          <cell r="IU310">
            <v>0</v>
          </cell>
          <cell r="IV310">
            <v>0</v>
          </cell>
          <cell r="IW310">
            <v>0</v>
          </cell>
          <cell r="IX310">
            <v>0</v>
          </cell>
          <cell r="IY310">
            <v>0</v>
          </cell>
          <cell r="IZ310">
            <v>0</v>
          </cell>
          <cell r="JA310">
            <v>0</v>
          </cell>
          <cell r="JB310">
            <v>0</v>
          </cell>
          <cell r="JC310">
            <v>0</v>
          </cell>
          <cell r="JD310">
            <v>0</v>
          </cell>
          <cell r="JE310">
            <v>0</v>
          </cell>
          <cell r="JF310">
            <v>0</v>
          </cell>
          <cell r="JG310">
            <v>0</v>
          </cell>
          <cell r="JH310">
            <v>0</v>
          </cell>
          <cell r="JI310">
            <v>0</v>
          </cell>
          <cell r="JJ310">
            <v>0</v>
          </cell>
          <cell r="JK310">
            <v>0</v>
          </cell>
          <cell r="JL310">
            <v>0</v>
          </cell>
          <cell r="JM310">
            <v>0</v>
          </cell>
          <cell r="JN310">
            <v>0</v>
          </cell>
          <cell r="JO310">
            <v>0</v>
          </cell>
          <cell r="JP310">
            <v>0</v>
          </cell>
          <cell r="JQ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O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0</v>
          </cell>
          <cell r="GW312">
            <v>0</v>
          </cell>
          <cell r="GX312">
            <v>0</v>
          </cell>
          <cell r="GY312">
            <v>0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D312">
            <v>0</v>
          </cell>
          <cell r="HE312">
            <v>0</v>
          </cell>
          <cell r="HF312">
            <v>0</v>
          </cell>
          <cell r="HG312">
            <v>0</v>
          </cell>
          <cell r="HH312">
            <v>0</v>
          </cell>
          <cell r="HI312">
            <v>0</v>
          </cell>
          <cell r="HJ312">
            <v>0</v>
          </cell>
          <cell r="HK312">
            <v>0</v>
          </cell>
          <cell r="HL312">
            <v>0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0</v>
          </cell>
          <cell r="IG312">
            <v>0</v>
          </cell>
          <cell r="IH312">
            <v>0</v>
          </cell>
          <cell r="II312">
            <v>0</v>
          </cell>
          <cell r="IJ312">
            <v>0</v>
          </cell>
          <cell r="IK312">
            <v>0</v>
          </cell>
          <cell r="IL312">
            <v>0</v>
          </cell>
          <cell r="IM312">
            <v>0</v>
          </cell>
          <cell r="IN312">
            <v>0</v>
          </cell>
          <cell r="IO312">
            <v>0</v>
          </cell>
          <cell r="IP312">
            <v>0</v>
          </cell>
          <cell r="IQ312">
            <v>0</v>
          </cell>
          <cell r="IR312">
            <v>0</v>
          </cell>
          <cell r="IS312">
            <v>0</v>
          </cell>
          <cell r="IT312">
            <v>0</v>
          </cell>
          <cell r="IU312">
            <v>0</v>
          </cell>
          <cell r="IV312">
            <v>0</v>
          </cell>
          <cell r="IW312">
            <v>0</v>
          </cell>
          <cell r="IX312">
            <v>0</v>
          </cell>
          <cell r="IY312">
            <v>0</v>
          </cell>
          <cell r="IZ312">
            <v>0</v>
          </cell>
          <cell r="JA312">
            <v>0</v>
          </cell>
          <cell r="JB312">
            <v>0</v>
          </cell>
          <cell r="JC312">
            <v>0</v>
          </cell>
          <cell r="JD312">
            <v>0</v>
          </cell>
          <cell r="JE312">
            <v>0</v>
          </cell>
          <cell r="JF312">
            <v>0</v>
          </cell>
          <cell r="JG312">
            <v>0</v>
          </cell>
          <cell r="JH312">
            <v>0</v>
          </cell>
          <cell r="JI312">
            <v>0</v>
          </cell>
          <cell r="JJ312">
            <v>0</v>
          </cell>
          <cell r="JK312">
            <v>0</v>
          </cell>
          <cell r="JL312">
            <v>0</v>
          </cell>
          <cell r="JM312">
            <v>0</v>
          </cell>
          <cell r="JN312">
            <v>0</v>
          </cell>
          <cell r="JO312">
            <v>0</v>
          </cell>
          <cell r="JP312">
            <v>0</v>
          </cell>
          <cell r="JQ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O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B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G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  <cell r="IH313">
            <v>0</v>
          </cell>
          <cell r="II313">
            <v>0</v>
          </cell>
          <cell r="IJ313">
            <v>0</v>
          </cell>
          <cell r="IK313">
            <v>0</v>
          </cell>
          <cell r="IL313">
            <v>0</v>
          </cell>
          <cell r="IM313">
            <v>0</v>
          </cell>
          <cell r="IN313">
            <v>0</v>
          </cell>
          <cell r="IO313">
            <v>0</v>
          </cell>
          <cell r="IP313">
            <v>0</v>
          </cell>
          <cell r="IQ313">
            <v>0</v>
          </cell>
          <cell r="IR313">
            <v>0</v>
          </cell>
          <cell r="IS313">
            <v>0</v>
          </cell>
          <cell r="IT313">
            <v>0</v>
          </cell>
          <cell r="IU313">
            <v>0</v>
          </cell>
          <cell r="IV313">
            <v>0</v>
          </cell>
          <cell r="IW313">
            <v>0</v>
          </cell>
          <cell r="IX313">
            <v>0</v>
          </cell>
          <cell r="IY313">
            <v>0</v>
          </cell>
          <cell r="IZ313">
            <v>0</v>
          </cell>
          <cell r="JA313">
            <v>0</v>
          </cell>
          <cell r="JB313">
            <v>0</v>
          </cell>
          <cell r="JC313">
            <v>0</v>
          </cell>
          <cell r="JD313">
            <v>0</v>
          </cell>
          <cell r="JE313">
            <v>0</v>
          </cell>
          <cell r="JF313">
            <v>0</v>
          </cell>
          <cell r="JG313">
            <v>0</v>
          </cell>
          <cell r="JH313">
            <v>0</v>
          </cell>
          <cell r="JI313">
            <v>0</v>
          </cell>
          <cell r="JJ313">
            <v>0</v>
          </cell>
          <cell r="JK313">
            <v>0</v>
          </cell>
          <cell r="JL313">
            <v>0</v>
          </cell>
          <cell r="JM313">
            <v>0</v>
          </cell>
          <cell r="JN313">
            <v>0</v>
          </cell>
          <cell r="JO313">
            <v>0</v>
          </cell>
          <cell r="JP313">
            <v>0</v>
          </cell>
          <cell r="JQ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O314">
            <v>0</v>
          </cell>
          <cell r="GP314">
            <v>0</v>
          </cell>
          <cell r="GQ314">
            <v>0</v>
          </cell>
          <cell r="GR314">
            <v>0</v>
          </cell>
          <cell r="GS314">
            <v>0</v>
          </cell>
          <cell r="GT314">
            <v>0</v>
          </cell>
          <cell r="GU314">
            <v>0</v>
          </cell>
          <cell r="GV314">
            <v>0</v>
          </cell>
          <cell r="GW314">
            <v>0</v>
          </cell>
          <cell r="GX314">
            <v>0</v>
          </cell>
          <cell r="GY314">
            <v>0</v>
          </cell>
          <cell r="GZ314">
            <v>0</v>
          </cell>
          <cell r="HA314">
            <v>0</v>
          </cell>
          <cell r="HB314">
            <v>0</v>
          </cell>
          <cell r="HC314">
            <v>0</v>
          </cell>
          <cell r="HD314">
            <v>0</v>
          </cell>
          <cell r="HE314">
            <v>0</v>
          </cell>
          <cell r="HF314">
            <v>0</v>
          </cell>
          <cell r="HG314">
            <v>0</v>
          </cell>
          <cell r="HH314">
            <v>0</v>
          </cell>
          <cell r="HI314">
            <v>0</v>
          </cell>
          <cell r="HJ314">
            <v>0</v>
          </cell>
          <cell r="HK314">
            <v>0</v>
          </cell>
          <cell r="HL314">
            <v>0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0</v>
          </cell>
          <cell r="IG314">
            <v>0</v>
          </cell>
          <cell r="IH314">
            <v>0</v>
          </cell>
          <cell r="II314">
            <v>0</v>
          </cell>
          <cell r="IJ314">
            <v>0</v>
          </cell>
          <cell r="IK314">
            <v>0</v>
          </cell>
          <cell r="IL314">
            <v>0</v>
          </cell>
          <cell r="IM314">
            <v>0</v>
          </cell>
          <cell r="IN314">
            <v>0</v>
          </cell>
          <cell r="IO314">
            <v>0</v>
          </cell>
          <cell r="IP314">
            <v>0</v>
          </cell>
          <cell r="IQ314">
            <v>0</v>
          </cell>
          <cell r="IR314">
            <v>0</v>
          </cell>
          <cell r="IS314">
            <v>0</v>
          </cell>
          <cell r="IT314">
            <v>0</v>
          </cell>
          <cell r="IU314">
            <v>0</v>
          </cell>
          <cell r="IV314">
            <v>0</v>
          </cell>
          <cell r="IW314">
            <v>0</v>
          </cell>
          <cell r="IX314">
            <v>0</v>
          </cell>
          <cell r="IY314">
            <v>0</v>
          </cell>
          <cell r="IZ314">
            <v>0</v>
          </cell>
          <cell r="JA314">
            <v>0</v>
          </cell>
          <cell r="JB314">
            <v>0</v>
          </cell>
          <cell r="JC314">
            <v>0</v>
          </cell>
          <cell r="JD314">
            <v>0</v>
          </cell>
          <cell r="JE314">
            <v>0</v>
          </cell>
          <cell r="JF314">
            <v>0</v>
          </cell>
          <cell r="JG314">
            <v>0</v>
          </cell>
          <cell r="JH314">
            <v>0</v>
          </cell>
          <cell r="JI314">
            <v>0</v>
          </cell>
          <cell r="JJ314">
            <v>0</v>
          </cell>
          <cell r="JK314">
            <v>0</v>
          </cell>
          <cell r="JL314">
            <v>0</v>
          </cell>
          <cell r="JM314">
            <v>0</v>
          </cell>
          <cell r="JN314">
            <v>0</v>
          </cell>
          <cell r="JO314">
            <v>0</v>
          </cell>
          <cell r="JP314">
            <v>0</v>
          </cell>
          <cell r="J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0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O315">
            <v>0</v>
          </cell>
          <cell r="GP315">
            <v>0</v>
          </cell>
          <cell r="GQ315">
            <v>0</v>
          </cell>
          <cell r="GR315">
            <v>0</v>
          </cell>
          <cell r="GS315">
            <v>0</v>
          </cell>
          <cell r="GT315">
            <v>0</v>
          </cell>
          <cell r="GU315">
            <v>0</v>
          </cell>
          <cell r="GV315">
            <v>0</v>
          </cell>
          <cell r="GW315">
            <v>0</v>
          </cell>
          <cell r="GX315">
            <v>0</v>
          </cell>
          <cell r="GY315">
            <v>0</v>
          </cell>
          <cell r="GZ315">
            <v>0</v>
          </cell>
          <cell r="HA315">
            <v>0</v>
          </cell>
          <cell r="HB315">
            <v>0</v>
          </cell>
          <cell r="HC315">
            <v>0</v>
          </cell>
          <cell r="HD315">
            <v>0</v>
          </cell>
          <cell r="HE315">
            <v>0</v>
          </cell>
          <cell r="HF315">
            <v>0</v>
          </cell>
          <cell r="HG315">
            <v>0</v>
          </cell>
          <cell r="HH315">
            <v>0</v>
          </cell>
          <cell r="HI315">
            <v>0</v>
          </cell>
          <cell r="HJ315">
            <v>0</v>
          </cell>
          <cell r="HK315">
            <v>0</v>
          </cell>
          <cell r="HL315">
            <v>0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0</v>
          </cell>
          <cell r="IE315">
            <v>0</v>
          </cell>
          <cell r="IF315">
            <v>0</v>
          </cell>
          <cell r="IG315">
            <v>0</v>
          </cell>
          <cell r="IH315">
            <v>0</v>
          </cell>
          <cell r="II315">
            <v>0</v>
          </cell>
          <cell r="IJ315">
            <v>0</v>
          </cell>
          <cell r="IK315">
            <v>0</v>
          </cell>
          <cell r="IL315">
            <v>0</v>
          </cell>
          <cell r="IM315">
            <v>0</v>
          </cell>
          <cell r="IN315">
            <v>0</v>
          </cell>
          <cell r="IO315">
            <v>0</v>
          </cell>
          <cell r="IP315">
            <v>0</v>
          </cell>
          <cell r="IQ315">
            <v>0</v>
          </cell>
          <cell r="IR315">
            <v>0</v>
          </cell>
          <cell r="IS315">
            <v>0</v>
          </cell>
          <cell r="IT315">
            <v>0</v>
          </cell>
          <cell r="IU315">
            <v>0</v>
          </cell>
          <cell r="IV315">
            <v>0</v>
          </cell>
          <cell r="IW315">
            <v>0</v>
          </cell>
          <cell r="IX315">
            <v>0</v>
          </cell>
          <cell r="IY315">
            <v>0</v>
          </cell>
          <cell r="IZ315">
            <v>0</v>
          </cell>
          <cell r="JA315">
            <v>0</v>
          </cell>
          <cell r="JB315">
            <v>0</v>
          </cell>
          <cell r="JC315">
            <v>0</v>
          </cell>
          <cell r="JD315">
            <v>0</v>
          </cell>
          <cell r="JE315">
            <v>0</v>
          </cell>
          <cell r="JF315">
            <v>0</v>
          </cell>
          <cell r="JG315">
            <v>0</v>
          </cell>
          <cell r="JH315">
            <v>0</v>
          </cell>
          <cell r="JI315">
            <v>0</v>
          </cell>
          <cell r="JJ315">
            <v>0</v>
          </cell>
          <cell r="JK315">
            <v>0</v>
          </cell>
          <cell r="JL315">
            <v>0</v>
          </cell>
          <cell r="JM315">
            <v>0</v>
          </cell>
          <cell r="JN315">
            <v>0</v>
          </cell>
          <cell r="JO315">
            <v>0</v>
          </cell>
          <cell r="JP315">
            <v>0</v>
          </cell>
          <cell r="JQ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O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B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G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  <cell r="IH316">
            <v>0</v>
          </cell>
          <cell r="II316">
            <v>0</v>
          </cell>
          <cell r="IJ316">
            <v>0</v>
          </cell>
          <cell r="IK316">
            <v>0</v>
          </cell>
          <cell r="IL316">
            <v>0</v>
          </cell>
          <cell r="IM316">
            <v>0</v>
          </cell>
          <cell r="IN316">
            <v>0</v>
          </cell>
          <cell r="IO316">
            <v>0</v>
          </cell>
          <cell r="IP316">
            <v>0</v>
          </cell>
          <cell r="IQ316">
            <v>0</v>
          </cell>
          <cell r="IR316">
            <v>0</v>
          </cell>
          <cell r="IS316">
            <v>0</v>
          </cell>
          <cell r="IT316">
            <v>0</v>
          </cell>
          <cell r="IU316">
            <v>0</v>
          </cell>
          <cell r="IV316">
            <v>0</v>
          </cell>
          <cell r="IW316">
            <v>0</v>
          </cell>
          <cell r="IX316">
            <v>0</v>
          </cell>
          <cell r="IY316">
            <v>0</v>
          </cell>
          <cell r="IZ316">
            <v>0</v>
          </cell>
          <cell r="JA316">
            <v>0</v>
          </cell>
          <cell r="JB316">
            <v>0</v>
          </cell>
          <cell r="JC316">
            <v>0</v>
          </cell>
          <cell r="JD316">
            <v>0</v>
          </cell>
          <cell r="JE316">
            <v>0</v>
          </cell>
          <cell r="JF316">
            <v>0</v>
          </cell>
          <cell r="JG316">
            <v>0</v>
          </cell>
          <cell r="JH316">
            <v>0</v>
          </cell>
          <cell r="JI316">
            <v>0</v>
          </cell>
          <cell r="JJ316">
            <v>0</v>
          </cell>
          <cell r="JK316">
            <v>0</v>
          </cell>
          <cell r="JL316">
            <v>0</v>
          </cell>
          <cell r="JM316">
            <v>0</v>
          </cell>
          <cell r="JN316">
            <v>0</v>
          </cell>
          <cell r="JO316">
            <v>0</v>
          </cell>
          <cell r="JP316">
            <v>0</v>
          </cell>
          <cell r="J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0</v>
          </cell>
          <cell r="FR317">
            <v>0</v>
          </cell>
          <cell r="FS317">
            <v>0</v>
          </cell>
          <cell r="FT317">
            <v>0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O317">
            <v>0</v>
          </cell>
          <cell r="GP317">
            <v>0</v>
          </cell>
          <cell r="GQ317">
            <v>0</v>
          </cell>
          <cell r="GR317">
            <v>0</v>
          </cell>
          <cell r="GS317">
            <v>0</v>
          </cell>
          <cell r="GT317">
            <v>0</v>
          </cell>
          <cell r="GU317">
            <v>0</v>
          </cell>
          <cell r="GV317">
            <v>0</v>
          </cell>
          <cell r="GW317">
            <v>0</v>
          </cell>
          <cell r="GX317">
            <v>0</v>
          </cell>
          <cell r="GY317">
            <v>0</v>
          </cell>
          <cell r="GZ317">
            <v>0</v>
          </cell>
          <cell r="HA317">
            <v>0</v>
          </cell>
          <cell r="HB317">
            <v>0</v>
          </cell>
          <cell r="HC317">
            <v>0</v>
          </cell>
          <cell r="HD317">
            <v>0</v>
          </cell>
          <cell r="HE317">
            <v>0</v>
          </cell>
          <cell r="HF317">
            <v>0</v>
          </cell>
          <cell r="HG317">
            <v>0</v>
          </cell>
          <cell r="HH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0</v>
          </cell>
          <cell r="IG317">
            <v>0</v>
          </cell>
          <cell r="IH317">
            <v>0</v>
          </cell>
          <cell r="II317">
            <v>0</v>
          </cell>
          <cell r="IJ317">
            <v>0</v>
          </cell>
          <cell r="IK317">
            <v>0</v>
          </cell>
          <cell r="IL317">
            <v>0</v>
          </cell>
          <cell r="IM317">
            <v>0</v>
          </cell>
          <cell r="IN317">
            <v>0</v>
          </cell>
          <cell r="IO317">
            <v>0</v>
          </cell>
          <cell r="IP317">
            <v>0</v>
          </cell>
          <cell r="IQ317">
            <v>0</v>
          </cell>
          <cell r="IR317">
            <v>0</v>
          </cell>
          <cell r="IS317">
            <v>0</v>
          </cell>
          <cell r="IT317">
            <v>0</v>
          </cell>
          <cell r="IU317">
            <v>0</v>
          </cell>
          <cell r="IV317">
            <v>0</v>
          </cell>
          <cell r="IW317">
            <v>0</v>
          </cell>
          <cell r="IX317">
            <v>0</v>
          </cell>
          <cell r="IY317">
            <v>0</v>
          </cell>
          <cell r="IZ317">
            <v>0</v>
          </cell>
          <cell r="JA317">
            <v>0</v>
          </cell>
          <cell r="JB317">
            <v>0</v>
          </cell>
          <cell r="JC317">
            <v>0</v>
          </cell>
          <cell r="JD317">
            <v>0</v>
          </cell>
          <cell r="JE317">
            <v>0</v>
          </cell>
          <cell r="JF317">
            <v>0</v>
          </cell>
          <cell r="JG317">
            <v>0</v>
          </cell>
          <cell r="JH317">
            <v>0</v>
          </cell>
          <cell r="JI317">
            <v>0</v>
          </cell>
          <cell r="JJ317">
            <v>0</v>
          </cell>
          <cell r="JK317">
            <v>0</v>
          </cell>
          <cell r="JL317">
            <v>0</v>
          </cell>
          <cell r="JM317">
            <v>0</v>
          </cell>
          <cell r="JN317">
            <v>0</v>
          </cell>
          <cell r="JO317">
            <v>0</v>
          </cell>
          <cell r="JP317">
            <v>0</v>
          </cell>
          <cell r="JQ317">
            <v>0</v>
          </cell>
        </row>
        <row r="318">
          <cell r="F318">
            <v>-0.78136835855002573</v>
          </cell>
          <cell r="G318">
            <v>-1.0004441719502211E-11</v>
          </cell>
          <cell r="H318">
            <v>0</v>
          </cell>
          <cell r="I318">
            <v>-1.4830742648899928</v>
          </cell>
          <cell r="J318">
            <v>0</v>
          </cell>
          <cell r="K318">
            <v>1.4438513746099488</v>
          </cell>
          <cell r="L318">
            <v>105.04202638365985</v>
          </cell>
          <cell r="M318">
            <v>9.215084501192905E-4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-721.49645804730608</v>
          </cell>
          <cell r="S318">
            <v>-16.884397384650129</v>
          </cell>
          <cell r="T318">
            <v>-22.10943192725972</v>
          </cell>
          <cell r="U318">
            <v>-0.54413455471001271</v>
          </cell>
          <cell r="V318">
            <v>0.8847818298798984</v>
          </cell>
          <cell r="W318">
            <v>-49.62338591955006</v>
          </cell>
          <cell r="X318">
            <v>0</v>
          </cell>
          <cell r="Y318">
            <v>-144.13802464192031</v>
          </cell>
          <cell r="Z318">
            <v>-265.41905764630155</v>
          </cell>
          <cell r="AA318">
            <v>-135.86092268359062</v>
          </cell>
          <cell r="AB318">
            <v>-26.956457757390126</v>
          </cell>
          <cell r="AC318">
            <v>-49.445486425370063</v>
          </cell>
          <cell r="AD318">
            <v>-11.399940936439634</v>
          </cell>
          <cell r="AE318">
            <v>-389.6797514286518</v>
          </cell>
          <cell r="AF318">
            <v>-8.0548452982056915</v>
          </cell>
          <cell r="AG318">
            <v>20.374686601499889</v>
          </cell>
          <cell r="AH318">
            <v>-0.86896795548000227</v>
          </cell>
          <cell r="AI318">
            <v>2.5711003799599439</v>
          </cell>
          <cell r="AJ318">
            <v>-9.2740171259401905</v>
          </cell>
          <cell r="AK318">
            <v>-155.65372008700001</v>
          </cell>
          <cell r="AL318">
            <v>-30.542593880500135</v>
          </cell>
          <cell r="AM318">
            <v>-93.813600856600715</v>
          </cell>
          <cell r="AN318">
            <v>-99.213175273409433</v>
          </cell>
          <cell r="AO318">
            <v>16.987558157459944</v>
          </cell>
          <cell r="AP318">
            <v>-24.668430794200049</v>
          </cell>
          <cell r="AQ318">
            <v>-7.5237452962392126</v>
          </cell>
          <cell r="AR318">
            <v>-279.17489339805979</v>
          </cell>
          <cell r="AS318">
            <v>-0.13563976320074289</v>
          </cell>
          <cell r="AT318">
            <v>-10.084404385670041</v>
          </cell>
          <cell r="AU318">
            <v>7.1260613209301482</v>
          </cell>
          <cell r="AV318">
            <v>0</v>
          </cell>
          <cell r="AW318">
            <v>0</v>
          </cell>
          <cell r="AX318">
            <v>-100.21675649331996</v>
          </cell>
          <cell r="AY318">
            <v>-26.74964916207</v>
          </cell>
          <cell r="AZ318">
            <v>-40.389170639469739</v>
          </cell>
          <cell r="BA318">
            <v>-29.454409756271161</v>
          </cell>
          <cell r="BB318">
            <v>-22.540082915380026</v>
          </cell>
          <cell r="BC318">
            <v>-46.039880951580017</v>
          </cell>
          <cell r="BD318">
            <v>-10.690960652019385</v>
          </cell>
          <cell r="BE318">
            <v>-297.8343703403516</v>
          </cell>
          <cell r="BF318">
            <v>-11.020032138399074</v>
          </cell>
          <cell r="BG318">
            <v>-27.632840205030334</v>
          </cell>
          <cell r="BH318">
            <v>0</v>
          </cell>
          <cell r="BI318">
            <v>-120.44371834433002</v>
          </cell>
          <cell r="BJ318">
            <v>-108.56642686616033</v>
          </cell>
          <cell r="BK318">
            <v>-9.135853475328986</v>
          </cell>
          <cell r="BL318">
            <v>0</v>
          </cell>
          <cell r="BM318">
            <v>-3.8111448121399008</v>
          </cell>
          <cell r="BN318">
            <v>-5.8458190920591733</v>
          </cell>
          <cell r="BO318">
            <v>-3.2894663661695631</v>
          </cell>
          <cell r="BP318">
            <v>-0.72567754030001197</v>
          </cell>
          <cell r="BQ318">
            <v>-7.3633915004302253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0</v>
          </cell>
          <cell r="FR318">
            <v>0</v>
          </cell>
          <cell r="FS318">
            <v>0</v>
          </cell>
          <cell r="FT318">
            <v>0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0</v>
          </cell>
          <cell r="GU318">
            <v>0</v>
          </cell>
          <cell r="GV318">
            <v>0</v>
          </cell>
          <cell r="GW318">
            <v>0</v>
          </cell>
          <cell r="GX318">
            <v>0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0</v>
          </cell>
          <cell r="IG318">
            <v>0</v>
          </cell>
          <cell r="IH318">
            <v>0</v>
          </cell>
          <cell r="II318">
            <v>0</v>
          </cell>
          <cell r="IJ318">
            <v>0</v>
          </cell>
          <cell r="IK318">
            <v>0</v>
          </cell>
          <cell r="IL318">
            <v>0</v>
          </cell>
          <cell r="IM318">
            <v>0</v>
          </cell>
          <cell r="IN318">
            <v>0</v>
          </cell>
          <cell r="IO318">
            <v>0</v>
          </cell>
          <cell r="IP318">
            <v>0</v>
          </cell>
          <cell r="IQ318">
            <v>0</v>
          </cell>
          <cell r="IR318">
            <v>0</v>
          </cell>
          <cell r="IS318">
            <v>0</v>
          </cell>
          <cell r="IT318">
            <v>0</v>
          </cell>
          <cell r="IU318">
            <v>0</v>
          </cell>
          <cell r="IV318">
            <v>0</v>
          </cell>
          <cell r="IW318">
            <v>0</v>
          </cell>
          <cell r="IX318">
            <v>0</v>
          </cell>
          <cell r="IY318">
            <v>0</v>
          </cell>
          <cell r="IZ318">
            <v>0</v>
          </cell>
          <cell r="JA318">
            <v>0</v>
          </cell>
          <cell r="JB318">
            <v>0</v>
          </cell>
          <cell r="JC318">
            <v>0</v>
          </cell>
          <cell r="JD318">
            <v>0</v>
          </cell>
          <cell r="JE318">
            <v>0</v>
          </cell>
          <cell r="JF318">
            <v>0</v>
          </cell>
          <cell r="JG318">
            <v>0</v>
          </cell>
          <cell r="JH318">
            <v>0</v>
          </cell>
          <cell r="JI318">
            <v>0</v>
          </cell>
          <cell r="JJ318">
            <v>0</v>
          </cell>
          <cell r="JK318">
            <v>0</v>
          </cell>
          <cell r="JL318">
            <v>0</v>
          </cell>
          <cell r="JM318">
            <v>0</v>
          </cell>
          <cell r="JN318">
            <v>0</v>
          </cell>
          <cell r="JO318">
            <v>0</v>
          </cell>
          <cell r="JP318">
            <v>0</v>
          </cell>
          <cell r="J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0</v>
          </cell>
          <cell r="FR319">
            <v>0</v>
          </cell>
          <cell r="FS319">
            <v>0</v>
          </cell>
          <cell r="FT319">
            <v>0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O319">
            <v>0</v>
          </cell>
          <cell r="GP319">
            <v>0</v>
          </cell>
          <cell r="GQ319">
            <v>0</v>
          </cell>
          <cell r="GR319">
            <v>0</v>
          </cell>
          <cell r="GS319">
            <v>0</v>
          </cell>
          <cell r="GT319">
            <v>0</v>
          </cell>
          <cell r="GU319">
            <v>0</v>
          </cell>
          <cell r="GV319">
            <v>0</v>
          </cell>
          <cell r="GW319">
            <v>0</v>
          </cell>
          <cell r="GX319">
            <v>0</v>
          </cell>
          <cell r="GY319">
            <v>0</v>
          </cell>
          <cell r="GZ319">
            <v>0</v>
          </cell>
          <cell r="HA319">
            <v>0</v>
          </cell>
          <cell r="HB319">
            <v>0</v>
          </cell>
          <cell r="HC319">
            <v>0</v>
          </cell>
          <cell r="HD319">
            <v>0</v>
          </cell>
          <cell r="HE319">
            <v>0</v>
          </cell>
          <cell r="HF319">
            <v>0</v>
          </cell>
          <cell r="HG319">
            <v>0</v>
          </cell>
          <cell r="HH319">
            <v>0</v>
          </cell>
          <cell r="HI319">
            <v>0</v>
          </cell>
          <cell r="HJ319">
            <v>0</v>
          </cell>
          <cell r="HK319">
            <v>0</v>
          </cell>
          <cell r="HL319">
            <v>0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0</v>
          </cell>
          <cell r="IG319">
            <v>0</v>
          </cell>
          <cell r="IH319">
            <v>0</v>
          </cell>
          <cell r="II319">
            <v>0</v>
          </cell>
          <cell r="IJ319">
            <v>0</v>
          </cell>
          <cell r="IK319">
            <v>0</v>
          </cell>
          <cell r="IL319">
            <v>0</v>
          </cell>
          <cell r="IM319">
            <v>0</v>
          </cell>
          <cell r="IN319">
            <v>0</v>
          </cell>
          <cell r="IO319">
            <v>0</v>
          </cell>
          <cell r="IP319">
            <v>0</v>
          </cell>
          <cell r="IQ319">
            <v>0</v>
          </cell>
          <cell r="IR319">
            <v>0</v>
          </cell>
          <cell r="IS319">
            <v>0</v>
          </cell>
          <cell r="IT319">
            <v>0</v>
          </cell>
          <cell r="IU319">
            <v>0</v>
          </cell>
          <cell r="IV319">
            <v>0</v>
          </cell>
          <cell r="IW319">
            <v>0</v>
          </cell>
          <cell r="IX319">
            <v>0</v>
          </cell>
          <cell r="IY319">
            <v>0</v>
          </cell>
          <cell r="IZ319">
            <v>0</v>
          </cell>
          <cell r="JA319">
            <v>0</v>
          </cell>
          <cell r="JB319">
            <v>0</v>
          </cell>
          <cell r="JC319">
            <v>0</v>
          </cell>
          <cell r="JD319">
            <v>0</v>
          </cell>
          <cell r="JE319">
            <v>0</v>
          </cell>
          <cell r="JF319">
            <v>0</v>
          </cell>
          <cell r="JG319">
            <v>0</v>
          </cell>
          <cell r="JH319">
            <v>0</v>
          </cell>
          <cell r="JI319">
            <v>0</v>
          </cell>
          <cell r="JJ319">
            <v>0</v>
          </cell>
          <cell r="JK319">
            <v>0</v>
          </cell>
          <cell r="JL319">
            <v>0</v>
          </cell>
          <cell r="JM319">
            <v>0</v>
          </cell>
          <cell r="JN319">
            <v>0</v>
          </cell>
          <cell r="JO319">
            <v>0</v>
          </cell>
          <cell r="JP319">
            <v>0</v>
          </cell>
          <cell r="J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0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O320">
            <v>0</v>
          </cell>
          <cell r="GP320">
            <v>0</v>
          </cell>
          <cell r="GQ320">
            <v>0</v>
          </cell>
          <cell r="GR320">
            <v>0</v>
          </cell>
          <cell r="GS320">
            <v>0</v>
          </cell>
          <cell r="GT320">
            <v>0</v>
          </cell>
          <cell r="GU320">
            <v>0</v>
          </cell>
          <cell r="GV320">
            <v>0</v>
          </cell>
          <cell r="GW320">
            <v>0</v>
          </cell>
          <cell r="GX320">
            <v>0</v>
          </cell>
          <cell r="GY320">
            <v>0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0</v>
          </cell>
          <cell r="IE320">
            <v>0</v>
          </cell>
          <cell r="IF320">
            <v>0</v>
          </cell>
          <cell r="IG320">
            <v>0</v>
          </cell>
          <cell r="IH320">
            <v>0</v>
          </cell>
          <cell r="II320">
            <v>0</v>
          </cell>
          <cell r="IJ320">
            <v>0</v>
          </cell>
          <cell r="IK320">
            <v>0</v>
          </cell>
          <cell r="IL320">
            <v>0</v>
          </cell>
          <cell r="IM320">
            <v>0</v>
          </cell>
          <cell r="IN320">
            <v>0</v>
          </cell>
          <cell r="IO320">
            <v>0</v>
          </cell>
          <cell r="IP320">
            <v>0</v>
          </cell>
          <cell r="IQ320">
            <v>0</v>
          </cell>
          <cell r="IR320">
            <v>0</v>
          </cell>
          <cell r="IS320">
            <v>0</v>
          </cell>
          <cell r="IT320">
            <v>0</v>
          </cell>
          <cell r="IU320">
            <v>0</v>
          </cell>
          <cell r="IV320">
            <v>0</v>
          </cell>
          <cell r="IW320">
            <v>0</v>
          </cell>
          <cell r="IX320">
            <v>0</v>
          </cell>
          <cell r="IY320">
            <v>0</v>
          </cell>
          <cell r="IZ320">
            <v>0</v>
          </cell>
          <cell r="JA320">
            <v>0</v>
          </cell>
          <cell r="JB320">
            <v>0</v>
          </cell>
          <cell r="JC320">
            <v>0</v>
          </cell>
          <cell r="JD320">
            <v>0</v>
          </cell>
          <cell r="JE320">
            <v>0</v>
          </cell>
          <cell r="JF320">
            <v>0</v>
          </cell>
          <cell r="JG320">
            <v>0</v>
          </cell>
          <cell r="JH320">
            <v>0</v>
          </cell>
          <cell r="JI320">
            <v>0</v>
          </cell>
          <cell r="JJ320">
            <v>0</v>
          </cell>
          <cell r="JK320">
            <v>0</v>
          </cell>
          <cell r="JL320">
            <v>0</v>
          </cell>
          <cell r="JM320">
            <v>0</v>
          </cell>
          <cell r="JN320">
            <v>0</v>
          </cell>
          <cell r="JO320">
            <v>0</v>
          </cell>
          <cell r="JP320">
            <v>0</v>
          </cell>
          <cell r="JQ320">
            <v>0</v>
          </cell>
        </row>
        <row r="321">
          <cell r="F321">
            <v>4.7437726660064072E-2</v>
          </cell>
          <cell r="G321">
            <v>0</v>
          </cell>
          <cell r="H321">
            <v>0</v>
          </cell>
          <cell r="I321">
            <v>1.5506509799934065E-3</v>
          </cell>
          <cell r="J321">
            <v>1.1004457939698113</v>
          </cell>
          <cell r="K321">
            <v>1.2760799313998632</v>
          </cell>
          <cell r="L321">
            <v>-153.40896444240025</v>
          </cell>
          <cell r="M321">
            <v>0</v>
          </cell>
          <cell r="N321">
            <v>0</v>
          </cell>
          <cell r="O321">
            <v>0</v>
          </cell>
          <cell r="P321">
            <v>-6.0256083750000471</v>
          </cell>
          <cell r="Q321">
            <v>0</v>
          </cell>
          <cell r="R321">
            <v>-240.41244173946689</v>
          </cell>
          <cell r="S321">
            <v>-10.558412873039288</v>
          </cell>
          <cell r="T321">
            <v>-8.9394041753703277</v>
          </cell>
          <cell r="U321">
            <v>-0.34561991493001187</v>
          </cell>
          <cell r="V321">
            <v>-37.752069050080308</v>
          </cell>
          <cell r="W321">
            <v>-0.35175415251990216</v>
          </cell>
          <cell r="X321">
            <v>-14.572873998470001</v>
          </cell>
          <cell r="Y321">
            <v>-15.790446254699873</v>
          </cell>
          <cell r="Z321">
            <v>-11.735437375339643</v>
          </cell>
          <cell r="AA321">
            <v>-104.1003759919804</v>
          </cell>
          <cell r="AB321">
            <v>-29.826811605710191</v>
          </cell>
          <cell r="AC321">
            <v>-1.3871821517598164</v>
          </cell>
          <cell r="AD321">
            <v>-5.0520541955600038</v>
          </cell>
          <cell r="AE321">
            <v>-301.00146755575406</v>
          </cell>
          <cell r="AF321">
            <v>-10.541643312479209</v>
          </cell>
          <cell r="AG321">
            <v>-6.3712505465796312</v>
          </cell>
          <cell r="AH321">
            <v>-5.0634226824402049</v>
          </cell>
          <cell r="AI321">
            <v>11.37257291800006</v>
          </cell>
          <cell r="AJ321">
            <v>-12.791252247109924</v>
          </cell>
          <cell r="AK321">
            <v>-78.950445467439977</v>
          </cell>
          <cell r="AL321">
            <v>-20.021262608330289</v>
          </cell>
          <cell r="AM321">
            <v>-34.125557288750315</v>
          </cell>
          <cell r="AN321">
            <v>-23.97638897743127</v>
          </cell>
          <cell r="AO321">
            <v>-114.49085839599002</v>
          </cell>
          <cell r="AP321">
            <v>-2.1321110264300387</v>
          </cell>
          <cell r="AQ321">
            <v>-3.9098479207800665</v>
          </cell>
          <cell r="AR321">
            <v>-239.27284970099572</v>
          </cell>
          <cell r="AS321">
            <v>-53.549583776390136</v>
          </cell>
          <cell r="AT321">
            <v>6.1425925760404425</v>
          </cell>
          <cell r="AU321">
            <v>-1.2677554945300926</v>
          </cell>
          <cell r="AV321">
            <v>-22.529233570900004</v>
          </cell>
          <cell r="AW321">
            <v>0</v>
          </cell>
          <cell r="AX321">
            <v>-78.610284079700023</v>
          </cell>
          <cell r="AY321">
            <v>-4.8700790085504195</v>
          </cell>
          <cell r="AZ321">
            <v>-21.844955552810461</v>
          </cell>
          <cell r="BA321">
            <v>-47.520500945770436</v>
          </cell>
          <cell r="BB321">
            <v>-3.1528392974798862</v>
          </cell>
          <cell r="BC321">
            <v>-10.386725666579878</v>
          </cell>
          <cell r="BD321">
            <v>-1.6834848843300279</v>
          </cell>
          <cell r="BE321">
            <v>-192.65812969976832</v>
          </cell>
          <cell r="BF321">
            <v>-9.1254079183199792</v>
          </cell>
          <cell r="BG321">
            <v>-6.2668192988894589</v>
          </cell>
          <cell r="BH321">
            <v>-88.912413536870645</v>
          </cell>
          <cell r="BI321">
            <v>1.9663068999986599E-4</v>
          </cell>
          <cell r="BJ321">
            <v>0</v>
          </cell>
          <cell r="BK321">
            <v>-38.075069070320751</v>
          </cell>
          <cell r="BL321">
            <v>-6.2365014080205583</v>
          </cell>
          <cell r="BM321">
            <v>-23.956167219969757</v>
          </cell>
          <cell r="BN321">
            <v>-11.273302800748752</v>
          </cell>
          <cell r="BO321">
            <v>-8.0858728442399297</v>
          </cell>
          <cell r="BP321">
            <v>-0.72677223309028705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0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O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0</v>
          </cell>
          <cell r="GT321">
            <v>0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0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0</v>
          </cell>
          <cell r="IG321">
            <v>0</v>
          </cell>
          <cell r="IH321">
            <v>0</v>
          </cell>
          <cell r="II321">
            <v>0</v>
          </cell>
          <cell r="IJ321">
            <v>0</v>
          </cell>
          <cell r="IK321">
            <v>0</v>
          </cell>
          <cell r="IL321">
            <v>0</v>
          </cell>
          <cell r="IM321">
            <v>0</v>
          </cell>
          <cell r="IN321">
            <v>0</v>
          </cell>
          <cell r="IO321">
            <v>0</v>
          </cell>
          <cell r="IP321">
            <v>0</v>
          </cell>
          <cell r="IQ321">
            <v>0</v>
          </cell>
          <cell r="IR321">
            <v>0</v>
          </cell>
          <cell r="IS321">
            <v>0</v>
          </cell>
          <cell r="IT321">
            <v>0</v>
          </cell>
          <cell r="IU321">
            <v>0</v>
          </cell>
          <cell r="IV321">
            <v>0</v>
          </cell>
          <cell r="IW321">
            <v>0</v>
          </cell>
          <cell r="IX321">
            <v>0</v>
          </cell>
          <cell r="IY321">
            <v>0</v>
          </cell>
          <cell r="IZ321">
            <v>0</v>
          </cell>
          <cell r="JA321">
            <v>0</v>
          </cell>
          <cell r="JB321">
            <v>0</v>
          </cell>
          <cell r="JC321">
            <v>0</v>
          </cell>
          <cell r="JD321">
            <v>0</v>
          </cell>
          <cell r="JE321">
            <v>0</v>
          </cell>
          <cell r="JF321">
            <v>0</v>
          </cell>
          <cell r="JG321">
            <v>0</v>
          </cell>
          <cell r="JH321">
            <v>0</v>
          </cell>
          <cell r="JI321">
            <v>0</v>
          </cell>
          <cell r="JJ321">
            <v>0</v>
          </cell>
          <cell r="JK321">
            <v>0</v>
          </cell>
          <cell r="JL321">
            <v>0</v>
          </cell>
          <cell r="JM321">
            <v>0</v>
          </cell>
          <cell r="JN321">
            <v>0</v>
          </cell>
          <cell r="JO321">
            <v>0</v>
          </cell>
          <cell r="JP321">
            <v>0</v>
          </cell>
          <cell r="J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0</v>
          </cell>
          <cell r="FR322">
            <v>0</v>
          </cell>
          <cell r="FS322">
            <v>0</v>
          </cell>
          <cell r="FT322">
            <v>0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O322">
            <v>0</v>
          </cell>
          <cell r="GP322">
            <v>0</v>
          </cell>
          <cell r="GQ322">
            <v>0</v>
          </cell>
          <cell r="GR322">
            <v>0</v>
          </cell>
          <cell r="GS322">
            <v>0</v>
          </cell>
          <cell r="GT322">
            <v>0</v>
          </cell>
          <cell r="GU322">
            <v>0</v>
          </cell>
          <cell r="GV322">
            <v>0</v>
          </cell>
          <cell r="GW322">
            <v>0</v>
          </cell>
          <cell r="GX322">
            <v>0</v>
          </cell>
          <cell r="GY322">
            <v>0</v>
          </cell>
          <cell r="GZ322">
            <v>0</v>
          </cell>
          <cell r="HA322">
            <v>0</v>
          </cell>
          <cell r="HB322">
            <v>0</v>
          </cell>
          <cell r="HC322">
            <v>0</v>
          </cell>
          <cell r="HD322">
            <v>0</v>
          </cell>
          <cell r="HE322">
            <v>0</v>
          </cell>
          <cell r="HF322">
            <v>0</v>
          </cell>
          <cell r="HG322">
            <v>0</v>
          </cell>
          <cell r="HH322">
            <v>0</v>
          </cell>
          <cell r="HI322">
            <v>0</v>
          </cell>
          <cell r="HJ322">
            <v>0</v>
          </cell>
          <cell r="HK322">
            <v>0</v>
          </cell>
          <cell r="HL322">
            <v>0</v>
          </cell>
          <cell r="HM322">
            <v>0</v>
          </cell>
          <cell r="HN322">
            <v>0</v>
          </cell>
          <cell r="HO322">
            <v>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0</v>
          </cell>
          <cell r="IE322">
            <v>0</v>
          </cell>
          <cell r="IF322">
            <v>0</v>
          </cell>
          <cell r="IG322">
            <v>0</v>
          </cell>
          <cell r="IH322">
            <v>0</v>
          </cell>
          <cell r="II322">
            <v>0</v>
          </cell>
          <cell r="IJ322">
            <v>0</v>
          </cell>
          <cell r="IK322">
            <v>0</v>
          </cell>
          <cell r="IL322">
            <v>0</v>
          </cell>
          <cell r="IM322">
            <v>0</v>
          </cell>
          <cell r="IN322">
            <v>0</v>
          </cell>
          <cell r="IO322">
            <v>0</v>
          </cell>
          <cell r="IP322">
            <v>0</v>
          </cell>
          <cell r="IQ322">
            <v>0</v>
          </cell>
          <cell r="IR322">
            <v>0</v>
          </cell>
          <cell r="IS322">
            <v>0</v>
          </cell>
          <cell r="IT322">
            <v>0</v>
          </cell>
          <cell r="IU322">
            <v>0</v>
          </cell>
          <cell r="IV322">
            <v>0</v>
          </cell>
          <cell r="IW322">
            <v>0</v>
          </cell>
          <cell r="IX322">
            <v>0</v>
          </cell>
          <cell r="IY322">
            <v>0</v>
          </cell>
          <cell r="IZ322">
            <v>0</v>
          </cell>
          <cell r="JA322">
            <v>0</v>
          </cell>
          <cell r="JB322">
            <v>0</v>
          </cell>
          <cell r="JC322">
            <v>0</v>
          </cell>
          <cell r="JD322">
            <v>0</v>
          </cell>
          <cell r="JE322">
            <v>0</v>
          </cell>
          <cell r="JF322">
            <v>0</v>
          </cell>
          <cell r="JG322">
            <v>0</v>
          </cell>
          <cell r="JH322">
            <v>0</v>
          </cell>
          <cell r="JI322">
            <v>0</v>
          </cell>
          <cell r="JJ322">
            <v>0</v>
          </cell>
          <cell r="JK322">
            <v>0</v>
          </cell>
          <cell r="JL322">
            <v>0</v>
          </cell>
          <cell r="JM322">
            <v>0</v>
          </cell>
          <cell r="JN322">
            <v>0</v>
          </cell>
          <cell r="JO322">
            <v>0</v>
          </cell>
          <cell r="JP322">
            <v>0</v>
          </cell>
          <cell r="JQ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-5.5873103679999758E-2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-0.2907235026799988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0</v>
          </cell>
          <cell r="FR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O323">
            <v>0</v>
          </cell>
          <cell r="GP323">
            <v>0</v>
          </cell>
          <cell r="GQ323">
            <v>0</v>
          </cell>
          <cell r="GR323">
            <v>0</v>
          </cell>
          <cell r="GS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  <cell r="HC323">
            <v>0</v>
          </cell>
          <cell r="HD323">
            <v>0</v>
          </cell>
          <cell r="HE323">
            <v>0</v>
          </cell>
          <cell r="HF323">
            <v>0</v>
          </cell>
          <cell r="HG323">
            <v>0</v>
          </cell>
          <cell r="HH323">
            <v>0</v>
          </cell>
          <cell r="HI323">
            <v>0</v>
          </cell>
          <cell r="HJ323">
            <v>0</v>
          </cell>
          <cell r="HK323">
            <v>0</v>
          </cell>
          <cell r="HL323">
            <v>0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0</v>
          </cell>
          <cell r="IG323">
            <v>0</v>
          </cell>
          <cell r="IH323">
            <v>0</v>
          </cell>
          <cell r="II323">
            <v>0</v>
          </cell>
          <cell r="IJ323">
            <v>0</v>
          </cell>
          <cell r="IK323">
            <v>0</v>
          </cell>
          <cell r="IL323">
            <v>0</v>
          </cell>
          <cell r="IM323">
            <v>0</v>
          </cell>
          <cell r="IN323">
            <v>0</v>
          </cell>
          <cell r="IO323">
            <v>0</v>
          </cell>
          <cell r="IP323">
            <v>0</v>
          </cell>
          <cell r="IQ323">
            <v>0</v>
          </cell>
          <cell r="IR323">
            <v>0</v>
          </cell>
          <cell r="IS323">
            <v>0</v>
          </cell>
          <cell r="IT323">
            <v>0</v>
          </cell>
          <cell r="IU323">
            <v>0</v>
          </cell>
          <cell r="IV323">
            <v>0</v>
          </cell>
          <cell r="IW323">
            <v>0</v>
          </cell>
          <cell r="IX323">
            <v>0</v>
          </cell>
          <cell r="IY323">
            <v>0</v>
          </cell>
          <cell r="IZ323">
            <v>0</v>
          </cell>
          <cell r="JA323">
            <v>0</v>
          </cell>
          <cell r="JB323">
            <v>0</v>
          </cell>
          <cell r="JC323">
            <v>0</v>
          </cell>
          <cell r="JD323">
            <v>0</v>
          </cell>
          <cell r="JE323">
            <v>0</v>
          </cell>
          <cell r="JF323">
            <v>0</v>
          </cell>
          <cell r="JG323">
            <v>0</v>
          </cell>
          <cell r="JH323">
            <v>0</v>
          </cell>
          <cell r="JI323">
            <v>0</v>
          </cell>
          <cell r="JJ323">
            <v>0</v>
          </cell>
          <cell r="JK323">
            <v>0</v>
          </cell>
          <cell r="JL323">
            <v>0</v>
          </cell>
          <cell r="JM323">
            <v>0</v>
          </cell>
          <cell r="JN323">
            <v>0</v>
          </cell>
          <cell r="JO323">
            <v>0</v>
          </cell>
          <cell r="JP323">
            <v>0</v>
          </cell>
          <cell r="JQ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-0.33960338098000875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0.44088179757000034</v>
          </cell>
          <cell r="P324">
            <v>0</v>
          </cell>
          <cell r="Q324">
            <v>0</v>
          </cell>
          <cell r="R324">
            <v>3.01358688300013E-2</v>
          </cell>
          <cell r="S324">
            <v>0</v>
          </cell>
          <cell r="T324">
            <v>0</v>
          </cell>
          <cell r="U324">
            <v>0</v>
          </cell>
          <cell r="V324">
            <v>3.01358688300013E-2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0</v>
          </cell>
          <cell r="FR324">
            <v>0</v>
          </cell>
          <cell r="FS324">
            <v>0</v>
          </cell>
          <cell r="FT324">
            <v>0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O324">
            <v>0</v>
          </cell>
          <cell r="GP324">
            <v>0</v>
          </cell>
          <cell r="GQ324">
            <v>0</v>
          </cell>
          <cell r="GR324">
            <v>0</v>
          </cell>
          <cell r="GS324">
            <v>0</v>
          </cell>
          <cell r="GT324">
            <v>0</v>
          </cell>
          <cell r="GU324">
            <v>0</v>
          </cell>
          <cell r="GV324">
            <v>0</v>
          </cell>
          <cell r="GW324">
            <v>0</v>
          </cell>
          <cell r="GX324">
            <v>0</v>
          </cell>
          <cell r="GY324">
            <v>0</v>
          </cell>
          <cell r="GZ324">
            <v>0</v>
          </cell>
          <cell r="HA324">
            <v>0</v>
          </cell>
          <cell r="HB324">
            <v>0</v>
          </cell>
          <cell r="HC324">
            <v>0</v>
          </cell>
          <cell r="HD324">
            <v>0</v>
          </cell>
          <cell r="HE324">
            <v>0</v>
          </cell>
          <cell r="HF324">
            <v>0</v>
          </cell>
          <cell r="HG324">
            <v>0</v>
          </cell>
          <cell r="HH324">
            <v>0</v>
          </cell>
          <cell r="HI324">
            <v>0</v>
          </cell>
          <cell r="HJ324">
            <v>0</v>
          </cell>
          <cell r="HK324">
            <v>0</v>
          </cell>
          <cell r="HL324">
            <v>0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0</v>
          </cell>
          <cell r="IG324">
            <v>0</v>
          </cell>
          <cell r="IH324">
            <v>0</v>
          </cell>
          <cell r="II324">
            <v>0</v>
          </cell>
          <cell r="IJ324">
            <v>0</v>
          </cell>
          <cell r="IK324">
            <v>0</v>
          </cell>
          <cell r="IL324">
            <v>0</v>
          </cell>
          <cell r="IM324">
            <v>0</v>
          </cell>
          <cell r="IN324">
            <v>0</v>
          </cell>
          <cell r="IO324">
            <v>0</v>
          </cell>
          <cell r="IP324">
            <v>0</v>
          </cell>
          <cell r="IQ324">
            <v>0</v>
          </cell>
          <cell r="IR324">
            <v>0</v>
          </cell>
          <cell r="IS324">
            <v>0</v>
          </cell>
          <cell r="IT324">
            <v>0</v>
          </cell>
          <cell r="IU324">
            <v>0</v>
          </cell>
          <cell r="IV324">
            <v>0</v>
          </cell>
          <cell r="IW324">
            <v>0</v>
          </cell>
          <cell r="IX324">
            <v>0</v>
          </cell>
          <cell r="IY324">
            <v>0</v>
          </cell>
          <cell r="IZ324">
            <v>0</v>
          </cell>
          <cell r="JA324">
            <v>0</v>
          </cell>
          <cell r="JB324">
            <v>0</v>
          </cell>
          <cell r="JC324">
            <v>0</v>
          </cell>
          <cell r="JD324">
            <v>0</v>
          </cell>
          <cell r="JE324">
            <v>0</v>
          </cell>
          <cell r="JF324">
            <v>0</v>
          </cell>
          <cell r="JG324">
            <v>0</v>
          </cell>
          <cell r="JH324">
            <v>0</v>
          </cell>
          <cell r="JI324">
            <v>0</v>
          </cell>
          <cell r="JJ324">
            <v>0</v>
          </cell>
          <cell r="JK324">
            <v>0</v>
          </cell>
          <cell r="JL324">
            <v>0</v>
          </cell>
          <cell r="JM324">
            <v>0</v>
          </cell>
          <cell r="JN324">
            <v>0</v>
          </cell>
          <cell r="JO324">
            <v>0</v>
          </cell>
          <cell r="JP324">
            <v>0</v>
          </cell>
          <cell r="JQ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3.5342478859998749E-2</v>
          </cell>
          <cell r="J325">
            <v>0</v>
          </cell>
          <cell r="K325">
            <v>0</v>
          </cell>
          <cell r="L325">
            <v>0.32467435862002958</v>
          </cell>
          <cell r="M325">
            <v>0</v>
          </cell>
          <cell r="N325">
            <v>0</v>
          </cell>
          <cell r="O325">
            <v>-1.0766787600005046E-3</v>
          </cell>
          <cell r="P325">
            <v>-1.3091378138799996</v>
          </cell>
          <cell r="Q325">
            <v>0</v>
          </cell>
          <cell r="R325">
            <v>-0.93289780325994798</v>
          </cell>
          <cell r="S325">
            <v>-0.10391034111999886</v>
          </cell>
          <cell r="T325">
            <v>0</v>
          </cell>
          <cell r="U325">
            <v>-0.82898746213999885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0.65571068532972276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-7.2944154019978669E-2</v>
          </cell>
          <cell r="AY325">
            <v>0</v>
          </cell>
          <cell r="AZ325">
            <v>0</v>
          </cell>
          <cell r="BA325">
            <v>0</v>
          </cell>
          <cell r="BB325">
            <v>1.896145895995005E-2</v>
          </cell>
          <cell r="BC325">
            <v>0.76538549906001663</v>
          </cell>
          <cell r="BD325">
            <v>-5.5692118669981028E-2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0</v>
          </cell>
          <cell r="FR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O325">
            <v>0</v>
          </cell>
          <cell r="GP325">
            <v>0</v>
          </cell>
          <cell r="GQ325">
            <v>0</v>
          </cell>
          <cell r="GR325">
            <v>0</v>
          </cell>
          <cell r="GS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  <cell r="HC325">
            <v>0</v>
          </cell>
          <cell r="HD325">
            <v>0</v>
          </cell>
          <cell r="HE325">
            <v>0</v>
          </cell>
          <cell r="HF325">
            <v>0</v>
          </cell>
          <cell r="HG325">
            <v>0</v>
          </cell>
          <cell r="HH325">
            <v>0</v>
          </cell>
          <cell r="HI325">
            <v>0</v>
          </cell>
          <cell r="HJ325">
            <v>0</v>
          </cell>
          <cell r="HK325">
            <v>0</v>
          </cell>
          <cell r="HL325">
            <v>0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0</v>
          </cell>
          <cell r="IG325">
            <v>0</v>
          </cell>
          <cell r="IH325">
            <v>0</v>
          </cell>
          <cell r="II325">
            <v>0</v>
          </cell>
          <cell r="IJ325">
            <v>0</v>
          </cell>
          <cell r="IK325">
            <v>0</v>
          </cell>
          <cell r="IL325">
            <v>0</v>
          </cell>
          <cell r="IM325">
            <v>0</v>
          </cell>
          <cell r="IN325">
            <v>0</v>
          </cell>
          <cell r="IO325">
            <v>0</v>
          </cell>
          <cell r="IP325">
            <v>0</v>
          </cell>
          <cell r="IQ325">
            <v>0</v>
          </cell>
          <cell r="IR325">
            <v>0</v>
          </cell>
          <cell r="IS325">
            <v>0</v>
          </cell>
          <cell r="IT325">
            <v>0</v>
          </cell>
          <cell r="IU325">
            <v>0</v>
          </cell>
          <cell r="IV325">
            <v>0</v>
          </cell>
          <cell r="IW325">
            <v>0</v>
          </cell>
          <cell r="IX325">
            <v>0</v>
          </cell>
          <cell r="IY325">
            <v>0</v>
          </cell>
          <cell r="IZ325">
            <v>0</v>
          </cell>
          <cell r="JA325">
            <v>0</v>
          </cell>
          <cell r="JB325">
            <v>0</v>
          </cell>
          <cell r="JC325">
            <v>0</v>
          </cell>
          <cell r="JD325">
            <v>0</v>
          </cell>
          <cell r="JE325">
            <v>0</v>
          </cell>
          <cell r="JF325">
            <v>0</v>
          </cell>
          <cell r="JG325">
            <v>0</v>
          </cell>
          <cell r="JH325">
            <v>0</v>
          </cell>
          <cell r="JI325">
            <v>0</v>
          </cell>
          <cell r="JJ325">
            <v>0</v>
          </cell>
          <cell r="JK325">
            <v>0</v>
          </cell>
          <cell r="JL325">
            <v>0</v>
          </cell>
          <cell r="JM325">
            <v>0</v>
          </cell>
          <cell r="JN325">
            <v>0</v>
          </cell>
          <cell r="JO325">
            <v>0</v>
          </cell>
          <cell r="JP325">
            <v>0</v>
          </cell>
          <cell r="JQ325">
            <v>0</v>
          </cell>
        </row>
        <row r="326">
          <cell r="F326">
            <v>0</v>
          </cell>
          <cell r="G326">
            <v>0</v>
          </cell>
          <cell r="H326">
            <v>-4.2769442400185653E-3</v>
          </cell>
          <cell r="I326">
            <v>-6.3872682550027093E-2</v>
          </cell>
          <cell r="J326">
            <v>0</v>
          </cell>
          <cell r="K326">
            <v>0</v>
          </cell>
          <cell r="L326">
            <v>-0.10834285612003214</v>
          </cell>
          <cell r="M326">
            <v>0</v>
          </cell>
          <cell r="N326">
            <v>0</v>
          </cell>
          <cell r="O326">
            <v>0</v>
          </cell>
          <cell r="P326">
            <v>0.33977102547004279</v>
          </cell>
          <cell r="Q326">
            <v>0</v>
          </cell>
          <cell r="R326">
            <v>-2.7208426704805788</v>
          </cell>
          <cell r="S326">
            <v>-1.2792731259992252E-2</v>
          </cell>
          <cell r="T326">
            <v>-6.6625397510023276E-2</v>
          </cell>
          <cell r="U326">
            <v>0.70893394816002342</v>
          </cell>
          <cell r="V326">
            <v>7.9494061340000144E-2</v>
          </cell>
          <cell r="W326">
            <v>0</v>
          </cell>
          <cell r="X326">
            <v>-0.67799629402000505</v>
          </cell>
          <cell r="Y326">
            <v>0</v>
          </cell>
          <cell r="Z326">
            <v>0</v>
          </cell>
          <cell r="AA326">
            <v>0</v>
          </cell>
          <cell r="AB326">
            <v>1.8524394750045303E-2</v>
          </cell>
          <cell r="AC326">
            <v>-0.31762727164010585</v>
          </cell>
          <cell r="AD326">
            <v>-2.4527533803000097</v>
          </cell>
          <cell r="AE326">
            <v>-0.12458760432946292</v>
          </cell>
          <cell r="AF326">
            <v>0</v>
          </cell>
          <cell r="AG326">
            <v>-4.9120641889999206E-2</v>
          </cell>
          <cell r="AH326">
            <v>0</v>
          </cell>
          <cell r="AI326">
            <v>0.25496998070997279</v>
          </cell>
          <cell r="AJ326">
            <v>0</v>
          </cell>
          <cell r="AK326">
            <v>0.38133312821997833</v>
          </cell>
          <cell r="AL326">
            <v>0</v>
          </cell>
          <cell r="AM326">
            <v>0</v>
          </cell>
          <cell r="AN326">
            <v>-5.1285627490017305E-2</v>
          </cell>
          <cell r="AO326">
            <v>0.84212628099999165</v>
          </cell>
          <cell r="AP326">
            <v>0.11963229422997301</v>
          </cell>
          <cell r="AQ326">
            <v>-1.6222430191099875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0</v>
          </cell>
          <cell r="FR326">
            <v>0</v>
          </cell>
          <cell r="FS326">
            <v>0</v>
          </cell>
          <cell r="FT326">
            <v>0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O326">
            <v>0</v>
          </cell>
          <cell r="GP326">
            <v>0</v>
          </cell>
          <cell r="GQ326">
            <v>0</v>
          </cell>
          <cell r="GR326">
            <v>0</v>
          </cell>
          <cell r="GS326">
            <v>0</v>
          </cell>
          <cell r="GT326">
            <v>0</v>
          </cell>
          <cell r="GU326">
            <v>0</v>
          </cell>
          <cell r="GV326">
            <v>0</v>
          </cell>
          <cell r="GW326">
            <v>0</v>
          </cell>
          <cell r="GX326">
            <v>0</v>
          </cell>
          <cell r="GY326">
            <v>0</v>
          </cell>
          <cell r="GZ326">
            <v>0</v>
          </cell>
          <cell r="HA326">
            <v>0</v>
          </cell>
          <cell r="HB326">
            <v>0</v>
          </cell>
          <cell r="HC326">
            <v>0</v>
          </cell>
          <cell r="HD326">
            <v>0</v>
          </cell>
          <cell r="HE326">
            <v>0</v>
          </cell>
          <cell r="HF326">
            <v>0</v>
          </cell>
          <cell r="HG326">
            <v>0</v>
          </cell>
          <cell r="HH326">
            <v>0</v>
          </cell>
          <cell r="HI326">
            <v>0</v>
          </cell>
          <cell r="HJ326">
            <v>0</v>
          </cell>
          <cell r="HK326">
            <v>0</v>
          </cell>
          <cell r="HL326">
            <v>0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0</v>
          </cell>
          <cell r="IG326">
            <v>0</v>
          </cell>
          <cell r="IH326">
            <v>0</v>
          </cell>
          <cell r="II326">
            <v>0</v>
          </cell>
          <cell r="IJ326">
            <v>0</v>
          </cell>
          <cell r="IK326">
            <v>0</v>
          </cell>
          <cell r="IL326">
            <v>0</v>
          </cell>
          <cell r="IM326">
            <v>0</v>
          </cell>
          <cell r="IN326">
            <v>0</v>
          </cell>
          <cell r="IO326">
            <v>0</v>
          </cell>
          <cell r="IP326">
            <v>0</v>
          </cell>
          <cell r="IQ326">
            <v>0</v>
          </cell>
          <cell r="IR326">
            <v>0</v>
          </cell>
          <cell r="IS326">
            <v>0</v>
          </cell>
          <cell r="IT326">
            <v>0</v>
          </cell>
          <cell r="IU326">
            <v>0</v>
          </cell>
          <cell r="IV326">
            <v>0</v>
          </cell>
          <cell r="IW326">
            <v>0</v>
          </cell>
          <cell r="IX326">
            <v>0</v>
          </cell>
          <cell r="IY326">
            <v>0</v>
          </cell>
          <cell r="IZ326">
            <v>0</v>
          </cell>
          <cell r="JA326">
            <v>0</v>
          </cell>
          <cell r="JB326">
            <v>0</v>
          </cell>
          <cell r="JC326">
            <v>0</v>
          </cell>
          <cell r="JD326">
            <v>0</v>
          </cell>
          <cell r="JE326">
            <v>0</v>
          </cell>
          <cell r="JF326">
            <v>0</v>
          </cell>
          <cell r="JG326">
            <v>0</v>
          </cell>
          <cell r="JH326">
            <v>0</v>
          </cell>
          <cell r="JI326">
            <v>0</v>
          </cell>
          <cell r="JJ326">
            <v>0</v>
          </cell>
          <cell r="JK326">
            <v>0</v>
          </cell>
          <cell r="JL326">
            <v>0</v>
          </cell>
          <cell r="JM326">
            <v>0</v>
          </cell>
          <cell r="JN326">
            <v>0</v>
          </cell>
          <cell r="JO326">
            <v>0</v>
          </cell>
          <cell r="JP326">
            <v>0</v>
          </cell>
          <cell r="JQ326">
            <v>0</v>
          </cell>
        </row>
        <row r="327">
          <cell r="F327">
            <v>-3.420609453007728E-2</v>
          </cell>
          <cell r="G327">
            <v>6.4646008013369283E-7</v>
          </cell>
          <cell r="H327">
            <v>-9.3137895320069219E-2</v>
          </cell>
          <cell r="I327">
            <v>5.2279953000322621E-3</v>
          </cell>
          <cell r="J327">
            <v>0</v>
          </cell>
          <cell r="K327">
            <v>0</v>
          </cell>
          <cell r="L327">
            <v>-1.1862217213599706</v>
          </cell>
          <cell r="M327">
            <v>0</v>
          </cell>
          <cell r="N327">
            <v>0</v>
          </cell>
          <cell r="O327">
            <v>0</v>
          </cell>
          <cell r="P327">
            <v>-1.5521768499411337E-3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0</v>
          </cell>
          <cell r="FR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O327">
            <v>0</v>
          </cell>
          <cell r="GP327">
            <v>0</v>
          </cell>
          <cell r="GQ327">
            <v>0</v>
          </cell>
          <cell r="GR327">
            <v>0</v>
          </cell>
          <cell r="GS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  <cell r="HC327">
            <v>0</v>
          </cell>
          <cell r="HD327">
            <v>0</v>
          </cell>
          <cell r="HE327">
            <v>0</v>
          </cell>
          <cell r="HF327">
            <v>0</v>
          </cell>
          <cell r="HG327">
            <v>0</v>
          </cell>
          <cell r="HH327">
            <v>0</v>
          </cell>
          <cell r="HI327">
            <v>0</v>
          </cell>
          <cell r="HJ327">
            <v>0</v>
          </cell>
          <cell r="HK327">
            <v>0</v>
          </cell>
          <cell r="HL327">
            <v>0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0</v>
          </cell>
          <cell r="IG327">
            <v>0</v>
          </cell>
          <cell r="IH327">
            <v>0</v>
          </cell>
          <cell r="II327">
            <v>0</v>
          </cell>
          <cell r="IJ327">
            <v>0</v>
          </cell>
          <cell r="IK327">
            <v>0</v>
          </cell>
          <cell r="IL327">
            <v>0</v>
          </cell>
          <cell r="IM327">
            <v>0</v>
          </cell>
          <cell r="IN327">
            <v>0</v>
          </cell>
          <cell r="IO327">
            <v>0</v>
          </cell>
          <cell r="IP327">
            <v>0</v>
          </cell>
          <cell r="IQ327">
            <v>0</v>
          </cell>
          <cell r="IR327">
            <v>0</v>
          </cell>
          <cell r="IS327">
            <v>0</v>
          </cell>
          <cell r="IT327">
            <v>0</v>
          </cell>
          <cell r="IU327">
            <v>0</v>
          </cell>
          <cell r="IV327">
            <v>0</v>
          </cell>
          <cell r="IW327">
            <v>0</v>
          </cell>
          <cell r="IX327">
            <v>0</v>
          </cell>
          <cell r="IY327">
            <v>0</v>
          </cell>
          <cell r="IZ327">
            <v>0</v>
          </cell>
          <cell r="JA327">
            <v>0</v>
          </cell>
          <cell r="JB327">
            <v>0</v>
          </cell>
          <cell r="JC327">
            <v>0</v>
          </cell>
          <cell r="JD327">
            <v>0</v>
          </cell>
          <cell r="JE327">
            <v>0</v>
          </cell>
          <cell r="JF327">
            <v>0</v>
          </cell>
          <cell r="JG327">
            <v>0</v>
          </cell>
          <cell r="JH327">
            <v>0</v>
          </cell>
          <cell r="JI327">
            <v>0</v>
          </cell>
          <cell r="JJ327">
            <v>0</v>
          </cell>
          <cell r="JK327">
            <v>0</v>
          </cell>
          <cell r="JL327">
            <v>0</v>
          </cell>
          <cell r="JM327">
            <v>0</v>
          </cell>
          <cell r="JN327">
            <v>0</v>
          </cell>
          <cell r="JO327">
            <v>0</v>
          </cell>
          <cell r="JP327">
            <v>0</v>
          </cell>
          <cell r="JQ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9.3165184759982367E-2</v>
          </cell>
          <cell r="J328">
            <v>0</v>
          </cell>
          <cell r="K328">
            <v>0</v>
          </cell>
          <cell r="L328">
            <v>8.1992499600005431E-2</v>
          </cell>
          <cell r="M328">
            <v>0</v>
          </cell>
          <cell r="N328">
            <v>0</v>
          </cell>
          <cell r="O328">
            <v>1.5000978237367235E-10</v>
          </cell>
          <cell r="P328">
            <v>-5.4449643879934229E-2</v>
          </cell>
          <cell r="Q328">
            <v>0</v>
          </cell>
          <cell r="R328">
            <v>7.8003448246508924</v>
          </cell>
          <cell r="S328">
            <v>15.793317607490053</v>
          </cell>
          <cell r="T328">
            <v>3.3988189786800831</v>
          </cell>
          <cell r="U328">
            <v>2.1537629764499115</v>
          </cell>
          <cell r="V328">
            <v>-0.4455811233800091</v>
          </cell>
          <cell r="W328">
            <v>3.8045192121699927</v>
          </cell>
          <cell r="X328">
            <v>-1.2488746565599911</v>
          </cell>
          <cell r="Y328">
            <v>-8.0398234624299221</v>
          </cell>
          <cell r="Z328">
            <v>-2.5592140305898283</v>
          </cell>
          <cell r="AA328">
            <v>-12.539852878700003</v>
          </cell>
          <cell r="AB328">
            <v>9.8578910150499723</v>
          </cell>
          <cell r="AC328">
            <v>2.242421857090676</v>
          </cell>
          <cell r="AD328">
            <v>-4.6170406706198719</v>
          </cell>
          <cell r="AE328">
            <v>24.80525426674285</v>
          </cell>
          <cell r="AF328">
            <v>-1.7460477861204708</v>
          </cell>
          <cell r="AG328">
            <v>3.7631907876598234</v>
          </cell>
          <cell r="AH328">
            <v>3.9700241033799557</v>
          </cell>
          <cell r="AI328">
            <v>19.514704708720018</v>
          </cell>
          <cell r="AJ328">
            <v>-5.5256391999299979</v>
          </cell>
          <cell r="AK328">
            <v>-12.462975965390058</v>
          </cell>
          <cell r="AL328">
            <v>2.2806361825300883</v>
          </cell>
          <cell r="AM328">
            <v>-2.6937882414899832</v>
          </cell>
          <cell r="AN328">
            <v>-5.9054751214498538</v>
          </cell>
          <cell r="AO328">
            <v>23.32344533112007</v>
          </cell>
          <cell r="AP328">
            <v>1.3849684813399108</v>
          </cell>
          <cell r="AQ328">
            <v>-1.0977890136298356</v>
          </cell>
          <cell r="AR328">
            <v>-35.700322719265387</v>
          </cell>
          <cell r="AS328">
            <v>-2.3789557365898872</v>
          </cell>
          <cell r="AT328">
            <v>1.014425376419922</v>
          </cell>
          <cell r="AU328">
            <v>-2.4869805114000201</v>
          </cell>
          <cell r="AV328">
            <v>-0.18069427146002681</v>
          </cell>
          <cell r="AW328">
            <v>0</v>
          </cell>
          <cell r="AX328">
            <v>-5.0461099671899987</v>
          </cell>
          <cell r="AY328">
            <v>-18.913313958749768</v>
          </cell>
          <cell r="AZ328">
            <v>-13.648641487409805</v>
          </cell>
          <cell r="BA328">
            <v>1.2675089724702957</v>
          </cell>
          <cell r="BB328">
            <v>-2.159330681709946</v>
          </cell>
          <cell r="BC328">
            <v>4.3629988724496798</v>
          </cell>
          <cell r="BD328">
            <v>2.4687706739000532</v>
          </cell>
          <cell r="BE328">
            <v>-91.542244693431712</v>
          </cell>
          <cell r="BF328">
            <v>-1.726038064200111</v>
          </cell>
          <cell r="BG328">
            <v>-1.6110444486198503</v>
          </cell>
          <cell r="BH328">
            <v>-4.3145922158498706</v>
          </cell>
          <cell r="BI328">
            <v>-3.2340942559700352</v>
          </cell>
          <cell r="BJ328">
            <v>1.2680421979199537</v>
          </cell>
          <cell r="BK328">
            <v>-19.446979598990083</v>
          </cell>
          <cell r="BL328">
            <v>-13.021949016230792</v>
          </cell>
          <cell r="BM328">
            <v>-16.191293606369072</v>
          </cell>
          <cell r="BN328">
            <v>-15.277735354680317</v>
          </cell>
          <cell r="BO328">
            <v>-17.550425966789817</v>
          </cell>
          <cell r="BP328">
            <v>-0.43613436365012603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0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O328">
            <v>0</v>
          </cell>
          <cell r="GP328">
            <v>0</v>
          </cell>
          <cell r="GQ328">
            <v>0</v>
          </cell>
          <cell r="GR328">
            <v>0</v>
          </cell>
          <cell r="GS328">
            <v>0</v>
          </cell>
          <cell r="GT328">
            <v>0</v>
          </cell>
          <cell r="GU328">
            <v>0</v>
          </cell>
          <cell r="GV328">
            <v>0</v>
          </cell>
          <cell r="GW328">
            <v>0</v>
          </cell>
          <cell r="GX328">
            <v>0</v>
          </cell>
          <cell r="GY328">
            <v>0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I328">
            <v>0</v>
          </cell>
          <cell r="HJ328">
            <v>0</v>
          </cell>
          <cell r="HK328">
            <v>0</v>
          </cell>
          <cell r="HL328">
            <v>0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G328">
            <v>0</v>
          </cell>
          <cell r="IH328">
            <v>0</v>
          </cell>
          <cell r="II328">
            <v>0</v>
          </cell>
          <cell r="IJ328">
            <v>0</v>
          </cell>
          <cell r="IK328">
            <v>0</v>
          </cell>
          <cell r="IL328">
            <v>0</v>
          </cell>
          <cell r="IM328">
            <v>0</v>
          </cell>
          <cell r="IN328">
            <v>0</v>
          </cell>
          <cell r="IO328">
            <v>0</v>
          </cell>
          <cell r="IP328">
            <v>0</v>
          </cell>
          <cell r="IQ328">
            <v>0</v>
          </cell>
          <cell r="IR328">
            <v>0</v>
          </cell>
          <cell r="IS328">
            <v>0</v>
          </cell>
          <cell r="IT328">
            <v>0</v>
          </cell>
          <cell r="IU328">
            <v>0</v>
          </cell>
          <cell r="IV328">
            <v>0</v>
          </cell>
          <cell r="IW328">
            <v>0</v>
          </cell>
          <cell r="IX328">
            <v>0</v>
          </cell>
          <cell r="IY328">
            <v>0</v>
          </cell>
          <cell r="IZ328">
            <v>0</v>
          </cell>
          <cell r="JA328">
            <v>0</v>
          </cell>
          <cell r="JB328">
            <v>0</v>
          </cell>
          <cell r="JC328">
            <v>0</v>
          </cell>
          <cell r="JD328">
            <v>0</v>
          </cell>
          <cell r="JE328">
            <v>0</v>
          </cell>
          <cell r="JF328">
            <v>0</v>
          </cell>
          <cell r="JG328">
            <v>0</v>
          </cell>
          <cell r="JH328">
            <v>0</v>
          </cell>
          <cell r="JI328">
            <v>0</v>
          </cell>
          <cell r="JJ328">
            <v>0</v>
          </cell>
          <cell r="JK328">
            <v>0</v>
          </cell>
          <cell r="JL328">
            <v>0</v>
          </cell>
          <cell r="JM328">
            <v>0</v>
          </cell>
          <cell r="JN328">
            <v>0</v>
          </cell>
          <cell r="JO328">
            <v>0</v>
          </cell>
          <cell r="JP328">
            <v>0</v>
          </cell>
          <cell r="JQ328">
            <v>0</v>
          </cell>
        </row>
        <row r="329">
          <cell r="F329">
            <v>0.157063163750081</v>
          </cell>
          <cell r="G329">
            <v>0</v>
          </cell>
          <cell r="H329">
            <v>0</v>
          </cell>
          <cell r="I329">
            <v>2.7746460629998637E-2</v>
          </cell>
          <cell r="J329">
            <v>8.1484250173600685</v>
          </cell>
          <cell r="K329">
            <v>1.040558708399999</v>
          </cell>
          <cell r="L329">
            <v>2.1246166585397077</v>
          </cell>
          <cell r="M329">
            <v>-4.4682467978418572E-4</v>
          </cell>
          <cell r="N329">
            <v>0</v>
          </cell>
          <cell r="O329">
            <v>0.12249644017003902</v>
          </cell>
          <cell r="P329">
            <v>0.28960882935007248</v>
          </cell>
          <cell r="Q329">
            <v>-5.3800022215000354E-9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  <cell r="IH329">
            <v>0</v>
          </cell>
          <cell r="II329">
            <v>0</v>
          </cell>
          <cell r="IJ329">
            <v>0</v>
          </cell>
          <cell r="IK329">
            <v>0</v>
          </cell>
          <cell r="IL329">
            <v>0</v>
          </cell>
          <cell r="IM329">
            <v>0</v>
          </cell>
          <cell r="IN329">
            <v>0</v>
          </cell>
          <cell r="IO329">
            <v>0</v>
          </cell>
          <cell r="IP329">
            <v>0</v>
          </cell>
          <cell r="IQ329">
            <v>0</v>
          </cell>
          <cell r="IR329">
            <v>0</v>
          </cell>
          <cell r="IS329">
            <v>0</v>
          </cell>
          <cell r="IT329">
            <v>0</v>
          </cell>
          <cell r="IU329">
            <v>0</v>
          </cell>
          <cell r="IV329">
            <v>0</v>
          </cell>
          <cell r="IW329">
            <v>0</v>
          </cell>
          <cell r="IX329">
            <v>0</v>
          </cell>
          <cell r="IY329">
            <v>0</v>
          </cell>
          <cell r="IZ329">
            <v>0</v>
          </cell>
          <cell r="JA329">
            <v>0</v>
          </cell>
          <cell r="JB329">
            <v>0</v>
          </cell>
          <cell r="JC329">
            <v>0</v>
          </cell>
          <cell r="JD329">
            <v>0</v>
          </cell>
          <cell r="JE329">
            <v>0</v>
          </cell>
          <cell r="JF329">
            <v>0</v>
          </cell>
          <cell r="JG329">
            <v>0</v>
          </cell>
          <cell r="JH329">
            <v>0</v>
          </cell>
          <cell r="JI329">
            <v>0</v>
          </cell>
          <cell r="JJ329">
            <v>0</v>
          </cell>
          <cell r="JK329">
            <v>0</v>
          </cell>
          <cell r="JL329">
            <v>0</v>
          </cell>
          <cell r="JM329">
            <v>0</v>
          </cell>
          <cell r="JN329">
            <v>0</v>
          </cell>
          <cell r="JO329">
            <v>0</v>
          </cell>
          <cell r="JP329">
            <v>0</v>
          </cell>
          <cell r="JQ329">
            <v>0</v>
          </cell>
        </row>
        <row r="330">
          <cell r="F330">
            <v>-0.90673087542018038</v>
          </cell>
          <cell r="G330">
            <v>1.0231150602066919E-3</v>
          </cell>
          <cell r="H330">
            <v>0</v>
          </cell>
          <cell r="I330">
            <v>0</v>
          </cell>
          <cell r="J330">
            <v>0.63910379891012781</v>
          </cell>
          <cell r="K330">
            <v>-1.2945194660200343</v>
          </cell>
          <cell r="L330">
            <v>16.284445700510105</v>
          </cell>
          <cell r="M330">
            <v>0</v>
          </cell>
          <cell r="N330">
            <v>0</v>
          </cell>
          <cell r="O330">
            <v>0</v>
          </cell>
          <cell r="P330">
            <v>0.169854945869929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0</v>
          </cell>
          <cell r="FR330">
            <v>0</v>
          </cell>
          <cell r="FS330">
            <v>0</v>
          </cell>
          <cell r="FT330">
            <v>0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0</v>
          </cell>
          <cell r="GR330">
            <v>0</v>
          </cell>
          <cell r="GS330">
            <v>0</v>
          </cell>
          <cell r="GT330">
            <v>0</v>
          </cell>
          <cell r="GU330">
            <v>0</v>
          </cell>
          <cell r="GV330">
            <v>0</v>
          </cell>
          <cell r="GW330">
            <v>0</v>
          </cell>
          <cell r="GX330">
            <v>0</v>
          </cell>
          <cell r="GY330">
            <v>0</v>
          </cell>
          <cell r="GZ330">
            <v>0</v>
          </cell>
          <cell r="HA330">
            <v>0</v>
          </cell>
          <cell r="HB330">
            <v>0</v>
          </cell>
          <cell r="HC330">
            <v>0</v>
          </cell>
          <cell r="HD330">
            <v>0</v>
          </cell>
          <cell r="HE330">
            <v>0</v>
          </cell>
          <cell r="HF330">
            <v>0</v>
          </cell>
          <cell r="HG330">
            <v>0</v>
          </cell>
          <cell r="HH330">
            <v>0</v>
          </cell>
          <cell r="HI330">
            <v>0</v>
          </cell>
          <cell r="HJ330">
            <v>0</v>
          </cell>
          <cell r="HK330">
            <v>0</v>
          </cell>
          <cell r="HL330">
            <v>0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0</v>
          </cell>
          <cell r="IG330">
            <v>0</v>
          </cell>
          <cell r="IH330">
            <v>0</v>
          </cell>
          <cell r="II330">
            <v>0</v>
          </cell>
          <cell r="IJ330">
            <v>0</v>
          </cell>
          <cell r="IK330">
            <v>0</v>
          </cell>
          <cell r="IL330">
            <v>0</v>
          </cell>
          <cell r="IM330">
            <v>0</v>
          </cell>
          <cell r="IN330">
            <v>0</v>
          </cell>
          <cell r="IO330">
            <v>0</v>
          </cell>
          <cell r="IP330">
            <v>0</v>
          </cell>
          <cell r="IQ330">
            <v>0</v>
          </cell>
          <cell r="IR330">
            <v>0</v>
          </cell>
          <cell r="IS330">
            <v>0</v>
          </cell>
          <cell r="IT330">
            <v>0</v>
          </cell>
          <cell r="IU330">
            <v>0</v>
          </cell>
          <cell r="IV330">
            <v>0</v>
          </cell>
          <cell r="IW330">
            <v>0</v>
          </cell>
          <cell r="IX330">
            <v>0</v>
          </cell>
          <cell r="IY330">
            <v>0</v>
          </cell>
          <cell r="IZ330">
            <v>0</v>
          </cell>
          <cell r="JA330">
            <v>0</v>
          </cell>
          <cell r="JB330">
            <v>0</v>
          </cell>
          <cell r="JC330">
            <v>0</v>
          </cell>
          <cell r="JD330">
            <v>0</v>
          </cell>
          <cell r="JE330">
            <v>0</v>
          </cell>
          <cell r="JF330">
            <v>0</v>
          </cell>
          <cell r="JG330">
            <v>0</v>
          </cell>
          <cell r="JH330">
            <v>0</v>
          </cell>
          <cell r="JI330">
            <v>0</v>
          </cell>
          <cell r="JJ330">
            <v>0</v>
          </cell>
          <cell r="JK330">
            <v>0</v>
          </cell>
          <cell r="JL330">
            <v>0</v>
          </cell>
          <cell r="JM330">
            <v>0</v>
          </cell>
          <cell r="JN330">
            <v>0</v>
          </cell>
          <cell r="JO330">
            <v>0</v>
          </cell>
          <cell r="JP330">
            <v>0</v>
          </cell>
          <cell r="JQ330">
            <v>0</v>
          </cell>
        </row>
        <row r="331">
          <cell r="F331">
            <v>0.53058626627898775</v>
          </cell>
          <cell r="G331">
            <v>0.91680557219024195</v>
          </cell>
          <cell r="H331">
            <v>5.9952486852607763</v>
          </cell>
          <cell r="I331">
            <v>-3.9503926612796931</v>
          </cell>
          <cell r="J331">
            <v>-6.0563984734671976</v>
          </cell>
          <cell r="K331">
            <v>-4.6810157870286275</v>
          </cell>
          <cell r="L331">
            <v>4.1908409187799407</v>
          </cell>
          <cell r="M331">
            <v>0.82139812747118413</v>
          </cell>
          <cell r="N331">
            <v>-26.946929945530428</v>
          </cell>
          <cell r="O331">
            <v>-7.9113194951905825</v>
          </cell>
          <cell r="P331">
            <v>9.5923030788198957</v>
          </cell>
          <cell r="Q331">
            <v>-6.2214837511419319E-2</v>
          </cell>
          <cell r="R331">
            <v>233.54869669802429</v>
          </cell>
          <cell r="S331">
            <v>6.8238757177969092</v>
          </cell>
          <cell r="T331">
            <v>6.357795491359866</v>
          </cell>
          <cell r="U331">
            <v>-4.1604194096300375</v>
          </cell>
          <cell r="V331">
            <v>23.091381641637781</v>
          </cell>
          <cell r="W331">
            <v>24.175440709032955</v>
          </cell>
          <cell r="X331">
            <v>87.323926991339249</v>
          </cell>
          <cell r="Y331">
            <v>118.23942460874059</v>
          </cell>
          <cell r="Z331">
            <v>-58.780090533331531</v>
          </cell>
          <cell r="AA331">
            <v>29.477978119810359</v>
          </cell>
          <cell r="AB331">
            <v>-14.711124691399164</v>
          </cell>
          <cell r="AC331">
            <v>4.0009506610513199</v>
          </cell>
          <cell r="AD331">
            <v>11.70955739161036</v>
          </cell>
          <cell r="AE331">
            <v>36.568726641809917</v>
          </cell>
          <cell r="AF331">
            <v>-0.34481644402694656</v>
          </cell>
          <cell r="AG331">
            <v>-14.195542110859606</v>
          </cell>
          <cell r="AH331">
            <v>-14.169629976200667</v>
          </cell>
          <cell r="AI331">
            <v>-51.741807583629452</v>
          </cell>
          <cell r="AJ331">
            <v>13.470665938679304</v>
          </cell>
          <cell r="AK331">
            <v>43.157225760620349</v>
          </cell>
          <cell r="AL331">
            <v>60.525913118681274</v>
          </cell>
          <cell r="AM331">
            <v>-19.946961637069762</v>
          </cell>
          <cell r="AN331">
            <v>-4.5406471806509217</v>
          </cell>
          <cell r="AO331">
            <v>39.258458364660328</v>
          </cell>
          <cell r="AP331">
            <v>-12.506958553958611</v>
          </cell>
          <cell r="AQ331">
            <v>-2.39717305441809</v>
          </cell>
          <cell r="AR331">
            <v>10.865731510013575</v>
          </cell>
          <cell r="AS331">
            <v>-4.9407614784886391</v>
          </cell>
          <cell r="AT331">
            <v>-35.603687039299984</v>
          </cell>
          <cell r="AU331">
            <v>0.22048999535945768</v>
          </cell>
          <cell r="AV331">
            <v>45.287773493530949</v>
          </cell>
          <cell r="AW331">
            <v>-5.6916914001103578</v>
          </cell>
          <cell r="AX331">
            <v>19.46628910624986</v>
          </cell>
          <cell r="AY331">
            <v>-45.820278456778397</v>
          </cell>
          <cell r="AZ331">
            <v>-36.540043876921118</v>
          </cell>
          <cell r="BA331">
            <v>2.6359072401901358</v>
          </cell>
          <cell r="BB331">
            <v>23.638603733941636</v>
          </cell>
          <cell r="BC331">
            <v>4.0776357210088463</v>
          </cell>
          <cell r="BD331">
            <v>44.13549447134028</v>
          </cell>
          <cell r="BE331">
            <v>-135.41924430569634</v>
          </cell>
          <cell r="BF331">
            <v>13.116914714828454</v>
          </cell>
          <cell r="BG331">
            <v>-40.099218804250086</v>
          </cell>
          <cell r="BH331">
            <v>-74.76148094124801</v>
          </cell>
          <cell r="BI331">
            <v>-61.766787703219961</v>
          </cell>
          <cell r="BJ331">
            <v>-22.074455355268583</v>
          </cell>
          <cell r="BK331">
            <v>-40.918184974849282</v>
          </cell>
          <cell r="BL331">
            <v>31.544714797579218</v>
          </cell>
          <cell r="BM331">
            <v>42.135439167990626</v>
          </cell>
          <cell r="BN331">
            <v>29.980560660149422</v>
          </cell>
          <cell r="BO331">
            <v>-15.671617272120784</v>
          </cell>
          <cell r="BP331">
            <v>0.12386942765078857</v>
          </cell>
          <cell r="BQ331">
            <v>2.9710019770318468</v>
          </cell>
          <cell r="BR331">
            <v>-379.39083911299531</v>
          </cell>
          <cell r="BS331">
            <v>-18.232534713989935</v>
          </cell>
          <cell r="BT331">
            <v>-7.0799011351200534</v>
          </cell>
          <cell r="BU331">
            <v>-5.3396653999993049E-4</v>
          </cell>
          <cell r="BV331">
            <v>-9.6276222297099139</v>
          </cell>
          <cell r="BW331">
            <v>0</v>
          </cell>
          <cell r="BX331">
            <v>-24.593501946449805</v>
          </cell>
          <cell r="BY331">
            <v>-160.05291599402881</v>
          </cell>
          <cell r="BZ331">
            <v>-129.19465843010039</v>
          </cell>
          <cell r="CA331">
            <v>-5.0327173669502372</v>
          </cell>
          <cell r="CB331">
            <v>2.7821759359194402</v>
          </cell>
          <cell r="CC331">
            <v>-28.030045812810386</v>
          </cell>
          <cell r="CD331">
            <v>-0.32858345322893001</v>
          </cell>
          <cell r="CE331">
            <v>-14.998037277298863</v>
          </cell>
          <cell r="CF331">
            <v>-0.2284709946197836</v>
          </cell>
          <cell r="CG331">
            <v>-1.1276924213007078</v>
          </cell>
          <cell r="CH331">
            <v>-9.6614260019123321E-4</v>
          </cell>
          <cell r="CI331">
            <v>6.3470705500776603E-3</v>
          </cell>
          <cell r="CJ331">
            <v>-1.5489959410160736E-2</v>
          </cell>
          <cell r="CK331">
            <v>-14.723953938830164</v>
          </cell>
          <cell r="CL331">
            <v>-0.25673625796116539</v>
          </cell>
          <cell r="CM331">
            <v>-0.96456066459177237</v>
          </cell>
          <cell r="CN331">
            <v>1.4776416901440825E-3</v>
          </cell>
          <cell r="CO331">
            <v>-4.9940044579670939E-2</v>
          </cell>
          <cell r="CP331">
            <v>0.79327491931053373</v>
          </cell>
          <cell r="CQ331">
            <v>1.5686735150275126</v>
          </cell>
          <cell r="CR331">
            <v>17.01486581350764</v>
          </cell>
          <cell r="CS331">
            <v>8.7416180999753124E-2</v>
          </cell>
          <cell r="CT331">
            <v>-36.636807190470336</v>
          </cell>
          <cell r="CU331">
            <v>-1.2633247889880295E-2</v>
          </cell>
          <cell r="CV331">
            <v>2.3060845705500128</v>
          </cell>
          <cell r="CW331">
            <v>-8.6088920087800034</v>
          </cell>
          <cell r="CX331">
            <v>6.8714406158503607</v>
          </cell>
          <cell r="CY331">
            <v>-4.5741769433598165</v>
          </cell>
          <cell r="CZ331">
            <v>2.9912956610132824E-2</v>
          </cell>
          <cell r="DA331">
            <v>10.692072493091473</v>
          </cell>
          <cell r="DB331">
            <v>8.9492031191493879</v>
          </cell>
          <cell r="DC331">
            <v>-3.8295016097890766</v>
          </cell>
          <cell r="DD331">
            <v>41.740746877550009</v>
          </cell>
          <cell r="DE331">
            <v>-85.082702681000228</v>
          </cell>
          <cell r="DF331">
            <v>-6.0934998849202202</v>
          </cell>
          <cell r="DG331">
            <v>-4.4636435494198849</v>
          </cell>
          <cell r="DH331">
            <v>-7.9122004399323487E-3</v>
          </cell>
          <cell r="DI331">
            <v>-8.9524527841799681</v>
          </cell>
          <cell r="DJ331">
            <v>-3.1111113668598591</v>
          </cell>
          <cell r="DK331">
            <v>-11.623070774159942</v>
          </cell>
          <cell r="DL331">
            <v>-30.286713977990985</v>
          </cell>
          <cell r="DM331">
            <v>1.0957882090788189</v>
          </cell>
          <cell r="DN331">
            <v>-1.2186188407085865</v>
          </cell>
          <cell r="DO331">
            <v>-20.075618142629992</v>
          </cell>
          <cell r="DP331">
            <v>9.0475486049399478E-2</v>
          </cell>
          <cell r="DQ331">
            <v>-0.43632485481248295</v>
          </cell>
          <cell r="DR331">
            <v>-46.340204537802492</v>
          </cell>
          <cell r="DS331">
            <v>1.4404456723700605</v>
          </cell>
          <cell r="DT331">
            <v>-4.5832638372698966</v>
          </cell>
          <cell r="DU331">
            <v>0</v>
          </cell>
          <cell r="DV331">
            <v>-4.1736107098599859</v>
          </cell>
          <cell r="DW331">
            <v>-0.50070155006005734</v>
          </cell>
          <cell r="DX331">
            <v>-6.7543714930899341</v>
          </cell>
          <cell r="DY331">
            <v>-8.3130750272093792</v>
          </cell>
          <cell r="DZ331">
            <v>-0.97318883439038473</v>
          </cell>
          <cell r="EA331">
            <v>-11.524825514348777</v>
          </cell>
          <cell r="EB331">
            <v>-11.232345295760751</v>
          </cell>
          <cell r="EC331">
            <v>0.15086642430014763</v>
          </cell>
          <cell r="ED331">
            <v>0.12386562750907615</v>
          </cell>
          <cell r="EE331">
            <v>127.50661411596957</v>
          </cell>
          <cell r="EF331">
            <v>-6.7839928790399426</v>
          </cell>
          <cell r="EG331">
            <v>-3.0593689466600154</v>
          </cell>
          <cell r="EH331">
            <v>4.0755918449804085E-2</v>
          </cell>
          <cell r="EI331">
            <v>-1.8423115600900246</v>
          </cell>
          <cell r="EJ331">
            <v>0.13653981470974941</v>
          </cell>
          <cell r="EK331">
            <v>-2.3696690389094783</v>
          </cell>
          <cell r="EL331">
            <v>118.8338892977099</v>
          </cell>
          <cell r="EM331">
            <v>1.5767119036863733</v>
          </cell>
          <cell r="EN331">
            <v>4.9803531811594439</v>
          </cell>
          <cell r="EO331">
            <v>-0.7719190804500613</v>
          </cell>
          <cell r="EP331">
            <v>0.41135028750068159</v>
          </cell>
          <cell r="EQ331">
            <v>16.354275217901886</v>
          </cell>
          <cell r="ER331">
            <v>-52.444234342314303</v>
          </cell>
          <cell r="ES331">
            <v>-1.8909020562605292</v>
          </cell>
          <cell r="ET331">
            <v>4.9996179865202066</v>
          </cell>
          <cell r="EU331">
            <v>-3.5809860003305403</v>
          </cell>
          <cell r="EV331">
            <v>-0.56088234208004906</v>
          </cell>
          <cell r="EW331">
            <v>-2.5995208607999984</v>
          </cell>
          <cell r="EX331">
            <v>-29.543393829109846</v>
          </cell>
          <cell r="EY331">
            <v>-6.6770804939696973</v>
          </cell>
          <cell r="EZ331">
            <v>-0.49516421693806478</v>
          </cell>
          <cell r="FA331">
            <v>-1.1452593081103259</v>
          </cell>
          <cell r="FB331">
            <v>-0.46386482099933346</v>
          </cell>
          <cell r="FC331">
            <v>-1.0077855279996584</v>
          </cell>
          <cell r="FD331">
            <v>-9.47901287222885</v>
          </cell>
          <cell r="FE331">
            <v>66.326376442142646</v>
          </cell>
          <cell r="FF331">
            <v>1.1345856365396685</v>
          </cell>
          <cell r="FG331">
            <v>74.370957782760797</v>
          </cell>
          <cell r="FH331">
            <v>-0.22727164622983764</v>
          </cell>
          <cell r="FI331">
            <v>-2.2707547494901519</v>
          </cell>
          <cell r="FJ331">
            <v>-32.812162196159989</v>
          </cell>
          <cell r="FK331">
            <v>-25.957526055899507</v>
          </cell>
          <cell r="FL331">
            <v>-10.145884664821097</v>
          </cell>
          <cell r="FM331">
            <v>41.552902476498275</v>
          </cell>
          <cell r="FN331">
            <v>13.427639224668383</v>
          </cell>
          <cell r="FO331">
            <v>0.42454194064976036</v>
          </cell>
          <cell r="FP331">
            <v>4.9779673707316761</v>
          </cell>
          <cell r="FQ331">
            <v>1.8513813228910294</v>
          </cell>
          <cell r="FR331">
            <v>-62.63911371807626</v>
          </cell>
          <cell r="FS331">
            <v>-2.7272598004110478</v>
          </cell>
          <cell r="FT331">
            <v>5.3024429121999219</v>
          </cell>
          <cell r="FU331">
            <v>0</v>
          </cell>
          <cell r="FV331">
            <v>-8.857029584920042</v>
          </cell>
          <cell r="FW331">
            <v>-21.281669509859967</v>
          </cell>
          <cell r="FX331">
            <v>-7.0577675485101281</v>
          </cell>
          <cell r="FY331">
            <v>0.29582231654967472</v>
          </cell>
          <cell r="FZ331">
            <v>4.8068911509326426</v>
          </cell>
          <cell r="GA331">
            <v>0.17488660728849936</v>
          </cell>
          <cell r="GB331">
            <v>0.55273420189041644</v>
          </cell>
          <cell r="GC331">
            <v>64.670832063347916</v>
          </cell>
          <cell r="GD331">
            <v>-98.518996526578121</v>
          </cell>
          <cell r="GE331">
            <v>-149.66627200065705</v>
          </cell>
          <cell r="GF331">
            <v>0.93682744165107579</v>
          </cell>
          <cell r="GG331">
            <v>2.9453783739882056E-2</v>
          </cell>
          <cell r="GH331">
            <v>-3.4596548140143568E-2</v>
          </cell>
          <cell r="GI331">
            <v>-26.572559404679851</v>
          </cell>
          <cell r="GJ331">
            <v>-2.1526773621098982</v>
          </cell>
          <cell r="GK331">
            <v>-23.047043869920344</v>
          </cell>
          <cell r="GL331">
            <v>-2.6448080177888187</v>
          </cell>
          <cell r="GM331">
            <v>-6.474152809691077</v>
          </cell>
          <cell r="GN331">
            <v>-60.810761853790609</v>
          </cell>
          <cell r="GO331">
            <v>-39.668564944809987</v>
          </cell>
          <cell r="GP331">
            <v>28.054438670011223</v>
          </cell>
          <cell r="GQ331">
            <v>-17.281827085138502</v>
          </cell>
          <cell r="GR331">
            <v>229.8070642054663</v>
          </cell>
          <cell r="GS331">
            <v>0.76623894488056976</v>
          </cell>
          <cell r="GT331">
            <v>8.1171027804884943E-3</v>
          </cell>
          <cell r="GU331">
            <v>-2.7662525754199123</v>
          </cell>
          <cell r="GV331">
            <v>39.405079705200023</v>
          </cell>
          <cell r="GW331">
            <v>-1.5463406768494679</v>
          </cell>
          <cell r="GX331">
            <v>68.936020868310152</v>
          </cell>
          <cell r="GY331">
            <v>9.2527493404704728</v>
          </cell>
          <cell r="GZ331">
            <v>77.821571494539967</v>
          </cell>
          <cell r="HA331">
            <v>0.53808402050071891</v>
          </cell>
          <cell r="HB331">
            <v>0.16358437327016873</v>
          </cell>
          <cell r="HC331">
            <v>3.837014308281141</v>
          </cell>
          <cell r="HD331">
            <v>33.391197299499254</v>
          </cell>
          <cell r="HE331">
            <v>-115.44995902854134</v>
          </cell>
          <cell r="HF331">
            <v>1.1471401179996974</v>
          </cell>
          <cell r="HG331">
            <v>-23.024471164600072</v>
          </cell>
          <cell r="HH331">
            <v>1.8823729602499952</v>
          </cell>
          <cell r="HI331">
            <v>-18.91025153883993</v>
          </cell>
          <cell r="HJ331">
            <v>-8.9232508853999661</v>
          </cell>
          <cell r="HK331">
            <v>-3.2879656095406062</v>
          </cell>
          <cell r="HL331">
            <v>4.7541792234696914</v>
          </cell>
          <cell r="HM331">
            <v>-51.116984362681251</v>
          </cell>
          <cell r="HN331">
            <v>0.15978549576993828</v>
          </cell>
          <cell r="HO331">
            <v>-14.099524013839073</v>
          </cell>
          <cell r="HP331">
            <v>1.6353108363000501</v>
          </cell>
          <cell r="HQ331">
            <v>-5.6663000874214049</v>
          </cell>
          <cell r="HR331">
            <v>3.4604186174256029</v>
          </cell>
          <cell r="HS331">
            <v>-2.1230570996604001</v>
          </cell>
          <cell r="HT331">
            <v>-2.9507162094696469</v>
          </cell>
          <cell r="HU331">
            <v>0</v>
          </cell>
          <cell r="HV331">
            <v>3.0923992449970683E-2</v>
          </cell>
          <cell r="HW331">
            <v>1.2351284960004705E-2</v>
          </cell>
          <cell r="HX331">
            <v>-3.1666788207403442</v>
          </cell>
          <cell r="HY331">
            <v>8.1653733918092257</v>
          </cell>
          <cell r="HZ331">
            <v>3.9910363543403946</v>
          </cell>
          <cell r="IA331">
            <v>-1.5312508949009498</v>
          </cell>
          <cell r="IB331">
            <v>0.44662492761017347</v>
          </cell>
          <cell r="IC331">
            <v>0.31347512987122172</v>
          </cell>
          <cell r="ID331">
            <v>0.27233656114913174</v>
          </cell>
          <cell r="IE331">
            <v>-104.04441104526632</v>
          </cell>
          <cell r="IF331">
            <v>-5.31386187303724E-2</v>
          </cell>
          <cell r="IG331">
            <v>-8.644937691819905</v>
          </cell>
          <cell r="IH331">
            <v>0.29374345625001297</v>
          </cell>
          <cell r="II331">
            <v>3.666162562430145</v>
          </cell>
          <cell r="IJ331">
            <v>0.67821746056961274</v>
          </cell>
          <cell r="IK331">
            <v>0.6910141071803082</v>
          </cell>
          <cell r="IL331">
            <v>-58.065030791089157</v>
          </cell>
          <cell r="IM331">
            <v>-7.9425300483489991</v>
          </cell>
          <cell r="IN331">
            <v>1.8481860428582877</v>
          </cell>
          <cell r="IO331">
            <v>-42.631677619879156</v>
          </cell>
          <cell r="IP331">
            <v>3.5288042675783799</v>
          </cell>
          <cell r="IQ331">
            <v>2.5867758277399844</v>
          </cell>
          <cell r="IR331">
            <v>294.24768303174642</v>
          </cell>
          <cell r="IS331">
            <v>5.5198611434880149</v>
          </cell>
          <cell r="IT331">
            <v>0.2001588380207977</v>
          </cell>
          <cell r="IU331">
            <v>4.8581939515202066</v>
          </cell>
          <cell r="IV331">
            <v>-8.9197184752106295</v>
          </cell>
          <cell r="IW331">
            <v>55.31743837096019</v>
          </cell>
          <cell r="IX331">
            <v>188.43538495982921</v>
          </cell>
          <cell r="IY331">
            <v>2.4705040538701724</v>
          </cell>
          <cell r="IZ331">
            <v>2.8664568990807311</v>
          </cell>
          <cell r="JA331">
            <v>3.8730751550683635</v>
          </cell>
          <cell r="JB331">
            <v>28.812193838790336</v>
          </cell>
          <cell r="JC331">
            <v>1.295700579727054</v>
          </cell>
          <cell r="JD331">
            <v>9.5184337165792385</v>
          </cell>
          <cell r="JE331">
            <v>469.95101078649168</v>
          </cell>
          <cell r="JF331">
            <v>20.536678884200228</v>
          </cell>
          <cell r="JG331">
            <v>46.369227815440354</v>
          </cell>
          <cell r="JH331">
            <v>10.294759985420569</v>
          </cell>
          <cell r="JI331">
            <v>-28.82706088418081</v>
          </cell>
          <cell r="JJ331">
            <v>-46.154184857938162</v>
          </cell>
          <cell r="JK331">
            <v>13.203174274318371</v>
          </cell>
          <cell r="JL331">
            <v>71.625728105240341</v>
          </cell>
          <cell r="JM331">
            <v>89.88169308364013</v>
          </cell>
          <cell r="JN331">
            <v>112.97003147668875</v>
          </cell>
          <cell r="JO331">
            <v>81.738992527989467</v>
          </cell>
          <cell r="JP331">
            <v>58.211558587965555</v>
          </cell>
          <cell r="JQ331">
            <v>40.100411787718258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0</v>
          </cell>
          <cell r="FR332">
            <v>0</v>
          </cell>
          <cell r="FS332">
            <v>0</v>
          </cell>
          <cell r="FT332">
            <v>0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O332">
            <v>0</v>
          </cell>
          <cell r="GP332">
            <v>0</v>
          </cell>
          <cell r="GQ332">
            <v>0</v>
          </cell>
          <cell r="GR332">
            <v>0</v>
          </cell>
          <cell r="GS332">
            <v>0</v>
          </cell>
          <cell r="GT332">
            <v>0</v>
          </cell>
          <cell r="GU332">
            <v>0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C332">
            <v>0</v>
          </cell>
          <cell r="HD332">
            <v>0</v>
          </cell>
          <cell r="HE332">
            <v>0</v>
          </cell>
          <cell r="HF332">
            <v>0</v>
          </cell>
          <cell r="HG332">
            <v>0</v>
          </cell>
          <cell r="HH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0</v>
          </cell>
          <cell r="IG332">
            <v>0</v>
          </cell>
          <cell r="IH332">
            <v>0</v>
          </cell>
          <cell r="II332">
            <v>0</v>
          </cell>
          <cell r="IJ332">
            <v>0</v>
          </cell>
          <cell r="IK332">
            <v>0</v>
          </cell>
          <cell r="IL332">
            <v>0</v>
          </cell>
          <cell r="IM332">
            <v>0</v>
          </cell>
          <cell r="IN332">
            <v>0</v>
          </cell>
          <cell r="IO332">
            <v>0</v>
          </cell>
          <cell r="IP332">
            <v>0</v>
          </cell>
          <cell r="IQ332">
            <v>0</v>
          </cell>
          <cell r="IR332">
            <v>0</v>
          </cell>
          <cell r="IS332">
            <v>0</v>
          </cell>
          <cell r="IT332">
            <v>0</v>
          </cell>
          <cell r="IU332">
            <v>0</v>
          </cell>
          <cell r="IV332">
            <v>0</v>
          </cell>
          <cell r="IW332">
            <v>0</v>
          </cell>
          <cell r="IX332">
            <v>0</v>
          </cell>
          <cell r="IY332">
            <v>0</v>
          </cell>
          <cell r="IZ332">
            <v>0</v>
          </cell>
          <cell r="JA332">
            <v>0</v>
          </cell>
          <cell r="JB332">
            <v>0</v>
          </cell>
          <cell r="JC332">
            <v>0</v>
          </cell>
          <cell r="JD332">
            <v>0</v>
          </cell>
          <cell r="JE332">
            <v>0</v>
          </cell>
          <cell r="JF332">
            <v>0</v>
          </cell>
          <cell r="JG332">
            <v>0</v>
          </cell>
          <cell r="JH332">
            <v>0</v>
          </cell>
          <cell r="JI332">
            <v>0</v>
          </cell>
          <cell r="JJ332">
            <v>0</v>
          </cell>
          <cell r="JK332">
            <v>0</v>
          </cell>
          <cell r="JL332">
            <v>0</v>
          </cell>
          <cell r="JM332">
            <v>0</v>
          </cell>
          <cell r="JN332">
            <v>0</v>
          </cell>
          <cell r="JO332">
            <v>0</v>
          </cell>
          <cell r="JP332">
            <v>0</v>
          </cell>
          <cell r="JQ332">
            <v>0</v>
          </cell>
        </row>
        <row r="333">
          <cell r="F333">
            <v>0</v>
          </cell>
          <cell r="G333">
            <v>0.6021360654694945</v>
          </cell>
          <cell r="H333">
            <v>1.2710835869711445E-2</v>
          </cell>
          <cell r="I333">
            <v>3.4364334932602105</v>
          </cell>
          <cell r="J333">
            <v>2.4400232320504074</v>
          </cell>
          <cell r="K333">
            <v>-6.6041908679835615E-2</v>
          </cell>
          <cell r="L333">
            <v>-1.6769846017796226</v>
          </cell>
          <cell r="M333">
            <v>0</v>
          </cell>
          <cell r="N333">
            <v>2.2152240825198533</v>
          </cell>
          <cell r="O333">
            <v>-1.8692698296704293</v>
          </cell>
          <cell r="P333">
            <v>-0.1776550445410976</v>
          </cell>
          <cell r="Q333">
            <v>0</v>
          </cell>
          <cell r="R333">
            <v>-69.690100859064842</v>
          </cell>
          <cell r="S333">
            <v>2.3997852984784913</v>
          </cell>
          <cell r="T333">
            <v>-2.1223879527506142</v>
          </cell>
          <cell r="U333">
            <v>-9.8474563339777887</v>
          </cell>
          <cell r="V333">
            <v>1.3878498819849483E-2</v>
          </cell>
          <cell r="W333">
            <v>10.167137461759012</v>
          </cell>
          <cell r="X333">
            <v>-68.61857685114046</v>
          </cell>
          <cell r="Y333">
            <v>-61.970807911808151</v>
          </cell>
          <cell r="Z333">
            <v>23.958551334609183</v>
          </cell>
          <cell r="AA333">
            <v>33.698297873909723</v>
          </cell>
          <cell r="AB333">
            <v>-7.6874983868701747</v>
          </cell>
          <cell r="AC333">
            <v>28.587026077871997</v>
          </cell>
          <cell r="AD333">
            <v>-18.268049967959996</v>
          </cell>
          <cell r="AE333">
            <v>148.98323004086706</v>
          </cell>
          <cell r="AF333">
            <v>-12.082125153820016</v>
          </cell>
          <cell r="AG333">
            <v>31.57907646968988</v>
          </cell>
          <cell r="AH333">
            <v>0</v>
          </cell>
          <cell r="AI333">
            <v>-4.206281289849926</v>
          </cell>
          <cell r="AJ333">
            <v>7.7972517326998059</v>
          </cell>
          <cell r="AK333">
            <v>-12.273843360019782</v>
          </cell>
          <cell r="AL333">
            <v>7.5376420373477231</v>
          </cell>
          <cell r="AM333">
            <v>141.93643154473102</v>
          </cell>
          <cell r="AN333">
            <v>14.595714834400496</v>
          </cell>
          <cell r="AO333">
            <v>-40.792672585110267</v>
          </cell>
          <cell r="AP333">
            <v>20.286878557170894</v>
          </cell>
          <cell r="AQ333">
            <v>-5.3948427463601547</v>
          </cell>
          <cell r="AR333">
            <v>-76.924707068043062</v>
          </cell>
          <cell r="AS333">
            <v>11.416924073510017</v>
          </cell>
          <cell r="AT333">
            <v>-18.022230704210415</v>
          </cell>
          <cell r="AU333">
            <v>-3.2187768480071099E-2</v>
          </cell>
          <cell r="AV333">
            <v>-23.029680440460197</v>
          </cell>
          <cell r="AW333">
            <v>1.6765656421512176</v>
          </cell>
          <cell r="AX333">
            <v>3.9457867153305415</v>
          </cell>
          <cell r="AY333">
            <v>57.923142858559913</v>
          </cell>
          <cell r="AZ333">
            <v>-50.244810940090247</v>
          </cell>
          <cell r="BA333">
            <v>16.758465884669931</v>
          </cell>
          <cell r="BB333">
            <v>-38.515548147439404</v>
          </cell>
          <cell r="BC333">
            <v>10.895603165869943</v>
          </cell>
          <cell r="BD333">
            <v>-49.696737407440196</v>
          </cell>
          <cell r="BE333">
            <v>64.347256664463202</v>
          </cell>
          <cell r="BF333">
            <v>-67.573160697839739</v>
          </cell>
          <cell r="BG333">
            <v>45.793238045419457</v>
          </cell>
          <cell r="BH333">
            <v>13.04104569159972</v>
          </cell>
          <cell r="BI333">
            <v>44.859509944009915</v>
          </cell>
          <cell r="BJ333">
            <v>42.500120516690913</v>
          </cell>
          <cell r="BK333">
            <v>-5.3535148870987541</v>
          </cell>
          <cell r="BL333">
            <v>-66.823719804130633</v>
          </cell>
          <cell r="BM333">
            <v>0</v>
          </cell>
          <cell r="BN333">
            <v>-7.1368995069096854</v>
          </cell>
          <cell r="BO333">
            <v>66.283452315000432</v>
          </cell>
          <cell r="BP333">
            <v>-0.79112298027848738</v>
          </cell>
          <cell r="BQ333">
            <v>-0.45169197197992617</v>
          </cell>
          <cell r="BR333">
            <v>-216.04020284294165</v>
          </cell>
          <cell r="BS333">
            <v>0</v>
          </cell>
          <cell r="BT333">
            <v>-3.1217027356997278</v>
          </cell>
          <cell r="BU333">
            <v>-13.723138099300058</v>
          </cell>
          <cell r="BV333">
            <v>0</v>
          </cell>
          <cell r="BW333">
            <v>0</v>
          </cell>
          <cell r="BX333">
            <v>-3.89731743018001</v>
          </cell>
          <cell r="BY333">
            <v>-65.783223294600248</v>
          </cell>
          <cell r="BZ333">
            <v>-10.474656198459343</v>
          </cell>
          <cell r="CA333">
            <v>-77.753036581559627</v>
          </cell>
          <cell r="CB333">
            <v>-16.201606872320099</v>
          </cell>
          <cell r="CC333">
            <v>8.7475093990178721E-2</v>
          </cell>
          <cell r="CD333">
            <v>-25.172996724809309</v>
          </cell>
          <cell r="CE333">
            <v>-7.890257214588928</v>
          </cell>
          <cell r="CF333">
            <v>0</v>
          </cell>
          <cell r="CG333">
            <v>5.729274720124522E-3</v>
          </cell>
          <cell r="CH333">
            <v>0</v>
          </cell>
          <cell r="CI333">
            <v>0</v>
          </cell>
          <cell r="CJ333">
            <v>-2.0710166620006021E-2</v>
          </cell>
          <cell r="CK333">
            <v>-6.5391988500778098E-3</v>
          </cell>
          <cell r="CL333">
            <v>-6.8525993742400715</v>
          </cell>
          <cell r="CM333">
            <v>-0.31098676297096972</v>
          </cell>
          <cell r="CN333">
            <v>-0.4063073704596718</v>
          </cell>
          <cell r="CO333">
            <v>1.2298174087800362</v>
          </cell>
          <cell r="CP333">
            <v>-1.528661024950452</v>
          </cell>
          <cell r="CQ333">
            <v>0</v>
          </cell>
          <cell r="CR333">
            <v>80.274368287915422</v>
          </cell>
          <cell r="CS333">
            <v>0</v>
          </cell>
          <cell r="CT333">
            <v>12.754886536350114</v>
          </cell>
          <cell r="CU333">
            <v>-1.991648029843418E-3</v>
          </cell>
          <cell r="CV333">
            <v>7.9890292182200024</v>
          </cell>
          <cell r="CW333">
            <v>5.1493195100107414E-3</v>
          </cell>
          <cell r="CX333">
            <v>9.2590459314200189</v>
          </cell>
          <cell r="CY333">
            <v>-2.5386436805101766</v>
          </cell>
          <cell r="CZ333">
            <v>8.4379323516004661</v>
          </cell>
          <cell r="DA333">
            <v>-1.1747941458402238</v>
          </cell>
          <cell r="DB333">
            <v>3.5239949399965553E-3</v>
          </cell>
          <cell r="DC333">
            <v>43.341597630730575</v>
          </cell>
          <cell r="DD333">
            <v>2.1986327795202669</v>
          </cell>
          <cell r="DE333">
            <v>6.0130300925629854</v>
          </cell>
          <cell r="DF333">
            <v>0</v>
          </cell>
          <cell r="DG333">
            <v>3.7727147469204283</v>
          </cell>
          <cell r="DH333">
            <v>-0.29641371597017496</v>
          </cell>
          <cell r="DI333">
            <v>0</v>
          </cell>
          <cell r="DJ333">
            <v>0</v>
          </cell>
          <cell r="DK333">
            <v>1.8973646359995655E-2</v>
          </cell>
          <cell r="DL333">
            <v>32.708782381529545</v>
          </cell>
          <cell r="DM333">
            <v>-28.903415023679372</v>
          </cell>
          <cell r="DN333">
            <v>2.876961020001545E-2</v>
          </cell>
          <cell r="DO333">
            <v>0.89367025805017875</v>
          </cell>
          <cell r="DP333">
            <v>5.0152641240601952</v>
          </cell>
          <cell r="DQ333">
            <v>-7.2253159349102134</v>
          </cell>
          <cell r="DR333">
            <v>-40.333052018286253</v>
          </cell>
          <cell r="DS333">
            <v>0</v>
          </cell>
          <cell r="DT333">
            <v>-1.1386508782002238</v>
          </cell>
          <cell r="DU333">
            <v>-1.718540698949937</v>
          </cell>
          <cell r="DV333">
            <v>0</v>
          </cell>
          <cell r="DW333">
            <v>4.0023541440064037E-2</v>
          </cell>
          <cell r="DX333">
            <v>3.5292128139985834E-2</v>
          </cell>
          <cell r="DY333">
            <v>-8.9692320364197258</v>
          </cell>
          <cell r="DZ333">
            <v>0.76670211715099867</v>
          </cell>
          <cell r="EA333">
            <v>40.512670784960392</v>
          </cell>
          <cell r="EB333">
            <v>-2.8444028526100738</v>
          </cell>
          <cell r="EC333">
            <v>-0.197214072009956</v>
          </cell>
          <cell r="ED333">
            <v>-66.819700051789368</v>
          </cell>
          <cell r="EE333">
            <v>-26.296704541906365</v>
          </cell>
          <cell r="EF333">
            <v>0</v>
          </cell>
          <cell r="EG333">
            <v>2.8352938584098411</v>
          </cell>
          <cell r="EH333">
            <v>0</v>
          </cell>
          <cell r="EI333">
            <v>0</v>
          </cell>
          <cell r="EJ333">
            <v>0</v>
          </cell>
          <cell r="EK333">
            <v>0.12138870683008918</v>
          </cell>
          <cell r="EL333">
            <v>-20.719233656460347</v>
          </cell>
          <cell r="EM333">
            <v>-1.385093263800627</v>
          </cell>
          <cell r="EN333">
            <v>-4.3683421292503226</v>
          </cell>
          <cell r="EO333">
            <v>-0.60357579823016749</v>
          </cell>
          <cell r="EP333">
            <v>-3.3092866102201697</v>
          </cell>
          <cell r="EQ333">
            <v>1.1321443508104494</v>
          </cell>
          <cell r="ER333">
            <v>-20.146279474945914</v>
          </cell>
          <cell r="ES333">
            <v>0</v>
          </cell>
          <cell r="ET333">
            <v>-5.7922319125091235</v>
          </cell>
          <cell r="EU333">
            <v>1.2937209580059061E-2</v>
          </cell>
          <cell r="EV333">
            <v>0</v>
          </cell>
          <cell r="EW333">
            <v>0</v>
          </cell>
          <cell r="EX333">
            <v>3.4897729744900516</v>
          </cell>
          <cell r="EY333">
            <v>-12.226734766380105</v>
          </cell>
          <cell r="EZ333">
            <v>7.2366203752699221</v>
          </cell>
          <cell r="FA333">
            <v>2.0923143068594072</v>
          </cell>
          <cell r="FB333">
            <v>0.57295751985975585</v>
          </cell>
          <cell r="FC333">
            <v>-11.488406863030377</v>
          </cell>
          <cell r="FD333">
            <v>-4.0435083190895966</v>
          </cell>
          <cell r="FE333">
            <v>25.370031872731488</v>
          </cell>
          <cell r="FF333">
            <v>-3.1940205389901166E-2</v>
          </cell>
          <cell r="FG333">
            <v>3.183910174760058</v>
          </cell>
          <cell r="FH333">
            <v>2.8611061412698291</v>
          </cell>
          <cell r="FI333">
            <v>0</v>
          </cell>
          <cell r="FJ333">
            <v>7.9529007416200557</v>
          </cell>
          <cell r="FK333">
            <v>-0.1159069431799935</v>
          </cell>
          <cell r="FL333">
            <v>0.15652042152032664</v>
          </cell>
          <cell r="FM333">
            <v>-2.4050671594986852</v>
          </cell>
          <cell r="FN333">
            <v>-9.9111814775892526</v>
          </cell>
          <cell r="FO333">
            <v>0</v>
          </cell>
          <cell r="FP333">
            <v>22.102108100819351</v>
          </cell>
          <cell r="FQ333">
            <v>1.5775820784001553</v>
          </cell>
          <cell r="FR333">
            <v>30.595107982386253</v>
          </cell>
          <cell r="FS333">
            <v>0</v>
          </cell>
          <cell r="FT333">
            <v>43.401284425350241</v>
          </cell>
          <cell r="FU333">
            <v>0.26152268949022073</v>
          </cell>
          <cell r="FV333">
            <v>0.13609875150000006</v>
          </cell>
          <cell r="FW333">
            <v>2.9821135484199885</v>
          </cell>
          <cell r="FX333">
            <v>0</v>
          </cell>
          <cell r="FY333">
            <v>-0.23864360061907064</v>
          </cell>
          <cell r="FZ333">
            <v>-22.462123719461488</v>
          </cell>
          <cell r="GA333">
            <v>0.27834134698969137</v>
          </cell>
          <cell r="GB333">
            <v>-2.1164015843000925</v>
          </cell>
          <cell r="GC333">
            <v>1.0087274633106063</v>
          </cell>
          <cell r="GD333">
            <v>7.3441886617001728</v>
          </cell>
          <cell r="GE333">
            <v>5.7405299346974061</v>
          </cell>
          <cell r="GF333">
            <v>0</v>
          </cell>
          <cell r="GG333">
            <v>0.11688204014035364</v>
          </cell>
          <cell r="GH333">
            <v>0</v>
          </cell>
          <cell r="GI333">
            <v>1.9614866241900017</v>
          </cell>
          <cell r="GJ333">
            <v>0.34142385704998901</v>
          </cell>
          <cell r="GK333">
            <v>0</v>
          </cell>
          <cell r="GL333">
            <v>3.5016130945900841</v>
          </cell>
          <cell r="GM333">
            <v>10.374654513100722</v>
          </cell>
          <cell r="GN333">
            <v>-2.8779321257798074</v>
          </cell>
          <cell r="GO333">
            <v>0.10774590689015895</v>
          </cell>
          <cell r="GP333">
            <v>0.17786367849930684</v>
          </cell>
          <cell r="GQ333">
            <v>-7.9632076539792251</v>
          </cell>
          <cell r="GR333">
            <v>-33.967415511477157</v>
          </cell>
          <cell r="GS333">
            <v>-3.5469582999894556E-2</v>
          </cell>
          <cell r="GT333">
            <v>9.7643723580404185E-2</v>
          </cell>
          <cell r="GU333">
            <v>1.1241791722800372</v>
          </cell>
          <cell r="GV333">
            <v>-2.4520661499199718</v>
          </cell>
          <cell r="GW333">
            <v>0.18367594634000284</v>
          </cell>
          <cell r="GX333">
            <v>0.12556352816989147</v>
          </cell>
          <cell r="GY333">
            <v>-26.917606101989804</v>
          </cell>
          <cell r="GZ333">
            <v>1.2784323083287745</v>
          </cell>
          <cell r="HA333">
            <v>-9.3731586518902077</v>
          </cell>
          <cell r="HB333">
            <v>-7.3477817966700059</v>
          </cell>
          <cell r="HC333">
            <v>8.9813734388999364</v>
          </cell>
          <cell r="HD333">
            <v>0.36779865438984416</v>
          </cell>
          <cell r="HE333">
            <v>9.6978868883306859</v>
          </cell>
          <cell r="HF333">
            <v>0.75069097801997486</v>
          </cell>
          <cell r="HG333">
            <v>0.47019606144931458</v>
          </cell>
          <cell r="HH333">
            <v>3.3955870401314314E-3</v>
          </cell>
          <cell r="HI333">
            <v>8.4666081852899993</v>
          </cell>
          <cell r="HJ333">
            <v>-5.079812866040001</v>
          </cell>
          <cell r="HK333">
            <v>15.15893500406969</v>
          </cell>
          <cell r="HL333">
            <v>5.4824674121700809</v>
          </cell>
          <cell r="HM333">
            <v>-3.3323355805096071</v>
          </cell>
          <cell r="HN333">
            <v>0.82378847838981528</v>
          </cell>
          <cell r="HO333">
            <v>1.308761589470123</v>
          </cell>
          <cell r="HP333">
            <v>-6.3939852209841774E-2</v>
          </cell>
          <cell r="HQ333">
            <v>-14.290868108801078</v>
          </cell>
          <cell r="HR333">
            <v>16.164366104072542</v>
          </cell>
          <cell r="HS333">
            <v>0</v>
          </cell>
          <cell r="HT333">
            <v>-0.41409513465987402</v>
          </cell>
          <cell r="HU333">
            <v>-1.1781943335399774</v>
          </cell>
          <cell r="HV333">
            <v>-3.248367688001963E-2</v>
          </cell>
          <cell r="HW333">
            <v>1.1008152149997841E-2</v>
          </cell>
          <cell r="HX333">
            <v>0.5792171276798399</v>
          </cell>
          <cell r="HY333">
            <v>0</v>
          </cell>
          <cell r="HZ333">
            <v>6.3927584141101761</v>
          </cell>
          <cell r="IA333">
            <v>7.4355694678997679</v>
          </cell>
          <cell r="IB333">
            <v>0.13952780607996829</v>
          </cell>
          <cell r="IC333">
            <v>3.6053029503509606</v>
          </cell>
          <cell r="ID333">
            <v>-0.37424466912034404</v>
          </cell>
          <cell r="IE333">
            <v>58.383871004909452</v>
          </cell>
          <cell r="IF333">
            <v>-3.347159860300053</v>
          </cell>
          <cell r="IG333">
            <v>-12.930088129040087</v>
          </cell>
          <cell r="IH333">
            <v>0.11847676503020921</v>
          </cell>
          <cell r="II333">
            <v>0</v>
          </cell>
          <cell r="IJ333">
            <v>0</v>
          </cell>
          <cell r="IK333">
            <v>0.8520374943900606</v>
          </cell>
          <cell r="IL333">
            <v>-17.497894725370315</v>
          </cell>
          <cell r="IM333">
            <v>-0.73965223685991077</v>
          </cell>
          <cell r="IN333">
            <v>3.2906197612896904</v>
          </cell>
          <cell r="IO333">
            <v>52.947618033040271</v>
          </cell>
          <cell r="IP333">
            <v>35.678043355757836</v>
          </cell>
          <cell r="IQ333">
            <v>1.1870546970385476E-2</v>
          </cell>
          <cell r="IR333">
            <v>120.54683673458931</v>
          </cell>
          <cell r="IS333">
            <v>38.614804030110008</v>
          </cell>
          <cell r="IT333">
            <v>-9.0093091265698604</v>
          </cell>
          <cell r="IU333">
            <v>0.19561188655006845</v>
          </cell>
          <cell r="IV333">
            <v>-53.292837235579952</v>
          </cell>
          <cell r="IW333">
            <v>-10.564269833739999</v>
          </cell>
          <cell r="IX333">
            <v>155.36986125821022</v>
          </cell>
          <cell r="IY333">
            <v>0.48989311157038173</v>
          </cell>
          <cell r="IZ333">
            <v>-1.0503921351701138</v>
          </cell>
          <cell r="JA333">
            <v>1.2868889928199678</v>
          </cell>
          <cell r="JB333">
            <v>0.39795752726013234</v>
          </cell>
          <cell r="JC333">
            <v>-1.8913717408686352</v>
          </cell>
          <cell r="JD333">
            <v>0</v>
          </cell>
          <cell r="JE333">
            <v>95.171204718266381</v>
          </cell>
          <cell r="JF333">
            <v>9.4077425840500837</v>
          </cell>
          <cell r="JG333">
            <v>8.1956945345800705</v>
          </cell>
          <cell r="JH333">
            <v>68.053300826009945</v>
          </cell>
          <cell r="JI333">
            <v>0</v>
          </cell>
          <cell r="JJ333">
            <v>1.883526114090273</v>
          </cell>
          <cell r="JK333">
            <v>-62.009882459439723</v>
          </cell>
          <cell r="JL333">
            <v>29.96457441056009</v>
          </cell>
          <cell r="JM333">
            <v>1.1353233713398367</v>
          </cell>
          <cell r="JN333">
            <v>-4.5818514789971232E-2</v>
          </cell>
          <cell r="JO333">
            <v>11.53731249987959</v>
          </cell>
          <cell r="JP333">
            <v>27.049431351990279</v>
          </cell>
          <cell r="JQ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0</v>
          </cell>
          <cell r="FR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O334">
            <v>0</v>
          </cell>
          <cell r="GP334">
            <v>0</v>
          </cell>
          <cell r="GQ334">
            <v>0</v>
          </cell>
          <cell r="GR334">
            <v>0</v>
          </cell>
          <cell r="GS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  <cell r="HC334">
            <v>0</v>
          </cell>
          <cell r="HD334">
            <v>0</v>
          </cell>
          <cell r="HE334">
            <v>0</v>
          </cell>
          <cell r="HF334">
            <v>0</v>
          </cell>
          <cell r="HG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0</v>
          </cell>
          <cell r="HN334">
            <v>0</v>
          </cell>
          <cell r="HO334">
            <v>0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0</v>
          </cell>
          <cell r="IE334">
            <v>0</v>
          </cell>
          <cell r="IF334">
            <v>0</v>
          </cell>
          <cell r="IG334">
            <v>0</v>
          </cell>
          <cell r="IH334">
            <v>0</v>
          </cell>
          <cell r="II334">
            <v>0</v>
          </cell>
          <cell r="IJ334">
            <v>0</v>
          </cell>
          <cell r="IK334">
            <v>0</v>
          </cell>
          <cell r="IL334">
            <v>0</v>
          </cell>
          <cell r="IM334">
            <v>0</v>
          </cell>
          <cell r="IN334">
            <v>0</v>
          </cell>
          <cell r="IO334">
            <v>0</v>
          </cell>
          <cell r="IP334">
            <v>0</v>
          </cell>
          <cell r="IQ334">
            <v>0</v>
          </cell>
          <cell r="IR334">
            <v>0</v>
          </cell>
          <cell r="IS334">
            <v>0</v>
          </cell>
          <cell r="IT334">
            <v>0</v>
          </cell>
          <cell r="IU334">
            <v>0</v>
          </cell>
          <cell r="IV334">
            <v>0</v>
          </cell>
          <cell r="IW334">
            <v>0</v>
          </cell>
          <cell r="IX334">
            <v>0</v>
          </cell>
          <cell r="IY334">
            <v>0</v>
          </cell>
          <cell r="IZ334">
            <v>0</v>
          </cell>
          <cell r="JA334">
            <v>0</v>
          </cell>
          <cell r="JB334">
            <v>0</v>
          </cell>
          <cell r="JC334">
            <v>0</v>
          </cell>
          <cell r="JD334">
            <v>0</v>
          </cell>
          <cell r="JE334">
            <v>0</v>
          </cell>
          <cell r="JF334">
            <v>0</v>
          </cell>
          <cell r="JG334">
            <v>0</v>
          </cell>
          <cell r="JH334">
            <v>0</v>
          </cell>
          <cell r="JI334">
            <v>0</v>
          </cell>
          <cell r="JJ334">
            <v>0</v>
          </cell>
          <cell r="JK334">
            <v>0</v>
          </cell>
          <cell r="JL334">
            <v>0</v>
          </cell>
          <cell r="JM334">
            <v>0</v>
          </cell>
          <cell r="JN334">
            <v>0</v>
          </cell>
          <cell r="JO334">
            <v>0</v>
          </cell>
          <cell r="JP334">
            <v>0</v>
          </cell>
          <cell r="JQ334">
            <v>0</v>
          </cell>
        </row>
        <row r="335">
          <cell r="F335">
            <v>8.261788493655331E-2</v>
          </cell>
          <cell r="G335">
            <v>-0.77605155934179493</v>
          </cell>
          <cell r="H335">
            <v>-5.8057885763500963</v>
          </cell>
          <cell r="I335">
            <v>0.69726068254112761</v>
          </cell>
          <cell r="J335">
            <v>0</v>
          </cell>
          <cell r="K335">
            <v>4.0325364457094111</v>
          </cell>
          <cell r="L335">
            <v>-0.90280120013994747</v>
          </cell>
          <cell r="M335">
            <v>0</v>
          </cell>
          <cell r="N335">
            <v>30.931133743508326</v>
          </cell>
          <cell r="O335">
            <v>1.5953114065705449</v>
          </cell>
          <cell r="P335">
            <v>0.59514238648080209</v>
          </cell>
          <cell r="Q335">
            <v>-0.14990424530151358</v>
          </cell>
          <cell r="R335">
            <v>-141.96037317138689</v>
          </cell>
          <cell r="S335">
            <v>-6.4788268561260338</v>
          </cell>
          <cell r="T335">
            <v>-5.98300570866013</v>
          </cell>
          <cell r="U335">
            <v>14.670404355645587</v>
          </cell>
          <cell r="V335">
            <v>-15.438317493380964</v>
          </cell>
          <cell r="W335">
            <v>-34.271976028409654</v>
          </cell>
          <cell r="X335">
            <v>-12.700712773030318</v>
          </cell>
          <cell r="Y335">
            <v>-55.60997730539566</v>
          </cell>
          <cell r="Z335">
            <v>50.725980561819597</v>
          </cell>
          <cell r="AA335">
            <v>-76.615939355760929</v>
          </cell>
          <cell r="AB335">
            <v>34.008692719937244</v>
          </cell>
          <cell r="AC335">
            <v>-39.822467150050215</v>
          </cell>
          <cell r="AD335">
            <v>5.5557718620311789</v>
          </cell>
          <cell r="AE335">
            <v>-191.09332791776978</v>
          </cell>
          <cell r="AF335">
            <v>5.1034804502687621</v>
          </cell>
          <cell r="AG335">
            <v>-11.885777593746752</v>
          </cell>
          <cell r="AH335">
            <v>11.401990353480869</v>
          </cell>
          <cell r="AI335">
            <v>50.220668051180837</v>
          </cell>
          <cell r="AJ335">
            <v>-14.996680491050142</v>
          </cell>
          <cell r="AK335">
            <v>-28.091804871099157</v>
          </cell>
          <cell r="AL335">
            <v>-100.44653398049013</v>
          </cell>
          <cell r="AM335">
            <v>-98.705607291733031</v>
          </cell>
          <cell r="AN335">
            <v>-7.4501488960013376</v>
          </cell>
          <cell r="AO335">
            <v>17.442446094160914</v>
          </cell>
          <cell r="AP335">
            <v>-21.501551145322082</v>
          </cell>
          <cell r="AQ335">
            <v>7.8161914026095474</v>
          </cell>
          <cell r="AR335">
            <v>-44.761062188365031</v>
          </cell>
          <cell r="AS335">
            <v>-7.6675055448940839</v>
          </cell>
          <cell r="AT335">
            <v>59.582427116331019</v>
          </cell>
          <cell r="AU335">
            <v>0</v>
          </cell>
          <cell r="AV335">
            <v>-12.491322287229195</v>
          </cell>
          <cell r="AW335">
            <v>-1.633560142209717</v>
          </cell>
          <cell r="AX335">
            <v>-24.45883000685717</v>
          </cell>
          <cell r="AY335">
            <v>-16.740201887831063</v>
          </cell>
          <cell r="AZ335">
            <v>-29.644643822739454</v>
          </cell>
          <cell r="BA335">
            <v>-19.587746475010135</v>
          </cell>
          <cell r="BB335">
            <v>17.774303342388521</v>
          </cell>
          <cell r="BC335">
            <v>-15.639727620282429</v>
          </cell>
          <cell r="BD335">
            <v>5.7457451399604906</v>
          </cell>
          <cell r="BE335">
            <v>19.531286765850382</v>
          </cell>
          <cell r="BF335">
            <v>55.335170552281852</v>
          </cell>
          <cell r="BG335">
            <v>-8.3490689624995866</v>
          </cell>
          <cell r="BH335">
            <v>54.331195673701586</v>
          </cell>
          <cell r="BI335">
            <v>25.698810837609926</v>
          </cell>
          <cell r="BJ335">
            <v>7.1555344030202832</v>
          </cell>
          <cell r="BK335">
            <v>14.369069443448097</v>
          </cell>
          <cell r="BL335">
            <v>2.9693297819194413</v>
          </cell>
          <cell r="BM335">
            <v>-41.641548208870518</v>
          </cell>
          <cell r="BN335">
            <v>-22.736667316341482</v>
          </cell>
          <cell r="BO335">
            <v>-46.014917639698979</v>
          </cell>
          <cell r="BP335">
            <v>-6.5212886135486769</v>
          </cell>
          <cell r="BQ335">
            <v>-15.064333185191572</v>
          </cell>
          <cell r="BR335">
            <v>-254.86337885198009</v>
          </cell>
          <cell r="BS335">
            <v>-19.211128825820197</v>
          </cell>
          <cell r="BT335">
            <v>-25.22932905675043</v>
          </cell>
          <cell r="BU335">
            <v>-2.5464622656800202</v>
          </cell>
          <cell r="BV335">
            <v>0</v>
          </cell>
          <cell r="BW335">
            <v>0</v>
          </cell>
          <cell r="BX335">
            <v>-13.836595056259998</v>
          </cell>
          <cell r="BY335">
            <v>-58.743439900599697</v>
          </cell>
          <cell r="BZ335">
            <v>-30.140624463499989</v>
          </cell>
          <cell r="CA335">
            <v>-72.053473965988815</v>
          </cell>
          <cell r="CB335">
            <v>-19.44496821291068</v>
          </cell>
          <cell r="CC335">
            <v>-11.149086012517728</v>
          </cell>
          <cell r="CD335">
            <v>-2.5082710919486999</v>
          </cell>
          <cell r="CE335">
            <v>31.729479246103438</v>
          </cell>
          <cell r="CF335">
            <v>-7.2233577770020929E-2</v>
          </cell>
          <cell r="CG335">
            <v>0</v>
          </cell>
          <cell r="CH335">
            <v>-3.0515016605932033E-3</v>
          </cell>
          <cell r="CI335">
            <v>0</v>
          </cell>
          <cell r="CJ335">
            <v>-2.7733394499591668E-3</v>
          </cell>
          <cell r="CK335">
            <v>-4.8709442689414573E-2</v>
          </cell>
          <cell r="CL335">
            <v>9.6974549900696729</v>
          </cell>
          <cell r="CM335">
            <v>8.4847199393589108</v>
          </cell>
          <cell r="CN335">
            <v>-3.1219555168718216E-2</v>
          </cell>
          <cell r="CO335">
            <v>13.268098030170222</v>
          </cell>
          <cell r="CP335">
            <v>-0.317950423419461</v>
          </cell>
          <cell r="CQ335">
            <v>0.75514412666962016</v>
          </cell>
          <cell r="CR335">
            <v>-48.45328950437397</v>
          </cell>
          <cell r="CS335">
            <v>-1.6855574984183477</v>
          </cell>
          <cell r="CT335">
            <v>-2.8809718247603087</v>
          </cell>
          <cell r="CU335">
            <v>-3.159279509999946E-3</v>
          </cell>
          <cell r="CV335">
            <v>0</v>
          </cell>
          <cell r="CW335">
            <v>0</v>
          </cell>
          <cell r="CX335">
            <v>1.0482500700277342E-3</v>
          </cell>
          <cell r="CY335">
            <v>-1.6306354836906394</v>
          </cell>
          <cell r="CZ335">
            <v>-0.69417036495087814</v>
          </cell>
          <cell r="DA335">
            <v>-38.263286673747643</v>
          </cell>
          <cell r="DB335">
            <v>0</v>
          </cell>
          <cell r="DC335">
            <v>-4.3688656155609351</v>
          </cell>
          <cell r="DD335">
            <v>1.072308986189455</v>
          </cell>
          <cell r="DE335">
            <v>39.774700663532712</v>
          </cell>
          <cell r="DF335">
            <v>-3.8894855098787957</v>
          </cell>
          <cell r="DG335">
            <v>-0.57598834017971967</v>
          </cell>
          <cell r="DH335">
            <v>0</v>
          </cell>
          <cell r="DI335">
            <v>0</v>
          </cell>
          <cell r="DJ335">
            <v>0</v>
          </cell>
          <cell r="DK335">
            <v>2.0525164759988002E-2</v>
          </cell>
          <cell r="DL335">
            <v>-40.703000460510339</v>
          </cell>
          <cell r="DM335">
            <v>-3.5980190437894635</v>
          </cell>
          <cell r="DN335">
            <v>-4.7797430679565878E-2</v>
          </cell>
          <cell r="DO335">
            <v>0.28667264081013855</v>
          </cell>
          <cell r="DP335">
            <v>75.109018409417331</v>
          </cell>
          <cell r="DQ335">
            <v>13.172775233588254</v>
          </cell>
          <cell r="DR335">
            <v>24.037997588908183</v>
          </cell>
          <cell r="DS335">
            <v>-1.7190102716813271</v>
          </cell>
          <cell r="DT335">
            <v>0.23235263286915142</v>
          </cell>
          <cell r="DU335">
            <v>14.380036856370225</v>
          </cell>
          <cell r="DV335">
            <v>0</v>
          </cell>
          <cell r="DW335">
            <v>0.24502103583006374</v>
          </cell>
          <cell r="DX335">
            <v>3.7031957469991994E-2</v>
          </cell>
          <cell r="DY335">
            <v>-5.7557820252704914</v>
          </cell>
          <cell r="DZ335">
            <v>0.73393136815684556</v>
          </cell>
          <cell r="EA335">
            <v>-5.3994323990900739</v>
          </cell>
          <cell r="EB335">
            <v>0.1518206803002613</v>
          </cell>
          <cell r="EC335">
            <v>28.149368940166823</v>
          </cell>
          <cell r="ED335">
            <v>-7.017341186210615</v>
          </cell>
          <cell r="EE335">
            <v>-98.468310985219432</v>
          </cell>
          <cell r="EF335">
            <v>0.6627989202097524</v>
          </cell>
          <cell r="EG335">
            <v>-20.660043982941716</v>
          </cell>
          <cell r="EH335">
            <v>0.19563286891980169</v>
          </cell>
          <cell r="EI335">
            <v>0</v>
          </cell>
          <cell r="EJ335">
            <v>0</v>
          </cell>
          <cell r="EK335">
            <v>1.3015190180055924E-2</v>
          </cell>
          <cell r="EL335">
            <v>-88.097005392759456</v>
          </cell>
          <cell r="EM335">
            <v>-5.5322938014305691</v>
          </cell>
          <cell r="EN335">
            <v>12.943545097861715</v>
          </cell>
          <cell r="EO335">
            <v>-10.895364258839436</v>
          </cell>
          <cell r="EP335">
            <v>2.2293416290103778</v>
          </cell>
          <cell r="EQ335">
            <v>10.672062744572031</v>
          </cell>
          <cell r="ER335">
            <v>92.458037412536214</v>
          </cell>
          <cell r="ES335">
            <v>1.0666823648007266</v>
          </cell>
          <cell r="ET335">
            <v>-2.8607531608795398</v>
          </cell>
          <cell r="EU335">
            <v>0</v>
          </cell>
          <cell r="EV335">
            <v>0</v>
          </cell>
          <cell r="EW335">
            <v>-4.9149824780016615E-2</v>
          </cell>
          <cell r="EX335">
            <v>0.86406971354017514</v>
          </cell>
          <cell r="EY335">
            <v>80.225101723580337</v>
          </cell>
          <cell r="EZ335">
            <v>-3.8304175246521481</v>
          </cell>
          <cell r="FA335">
            <v>-7.1855340529509704E-2</v>
          </cell>
          <cell r="FB335">
            <v>19.201445072879778</v>
          </cell>
          <cell r="FC335">
            <v>1.0466014041503513</v>
          </cell>
          <cell r="FD335">
            <v>-3.1336870155682846</v>
          </cell>
          <cell r="FE335">
            <v>-80.77309128845809</v>
          </cell>
          <cell r="FF335">
            <v>-1.5450070380902616</v>
          </cell>
          <cell r="FG335">
            <v>0.40605608880014188</v>
          </cell>
          <cell r="FH335">
            <v>-38.947983375949661</v>
          </cell>
          <cell r="FI335">
            <v>0</v>
          </cell>
          <cell r="FJ335">
            <v>7.0010738160135588E-2</v>
          </cell>
          <cell r="FK335">
            <v>-2.8742991278500085</v>
          </cell>
          <cell r="FL335">
            <v>1.050272102600502</v>
          </cell>
          <cell r="FM335">
            <v>-51.573801780488793</v>
          </cell>
          <cell r="FN335">
            <v>0.83756962439110794</v>
          </cell>
          <cell r="FO335">
            <v>20.335832358260177</v>
          </cell>
          <cell r="FP335">
            <v>0.37156359941218398</v>
          </cell>
          <cell r="FQ335">
            <v>-8.903304477698839</v>
          </cell>
          <cell r="FR335">
            <v>-69.320771632323158</v>
          </cell>
          <cell r="FS335">
            <v>1.5264302133282399</v>
          </cell>
          <cell r="FT335">
            <v>4.2180088561508455E-2</v>
          </cell>
          <cell r="FU335">
            <v>-5.1250866815998961</v>
          </cell>
          <cell r="FV335">
            <v>-0.42950360344002547</v>
          </cell>
          <cell r="FW335">
            <v>-0.1355723188698903</v>
          </cell>
          <cell r="FX335">
            <v>2.7682031880899558</v>
          </cell>
          <cell r="FY335">
            <v>9.751437224651454</v>
          </cell>
          <cell r="FZ335">
            <v>2.6124442172585987</v>
          </cell>
          <cell r="GA335">
            <v>1.0306285551687324</v>
          </cell>
          <cell r="GB335">
            <v>65.091755784429552</v>
          </cell>
          <cell r="GC335">
            <v>-145.79747766747823</v>
          </cell>
          <cell r="GD335">
            <v>-0.65621063242178934</v>
          </cell>
          <cell r="GE335">
            <v>306.09974910449819</v>
          </cell>
          <cell r="GF335">
            <v>8.6093149620892291</v>
          </cell>
          <cell r="GG335">
            <v>-1.1560495408302813</v>
          </cell>
          <cell r="GH335">
            <v>1.891503463240042</v>
          </cell>
          <cell r="GI335">
            <v>-5.3044159304797631</v>
          </cell>
          <cell r="GJ335">
            <v>0</v>
          </cell>
          <cell r="GK335">
            <v>36.566100600869959</v>
          </cell>
          <cell r="GL335">
            <v>15.255266641721391</v>
          </cell>
          <cell r="GM335">
            <v>4.7773533921408671</v>
          </cell>
          <cell r="GN335">
            <v>238.43114424525811</v>
          </cell>
          <cell r="GO335">
            <v>-5.8048882901857723E-3</v>
          </cell>
          <cell r="GP335">
            <v>5.059877124718696</v>
          </cell>
          <cell r="GQ335">
            <v>1.9754590340689901</v>
          </cell>
          <cell r="GR335">
            <v>-50.414475892699556</v>
          </cell>
          <cell r="GS335">
            <v>-0.68646202952004387</v>
          </cell>
          <cell r="GT335">
            <v>62.000336512849572</v>
          </cell>
          <cell r="GU335">
            <v>-7.0526604997667164E-4</v>
          </cell>
          <cell r="GV335">
            <v>0</v>
          </cell>
          <cell r="GW335">
            <v>0</v>
          </cell>
          <cell r="GX335">
            <v>-2.017497775279935</v>
          </cell>
          <cell r="GY335">
            <v>39.971872893509499</v>
          </cell>
          <cell r="GZ335">
            <v>-108.66472093346601</v>
          </cell>
          <cell r="HA335">
            <v>-2.9142037947603967</v>
          </cell>
          <cell r="HB335">
            <v>-38.921003386389202</v>
          </cell>
          <cell r="HC335">
            <v>-1.3468559333014127</v>
          </cell>
          <cell r="HD335">
            <v>2.1647638197300694</v>
          </cell>
          <cell r="HE335">
            <v>3.6846680285962066</v>
          </cell>
          <cell r="HF335">
            <v>9.6533708960123477E-2</v>
          </cell>
          <cell r="HG335">
            <v>44.711296966760528</v>
          </cell>
          <cell r="HH335">
            <v>-27.897044598290449</v>
          </cell>
          <cell r="HI335">
            <v>0</v>
          </cell>
          <cell r="HJ335">
            <v>0</v>
          </cell>
          <cell r="HK335">
            <v>-27.498713425330152</v>
          </cell>
          <cell r="HL335">
            <v>-2.6524701151192858</v>
          </cell>
          <cell r="HM335">
            <v>3.3082532317512232</v>
          </cell>
          <cell r="HN335">
            <v>0.98032820690968947</v>
          </cell>
          <cell r="HO335">
            <v>11.68784154325931</v>
          </cell>
          <cell r="HP335">
            <v>0.55276627961757185</v>
          </cell>
          <cell r="HQ335">
            <v>0.39587623007173534</v>
          </cell>
          <cell r="HR335">
            <v>36.977609234832926</v>
          </cell>
          <cell r="HS335">
            <v>11.038259532178927</v>
          </cell>
          <cell r="HT335">
            <v>8.5536608622196582</v>
          </cell>
          <cell r="HU335">
            <v>-0.5636833023509098</v>
          </cell>
          <cell r="HV335">
            <v>-0.28407126765011981</v>
          </cell>
          <cell r="HW335">
            <v>0.32018249799011755</v>
          </cell>
          <cell r="HX335">
            <v>6.6832454559908001</v>
          </cell>
          <cell r="HY335">
            <v>4.9580161643389147</v>
          </cell>
          <cell r="HZ335">
            <v>11.108076227719721</v>
          </cell>
          <cell r="IA335">
            <v>3.2399246296099591</v>
          </cell>
          <cell r="IB335">
            <v>-10.706624263018966</v>
          </cell>
          <cell r="IC335">
            <v>1.4339044219595962</v>
          </cell>
          <cell r="ID335">
            <v>1.196718275818057</v>
          </cell>
          <cell r="IE335">
            <v>101.12041719752597</v>
          </cell>
          <cell r="IF335">
            <v>0.43919593632199394</v>
          </cell>
          <cell r="IG335">
            <v>-0.85024553649054724</v>
          </cell>
          <cell r="IH335">
            <v>0.2459560262695959</v>
          </cell>
          <cell r="II335">
            <v>0.85495388125991667</v>
          </cell>
          <cell r="IJ335">
            <v>0.26795361924996541</v>
          </cell>
          <cell r="IK335">
            <v>3.9629293626530853</v>
          </cell>
          <cell r="IL335">
            <v>-1.2591586632588587</v>
          </cell>
          <cell r="IM335">
            <v>-3.3126952562179213</v>
          </cell>
          <cell r="IN335">
            <v>4.8504189125414996</v>
          </cell>
          <cell r="IO335">
            <v>94.362305643049694</v>
          </cell>
          <cell r="IP335">
            <v>-1.4475769499185844</v>
          </cell>
          <cell r="IQ335">
            <v>3.0063802220502112</v>
          </cell>
          <cell r="IR335">
            <v>-1449.1042619295622</v>
          </cell>
          <cell r="IS335">
            <v>-13.97406373566082</v>
          </cell>
          <cell r="IT335">
            <v>0</v>
          </cell>
          <cell r="IU335">
            <v>0</v>
          </cell>
          <cell r="IV335">
            <v>-4.7838099914199574</v>
          </cell>
          <cell r="IW335">
            <v>24.476030134339908</v>
          </cell>
          <cell r="IX335">
            <v>-914.71277589855799</v>
          </cell>
          <cell r="IY335">
            <v>6.7610596176527906</v>
          </cell>
          <cell r="IZ335">
            <v>-62.000346370601619</v>
          </cell>
          <cell r="JA335">
            <v>5.5669000412799505</v>
          </cell>
          <cell r="JB335">
            <v>-492.75435874342293</v>
          </cell>
          <cell r="JC335">
            <v>2.3171030168414291</v>
          </cell>
          <cell r="JD335">
            <v>0</v>
          </cell>
          <cell r="JE335">
            <v>551.58857177101891</v>
          </cell>
          <cell r="JF335">
            <v>6.6491849949670723</v>
          </cell>
          <cell r="JG335">
            <v>-2.7045299502788112E-3</v>
          </cell>
          <cell r="JH335">
            <v>8.613133304659641</v>
          </cell>
          <cell r="JI335">
            <v>10.460656183089895</v>
          </cell>
          <cell r="JJ335">
            <v>0</v>
          </cell>
          <cell r="JK335">
            <v>205.25289429790973</v>
          </cell>
          <cell r="JL335">
            <v>160.02800784564897</v>
          </cell>
          <cell r="JM335">
            <v>74.703473609448338</v>
          </cell>
          <cell r="JN335">
            <v>4.3933755704892974</v>
          </cell>
          <cell r="JO335">
            <v>3.4859812141494331</v>
          </cell>
          <cell r="JP335">
            <v>71.760434092306241</v>
          </cell>
          <cell r="JQ335">
            <v>6.2441351882698655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0</v>
          </cell>
          <cell r="FR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O336">
            <v>0</v>
          </cell>
          <cell r="GP336">
            <v>0</v>
          </cell>
          <cell r="GQ336">
            <v>0</v>
          </cell>
          <cell r="GR336">
            <v>0</v>
          </cell>
          <cell r="GS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  <cell r="HC336">
            <v>0</v>
          </cell>
          <cell r="HD336">
            <v>0</v>
          </cell>
          <cell r="HE336">
            <v>0</v>
          </cell>
          <cell r="HF336">
            <v>0</v>
          </cell>
          <cell r="HG336">
            <v>0</v>
          </cell>
          <cell r="HH336">
            <v>0</v>
          </cell>
          <cell r="HI336">
            <v>0</v>
          </cell>
          <cell r="HJ336">
            <v>0</v>
          </cell>
          <cell r="HK336">
            <v>0</v>
          </cell>
          <cell r="HL336">
            <v>0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0</v>
          </cell>
          <cell r="IE336">
            <v>0</v>
          </cell>
          <cell r="IF336">
            <v>0</v>
          </cell>
          <cell r="IG336">
            <v>0</v>
          </cell>
          <cell r="IH336">
            <v>0</v>
          </cell>
          <cell r="II336">
            <v>0</v>
          </cell>
          <cell r="IJ336">
            <v>0</v>
          </cell>
          <cell r="IK336">
            <v>0</v>
          </cell>
          <cell r="IL336">
            <v>0</v>
          </cell>
          <cell r="IM336">
            <v>0</v>
          </cell>
          <cell r="IN336">
            <v>0</v>
          </cell>
          <cell r="IO336">
            <v>0</v>
          </cell>
          <cell r="IP336">
            <v>0</v>
          </cell>
          <cell r="IQ336">
            <v>0</v>
          </cell>
          <cell r="IR336">
            <v>0</v>
          </cell>
          <cell r="IS336">
            <v>0</v>
          </cell>
          <cell r="IT336">
            <v>0</v>
          </cell>
          <cell r="IU336">
            <v>0</v>
          </cell>
          <cell r="IV336">
            <v>0</v>
          </cell>
          <cell r="IW336">
            <v>0</v>
          </cell>
          <cell r="IX336">
            <v>0</v>
          </cell>
          <cell r="IY336">
            <v>0</v>
          </cell>
          <cell r="IZ336">
            <v>0</v>
          </cell>
          <cell r="JA336">
            <v>0</v>
          </cell>
          <cell r="JB336">
            <v>0</v>
          </cell>
          <cell r="JC336">
            <v>0</v>
          </cell>
          <cell r="JD336">
            <v>0</v>
          </cell>
          <cell r="JE336">
            <v>0</v>
          </cell>
          <cell r="JF336">
            <v>0</v>
          </cell>
          <cell r="JG336">
            <v>0</v>
          </cell>
          <cell r="JH336">
            <v>0</v>
          </cell>
          <cell r="JI336">
            <v>0</v>
          </cell>
          <cell r="JJ336">
            <v>0</v>
          </cell>
          <cell r="JK336">
            <v>0</v>
          </cell>
          <cell r="JL336">
            <v>0</v>
          </cell>
          <cell r="JM336">
            <v>0</v>
          </cell>
          <cell r="JN336">
            <v>0</v>
          </cell>
          <cell r="JO336">
            <v>0</v>
          </cell>
          <cell r="JP336">
            <v>0</v>
          </cell>
          <cell r="JQ336">
            <v>0</v>
          </cell>
        </row>
        <row r="337">
          <cell r="F337">
            <v>3.2182754906007176</v>
          </cell>
          <cell r="G337">
            <v>-0.29506163642872707</v>
          </cell>
          <cell r="H337">
            <v>1.5930654779913311</v>
          </cell>
          <cell r="I337">
            <v>-3.4147028004899767</v>
          </cell>
          <cell r="J337">
            <v>-1.6203864135486583</v>
          </cell>
          <cell r="K337">
            <v>21.380721604909922</v>
          </cell>
          <cell r="L337">
            <v>1.4501187046189443</v>
          </cell>
          <cell r="M337">
            <v>-0.71647843909931908</v>
          </cell>
          <cell r="N337">
            <v>-8.6422964899611543E-2</v>
          </cell>
          <cell r="O337">
            <v>-0.46865729708042636</v>
          </cell>
          <cell r="P337">
            <v>0.21966833050100831</v>
          </cell>
          <cell r="Q337">
            <v>-3.2014213502407074E-10</v>
          </cell>
          <cell r="R337">
            <v>-121.76957223191857</v>
          </cell>
          <cell r="S337">
            <v>-0.54382537036326539</v>
          </cell>
          <cell r="T337">
            <v>21.592752514208769</v>
          </cell>
          <cell r="U337">
            <v>11.495071521499995</v>
          </cell>
          <cell r="V337">
            <v>19.747249257619842</v>
          </cell>
          <cell r="W337">
            <v>-0.37670163659913669</v>
          </cell>
          <cell r="X337">
            <v>-13.376591074901626</v>
          </cell>
          <cell r="Y337">
            <v>-80.37197257941807</v>
          </cell>
          <cell r="Z337">
            <v>-15.84136099957982</v>
          </cell>
          <cell r="AA337">
            <v>-27.136831690289</v>
          </cell>
          <cell r="AB337">
            <v>-22.731910956239972</v>
          </cell>
          <cell r="AC337">
            <v>-12.360776664079822</v>
          </cell>
          <cell r="AD337">
            <v>-1.8646745537807874</v>
          </cell>
          <cell r="AE337">
            <v>-217.06519897381077</v>
          </cell>
          <cell r="AF337">
            <v>-6.6493628529387934</v>
          </cell>
          <cell r="AG337">
            <v>-43.740372830859997</v>
          </cell>
          <cell r="AH337">
            <v>-48.789425707171176</v>
          </cell>
          <cell r="AI337">
            <v>-16.6997733767912</v>
          </cell>
          <cell r="AJ337">
            <v>-19.211053860749416</v>
          </cell>
          <cell r="AK337">
            <v>-37.3122701766315</v>
          </cell>
          <cell r="AL337">
            <v>-45.268262991659867</v>
          </cell>
          <cell r="AM337">
            <v>11.150429441179995</v>
          </cell>
          <cell r="AN337">
            <v>-3.5656271664320229</v>
          </cell>
          <cell r="AO337">
            <v>3.5882304009319341</v>
          </cell>
          <cell r="AP337">
            <v>-9.036075762958717</v>
          </cell>
          <cell r="AQ337">
            <v>-1.5316340897279588</v>
          </cell>
          <cell r="AR337">
            <v>-130.96482165635098</v>
          </cell>
          <cell r="AS337">
            <v>-12.53065666495786</v>
          </cell>
          <cell r="AT337">
            <v>-2.3509875529198325</v>
          </cell>
          <cell r="AU337">
            <v>20.739271502930933</v>
          </cell>
          <cell r="AV337">
            <v>0.40250243655918894</v>
          </cell>
          <cell r="AW337">
            <v>-9.1597020656809036</v>
          </cell>
          <cell r="AX337">
            <v>-15.050735693010211</v>
          </cell>
          <cell r="AY337">
            <v>-5.1118775607301359</v>
          </cell>
          <cell r="AZ337">
            <v>0</v>
          </cell>
          <cell r="BA337">
            <v>-40.000990569193164</v>
          </cell>
          <cell r="BB337">
            <v>-34.151879684150117</v>
          </cell>
          <cell r="BC337">
            <v>4.6104090816297685</v>
          </cell>
          <cell r="BD337">
            <v>-38.36017488682046</v>
          </cell>
          <cell r="BE337">
            <v>-278.77427702618297</v>
          </cell>
          <cell r="BF337">
            <v>-1.6740230615687324</v>
          </cell>
          <cell r="BG337">
            <v>-45.831750815799751</v>
          </cell>
          <cell r="BH337">
            <v>-24.089008070151976</v>
          </cell>
          <cell r="BI337">
            <v>-64.211617292488882</v>
          </cell>
          <cell r="BJ337">
            <v>-1.7418784090205008</v>
          </cell>
          <cell r="BK337">
            <v>-14.420772386702083</v>
          </cell>
          <cell r="BL337">
            <v>-5.3273742383189528</v>
          </cell>
          <cell r="BM337">
            <v>-7.3285433209498478</v>
          </cell>
          <cell r="BN337">
            <v>-9.0663109079687274</v>
          </cell>
          <cell r="BO337">
            <v>-15.694450245930057</v>
          </cell>
          <cell r="BP337">
            <v>-39.066495113211204</v>
          </cell>
          <cell r="BQ337">
            <v>-50.322053164070894</v>
          </cell>
          <cell r="BR337">
            <v>-100.52571553365851</v>
          </cell>
          <cell r="BS337">
            <v>-5.5186555067211884</v>
          </cell>
          <cell r="BT337">
            <v>-20.38124831848927</v>
          </cell>
          <cell r="BU337">
            <v>-4.2191355766799461</v>
          </cell>
          <cell r="BV337">
            <v>8.8601995216986325</v>
          </cell>
          <cell r="BW337">
            <v>-3.0708917150400339</v>
          </cell>
          <cell r="BX337">
            <v>60.560562733289771</v>
          </cell>
          <cell r="BY337">
            <v>-38.91715252132235</v>
          </cell>
          <cell r="BZ337">
            <v>-16.306997591930212</v>
          </cell>
          <cell r="CA337">
            <v>-23.915846473452802</v>
          </cell>
          <cell r="CB337">
            <v>-1.7482760283801326</v>
          </cell>
          <cell r="CC337">
            <v>-21.667652544958401</v>
          </cell>
          <cell r="CD337">
            <v>-34.200621511668942</v>
          </cell>
          <cell r="CE337">
            <v>-21.467392207094235</v>
          </cell>
          <cell r="CF337">
            <v>-1.7112585613722331</v>
          </cell>
          <cell r="CG337">
            <v>11.135062512720651</v>
          </cell>
          <cell r="CH337">
            <v>-6.0848207294839085E-3</v>
          </cell>
          <cell r="CI337">
            <v>-1.6241108390204317E-2</v>
          </cell>
          <cell r="CJ337">
            <v>-6.3513214099657489E-3</v>
          </cell>
          <cell r="CK337">
            <v>-16.56971407320907</v>
          </cell>
          <cell r="CL337">
            <v>-1.1457931768491108</v>
          </cell>
          <cell r="CM337">
            <v>-3.1443250200027251E-2</v>
          </cell>
          <cell r="CN337">
            <v>-3.7623128058839939E-2</v>
          </cell>
          <cell r="CO337">
            <v>-5.1990568666578838</v>
          </cell>
          <cell r="CP337">
            <v>-0.59093543593917275</v>
          </cell>
          <cell r="CQ337">
            <v>-7.2879529769998044</v>
          </cell>
          <cell r="CR337">
            <v>11.141010468287277</v>
          </cell>
          <cell r="CS337">
            <v>0.96617919035998057</v>
          </cell>
          <cell r="CT337">
            <v>-0.32412361751994467</v>
          </cell>
          <cell r="CU337">
            <v>-15.535842532000061</v>
          </cell>
          <cell r="CV337">
            <v>70.766999872169436</v>
          </cell>
          <cell r="CW337">
            <v>-1.7041514242200719</v>
          </cell>
          <cell r="CX337">
            <v>-1.3041013017791556</v>
          </cell>
          <cell r="CY337">
            <v>-2.1115857170807431</v>
          </cell>
          <cell r="CZ337">
            <v>1.332194630003869E-2</v>
          </cell>
          <cell r="DA337">
            <v>-0.7006525543074531</v>
          </cell>
          <cell r="DB337">
            <v>-2.657162228289053</v>
          </cell>
          <cell r="DC337">
            <v>-36.09550397619023</v>
          </cell>
          <cell r="DD337">
            <v>-0.17236718915046367</v>
          </cell>
          <cell r="DE337">
            <v>-62.532238788087852</v>
          </cell>
          <cell r="DF337">
            <v>-34.547049731083462</v>
          </cell>
          <cell r="DG337">
            <v>-1.7290015438902628</v>
          </cell>
          <cell r="DH337">
            <v>61.134258736789889</v>
          </cell>
          <cell r="DI337">
            <v>-6.3712394614103687</v>
          </cell>
          <cell r="DJ337">
            <v>-0.12598675288063532</v>
          </cell>
          <cell r="DK337">
            <v>-31.614102532850666</v>
          </cell>
          <cell r="DL337">
            <v>6.3082530078008858</v>
          </cell>
          <cell r="DM337">
            <v>0.15308065870999599</v>
          </cell>
          <cell r="DN337">
            <v>-30.936562813303681</v>
          </cell>
          <cell r="DO337">
            <v>-12.417648109169932</v>
          </cell>
          <cell r="DP337">
            <v>-2.1715319023805932</v>
          </cell>
          <cell r="DQ337">
            <v>-10.214708344430619</v>
          </cell>
          <cell r="DR337">
            <v>-19.891688417555997</v>
          </cell>
          <cell r="DS337">
            <v>-10.787100691228261</v>
          </cell>
          <cell r="DT337">
            <v>-3.4762680803405601</v>
          </cell>
          <cell r="DU337">
            <v>-4.7274928769002145</v>
          </cell>
          <cell r="DV337">
            <v>57.266115658450872</v>
          </cell>
          <cell r="DW337">
            <v>-42.684406957801912</v>
          </cell>
          <cell r="DX337">
            <v>0.55178196772067167</v>
          </cell>
          <cell r="DY337">
            <v>4.4209284039643535</v>
          </cell>
          <cell r="DZ337">
            <v>-6.8693770898400999</v>
          </cell>
          <cell r="EA337">
            <v>8.4062089739745716E-2</v>
          </cell>
          <cell r="EB337">
            <v>-1.7975514969748474E-2</v>
          </cell>
          <cell r="EC337">
            <v>-11.545822213198335</v>
          </cell>
          <cell r="ED337">
            <v>-2.1061331131495535</v>
          </cell>
          <cell r="EE337">
            <v>19.08530779882858</v>
          </cell>
          <cell r="EF337">
            <v>10.420883191240137</v>
          </cell>
          <cell r="EG337">
            <v>3.2448992468907818</v>
          </cell>
          <cell r="EH337">
            <v>7.1803859844603721</v>
          </cell>
          <cell r="EI337">
            <v>6.3707779784599552</v>
          </cell>
          <cell r="EJ337">
            <v>-5.0631621942702623</v>
          </cell>
          <cell r="EK337">
            <v>-6.8659137022486902</v>
          </cell>
          <cell r="EL337">
            <v>-6.6487129432498477</v>
          </cell>
          <cell r="EM337">
            <v>-5.8699042715900305</v>
          </cell>
          <cell r="EN337">
            <v>14.691984820048674</v>
          </cell>
          <cell r="EO337">
            <v>-0.25166215174249373</v>
          </cell>
          <cell r="EP337">
            <v>1.1546113076765323</v>
          </cell>
          <cell r="EQ337">
            <v>0.72112053316050151</v>
          </cell>
          <cell r="ER337">
            <v>26.531108864670387</v>
          </cell>
          <cell r="ES337">
            <v>-0.35285500060854247</v>
          </cell>
          <cell r="ET337">
            <v>17.415050103871181</v>
          </cell>
          <cell r="EU337">
            <v>8.9427500856718325</v>
          </cell>
          <cell r="EV337">
            <v>15.464613910359731</v>
          </cell>
          <cell r="EW337">
            <v>-4.4176893556405048</v>
          </cell>
          <cell r="EX337">
            <v>10.625482627797282</v>
          </cell>
          <cell r="EY337">
            <v>-24.538198455933525</v>
          </cell>
          <cell r="EZ337">
            <v>0.10688795679971008</v>
          </cell>
          <cell r="FA337">
            <v>0.33416176485843607</v>
          </cell>
          <cell r="FB337">
            <v>-2.4640041397797177</v>
          </cell>
          <cell r="FC337">
            <v>5.9070718155908253</v>
          </cell>
          <cell r="FD337">
            <v>-0.49216244832859957</v>
          </cell>
          <cell r="FE337">
            <v>-99.81873221709975</v>
          </cell>
          <cell r="FF337">
            <v>-108.05368359644126</v>
          </cell>
          <cell r="FG337">
            <v>-0.5323087197393761</v>
          </cell>
          <cell r="FH337">
            <v>-2.7688196268400134</v>
          </cell>
          <cell r="FI337">
            <v>23.02238038140149</v>
          </cell>
          <cell r="FJ337">
            <v>-4.2402466924113469</v>
          </cell>
          <cell r="FK337">
            <v>-0.34435617219060077</v>
          </cell>
          <cell r="FL337">
            <v>2.9462203230905288</v>
          </cell>
          <cell r="FM337">
            <v>-5.7079662095993626</v>
          </cell>
          <cell r="FN337">
            <v>1.0008435899089818</v>
          </cell>
          <cell r="FO337">
            <v>-2.3043393590105552</v>
          </cell>
          <cell r="FP337">
            <v>-4.6359583677203773</v>
          </cell>
          <cell r="FQ337">
            <v>1.7995022324521415</v>
          </cell>
          <cell r="FR337">
            <v>-81.131048942828784</v>
          </cell>
          <cell r="FS337">
            <v>-143.61038212813764</v>
          </cell>
          <cell r="FT337">
            <v>-1.0422991888908655</v>
          </cell>
          <cell r="FU337">
            <v>-10.832467539760728</v>
          </cell>
          <cell r="FV337">
            <v>23.635978512062138</v>
          </cell>
          <cell r="FW337">
            <v>-1.8441923770205904</v>
          </cell>
          <cell r="FX337">
            <v>-2.5203823007886967</v>
          </cell>
          <cell r="FY337">
            <v>0.43727491793833906</v>
          </cell>
          <cell r="FZ337">
            <v>0.39222492165026779</v>
          </cell>
          <cell r="GA337">
            <v>1.4082184330300151</v>
          </cell>
          <cell r="GB337">
            <v>-0.21145916149998811</v>
          </cell>
          <cell r="GC337">
            <v>2.9678478734203964</v>
          </cell>
          <cell r="GD337">
            <v>50.088589095168572</v>
          </cell>
          <cell r="GE337">
            <v>-47.011625101586105</v>
          </cell>
          <cell r="GF337">
            <v>-1.0595903584180633</v>
          </cell>
          <cell r="GG337">
            <v>-1.5610788832909748</v>
          </cell>
          <cell r="GH337">
            <v>-37.982211821601595</v>
          </cell>
          <cell r="GI337">
            <v>5.7026549377696938</v>
          </cell>
          <cell r="GJ337">
            <v>-11.866146435749215</v>
          </cell>
          <cell r="GK337">
            <v>-7.0992316804804432</v>
          </cell>
          <cell r="GL337">
            <v>1.8144959808778367</v>
          </cell>
          <cell r="GM337">
            <v>0.42507284362022801</v>
          </cell>
          <cell r="GN337">
            <v>0.81520912769701681</v>
          </cell>
          <cell r="GO337">
            <v>-0.14162328017846448</v>
          </cell>
          <cell r="GP337">
            <v>1.923549736449786</v>
          </cell>
          <cell r="GQ337">
            <v>2.0172747316992172</v>
          </cell>
          <cell r="GR337">
            <v>27.257433521037456</v>
          </cell>
          <cell r="GS337">
            <v>7.2242236409219913</v>
          </cell>
          <cell r="GT337">
            <v>-2.012018471959891</v>
          </cell>
          <cell r="GU337">
            <v>-7.543756248700447</v>
          </cell>
          <cell r="GV337">
            <v>4.5356247969994001</v>
          </cell>
          <cell r="GW337">
            <v>7.9917340556594354</v>
          </cell>
          <cell r="GX337">
            <v>5.9004733329693408</v>
          </cell>
          <cell r="GY337">
            <v>-7.9325422812689794</v>
          </cell>
          <cell r="GZ337">
            <v>0.5176826464999067</v>
          </cell>
          <cell r="HA337">
            <v>13.605743409918432</v>
          </cell>
          <cell r="HB337">
            <v>7.2520567577685142</v>
          </cell>
          <cell r="HC337">
            <v>0.21952855115705461</v>
          </cell>
          <cell r="HD337">
            <v>-2.5013166689423088</v>
          </cell>
          <cell r="HE337">
            <v>5.8544825524295447</v>
          </cell>
          <cell r="HF337">
            <v>-41.096351493681141</v>
          </cell>
          <cell r="HG337">
            <v>-7.8394740981093491</v>
          </cell>
          <cell r="HH337">
            <v>-16.288855638051245</v>
          </cell>
          <cell r="HI337">
            <v>3.3269000950713234</v>
          </cell>
          <cell r="HJ337">
            <v>3.7096079978591661</v>
          </cell>
          <cell r="HK337">
            <v>1.7005605798094621</v>
          </cell>
          <cell r="HL337">
            <v>15.267867584609121</v>
          </cell>
          <cell r="HM337">
            <v>0</v>
          </cell>
          <cell r="HN337">
            <v>2.2247858568371157</v>
          </cell>
          <cell r="HO337">
            <v>41.062862570539437</v>
          </cell>
          <cell r="HP337">
            <v>1.8902978875594272</v>
          </cell>
          <cell r="HQ337">
            <v>1.8962812099871371</v>
          </cell>
          <cell r="HR337">
            <v>8.8223747595475288</v>
          </cell>
          <cell r="HS337">
            <v>3.5049399837407691</v>
          </cell>
          <cell r="HT337">
            <v>-4.7995845953610115</v>
          </cell>
          <cell r="HU337">
            <v>1.491294887569893</v>
          </cell>
          <cell r="HV337">
            <v>15.399819506839776</v>
          </cell>
          <cell r="HW337">
            <v>-9.6462677030103805E-2</v>
          </cell>
          <cell r="HX337">
            <v>1.7299260889285506</v>
          </cell>
          <cell r="HY337">
            <v>-3.9278776539686078</v>
          </cell>
          <cell r="HZ337">
            <v>0.5022110213394626</v>
          </cell>
          <cell r="IA337">
            <v>1.118561236480673</v>
          </cell>
          <cell r="IB337">
            <v>0.12657053503016868</v>
          </cell>
          <cell r="IC337">
            <v>-8.0862834556901362</v>
          </cell>
          <cell r="ID337">
            <v>1.8592598816521786</v>
          </cell>
          <cell r="IE337">
            <v>84.262738166406052</v>
          </cell>
          <cell r="IF337">
            <v>0.38121940178098157</v>
          </cell>
          <cell r="IG337">
            <v>-4.0628594594800234</v>
          </cell>
          <cell r="IH337">
            <v>1.1917676069697336</v>
          </cell>
          <cell r="II337">
            <v>18.064798743189385</v>
          </cell>
          <cell r="IJ337">
            <v>-1.7013028968203798</v>
          </cell>
          <cell r="IK337">
            <v>1.5410794206381979</v>
          </cell>
          <cell r="IL337">
            <v>44.793302077508997</v>
          </cell>
          <cell r="IM337">
            <v>-0.16431814315001247</v>
          </cell>
          <cell r="IN337">
            <v>-0.12972414325122372</v>
          </cell>
          <cell r="IO337">
            <v>0.10470402296050452</v>
          </cell>
          <cell r="IP337">
            <v>1.698376460111831</v>
          </cell>
          <cell r="IQ337">
            <v>22.545695075939875</v>
          </cell>
          <cell r="IR337">
            <v>284.88657682327903</v>
          </cell>
          <cell r="IS337">
            <v>25.710517190882456</v>
          </cell>
          <cell r="IT337">
            <v>0.98245621362002566</v>
          </cell>
          <cell r="IU337">
            <v>-3.578855084379029</v>
          </cell>
          <cell r="IV337">
            <v>-16.98450190343101</v>
          </cell>
          <cell r="IW337">
            <v>1.9313059826108656</v>
          </cell>
          <cell r="IX337">
            <v>-3.6532498674077942</v>
          </cell>
          <cell r="IY337">
            <v>2.4956434754785732</v>
          </cell>
          <cell r="IZ337">
            <v>-1.43966255739997</v>
          </cell>
          <cell r="JA337">
            <v>4.3821756932775315</v>
          </cell>
          <cell r="JB337">
            <v>268.39591674387884</v>
          </cell>
          <cell r="JC337">
            <v>6.6186456863815692</v>
          </cell>
          <cell r="JD337">
            <v>2.6185249760601437E-2</v>
          </cell>
          <cell r="JE337">
            <v>407.04678636687458</v>
          </cell>
          <cell r="JF337">
            <v>46.213265570408112</v>
          </cell>
          <cell r="JG337">
            <v>35.703146455551177</v>
          </cell>
          <cell r="JH337">
            <v>9.1927011088409927</v>
          </cell>
          <cell r="JI337">
            <v>-45.817922551710581</v>
          </cell>
          <cell r="JJ337">
            <v>20.90465132693862</v>
          </cell>
          <cell r="JK337">
            <v>118.31190213093032</v>
          </cell>
          <cell r="JL337">
            <v>100.40752524307027</v>
          </cell>
          <cell r="JM337">
            <v>27.448211776640164</v>
          </cell>
          <cell r="JN337">
            <v>37.794119474026957</v>
          </cell>
          <cell r="JO337">
            <v>43.170104894708857</v>
          </cell>
          <cell r="JP337">
            <v>13.561625967780856</v>
          </cell>
          <cell r="JQ337">
            <v>0.15745496965973871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O338">
            <v>0</v>
          </cell>
          <cell r="GP338">
            <v>0</v>
          </cell>
          <cell r="GQ338">
            <v>0</v>
          </cell>
          <cell r="GR338">
            <v>0</v>
          </cell>
          <cell r="GS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  <cell r="HC338">
            <v>0</v>
          </cell>
          <cell r="HD338">
            <v>0</v>
          </cell>
          <cell r="HE338">
            <v>0</v>
          </cell>
          <cell r="HF338">
            <v>0</v>
          </cell>
          <cell r="HG338">
            <v>0</v>
          </cell>
          <cell r="HH338">
            <v>0</v>
          </cell>
          <cell r="HI338">
            <v>0</v>
          </cell>
          <cell r="HJ338">
            <v>0</v>
          </cell>
          <cell r="HK338">
            <v>0</v>
          </cell>
          <cell r="HL338">
            <v>0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0</v>
          </cell>
          <cell r="IG338">
            <v>0</v>
          </cell>
          <cell r="IH338">
            <v>0</v>
          </cell>
          <cell r="II338">
            <v>0</v>
          </cell>
          <cell r="IJ338">
            <v>0</v>
          </cell>
          <cell r="IK338">
            <v>0</v>
          </cell>
          <cell r="IL338">
            <v>0</v>
          </cell>
          <cell r="IM338">
            <v>0</v>
          </cell>
          <cell r="IN338">
            <v>0</v>
          </cell>
          <cell r="IO338">
            <v>0</v>
          </cell>
          <cell r="IP338">
            <v>0</v>
          </cell>
          <cell r="IQ338">
            <v>0</v>
          </cell>
          <cell r="IR338">
            <v>0</v>
          </cell>
          <cell r="IS338">
            <v>0</v>
          </cell>
          <cell r="IT338">
            <v>0</v>
          </cell>
          <cell r="IU338">
            <v>0</v>
          </cell>
          <cell r="IV338">
            <v>0</v>
          </cell>
          <cell r="IW338">
            <v>0</v>
          </cell>
          <cell r="IX338">
            <v>0</v>
          </cell>
          <cell r="IY338">
            <v>0</v>
          </cell>
          <cell r="IZ338">
            <v>0</v>
          </cell>
          <cell r="JA338">
            <v>0</v>
          </cell>
          <cell r="JB338">
            <v>0</v>
          </cell>
          <cell r="JC338">
            <v>0</v>
          </cell>
          <cell r="JD338">
            <v>0</v>
          </cell>
          <cell r="JE338">
            <v>0</v>
          </cell>
          <cell r="JF338">
            <v>0</v>
          </cell>
          <cell r="JG338">
            <v>0</v>
          </cell>
          <cell r="JH338">
            <v>0</v>
          </cell>
          <cell r="JI338">
            <v>0</v>
          </cell>
          <cell r="JJ338">
            <v>0</v>
          </cell>
          <cell r="JK338">
            <v>0</v>
          </cell>
          <cell r="JL338">
            <v>0</v>
          </cell>
          <cell r="JM338">
            <v>0</v>
          </cell>
          <cell r="JN338">
            <v>0</v>
          </cell>
          <cell r="JO338">
            <v>0</v>
          </cell>
          <cell r="JP338">
            <v>0</v>
          </cell>
          <cell r="JQ338">
            <v>0</v>
          </cell>
        </row>
        <row r="339">
          <cell r="F339">
            <v>0.98061855225023464</v>
          </cell>
          <cell r="G339">
            <v>0.72421691076033312</v>
          </cell>
          <cell r="H339">
            <v>-0.10715901917956216</v>
          </cell>
          <cell r="I339">
            <v>0.49869832958029292</v>
          </cell>
          <cell r="J339">
            <v>-0.39603392939989135</v>
          </cell>
          <cell r="K339">
            <v>-2.4880508614896826</v>
          </cell>
          <cell r="L339">
            <v>-0.37660763178064371</v>
          </cell>
          <cell r="M339">
            <v>0.25568154594111547</v>
          </cell>
          <cell r="N339">
            <v>9.0976250248786528E-5</v>
          </cell>
          <cell r="O339">
            <v>1.8254824451305467</v>
          </cell>
          <cell r="P339">
            <v>-0.1596067433092685</v>
          </cell>
          <cell r="Q339">
            <v>0.17206952943888609</v>
          </cell>
          <cell r="R339">
            <v>138.6837402057281</v>
          </cell>
          <cell r="S339">
            <v>1.9135975112694723</v>
          </cell>
          <cell r="T339">
            <v>-38.213169029238998</v>
          </cell>
          <cell r="U339">
            <v>1.0946436885897128</v>
          </cell>
          <cell r="V339">
            <v>-20.531259397569556</v>
          </cell>
          <cell r="W339">
            <v>4.7966247761296472</v>
          </cell>
          <cell r="X339">
            <v>13.340808829530033</v>
          </cell>
          <cell r="Y339">
            <v>87.591730635129352</v>
          </cell>
          <cell r="Z339">
            <v>18.829710997853908</v>
          </cell>
          <cell r="AA339">
            <v>26.689702606241553</v>
          </cell>
          <cell r="AB339">
            <v>24.605200738490566</v>
          </cell>
          <cell r="AC339">
            <v>24.030378020750504</v>
          </cell>
          <cell r="AD339">
            <v>-5.4642291714608291</v>
          </cell>
          <cell r="AE339">
            <v>219.58284547325457</v>
          </cell>
          <cell r="AF339">
            <v>3.2651174103812082</v>
          </cell>
          <cell r="AG339">
            <v>32.963696650709608</v>
          </cell>
          <cell r="AH339">
            <v>62.696632562981904</v>
          </cell>
          <cell r="AI339">
            <v>23.614016767869998</v>
          </cell>
          <cell r="AJ339">
            <v>21.537633003569226</v>
          </cell>
          <cell r="AK339">
            <v>24.081596112970146</v>
          </cell>
          <cell r="AL339">
            <v>52.11471974817141</v>
          </cell>
          <cell r="AM339">
            <v>-13.202211363797687</v>
          </cell>
          <cell r="AN339">
            <v>5.1217323255395968</v>
          </cell>
          <cell r="AO339">
            <v>-1.886002810899754</v>
          </cell>
          <cell r="AP339">
            <v>8.7438642201359471</v>
          </cell>
          <cell r="AQ339">
            <v>0.53205084562068805</v>
          </cell>
          <cell r="AR339">
            <v>12.043053087123553</v>
          </cell>
          <cell r="AS339">
            <v>13.626194766480694</v>
          </cell>
          <cell r="AT339">
            <v>-21.010682563770388</v>
          </cell>
          <cell r="AU339">
            <v>-19.031447317979655</v>
          </cell>
          <cell r="AV339">
            <v>-6.9272822161901786</v>
          </cell>
          <cell r="AW339">
            <v>14.155642067700683</v>
          </cell>
          <cell r="AX339">
            <v>13.729478447669862</v>
          </cell>
          <cell r="AY339">
            <v>-35.640937333346301</v>
          </cell>
          <cell r="AZ339">
            <v>-21.190519159221367</v>
          </cell>
          <cell r="BA339">
            <v>-3.0575504564112634</v>
          </cell>
          <cell r="BB339">
            <v>44.030906993280041</v>
          </cell>
          <cell r="BC339">
            <v>-3.9766614613781712</v>
          </cell>
          <cell r="BD339">
            <v>37.335911320298692</v>
          </cell>
          <cell r="BE339">
            <v>140.65798141922278</v>
          </cell>
          <cell r="BF339">
            <v>1.8449548742901243</v>
          </cell>
          <cell r="BG339">
            <v>13.940398012789956</v>
          </cell>
          <cell r="BH339">
            <v>24.345171342540198</v>
          </cell>
          <cell r="BI339">
            <v>73.213546367819617</v>
          </cell>
          <cell r="BJ339">
            <v>3.053144119130593</v>
          </cell>
          <cell r="BK339">
            <v>10.230601590969854</v>
          </cell>
          <cell r="BL339">
            <v>5.2603420533814642</v>
          </cell>
          <cell r="BM339">
            <v>-3.7628608319391788</v>
          </cell>
          <cell r="BN339">
            <v>-28.45411942993087</v>
          </cell>
          <cell r="BO339">
            <v>15.968864686508823</v>
          </cell>
          <cell r="BP339">
            <v>15.659428528091667</v>
          </cell>
          <cell r="BQ339">
            <v>9.3585101055614359</v>
          </cell>
          <cell r="BR339">
            <v>-402.59180993614427</v>
          </cell>
          <cell r="BS339">
            <v>-30.748825849440436</v>
          </cell>
          <cell r="BT339">
            <v>-21.918413996219897</v>
          </cell>
          <cell r="BU339">
            <v>6.8254878055599875</v>
          </cell>
          <cell r="BV339">
            <v>-5.2207612189799875</v>
          </cell>
          <cell r="BW339">
            <v>-24.76772162160006</v>
          </cell>
          <cell r="BX339">
            <v>-6.4866869078400669</v>
          </cell>
          <cell r="BY339">
            <v>-78.187432595401333</v>
          </cell>
          <cell r="BZ339">
            <v>-65.108402735710115</v>
          </cell>
          <cell r="CA339">
            <v>-50.494291791742398</v>
          </cell>
          <cell r="CB339">
            <v>-100.94240373788944</v>
          </cell>
          <cell r="CC339">
            <v>-10.781255719380169</v>
          </cell>
          <cell r="CD339">
            <v>-14.761101567497462</v>
          </cell>
          <cell r="CE339">
            <v>14.448112430327456</v>
          </cell>
          <cell r="CF339">
            <v>-0.33561147256023105</v>
          </cell>
          <cell r="CG339">
            <v>-5.8785272460299893</v>
          </cell>
          <cell r="CH339">
            <v>-3.2516557229882892E-2</v>
          </cell>
          <cell r="CI339">
            <v>7.4899446530025671E-2</v>
          </cell>
          <cell r="CJ339">
            <v>-1.4647650846097804</v>
          </cell>
          <cell r="CK339">
            <v>13.57201483551944</v>
          </cell>
          <cell r="CL339">
            <v>-1.8410271069406008</v>
          </cell>
          <cell r="CM339">
            <v>0.25044080091902288</v>
          </cell>
          <cell r="CN339">
            <v>4.6182331871023052E-2</v>
          </cell>
          <cell r="CO339">
            <v>0.18593042598990905</v>
          </cell>
          <cell r="CP339">
            <v>10.420984913209395</v>
          </cell>
          <cell r="CQ339">
            <v>-0.54989285633018881</v>
          </cell>
          <cell r="CR339">
            <v>-114.57933074086031</v>
          </cell>
          <cell r="CS339">
            <v>-45.977693193520281</v>
          </cell>
          <cell r="CT339">
            <v>3.8051205592637416E-3</v>
          </cell>
          <cell r="CU339">
            <v>-2.3722074987995256</v>
          </cell>
          <cell r="CV339">
            <v>-60.196268211049755</v>
          </cell>
          <cell r="CW339">
            <v>0</v>
          </cell>
          <cell r="CX339">
            <v>-0.2334055229898695</v>
          </cell>
          <cell r="CY339">
            <v>-6.2882014880688075</v>
          </cell>
          <cell r="CZ339">
            <v>-0.18371923305858218</v>
          </cell>
          <cell r="DA339">
            <v>-5.409031483900435</v>
          </cell>
          <cell r="DB339">
            <v>-0.18804957948941592</v>
          </cell>
          <cell r="DC339">
            <v>5.5546488470699842</v>
          </cell>
          <cell r="DD339">
            <v>0.71079150238801958</v>
          </cell>
          <cell r="DE339">
            <v>8.4137608574528713</v>
          </cell>
          <cell r="DF339">
            <v>5.8737115888006883</v>
          </cell>
          <cell r="DG339">
            <v>-4.0513735204194745</v>
          </cell>
          <cell r="DH339">
            <v>0.77926629082003274</v>
          </cell>
          <cell r="DI339">
            <v>-39.735396421179757</v>
          </cell>
          <cell r="DJ339">
            <v>-1.4644468849601253</v>
          </cell>
          <cell r="DK339">
            <v>-1.0548680966799111</v>
          </cell>
          <cell r="DL339">
            <v>1.3375024179786124</v>
          </cell>
          <cell r="DM339">
            <v>30.620362926241796</v>
          </cell>
          <cell r="DN339">
            <v>0.13901157475083892</v>
          </cell>
          <cell r="DO339">
            <v>15.020982027561331</v>
          </cell>
          <cell r="DP339">
            <v>-2.1798417088502902</v>
          </cell>
          <cell r="DQ339">
            <v>3.1288506633882207</v>
          </cell>
          <cell r="DR339">
            <v>-117.08023561775917</v>
          </cell>
          <cell r="DS339">
            <v>-7.6878673466308101</v>
          </cell>
          <cell r="DT339">
            <v>-19.502455316909618</v>
          </cell>
          <cell r="DU339">
            <v>-0.46305203872043421</v>
          </cell>
          <cell r="DV339">
            <v>-14.022558821920029</v>
          </cell>
          <cell r="DW339">
            <v>-5.1180461069197918</v>
          </cell>
          <cell r="DX339">
            <v>0.86375041401925046</v>
          </cell>
          <cell r="DY339">
            <v>1.0397141624907817</v>
          </cell>
          <cell r="DZ339">
            <v>-0.18193668102867377</v>
          </cell>
          <cell r="EA339">
            <v>-65.016207239050345</v>
          </cell>
          <cell r="EB339">
            <v>-14.259128541079917</v>
          </cell>
          <cell r="EC339">
            <v>0.41707181807032612</v>
          </cell>
          <cell r="ED339">
            <v>6.8504800799182703</v>
          </cell>
          <cell r="EE339">
            <v>55.531161014529062</v>
          </cell>
          <cell r="EF339">
            <v>-2.5291346685398821</v>
          </cell>
          <cell r="EG339">
            <v>23.693955842520154</v>
          </cell>
          <cell r="EH339">
            <v>-1.3792927792601404</v>
          </cell>
          <cell r="EI339">
            <v>-3.3857180790300845</v>
          </cell>
          <cell r="EJ339">
            <v>-0.17920293832003154</v>
          </cell>
          <cell r="EK339">
            <v>47.638888791400404</v>
          </cell>
          <cell r="EL339">
            <v>1.187984393489387</v>
          </cell>
          <cell r="EM339">
            <v>1.0713218737291754</v>
          </cell>
          <cell r="EN339">
            <v>-2.6469918433595012</v>
          </cell>
          <cell r="EO339">
            <v>-6.9240807284700168</v>
          </cell>
          <cell r="EP339">
            <v>-0.90961762830920634</v>
          </cell>
          <cell r="EQ339">
            <v>-0.10695122130891832</v>
          </cell>
          <cell r="ER339">
            <v>-15.364402650098782</v>
          </cell>
          <cell r="ES339">
            <v>1.4463050291606123</v>
          </cell>
          <cell r="ET339">
            <v>-20.035799302959276</v>
          </cell>
          <cell r="EU339">
            <v>-12.59964824087092</v>
          </cell>
          <cell r="EV339">
            <v>25.081504151489753</v>
          </cell>
          <cell r="EW339">
            <v>0.21879795697986992</v>
          </cell>
          <cell r="EX339">
            <v>-1.7273046285390592</v>
          </cell>
          <cell r="EY339">
            <v>-15.580909011949188</v>
          </cell>
          <cell r="EZ339">
            <v>4.1956448892015032</v>
          </cell>
          <cell r="FA339">
            <v>0.26206851666029252</v>
          </cell>
          <cell r="FB339">
            <v>-2.4536586531694411</v>
          </cell>
          <cell r="FC339">
            <v>4.1900939094084606</v>
          </cell>
          <cell r="FD339">
            <v>1.6385027344913397</v>
          </cell>
          <cell r="FE339">
            <v>-21.69467568041</v>
          </cell>
          <cell r="FF339">
            <v>35.084024495640733</v>
          </cell>
          <cell r="FG339">
            <v>-5.0090337099700264</v>
          </cell>
          <cell r="FH339">
            <v>0.38687408858004346</v>
          </cell>
          <cell r="FI339">
            <v>-39.839345890450659</v>
          </cell>
          <cell r="FJ339">
            <v>8.8978331208295458</v>
          </cell>
          <cell r="FK339">
            <v>0.24798039892993984</v>
          </cell>
          <cell r="FL339">
            <v>-2.9906782662001206</v>
          </cell>
          <cell r="FM339">
            <v>4.1697594953984662</v>
          </cell>
          <cell r="FN339">
            <v>-0.36428498429086176</v>
          </cell>
          <cell r="FO339">
            <v>-1.2263751709197095</v>
          </cell>
          <cell r="FP339">
            <v>-3.2350088211987895</v>
          </cell>
          <cell r="FQ339">
            <v>-17.816420436760382</v>
          </cell>
          <cell r="FR339">
            <v>55.275618263651268</v>
          </cell>
          <cell r="FS339">
            <v>51.986231614910139</v>
          </cell>
          <cell r="FT339">
            <v>11.28599124919856</v>
          </cell>
          <cell r="FU339">
            <v>0.15507219481060019</v>
          </cell>
          <cell r="FV339">
            <v>1.7361764911599948</v>
          </cell>
          <cell r="FW339">
            <v>3.9700556284801678</v>
          </cell>
          <cell r="FX339">
            <v>-7.8802976598999521</v>
          </cell>
          <cell r="FY339">
            <v>-1.4436595872575708</v>
          </cell>
          <cell r="FZ339">
            <v>8.500954886107138</v>
          </cell>
          <cell r="GA339">
            <v>2.2213071571713954</v>
          </cell>
          <cell r="GB339">
            <v>-35.719431955679283</v>
          </cell>
          <cell r="GC339">
            <v>1.5782153127802303</v>
          </cell>
          <cell r="GD339">
            <v>18.885002931869167</v>
          </cell>
          <cell r="GE339">
            <v>-23.463253855225048</v>
          </cell>
          <cell r="GF339">
            <v>-12.272745618060071</v>
          </cell>
          <cell r="GG339">
            <v>-7.5069459711103264</v>
          </cell>
          <cell r="GH339">
            <v>17.651562054889837</v>
          </cell>
          <cell r="GI339">
            <v>0</v>
          </cell>
          <cell r="GJ339">
            <v>32.422899500199946</v>
          </cell>
          <cell r="GK339">
            <v>-5.2428645715208404</v>
          </cell>
          <cell r="GL339">
            <v>2.7465797419008595</v>
          </cell>
          <cell r="GM339">
            <v>3.6302175544296915</v>
          </cell>
          <cell r="GN339">
            <v>-30.868490252168158</v>
          </cell>
          <cell r="GO339">
            <v>-1.3606325141399793</v>
          </cell>
          <cell r="GP339">
            <v>-21.582118706839537</v>
          </cell>
          <cell r="GQ339">
            <v>-1.0807150728287525</v>
          </cell>
          <cell r="GR339">
            <v>38.41527961549582</v>
          </cell>
          <cell r="GS339">
            <v>28.311276142350835</v>
          </cell>
          <cell r="GT339">
            <v>-3.4280023990895643</v>
          </cell>
          <cell r="GU339">
            <v>-4.184070749829516</v>
          </cell>
          <cell r="GV339">
            <v>25.892449245609896</v>
          </cell>
          <cell r="GW339">
            <v>-3.5512516119979409E-2</v>
          </cell>
          <cell r="GX339">
            <v>-2.4175631087691727</v>
          </cell>
          <cell r="GY339">
            <v>88.622586299450631</v>
          </cell>
          <cell r="GZ339">
            <v>-17.699381199128766</v>
          </cell>
          <cell r="HA339">
            <v>-39.218711637089655</v>
          </cell>
          <cell r="HB339">
            <v>-33.833211221128295</v>
          </cell>
          <cell r="HC339">
            <v>28.34944013079803</v>
          </cell>
          <cell r="HD339">
            <v>-31.944019371554532</v>
          </cell>
          <cell r="HE339">
            <v>-20.254999238008168</v>
          </cell>
          <cell r="HF339">
            <v>-98.845131754078466</v>
          </cell>
          <cell r="HG339">
            <v>1.3322738224396744</v>
          </cell>
          <cell r="HH339">
            <v>24.824093851389989</v>
          </cell>
          <cell r="HI339">
            <v>1.3539958103492609</v>
          </cell>
          <cell r="HJ339">
            <v>4.1475293275698277</v>
          </cell>
          <cell r="HK339">
            <v>46.507647439828361</v>
          </cell>
          <cell r="HL339">
            <v>1.1651224758679746E-2</v>
          </cell>
          <cell r="HM339">
            <v>9.5743282811818062</v>
          </cell>
          <cell r="HN339">
            <v>2.3984567699699255E-2</v>
          </cell>
          <cell r="HO339">
            <v>0.44574896181984514</v>
          </cell>
          <cell r="HP339">
            <v>-17.423233518489724</v>
          </cell>
          <cell r="HQ339">
            <v>7.7921127475074172</v>
          </cell>
          <cell r="HR339">
            <v>24.556177180769737</v>
          </cell>
          <cell r="HS339">
            <v>-17.929815073412101</v>
          </cell>
          <cell r="HT339">
            <v>0.83224115344091842</v>
          </cell>
          <cell r="HU339">
            <v>0.87258229047984059</v>
          </cell>
          <cell r="HV339">
            <v>0.90979834743029642</v>
          </cell>
          <cell r="HW339">
            <v>-9.2543990698898142</v>
          </cell>
          <cell r="HX339">
            <v>-0.14942226082075649</v>
          </cell>
          <cell r="HY339">
            <v>25.322330205641265</v>
          </cell>
          <cell r="HZ339">
            <v>4.432753208289796</v>
          </cell>
          <cell r="IA339">
            <v>0.91297889277120703</v>
          </cell>
          <cell r="IB339">
            <v>13.129120269040868</v>
          </cell>
          <cell r="IC339">
            <v>2.953436147676257</v>
          </cell>
          <cell r="ID339">
            <v>2.524573070146289</v>
          </cell>
          <cell r="IE339">
            <v>-6.9901364733377704</v>
          </cell>
          <cell r="IF339">
            <v>-24.589402243955192</v>
          </cell>
          <cell r="IG339">
            <v>4.362712808420838</v>
          </cell>
          <cell r="IH339">
            <v>-14.197419441999955</v>
          </cell>
          <cell r="II339">
            <v>0</v>
          </cell>
          <cell r="IJ339">
            <v>0</v>
          </cell>
          <cell r="IK339">
            <v>0.19420527668899012</v>
          </cell>
          <cell r="IL339">
            <v>1.0283212074227777</v>
          </cell>
          <cell r="IM339">
            <v>8.5835634556297009</v>
          </cell>
          <cell r="IN339">
            <v>2.1848840191505587</v>
          </cell>
          <cell r="IO339">
            <v>0.56631719830693328</v>
          </cell>
          <cell r="IP339">
            <v>-23.863777054690217</v>
          </cell>
          <cell r="IQ339">
            <v>38.740458301708713</v>
          </cell>
          <cell r="IR339">
            <v>390.76515544386348</v>
          </cell>
          <cell r="IS339">
            <v>-10.751107258260163</v>
          </cell>
          <cell r="IT339">
            <v>-0.10865740622102749</v>
          </cell>
          <cell r="IU339">
            <v>0.64172677558053692</v>
          </cell>
          <cell r="IV339">
            <v>84.081068060871075</v>
          </cell>
          <cell r="IW339">
            <v>8.0530085852988122</v>
          </cell>
          <cell r="IX339">
            <v>175.02205974216031</v>
          </cell>
          <cell r="IY339">
            <v>1.1046325555216754</v>
          </cell>
          <cell r="IZ339">
            <v>46.776445329211128</v>
          </cell>
          <cell r="JA339">
            <v>0.35084280271075841</v>
          </cell>
          <cell r="JB339">
            <v>197.98454146336007</v>
          </cell>
          <cell r="JC339">
            <v>-64.495322271801342</v>
          </cell>
          <cell r="JD339">
            <v>-47.894082934570179</v>
          </cell>
          <cell r="JE339">
            <v>484.26833212093334</v>
          </cell>
          <cell r="JF339">
            <v>25.292503714466875</v>
          </cell>
          <cell r="JG339">
            <v>31.766978158080747</v>
          </cell>
          <cell r="JH339">
            <v>50.656018609190141</v>
          </cell>
          <cell r="JI339">
            <v>118.65924861545136</v>
          </cell>
          <cell r="JJ339">
            <v>-9.2872637935888633</v>
          </cell>
          <cell r="JK339">
            <v>78.422776233210243</v>
          </cell>
          <cell r="JL339">
            <v>30.687936100248407</v>
          </cell>
          <cell r="JM339">
            <v>129.19521779564093</v>
          </cell>
          <cell r="JN339">
            <v>19.770461337737288</v>
          </cell>
          <cell r="JO339">
            <v>3.7777160660589288</v>
          </cell>
          <cell r="JP339">
            <v>-3.6508327641786309</v>
          </cell>
          <cell r="JQ339">
            <v>8.9775720486286446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O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B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G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  <cell r="IH340">
            <v>0</v>
          </cell>
          <cell r="II340">
            <v>0</v>
          </cell>
          <cell r="IJ340">
            <v>0</v>
          </cell>
          <cell r="IK340">
            <v>0</v>
          </cell>
          <cell r="IL340">
            <v>0</v>
          </cell>
          <cell r="IM340">
            <v>0</v>
          </cell>
          <cell r="IN340">
            <v>0</v>
          </cell>
          <cell r="IO340">
            <v>0</v>
          </cell>
          <cell r="IP340">
            <v>0</v>
          </cell>
          <cell r="IQ340">
            <v>0</v>
          </cell>
          <cell r="IR340">
            <v>0</v>
          </cell>
          <cell r="IS340">
            <v>0</v>
          </cell>
          <cell r="IT340">
            <v>0</v>
          </cell>
          <cell r="IU340">
            <v>0</v>
          </cell>
          <cell r="IV340">
            <v>0</v>
          </cell>
          <cell r="IW340">
            <v>0</v>
          </cell>
          <cell r="IX340">
            <v>0</v>
          </cell>
          <cell r="IY340">
            <v>0</v>
          </cell>
          <cell r="IZ340">
            <v>0</v>
          </cell>
          <cell r="JA340">
            <v>0</v>
          </cell>
          <cell r="JB340">
            <v>0</v>
          </cell>
          <cell r="JC340">
            <v>0</v>
          </cell>
          <cell r="JD340">
            <v>0</v>
          </cell>
          <cell r="JE340">
            <v>0</v>
          </cell>
          <cell r="JF340">
            <v>0</v>
          </cell>
          <cell r="JG340">
            <v>0</v>
          </cell>
          <cell r="JH340">
            <v>0</v>
          </cell>
          <cell r="JI340">
            <v>0</v>
          </cell>
          <cell r="JJ340">
            <v>0</v>
          </cell>
          <cell r="JK340">
            <v>0</v>
          </cell>
          <cell r="JL340">
            <v>0</v>
          </cell>
          <cell r="JM340">
            <v>0</v>
          </cell>
          <cell r="JN340">
            <v>0</v>
          </cell>
          <cell r="JO340">
            <v>0</v>
          </cell>
          <cell r="JP340">
            <v>0</v>
          </cell>
          <cell r="JQ340">
            <v>0</v>
          </cell>
        </row>
        <row r="341">
          <cell r="F341">
            <v>-1.6496892101258709E-3</v>
          </cell>
          <cell r="G341">
            <v>-6.00646216299765E-2</v>
          </cell>
          <cell r="H341">
            <v>0</v>
          </cell>
          <cell r="I341">
            <v>0</v>
          </cell>
          <cell r="J341">
            <v>3.1730015209973317E-2</v>
          </cell>
          <cell r="K341">
            <v>0</v>
          </cell>
          <cell r="L341">
            <v>7.9391789650117062E-2</v>
          </cell>
          <cell r="M341">
            <v>0</v>
          </cell>
          <cell r="N341">
            <v>-1.87917156400772E-2</v>
          </cell>
          <cell r="O341">
            <v>0</v>
          </cell>
          <cell r="P341">
            <v>-1.2500376850084649E-2</v>
          </cell>
          <cell r="Q341">
            <v>0</v>
          </cell>
          <cell r="R341">
            <v>-4.5789363648400467</v>
          </cell>
          <cell r="S341">
            <v>0.42170604934005951</v>
          </cell>
          <cell r="T341">
            <v>-3.5395065036299229</v>
          </cell>
          <cell r="U341">
            <v>-1.360549691169922</v>
          </cell>
          <cell r="V341">
            <v>-1.2560377637302054</v>
          </cell>
          <cell r="W341">
            <v>-1.0193017536100797</v>
          </cell>
          <cell r="X341">
            <v>-8.5273321000045144E-2</v>
          </cell>
          <cell r="Y341">
            <v>-0.17787182505003329</v>
          </cell>
          <cell r="Z341">
            <v>0</v>
          </cell>
          <cell r="AA341">
            <v>0.69666587794995394</v>
          </cell>
          <cell r="AB341">
            <v>2.4596671445997345</v>
          </cell>
          <cell r="AC341">
            <v>-0.66913500797977576</v>
          </cell>
          <cell r="AD341">
            <v>-4.9299570559924177E-2</v>
          </cell>
          <cell r="AE341">
            <v>-59.868214177737173</v>
          </cell>
          <cell r="AF341">
            <v>-5.7801768941499176</v>
          </cell>
          <cell r="AG341">
            <v>0.71190964154004632</v>
          </cell>
          <cell r="AH341">
            <v>-2.7206037949700885</v>
          </cell>
          <cell r="AI341">
            <v>-0.81927995884996108</v>
          </cell>
          <cell r="AJ341">
            <v>-18.582242246610122</v>
          </cell>
          <cell r="AK341">
            <v>-2.5791506451798796</v>
          </cell>
          <cell r="AL341">
            <v>-8.6980181497499416</v>
          </cell>
          <cell r="AM341">
            <v>0</v>
          </cell>
          <cell r="AN341">
            <v>-0.74251251814007446</v>
          </cell>
          <cell r="AO341">
            <v>-7.4894901619701386</v>
          </cell>
          <cell r="AP341">
            <v>-6.5447528482900452</v>
          </cell>
          <cell r="AQ341">
            <v>-6.6238966013698928</v>
          </cell>
          <cell r="AR341">
            <v>-8.2600765908882749</v>
          </cell>
          <cell r="AS341">
            <v>0</v>
          </cell>
          <cell r="AT341">
            <v>-4.9099627119971956E-2</v>
          </cell>
          <cell r="AU341">
            <v>-1.5157822449400555</v>
          </cell>
          <cell r="AV341">
            <v>-2.11379662792001</v>
          </cell>
          <cell r="AW341">
            <v>-1.1295383988699541</v>
          </cell>
          <cell r="AX341">
            <v>-1.71346690467999</v>
          </cell>
          <cell r="AY341">
            <v>0.4841017126400402</v>
          </cell>
          <cell r="AZ341">
            <v>-0.31630836201998136</v>
          </cell>
          <cell r="BA341">
            <v>0</v>
          </cell>
          <cell r="BB341">
            <v>-0.31401826942010302</v>
          </cell>
          <cell r="BC341">
            <v>-1.5921678685601819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O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B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G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  <cell r="IH341">
            <v>0</v>
          </cell>
          <cell r="II341">
            <v>0</v>
          </cell>
          <cell r="IJ341">
            <v>0</v>
          </cell>
          <cell r="IK341">
            <v>0</v>
          </cell>
          <cell r="IL341">
            <v>0</v>
          </cell>
          <cell r="IM341">
            <v>0</v>
          </cell>
          <cell r="IN341">
            <v>0</v>
          </cell>
          <cell r="IO341">
            <v>0</v>
          </cell>
          <cell r="IP341">
            <v>0</v>
          </cell>
          <cell r="IQ341">
            <v>0</v>
          </cell>
          <cell r="IR341">
            <v>0</v>
          </cell>
          <cell r="IS341">
            <v>0</v>
          </cell>
          <cell r="IT341">
            <v>0</v>
          </cell>
          <cell r="IU341">
            <v>0</v>
          </cell>
          <cell r="IV341">
            <v>0</v>
          </cell>
          <cell r="IW341">
            <v>0</v>
          </cell>
          <cell r="IX341">
            <v>0</v>
          </cell>
          <cell r="IY341">
            <v>0</v>
          </cell>
          <cell r="IZ341">
            <v>0</v>
          </cell>
          <cell r="JA341">
            <v>0</v>
          </cell>
          <cell r="JB341">
            <v>0</v>
          </cell>
          <cell r="JC341">
            <v>0</v>
          </cell>
          <cell r="JD341">
            <v>0</v>
          </cell>
          <cell r="JE341">
            <v>0</v>
          </cell>
          <cell r="JF341">
            <v>0</v>
          </cell>
          <cell r="JG341">
            <v>0</v>
          </cell>
          <cell r="JH341">
            <v>0</v>
          </cell>
          <cell r="JI341">
            <v>0</v>
          </cell>
          <cell r="JJ341">
            <v>0</v>
          </cell>
          <cell r="JK341">
            <v>0</v>
          </cell>
          <cell r="JL341">
            <v>0</v>
          </cell>
          <cell r="JM341">
            <v>0</v>
          </cell>
          <cell r="JN341">
            <v>0</v>
          </cell>
          <cell r="JO341">
            <v>0</v>
          </cell>
          <cell r="JP341">
            <v>0</v>
          </cell>
          <cell r="JQ341">
            <v>0</v>
          </cell>
        </row>
        <row r="342">
          <cell r="F342">
            <v>3.4859965400073634E-3</v>
          </cell>
          <cell r="G342">
            <v>1.048764287997983E-2</v>
          </cell>
          <cell r="H342">
            <v>0</v>
          </cell>
          <cell r="I342">
            <v>3.9644491290005135E-2</v>
          </cell>
          <cell r="J342">
            <v>0</v>
          </cell>
          <cell r="K342">
            <v>0</v>
          </cell>
          <cell r="L342">
            <v>-4.6036906010158418E-2</v>
          </cell>
          <cell r="M342">
            <v>0</v>
          </cell>
          <cell r="N342">
            <v>0</v>
          </cell>
          <cell r="O342">
            <v>0</v>
          </cell>
          <cell r="P342">
            <v>-6.817762440050501E-3</v>
          </cell>
          <cell r="Q342">
            <v>1.3249973562778905E-8</v>
          </cell>
          <cell r="R342">
            <v>-3.2502737969389273</v>
          </cell>
          <cell r="S342">
            <v>-1.7148127018799642</v>
          </cell>
          <cell r="T342">
            <v>-0.92424457589004305</v>
          </cell>
          <cell r="U342">
            <v>-1.4367307525500337</v>
          </cell>
          <cell r="V342">
            <v>-1.0354753537498027</v>
          </cell>
          <cell r="W342">
            <v>-0.19281964154004072</v>
          </cell>
          <cell r="X342">
            <v>-0.35005614834994958</v>
          </cell>
          <cell r="Y342">
            <v>0</v>
          </cell>
          <cell r="Z342">
            <v>0</v>
          </cell>
          <cell r="AA342">
            <v>-8.3340166040102304E-2</v>
          </cell>
          <cell r="AB342">
            <v>4.0782209577498634</v>
          </cell>
          <cell r="AC342">
            <v>-1.1702374587998747</v>
          </cell>
          <cell r="AD342">
            <v>-0.42077795589000289</v>
          </cell>
          <cell r="AE342">
            <v>-35.288466583422633</v>
          </cell>
          <cell r="AF342">
            <v>1.8028100194599119</v>
          </cell>
          <cell r="AG342">
            <v>-1.9872724190299778</v>
          </cell>
          <cell r="AH342">
            <v>-6.3265577626697223</v>
          </cell>
          <cell r="AI342">
            <v>-3.1535945600799096</v>
          </cell>
          <cell r="AJ342">
            <v>-3.9328974632699101</v>
          </cell>
          <cell r="AK342">
            <v>-12.839322752869975</v>
          </cell>
          <cell r="AL342">
            <v>-6.5133699146801973</v>
          </cell>
          <cell r="AM342">
            <v>0</v>
          </cell>
          <cell r="AN342">
            <v>3.4114569849798499</v>
          </cell>
          <cell r="AO342">
            <v>0.28644566061007026</v>
          </cell>
          <cell r="AP342">
            <v>-3.7697020686300675</v>
          </cell>
          <cell r="AQ342">
            <v>-2.2664623072402037</v>
          </cell>
          <cell r="AR342">
            <v>-24.888148734769857</v>
          </cell>
          <cell r="AS342">
            <v>0</v>
          </cell>
          <cell r="AT342">
            <v>-2.7852536286000031</v>
          </cell>
          <cell r="AU342">
            <v>-10.113026430929949</v>
          </cell>
          <cell r="AV342">
            <v>-0.71286594996001895</v>
          </cell>
          <cell r="AW342">
            <v>-1.6046073681100097</v>
          </cell>
          <cell r="AX342">
            <v>-0.81177105614005995</v>
          </cell>
          <cell r="AY342">
            <v>-1.1909687430033955E-2</v>
          </cell>
          <cell r="AZ342">
            <v>0</v>
          </cell>
          <cell r="BA342">
            <v>0</v>
          </cell>
          <cell r="BB342">
            <v>-5.4905548962301509</v>
          </cell>
          <cell r="BC342">
            <v>-3.358159717369972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O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B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G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  <cell r="IH342">
            <v>0</v>
          </cell>
          <cell r="II342">
            <v>0</v>
          </cell>
          <cell r="IJ342">
            <v>0</v>
          </cell>
          <cell r="IK342">
            <v>0</v>
          </cell>
          <cell r="IL342">
            <v>0</v>
          </cell>
          <cell r="IM342">
            <v>0</v>
          </cell>
          <cell r="IN342">
            <v>0</v>
          </cell>
          <cell r="IO342">
            <v>0</v>
          </cell>
          <cell r="IP342">
            <v>0</v>
          </cell>
          <cell r="IQ342">
            <v>0</v>
          </cell>
          <cell r="IR342">
            <v>0</v>
          </cell>
          <cell r="IS342">
            <v>0</v>
          </cell>
          <cell r="IT342">
            <v>0</v>
          </cell>
          <cell r="IU342">
            <v>0</v>
          </cell>
          <cell r="IV342">
            <v>0</v>
          </cell>
          <cell r="IW342">
            <v>0</v>
          </cell>
          <cell r="IX342">
            <v>0</v>
          </cell>
          <cell r="IY342">
            <v>0</v>
          </cell>
          <cell r="IZ342">
            <v>0</v>
          </cell>
          <cell r="JA342">
            <v>0</v>
          </cell>
          <cell r="JB342">
            <v>0</v>
          </cell>
          <cell r="JC342">
            <v>0</v>
          </cell>
          <cell r="JD342">
            <v>0</v>
          </cell>
          <cell r="JE342">
            <v>0</v>
          </cell>
          <cell r="JF342">
            <v>0</v>
          </cell>
          <cell r="JG342">
            <v>0</v>
          </cell>
          <cell r="JH342">
            <v>0</v>
          </cell>
          <cell r="JI342">
            <v>0</v>
          </cell>
          <cell r="JJ342">
            <v>0</v>
          </cell>
          <cell r="JK342">
            <v>0</v>
          </cell>
          <cell r="JL342">
            <v>0</v>
          </cell>
          <cell r="JM342">
            <v>0</v>
          </cell>
          <cell r="JN342">
            <v>0</v>
          </cell>
          <cell r="JO342">
            <v>0</v>
          </cell>
          <cell r="JP342">
            <v>0</v>
          </cell>
          <cell r="JQ342">
            <v>0</v>
          </cell>
        </row>
        <row r="343">
          <cell r="F343">
            <v>-0.18160131863010065</v>
          </cell>
          <cell r="G343">
            <v>2.6577774789984687E-2</v>
          </cell>
          <cell r="H343">
            <v>-0.30540125824018105</v>
          </cell>
          <cell r="I343">
            <v>-0.38273491316999753</v>
          </cell>
          <cell r="J343">
            <v>-4.0143462709920641E-2</v>
          </cell>
          <cell r="K343">
            <v>-1.3960743672214448E-10</v>
          </cell>
          <cell r="L343">
            <v>0.12471005988982142</v>
          </cell>
          <cell r="M343">
            <v>0</v>
          </cell>
          <cell r="N343">
            <v>0</v>
          </cell>
          <cell r="O343">
            <v>-1.61733906900281E-2</v>
          </cell>
          <cell r="P343">
            <v>-6.1356349119932929E-2</v>
          </cell>
          <cell r="Q343">
            <v>0</v>
          </cell>
          <cell r="R343">
            <v>-102.18487727294996</v>
          </cell>
          <cell r="S343">
            <v>-8.5467558139798712</v>
          </cell>
          <cell r="T343">
            <v>-5.6394848931001889</v>
          </cell>
          <cell r="U343">
            <v>-47.064206898680368</v>
          </cell>
          <cell r="V343">
            <v>-2.3379669101100262</v>
          </cell>
          <cell r="W343">
            <v>-16.427697284100532</v>
          </cell>
          <cell r="X343">
            <v>-3.5477567736297715</v>
          </cell>
          <cell r="Y343">
            <v>-1.1979214494599546</v>
          </cell>
          <cell r="Z343">
            <v>0</v>
          </cell>
          <cell r="AA343">
            <v>-0.51775796896981774</v>
          </cell>
          <cell r="AB343">
            <v>-11.890846916749979</v>
          </cell>
          <cell r="AC343">
            <v>-4.6036441256196667</v>
          </cell>
          <cell r="AD343">
            <v>-0.41083823855001356</v>
          </cell>
          <cell r="AE343">
            <v>-41.669844748379546</v>
          </cell>
          <cell r="AF343">
            <v>-2.1814407358101562</v>
          </cell>
          <cell r="AG343">
            <v>-5.6045448712302459</v>
          </cell>
          <cell r="AH343">
            <v>-2.7328187051798523</v>
          </cell>
          <cell r="AI343">
            <v>-0.55310166966978613</v>
          </cell>
          <cell r="AJ343">
            <v>-6.8793805929703922</v>
          </cell>
          <cell r="AK343">
            <v>-7.4295909144796042</v>
          </cell>
          <cell r="AL343">
            <v>-1.9807396917499318</v>
          </cell>
          <cell r="AM343">
            <v>-3.9741446957200424</v>
          </cell>
          <cell r="AN343">
            <v>-7.0834800282000288</v>
          </cell>
          <cell r="AO343">
            <v>-7.4675539329000458</v>
          </cell>
          <cell r="AP343">
            <v>9.8316967430037039E-2</v>
          </cell>
          <cell r="AQ343">
            <v>4.1186341221000475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O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  <cell r="IH343">
            <v>0</v>
          </cell>
          <cell r="II343">
            <v>0</v>
          </cell>
          <cell r="IJ343">
            <v>0</v>
          </cell>
          <cell r="IK343">
            <v>0</v>
          </cell>
          <cell r="IL343">
            <v>0</v>
          </cell>
          <cell r="IM343">
            <v>0</v>
          </cell>
          <cell r="IN343">
            <v>0</v>
          </cell>
          <cell r="IO343">
            <v>0</v>
          </cell>
          <cell r="IP343">
            <v>0</v>
          </cell>
          <cell r="IQ343">
            <v>0</v>
          </cell>
          <cell r="IR343">
            <v>0</v>
          </cell>
          <cell r="IS343">
            <v>0</v>
          </cell>
          <cell r="IT343">
            <v>0</v>
          </cell>
          <cell r="IU343">
            <v>0</v>
          </cell>
          <cell r="IV343">
            <v>0</v>
          </cell>
          <cell r="IW343">
            <v>0</v>
          </cell>
          <cell r="IX343">
            <v>0</v>
          </cell>
          <cell r="IY343">
            <v>0</v>
          </cell>
          <cell r="IZ343">
            <v>0</v>
          </cell>
          <cell r="JA343">
            <v>0</v>
          </cell>
          <cell r="JB343">
            <v>0</v>
          </cell>
          <cell r="JC343">
            <v>0</v>
          </cell>
          <cell r="JD343">
            <v>0</v>
          </cell>
          <cell r="JE343">
            <v>0</v>
          </cell>
          <cell r="JF343">
            <v>0</v>
          </cell>
          <cell r="JG343">
            <v>0</v>
          </cell>
          <cell r="JH343">
            <v>0</v>
          </cell>
          <cell r="JI343">
            <v>0</v>
          </cell>
          <cell r="JJ343">
            <v>0</v>
          </cell>
          <cell r="JK343">
            <v>0</v>
          </cell>
          <cell r="JL343">
            <v>0</v>
          </cell>
          <cell r="JM343">
            <v>0</v>
          </cell>
          <cell r="JN343">
            <v>0</v>
          </cell>
          <cell r="JO343">
            <v>0</v>
          </cell>
          <cell r="JP343">
            <v>0</v>
          </cell>
          <cell r="JQ343">
            <v>0</v>
          </cell>
        </row>
        <row r="344">
          <cell r="F344">
            <v>0.60458276313011083</v>
          </cell>
          <cell r="G344">
            <v>5.2062507097616617E-3</v>
          </cell>
          <cell r="H344">
            <v>3.8694035585199344</v>
          </cell>
          <cell r="I344">
            <v>-3.3733537340140174E-2</v>
          </cell>
          <cell r="J344">
            <v>3.5430355201242492E-3</v>
          </cell>
          <cell r="K344">
            <v>0</v>
          </cell>
          <cell r="L344">
            <v>-0.49401614961971063</v>
          </cell>
          <cell r="M344">
            <v>0</v>
          </cell>
          <cell r="N344">
            <v>0</v>
          </cell>
          <cell r="O344">
            <v>-1.6891436007426819E-4</v>
          </cell>
          <cell r="P344">
            <v>1.9584909898640035E-3</v>
          </cell>
          <cell r="Q344">
            <v>0.49909979723997822</v>
          </cell>
          <cell r="R344">
            <v>-60.329965907621954</v>
          </cell>
          <cell r="S344">
            <v>-11.578905267440405</v>
          </cell>
          <cell r="T344">
            <v>-4.4312916081398726</v>
          </cell>
          <cell r="U344">
            <v>8.5089715134499784</v>
          </cell>
          <cell r="V344">
            <v>-7.4911552999989972E-4</v>
          </cell>
          <cell r="W344">
            <v>0</v>
          </cell>
          <cell r="X344">
            <v>-10.088793295809865</v>
          </cell>
          <cell r="Y344">
            <v>-1.3487777679697501</v>
          </cell>
          <cell r="Z344">
            <v>-7.0126068480021786E-2</v>
          </cell>
          <cell r="AA344">
            <v>-5.8239816803002213</v>
          </cell>
          <cell r="AB344">
            <v>-12.006735610430042</v>
          </cell>
          <cell r="AC344">
            <v>-5.7412465174099907</v>
          </cell>
          <cell r="AD344">
            <v>-17.748330489559976</v>
          </cell>
          <cell r="AE344">
            <v>-69.542270597688912</v>
          </cell>
          <cell r="AF344">
            <v>-0.10070535151953663</v>
          </cell>
          <cell r="AG344">
            <v>-23.566844649639734</v>
          </cell>
          <cell r="AH344">
            <v>-6.0392991370299569</v>
          </cell>
          <cell r="AI344">
            <v>-3.7164573171694428</v>
          </cell>
          <cell r="AJ344">
            <v>-1.5349961682600224</v>
          </cell>
          <cell r="AK344">
            <v>-9.1977035500394777</v>
          </cell>
          <cell r="AL344">
            <v>-1.0395433518801838</v>
          </cell>
          <cell r="AM344">
            <v>0</v>
          </cell>
          <cell r="AN344">
            <v>-6.5063738499311512</v>
          </cell>
          <cell r="AO344">
            <v>-12.57019196507008</v>
          </cell>
          <cell r="AP344">
            <v>-0.21716533310063824</v>
          </cell>
          <cell r="AQ344">
            <v>-5.0529899240495979</v>
          </cell>
          <cell r="AR344">
            <v>-34.794765876358724</v>
          </cell>
          <cell r="AS344">
            <v>3.5626098997454392E-4</v>
          </cell>
          <cell r="AT344">
            <v>6.3877842654101187</v>
          </cell>
          <cell r="AU344">
            <v>-2.1577308799001003</v>
          </cell>
          <cell r="AV344">
            <v>-3.983246189070087</v>
          </cell>
          <cell r="AW344">
            <v>-10.756383756779996</v>
          </cell>
          <cell r="AX344">
            <v>-9.9199673146399618</v>
          </cell>
          <cell r="AY344">
            <v>-3.4152490783594658</v>
          </cell>
          <cell r="AZ344">
            <v>0.14464641792028488</v>
          </cell>
          <cell r="BA344">
            <v>0</v>
          </cell>
          <cell r="BB344">
            <v>-4.9688701408704219</v>
          </cell>
          <cell r="BC344">
            <v>-6.1255707890095437</v>
          </cell>
          <cell r="BD344">
            <v>-5.3467203997570323E-4</v>
          </cell>
          <cell r="BE344">
            <v>-29.312408188685367</v>
          </cell>
          <cell r="BF344">
            <v>-2.2376798006007448E-4</v>
          </cell>
          <cell r="BG344">
            <v>-0.68411653798011685</v>
          </cell>
          <cell r="BH344">
            <v>-4.4164205652300552</v>
          </cell>
          <cell r="BI344">
            <v>-7.3687244522093351</v>
          </cell>
          <cell r="BJ344">
            <v>-0.46355429297000228</v>
          </cell>
          <cell r="BK344">
            <v>-0.17694470685000852</v>
          </cell>
          <cell r="BL344">
            <v>0</v>
          </cell>
          <cell r="BM344">
            <v>-1.5487655782999354</v>
          </cell>
          <cell r="BN344">
            <v>-10.126316517790201</v>
          </cell>
          <cell r="BO344">
            <v>0.44683940943923517</v>
          </cell>
          <cell r="BP344">
            <v>-4.9742389255497983</v>
          </cell>
          <cell r="BQ344">
            <v>5.7746739912545308E-5</v>
          </cell>
          <cell r="BR344">
            <v>-39.916946760524297</v>
          </cell>
          <cell r="BS344">
            <v>2.5084321209760674E-2</v>
          </cell>
          <cell r="BT344">
            <v>-1.1407532451798943</v>
          </cell>
          <cell r="BU344">
            <v>-4.0698470377601552</v>
          </cell>
          <cell r="BV344">
            <v>-9.180442799999744E-4</v>
          </cell>
          <cell r="BW344">
            <v>-5.3411809149399687</v>
          </cell>
          <cell r="BX344">
            <v>-8.8031131594907492</v>
          </cell>
          <cell r="BY344">
            <v>0</v>
          </cell>
          <cell r="BZ344">
            <v>0</v>
          </cell>
          <cell r="CA344">
            <v>-14.905570152030123</v>
          </cell>
          <cell r="CB344">
            <v>-5.6531013620406156</v>
          </cell>
          <cell r="CC344">
            <v>0</v>
          </cell>
          <cell r="CD344">
            <v>-2.7547166010208457E-2</v>
          </cell>
          <cell r="CE344">
            <v>-16.224456798496249</v>
          </cell>
          <cell r="CF344">
            <v>6.7358399180602646</v>
          </cell>
          <cell r="CG344">
            <v>0</v>
          </cell>
          <cell r="CH344">
            <v>-3.7386892009635631E-2</v>
          </cell>
          <cell r="CI344">
            <v>-0.15878819877980277</v>
          </cell>
          <cell r="CJ344">
            <v>-20.591205787670106</v>
          </cell>
          <cell r="CK344">
            <v>-2.4816843163498561</v>
          </cell>
          <cell r="CL344">
            <v>0</v>
          </cell>
          <cell r="CM344">
            <v>1.6790511599538149E-3</v>
          </cell>
          <cell r="CN344">
            <v>0</v>
          </cell>
          <cell r="CO344">
            <v>0.29001950334986759</v>
          </cell>
          <cell r="CP344">
            <v>9.2842856802235474E-3</v>
          </cell>
          <cell r="CQ344">
            <v>7.7856380598859687E-3</v>
          </cell>
          <cell r="CR344">
            <v>2.7549372348366887</v>
          </cell>
          <cell r="CS344">
            <v>0</v>
          </cell>
          <cell r="CT344">
            <v>2.7437029577999965</v>
          </cell>
          <cell r="CU344">
            <v>0.44239224553894019</v>
          </cell>
          <cell r="CV344">
            <v>1.6666339979565237E-4</v>
          </cell>
          <cell r="CW344">
            <v>-2.1916909900028259E-3</v>
          </cell>
          <cell r="CX344">
            <v>-0.36495860060949781</v>
          </cell>
          <cell r="CY344">
            <v>-2.8273652796997339E-3</v>
          </cell>
          <cell r="CZ344">
            <v>6.7957218919673323E-2</v>
          </cell>
          <cell r="DA344">
            <v>1.9860153297486249E-3</v>
          </cell>
          <cell r="DB344">
            <v>-0.1251541316401017</v>
          </cell>
          <cell r="DC344">
            <v>-6.0285447898422717E-3</v>
          </cell>
          <cell r="DD344">
            <v>-1.0753285005193902E-4</v>
          </cell>
          <cell r="DE344">
            <v>53.954074496134126</v>
          </cell>
          <cell r="DF344">
            <v>-0.17926622037975903</v>
          </cell>
          <cell r="DG344">
            <v>0.97752754398970865</v>
          </cell>
          <cell r="DH344">
            <v>51.096572162939083</v>
          </cell>
          <cell r="DI344">
            <v>-0.19173806996013809</v>
          </cell>
          <cell r="DJ344">
            <v>0.16871653137013709</v>
          </cell>
          <cell r="DK344">
            <v>2.4880372089683078E-2</v>
          </cell>
          <cell r="DL344">
            <v>0</v>
          </cell>
          <cell r="DM344">
            <v>0</v>
          </cell>
          <cell r="DN344">
            <v>0.677181247050612</v>
          </cell>
          <cell r="DO344">
            <v>0.73672788437033887</v>
          </cell>
          <cell r="DP344">
            <v>0.643545785760125</v>
          </cell>
          <cell r="DQ344">
            <v>-7.2741090207273373E-5</v>
          </cell>
          <cell r="DR344">
            <v>10.409060596866766</v>
          </cell>
          <cell r="DS344">
            <v>5.3005826803600939</v>
          </cell>
          <cell r="DT344">
            <v>-6.8438775601862289E-3</v>
          </cell>
          <cell r="DU344">
            <v>0.75763499612003216</v>
          </cell>
          <cell r="DV344">
            <v>7.5663679160015818E-2</v>
          </cell>
          <cell r="DW344">
            <v>0</v>
          </cell>
          <cell r="DX344">
            <v>1.8220515715997863</v>
          </cell>
          <cell r="DY344">
            <v>0</v>
          </cell>
          <cell r="DZ344">
            <v>0</v>
          </cell>
          <cell r="EA344">
            <v>-1.3350588305911515E-3</v>
          </cell>
          <cell r="EB344">
            <v>2.8351685382699543</v>
          </cell>
          <cell r="EC344">
            <v>-2.2740842996427091E-4</v>
          </cell>
          <cell r="ED344">
            <v>-0.37363452381987372</v>
          </cell>
          <cell r="EE344">
            <v>-11.794734774142853</v>
          </cell>
          <cell r="EF344">
            <v>-0.15329661948999274</v>
          </cell>
          <cell r="EG344">
            <v>-11.633606190360297</v>
          </cell>
          <cell r="EH344">
            <v>0.10809035569991465</v>
          </cell>
          <cell r="EI344">
            <v>-1.4630064210450655E-2</v>
          </cell>
          <cell r="EJ344">
            <v>4.3398170410000603E-2</v>
          </cell>
          <cell r="EK344">
            <v>0.17382469124959243</v>
          </cell>
          <cell r="EL344">
            <v>-1.5183830328169279E-5</v>
          </cell>
          <cell r="EM344">
            <v>0.21767441308975322</v>
          </cell>
          <cell r="EN344">
            <v>-1.5420984047996171</v>
          </cell>
          <cell r="EO344">
            <v>1.3404378305103819</v>
          </cell>
          <cell r="EP344">
            <v>-0.33443184828956873</v>
          </cell>
          <cell r="EQ344">
            <v>-8.1924109963438241E-5</v>
          </cell>
          <cell r="ER344">
            <v>5.8601382363558514</v>
          </cell>
          <cell r="ES344">
            <v>0.18589614525990328</v>
          </cell>
          <cell r="ET344">
            <v>0.93267895457984196</v>
          </cell>
          <cell r="EU344">
            <v>5.803766210192407E-3</v>
          </cell>
          <cell r="EV344">
            <v>4.3199904249831889E-2</v>
          </cell>
          <cell r="EW344">
            <v>2.9475165199983167E-2</v>
          </cell>
          <cell r="EX344">
            <v>4.5590281322001829</v>
          </cell>
          <cell r="EY344">
            <v>1.4232314760192821E-2</v>
          </cell>
          <cell r="EZ344">
            <v>-2.7568716100176971E-3</v>
          </cell>
          <cell r="FA344">
            <v>-0.17233218140154349</v>
          </cell>
          <cell r="FB344">
            <v>0.61536063729954549</v>
          </cell>
          <cell r="FC344">
            <v>-0.35044773038998756</v>
          </cell>
          <cell r="FD344">
            <v>0</v>
          </cell>
          <cell r="FE344">
            <v>0.74632558541634353</v>
          </cell>
          <cell r="FF344">
            <v>-0.57831294831885316</v>
          </cell>
          <cell r="FG344">
            <v>0.43794821371056969</v>
          </cell>
          <cell r="FH344">
            <v>0.20742926431012165</v>
          </cell>
          <cell r="FI344">
            <v>17.688913532259903</v>
          </cell>
          <cell r="FJ344">
            <v>-17.513425258329789</v>
          </cell>
          <cell r="FK344">
            <v>3.8577298710151808E-2</v>
          </cell>
          <cell r="FL344">
            <v>0.1225766430807198</v>
          </cell>
          <cell r="FM344">
            <v>-6.4941705204546452E-6</v>
          </cell>
          <cell r="FN344">
            <v>0.28032494028957444</v>
          </cell>
          <cell r="FO344">
            <v>2.889992061045632E-2</v>
          </cell>
          <cell r="FP344">
            <v>1.2374620089758537E-2</v>
          </cell>
          <cell r="FQ344">
            <v>2.1025853170158371E-2</v>
          </cell>
          <cell r="FR344">
            <v>8.8075047453094157</v>
          </cell>
          <cell r="FS344">
            <v>-5.9822377497766865E-3</v>
          </cell>
          <cell r="FT344">
            <v>3.4324027900311194E-2</v>
          </cell>
          <cell r="FU344">
            <v>0.37115580917952684</v>
          </cell>
          <cell r="FV344">
            <v>3.796701829014637E-2</v>
          </cell>
          <cell r="FW344">
            <v>4.7141060270178059E-2</v>
          </cell>
          <cell r="FX344">
            <v>0.13917177527036984</v>
          </cell>
          <cell r="FY344">
            <v>0.11875763116950111</v>
          </cell>
          <cell r="FZ344">
            <v>0</v>
          </cell>
          <cell r="GA344">
            <v>0.29825101821006683</v>
          </cell>
          <cell r="GB344">
            <v>7.7774390704703364</v>
          </cell>
          <cell r="GC344">
            <v>-1.0720427701016888E-2</v>
          </cell>
          <cell r="GD344">
            <v>0</v>
          </cell>
          <cell r="GE344">
            <v>0.74438830705912551</v>
          </cell>
          <cell r="GF344">
            <v>-5.6275120370628429E-2</v>
          </cell>
          <cell r="GG344">
            <v>0.4455516369698671</v>
          </cell>
          <cell r="GH344">
            <v>0.12160446385996693</v>
          </cell>
          <cell r="GI344">
            <v>0.20131986584010519</v>
          </cell>
          <cell r="GJ344">
            <v>0</v>
          </cell>
          <cell r="GK344">
            <v>0.12560339196988934</v>
          </cell>
          <cell r="GL344">
            <v>0.1422921138600941</v>
          </cell>
          <cell r="GM344">
            <v>0.39872124605062709</v>
          </cell>
          <cell r="GN344">
            <v>1.5686217011534609E-4</v>
          </cell>
          <cell r="GO344">
            <v>0.35219590636916109</v>
          </cell>
          <cell r="GP344">
            <v>-1.0074737386894412</v>
          </cell>
          <cell r="GQ344">
            <v>2.0691679040282906E-2</v>
          </cell>
          <cell r="GR344">
            <v>-8.2693620015052147</v>
          </cell>
          <cell r="GS344">
            <v>1.5317646590392542</v>
          </cell>
          <cell r="GT344">
            <v>7.1260254319895466E-2</v>
          </cell>
          <cell r="GU344">
            <v>0.10720479299970975</v>
          </cell>
          <cell r="GV344">
            <v>8.7134471999994467E-4</v>
          </cell>
          <cell r="GW344">
            <v>0</v>
          </cell>
          <cell r="GX344">
            <v>0.6310933183403904</v>
          </cell>
          <cell r="GY344">
            <v>-11.069479556420447</v>
          </cell>
          <cell r="GZ344">
            <v>0</v>
          </cell>
          <cell r="HA344">
            <v>2.9016404705544119E-3</v>
          </cell>
          <cell r="HB344">
            <v>0.44737572208032361</v>
          </cell>
          <cell r="HC344">
            <v>2.0405128870152112E-2</v>
          </cell>
          <cell r="HD344">
            <v>-1.2759305919644248E-2</v>
          </cell>
          <cell r="HE344">
            <v>1.3433266651554732</v>
          </cell>
          <cell r="HF344">
            <v>5.0331352939792851E-2</v>
          </cell>
          <cell r="HG344">
            <v>-0.75158348813965858</v>
          </cell>
          <cell r="HH344">
            <v>9.928681207838963E-2</v>
          </cell>
          <cell r="HI344">
            <v>-1.3715653045001091</v>
          </cell>
          <cell r="HJ344">
            <v>7.9458179639914306E-2</v>
          </cell>
          <cell r="HK344">
            <v>0.7551470838197929</v>
          </cell>
          <cell r="HL344">
            <v>0.15891633064984489</v>
          </cell>
          <cell r="HM344">
            <v>0.87420717020995653</v>
          </cell>
          <cell r="HN344">
            <v>1.4501543158803543</v>
          </cell>
          <cell r="HO344">
            <v>0.12531052775011631</v>
          </cell>
          <cell r="HP344">
            <v>-0.12633631497010356</v>
          </cell>
          <cell r="HQ344">
            <v>-1.9917933968827128E-10</v>
          </cell>
          <cell r="HR344">
            <v>5.9727658664924093</v>
          </cell>
          <cell r="HS344">
            <v>-2.1009327610954642E-10</v>
          </cell>
          <cell r="HT344">
            <v>4.1740659079550824E-2</v>
          </cell>
          <cell r="HU344">
            <v>0.12604746591023286</v>
          </cell>
          <cell r="HV344">
            <v>0.26335725323997394</v>
          </cell>
          <cell r="HW344">
            <v>0.18359284834014034</v>
          </cell>
          <cell r="HX344">
            <v>0.36958519264044298</v>
          </cell>
          <cell r="HY344">
            <v>0.18049008031994163</v>
          </cell>
          <cell r="HZ344">
            <v>0</v>
          </cell>
          <cell r="IA344">
            <v>0</v>
          </cell>
          <cell r="IB344">
            <v>4.8079523671603965</v>
          </cell>
          <cell r="IC344">
            <v>1.0004441719502211E-11</v>
          </cell>
          <cell r="ID344">
            <v>0</v>
          </cell>
          <cell r="IE344">
            <v>-22.605681204164284</v>
          </cell>
          <cell r="IF344">
            <v>1.9530433120053203E-2</v>
          </cell>
          <cell r="IG344">
            <v>0.89810880586992425</v>
          </cell>
          <cell r="IH344">
            <v>0.20178776597003889</v>
          </cell>
          <cell r="II344">
            <v>-17.276598551600728</v>
          </cell>
          <cell r="IJ344">
            <v>-6.4705096602106096</v>
          </cell>
          <cell r="IK344">
            <v>0.24542508838021604</v>
          </cell>
          <cell r="IL344">
            <v>0.20177694016001624</v>
          </cell>
          <cell r="IM344">
            <v>0</v>
          </cell>
          <cell r="IN344">
            <v>-0.42904012890994636</v>
          </cell>
          <cell r="IO344">
            <v>1.2699917960162566E-2</v>
          </cell>
          <cell r="IP344">
            <v>2.1009327610954642E-10</v>
          </cell>
          <cell r="IQ344">
            <v>-8.8618151103219134E-3</v>
          </cell>
          <cell r="IR344">
            <v>5.378014246460225</v>
          </cell>
          <cell r="IS344">
            <v>-1.524475563019223E-2</v>
          </cell>
          <cell r="IT344">
            <v>7.7870864469332446E-2</v>
          </cell>
          <cell r="IU344">
            <v>0.34884695040091174</v>
          </cell>
          <cell r="IV344">
            <v>0</v>
          </cell>
          <cell r="IW344">
            <v>2.2281635189983717E-2</v>
          </cell>
          <cell r="IX344">
            <v>1.7004418399301358</v>
          </cell>
          <cell r="IY344">
            <v>0.10408331105918478</v>
          </cell>
          <cell r="IZ344">
            <v>0</v>
          </cell>
          <cell r="JA344">
            <v>0</v>
          </cell>
          <cell r="JB344">
            <v>2.6195532884503336</v>
          </cell>
          <cell r="JC344">
            <v>3.8830153460367001E-2</v>
          </cell>
          <cell r="JD344">
            <v>0.48135095913039549</v>
          </cell>
          <cell r="JE344">
            <v>69.539954481071618</v>
          </cell>
          <cell r="JF344">
            <v>0.30507349545951001</v>
          </cell>
          <cell r="JG344">
            <v>-8.2983781199400255</v>
          </cell>
          <cell r="JH344">
            <v>-1.7588129021805798</v>
          </cell>
          <cell r="JI344">
            <v>9.3283640393883616</v>
          </cell>
          <cell r="JJ344">
            <v>9.2970299617595629</v>
          </cell>
          <cell r="JK344">
            <v>33.692096695619512</v>
          </cell>
          <cell r="JL344">
            <v>15.843706908050081</v>
          </cell>
          <cell r="JM344">
            <v>0</v>
          </cell>
          <cell r="JN344">
            <v>0</v>
          </cell>
          <cell r="JO344">
            <v>10.779837998949006</v>
          </cell>
          <cell r="JP344">
            <v>0.36484336526063998</v>
          </cell>
          <cell r="JQ344">
            <v>-1.3806961300360854E-2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0</v>
          </cell>
          <cell r="FR345">
            <v>0</v>
          </cell>
          <cell r="FS345">
            <v>0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O345">
            <v>0</v>
          </cell>
          <cell r="GP345">
            <v>0</v>
          </cell>
          <cell r="GQ345">
            <v>0</v>
          </cell>
          <cell r="GR345">
            <v>0</v>
          </cell>
          <cell r="GS345">
            <v>0</v>
          </cell>
          <cell r="GT345">
            <v>0</v>
          </cell>
          <cell r="GU345">
            <v>0</v>
          </cell>
          <cell r="GV345">
            <v>0</v>
          </cell>
          <cell r="GW345">
            <v>0</v>
          </cell>
          <cell r="GX345">
            <v>0</v>
          </cell>
          <cell r="GY345">
            <v>0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I345">
            <v>0</v>
          </cell>
          <cell r="HJ345">
            <v>0</v>
          </cell>
          <cell r="HK345">
            <v>0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G345">
            <v>0</v>
          </cell>
          <cell r="IH345">
            <v>0</v>
          </cell>
          <cell r="II345">
            <v>0</v>
          </cell>
          <cell r="IJ345">
            <v>0</v>
          </cell>
          <cell r="IK345">
            <v>0</v>
          </cell>
          <cell r="IL345">
            <v>0</v>
          </cell>
          <cell r="IM345">
            <v>0</v>
          </cell>
          <cell r="IN345">
            <v>0</v>
          </cell>
          <cell r="IO345">
            <v>0</v>
          </cell>
          <cell r="IP345">
            <v>0</v>
          </cell>
          <cell r="IQ345">
            <v>0</v>
          </cell>
          <cell r="IR345">
            <v>0</v>
          </cell>
          <cell r="IS345">
            <v>0</v>
          </cell>
          <cell r="IT345">
            <v>0</v>
          </cell>
          <cell r="IU345">
            <v>0</v>
          </cell>
          <cell r="IV345">
            <v>0</v>
          </cell>
          <cell r="IW345">
            <v>0</v>
          </cell>
          <cell r="IX345">
            <v>0</v>
          </cell>
          <cell r="IY345">
            <v>0</v>
          </cell>
          <cell r="IZ345">
            <v>0</v>
          </cell>
          <cell r="JA345">
            <v>0</v>
          </cell>
          <cell r="JB345">
            <v>0</v>
          </cell>
          <cell r="JC345">
            <v>0</v>
          </cell>
          <cell r="JD345">
            <v>0</v>
          </cell>
          <cell r="JE345">
            <v>0</v>
          </cell>
          <cell r="JF345">
            <v>0</v>
          </cell>
          <cell r="JG345">
            <v>0</v>
          </cell>
          <cell r="JH345">
            <v>0</v>
          </cell>
          <cell r="JI345">
            <v>0</v>
          </cell>
          <cell r="JJ345">
            <v>0</v>
          </cell>
          <cell r="JK345">
            <v>0</v>
          </cell>
          <cell r="JL345">
            <v>0</v>
          </cell>
          <cell r="JM345">
            <v>0</v>
          </cell>
          <cell r="JN345">
            <v>0</v>
          </cell>
          <cell r="JO345">
            <v>0</v>
          </cell>
          <cell r="JP345">
            <v>0</v>
          </cell>
          <cell r="JQ345">
            <v>0</v>
          </cell>
        </row>
        <row r="346">
          <cell r="F346">
            <v>-3.0738697700144257E-2</v>
          </cell>
          <cell r="G346">
            <v>-0.31834213172987802</v>
          </cell>
          <cell r="H346">
            <v>0</v>
          </cell>
          <cell r="I346">
            <v>2.6814329067300378</v>
          </cell>
          <cell r="J346">
            <v>-6.6480566530999567</v>
          </cell>
          <cell r="K346">
            <v>-7.1063270654804001</v>
          </cell>
          <cell r="L346">
            <v>-2.8573493035801221</v>
          </cell>
          <cell r="M346">
            <v>1.3005774235352874E-10</v>
          </cell>
          <cell r="N346">
            <v>6.5060287160122243E-2</v>
          </cell>
          <cell r="O346">
            <v>0</v>
          </cell>
          <cell r="P346">
            <v>8.5480724040053246E-2</v>
          </cell>
          <cell r="Q346">
            <v>-5.4799329518573359E-9</v>
          </cell>
          <cell r="R346">
            <v>-170.14190948848409</v>
          </cell>
          <cell r="S346">
            <v>2.968653949440295</v>
          </cell>
          <cell r="T346">
            <v>-2.4322169019396824</v>
          </cell>
          <cell r="U346">
            <v>-8.5356316508200507</v>
          </cell>
          <cell r="V346">
            <v>-28.943405091319619</v>
          </cell>
          <cell r="W346">
            <v>-36.846110559050203</v>
          </cell>
          <cell r="X346">
            <v>-1.5021549497200795</v>
          </cell>
          <cell r="Y346">
            <v>-81.504264362130471</v>
          </cell>
          <cell r="Z346">
            <v>0</v>
          </cell>
          <cell r="AA346">
            <v>0</v>
          </cell>
          <cell r="AB346">
            <v>-0.8630839539698627</v>
          </cell>
          <cell r="AC346">
            <v>-11.338451693609386</v>
          </cell>
          <cell r="AD346">
            <v>-1.1452442753698051</v>
          </cell>
          <cell r="AE346">
            <v>-85.861502279640263</v>
          </cell>
          <cell r="AF346">
            <v>-10.243823771260395</v>
          </cell>
          <cell r="AG346">
            <v>-8.6774266940296911</v>
          </cell>
          <cell r="AH346">
            <v>-18.757789183900059</v>
          </cell>
          <cell r="AI346">
            <v>-1.9293764755301481</v>
          </cell>
          <cell r="AJ346">
            <v>-19.50725878457979</v>
          </cell>
          <cell r="AK346">
            <v>-24.09579754671995</v>
          </cell>
          <cell r="AL346">
            <v>-1.0418002672199691</v>
          </cell>
          <cell r="AM346">
            <v>0</v>
          </cell>
          <cell r="AN346">
            <v>-0.46206495547994564</v>
          </cell>
          <cell r="AO346">
            <v>-7.8898215069784783E-2</v>
          </cell>
          <cell r="AP346">
            <v>-0.93020730229955007</v>
          </cell>
          <cell r="AQ346">
            <v>-0.13705908355018437</v>
          </cell>
          <cell r="AR346">
            <v>-69.709635852126667</v>
          </cell>
          <cell r="AS346">
            <v>0</v>
          </cell>
          <cell r="AT346">
            <v>11.459378153310354</v>
          </cell>
          <cell r="AU346">
            <v>-23.570181336479891</v>
          </cell>
          <cell r="AV346">
            <v>13.363749812489914</v>
          </cell>
          <cell r="AW346">
            <v>-37.728939173579874</v>
          </cell>
          <cell r="AX346">
            <v>-6.8069161107200671</v>
          </cell>
          <cell r="AY346">
            <v>-4.3858573081106442</v>
          </cell>
          <cell r="AZ346">
            <v>-2.1714155136301088</v>
          </cell>
          <cell r="BA346">
            <v>-8.5873625112799346</v>
          </cell>
          <cell r="BB346">
            <v>-8.8465566804397895</v>
          </cell>
          <cell r="BC346">
            <v>-2.4355351836907175</v>
          </cell>
          <cell r="BD346">
            <v>0</v>
          </cell>
          <cell r="BE346">
            <v>-117.11456119753711</v>
          </cell>
          <cell r="BF346">
            <v>-2.0722940010596176</v>
          </cell>
          <cell r="BG346">
            <v>-0.40492930015989259</v>
          </cell>
          <cell r="BH346">
            <v>-56.545287979650311</v>
          </cell>
          <cell r="BI346">
            <v>-0.45110328328973992</v>
          </cell>
          <cell r="BJ346">
            <v>-4.0742376229700312</v>
          </cell>
          <cell r="BK346">
            <v>-1.4181719061703006</v>
          </cell>
          <cell r="BL346">
            <v>-0.38233609667986457</v>
          </cell>
          <cell r="BM346">
            <v>-7.3959832240234391E-2</v>
          </cell>
          <cell r="BN346">
            <v>-1.7712995871006569</v>
          </cell>
          <cell r="BO346">
            <v>-49.837297785039937</v>
          </cell>
          <cell r="BP346">
            <v>-8.364380317971154E-2</v>
          </cell>
          <cell r="BQ346">
            <v>0</v>
          </cell>
          <cell r="BR346">
            <v>-25.141860729694599</v>
          </cell>
          <cell r="BS346">
            <v>1.1089819181397615</v>
          </cell>
          <cell r="BT346">
            <v>1.9370671099100036</v>
          </cell>
          <cell r="BU346">
            <v>-10.513048419990355</v>
          </cell>
          <cell r="BV346">
            <v>10.235257661240212</v>
          </cell>
          <cell r="BW346">
            <v>-3.7613046154501717</v>
          </cell>
          <cell r="BX346">
            <v>-9.2173649465603376</v>
          </cell>
          <cell r="BY346">
            <v>0</v>
          </cell>
          <cell r="BZ346">
            <v>0</v>
          </cell>
          <cell r="CA346">
            <v>-0.2698012084902075</v>
          </cell>
          <cell r="CB346">
            <v>-14.801015216950418</v>
          </cell>
          <cell r="CC346">
            <v>2.2118954709640093E-2</v>
          </cell>
          <cell r="CD346">
            <v>0.11724803376000636</v>
          </cell>
          <cell r="CE346">
            <v>8.350069416432234</v>
          </cell>
          <cell r="CF346">
            <v>5.9034733999396849E-3</v>
          </cell>
          <cell r="CG346">
            <v>-7.0273043002089253E-4</v>
          </cell>
          <cell r="CH346">
            <v>-5.1387316034379182E-4</v>
          </cell>
          <cell r="CI346">
            <v>-5.3454643093573395E-3</v>
          </cell>
          <cell r="CJ346">
            <v>-9.7244335097457224E-3</v>
          </cell>
          <cell r="CK346">
            <v>-3.2237637823400291</v>
          </cell>
          <cell r="CL346">
            <v>0</v>
          </cell>
          <cell r="CM346">
            <v>0</v>
          </cell>
          <cell r="CN346">
            <v>-1.9457989059901593E-2</v>
          </cell>
          <cell r="CO346">
            <v>11.603624012379896</v>
          </cell>
          <cell r="CP346">
            <v>0</v>
          </cell>
          <cell r="CQ346">
            <v>5.0203459977637976E-5</v>
          </cell>
          <cell r="CR346">
            <v>7.1655700036208145</v>
          </cell>
          <cell r="CS346">
            <v>0</v>
          </cell>
          <cell r="CT346">
            <v>-3.4056019238105364</v>
          </cell>
          <cell r="CU346">
            <v>-1.32037533003313E-2</v>
          </cell>
          <cell r="CV346">
            <v>1.7412389979654108E-5</v>
          </cell>
          <cell r="CW346">
            <v>-5.278000116959447E-7</v>
          </cell>
          <cell r="CX346">
            <v>6.8974280679099138</v>
          </cell>
          <cell r="CY346">
            <v>0</v>
          </cell>
          <cell r="CZ346">
            <v>0</v>
          </cell>
          <cell r="DA346">
            <v>-3.2508332014913321E-4</v>
          </cell>
          <cell r="DB346">
            <v>3.6760698106500058</v>
          </cell>
          <cell r="DC346">
            <v>1.3463911619965074E-2</v>
          </cell>
          <cell r="DD346">
            <v>-2.2779107198402926E-3</v>
          </cell>
          <cell r="DE346">
            <v>-47.901307573141821</v>
          </cell>
          <cell r="DF346">
            <v>1.268342553220009</v>
          </cell>
          <cell r="DG346">
            <v>0.19360415197979819</v>
          </cell>
          <cell r="DH346">
            <v>-53.658825703479124</v>
          </cell>
          <cell r="DI346">
            <v>1.7356664898197778</v>
          </cell>
          <cell r="DJ346">
            <v>3.2134153059814707E-2</v>
          </cell>
          <cell r="DK346">
            <v>1.1739006663901819</v>
          </cell>
          <cell r="DL346">
            <v>1.5192751659924397E-2</v>
          </cell>
          <cell r="DM346">
            <v>1.755242074978014E-2</v>
          </cell>
          <cell r="DN346">
            <v>6.3389829040261247E-2</v>
          </cell>
          <cell r="DO346">
            <v>2.5068483609629766E-2</v>
          </cell>
          <cell r="DP346">
            <v>1.2326666307999403</v>
          </cell>
          <cell r="DQ346">
            <v>0</v>
          </cell>
          <cell r="DR346">
            <v>4.7083973165717907</v>
          </cell>
          <cell r="DS346">
            <v>-6.8685032802022761E-3</v>
          </cell>
          <cell r="DT346">
            <v>1.7458860640090279E-2</v>
          </cell>
          <cell r="DU346">
            <v>-6.3046721577702556</v>
          </cell>
          <cell r="DV346">
            <v>-0.69075662090017431</v>
          </cell>
          <cell r="DW346">
            <v>0.12235456794996935</v>
          </cell>
          <cell r="DX346">
            <v>2.1903688490056084E-2</v>
          </cell>
          <cell r="DY346">
            <v>8.6032488802629814E-3</v>
          </cell>
          <cell r="DZ346">
            <v>1.9748754830288817E-2</v>
          </cell>
          <cell r="EA346">
            <v>0.23939011065021987</v>
          </cell>
          <cell r="EB346">
            <v>0.47195605127990348</v>
          </cell>
          <cell r="EC346">
            <v>5.8813213859593816E-2</v>
          </cell>
          <cell r="ED346">
            <v>10.750466101949996</v>
          </cell>
          <cell r="EE346">
            <v>2.3354377955984091</v>
          </cell>
          <cell r="EF346">
            <v>-6.9992869066481944E-4</v>
          </cell>
          <cell r="EG346">
            <v>-0.3183574825402502</v>
          </cell>
          <cell r="EH346">
            <v>11.376630963290154</v>
          </cell>
          <cell r="EI346">
            <v>3.7368055289789481E-2</v>
          </cell>
          <cell r="EJ346">
            <v>0.12104803065994929</v>
          </cell>
          <cell r="EK346">
            <v>0.15310044753914553</v>
          </cell>
          <cell r="EL346">
            <v>0.12871471721973649</v>
          </cell>
          <cell r="EM346">
            <v>-1.8455798310305909</v>
          </cell>
          <cell r="EN346">
            <v>0.1820429593199151</v>
          </cell>
          <cell r="EO346">
            <v>1.8562691174197425</v>
          </cell>
          <cell r="EP346">
            <v>-9.3417427103104274</v>
          </cell>
          <cell r="EQ346">
            <v>-1.3356542569908925E-2</v>
          </cell>
          <cell r="ER346">
            <v>3.3698158185507054</v>
          </cell>
          <cell r="ES346">
            <v>-0.61677203663975888</v>
          </cell>
          <cell r="ET346">
            <v>1.0916205329299373</v>
          </cell>
          <cell r="EU346">
            <v>0.13796692485993844</v>
          </cell>
          <cell r="EV346">
            <v>1.4527182260053451E-2</v>
          </cell>
          <cell r="EW346">
            <v>0.13053130824005166</v>
          </cell>
          <cell r="EX346">
            <v>0.24008338259000084</v>
          </cell>
          <cell r="EY346">
            <v>7.3917741050081531E-2</v>
          </cell>
          <cell r="EZ346">
            <v>2.2548715496668592E-3</v>
          </cell>
          <cell r="FA346">
            <v>4.7021793679505208E-2</v>
          </cell>
          <cell r="FB346">
            <v>0.19860357219022262</v>
          </cell>
          <cell r="FC346">
            <v>2.0500605460301813</v>
          </cell>
          <cell r="FD346">
            <v>-1.8985701899509877E-10</v>
          </cell>
          <cell r="FE346">
            <v>-8.5473579898462049</v>
          </cell>
          <cell r="FF346">
            <v>0</v>
          </cell>
          <cell r="FG346">
            <v>0.16007770440955937</v>
          </cell>
          <cell r="FH346">
            <v>0.7356513022400577</v>
          </cell>
          <cell r="FI346">
            <v>-10.79794093458986</v>
          </cell>
          <cell r="FJ346">
            <v>0.4228863004300365</v>
          </cell>
          <cell r="FK346">
            <v>0.49038998360992991</v>
          </cell>
          <cell r="FL346">
            <v>2.7395960296416888E-3</v>
          </cell>
          <cell r="FM346">
            <v>0.10244754195991845</v>
          </cell>
          <cell r="FN346">
            <v>0.23723561691986106</v>
          </cell>
          <cell r="FO346">
            <v>1.5102835669949854E-2</v>
          </cell>
          <cell r="FP346">
            <v>9.3495670049378532E-2</v>
          </cell>
          <cell r="FQ346">
            <v>-9.4436065796799085E-3</v>
          </cell>
          <cell r="FR346">
            <v>1.916975100451964</v>
          </cell>
          <cell r="FS346">
            <v>-3.2265665599879867E-3</v>
          </cell>
          <cell r="FT346">
            <v>4.0995759030010959E-2</v>
          </cell>
          <cell r="FU346">
            <v>3.7812299939560035E-2</v>
          </cell>
          <cell r="FV346">
            <v>2.812691951976376E-2</v>
          </cell>
          <cell r="FW346">
            <v>4.7969987580472662E-2</v>
          </cell>
          <cell r="FX346">
            <v>1.4190530216501429</v>
          </cell>
          <cell r="FY346">
            <v>0</v>
          </cell>
          <cell r="FZ346">
            <v>0.55701975413012406</v>
          </cell>
          <cell r="GA346">
            <v>0</v>
          </cell>
          <cell r="GB346">
            <v>0</v>
          </cell>
          <cell r="GC346">
            <v>1.8917489796876907E-10</v>
          </cell>
          <cell r="GD346">
            <v>-0.21077607504003026</v>
          </cell>
          <cell r="GE346">
            <v>1.8251483014537371</v>
          </cell>
          <cell r="GF346">
            <v>0.26657823214009113</v>
          </cell>
          <cell r="GG346">
            <v>0.18164690645971859</v>
          </cell>
          <cell r="GH346">
            <v>0.53378336824971484</v>
          </cell>
          <cell r="GI346">
            <v>-0.35792348770019089</v>
          </cell>
          <cell r="GJ346">
            <v>0.36744958517010673</v>
          </cell>
          <cell r="GK346">
            <v>0.44493415729994013</v>
          </cell>
          <cell r="GL346">
            <v>0.1335051280798325</v>
          </cell>
          <cell r="GM346">
            <v>6.6873142210170045E-2</v>
          </cell>
          <cell r="GN346">
            <v>-0.28356909057947632</v>
          </cell>
          <cell r="GO346">
            <v>0.27787146613991354</v>
          </cell>
          <cell r="GP346">
            <v>0.18722470037027961</v>
          </cell>
          <cell r="GQ346">
            <v>6.7741936195488961E-3</v>
          </cell>
          <cell r="GR346">
            <v>-3.4402643383727991</v>
          </cell>
          <cell r="GS346">
            <v>-9.7813868297603221</v>
          </cell>
          <cell r="GT346">
            <v>2.7137112250902646</v>
          </cell>
          <cell r="GU346">
            <v>0.15209640010016301</v>
          </cell>
          <cell r="GV346">
            <v>0</v>
          </cell>
          <cell r="GW346">
            <v>7.3772210800143512E-2</v>
          </cell>
          <cell r="GX346">
            <v>1.1013122927802215</v>
          </cell>
          <cell r="GY346">
            <v>0.13348095973969976</v>
          </cell>
          <cell r="GZ346">
            <v>0</v>
          </cell>
          <cell r="HA346">
            <v>0</v>
          </cell>
          <cell r="HB346">
            <v>1.5219097569697624</v>
          </cell>
          <cell r="HC346">
            <v>0</v>
          </cell>
          <cell r="HD346">
            <v>0.64483964589999232</v>
          </cell>
          <cell r="HE346">
            <v>-19.13941432142019</v>
          </cell>
          <cell r="HF346">
            <v>-0.1601091749898842</v>
          </cell>
          <cell r="HG346">
            <v>1.4920295002411876E-3</v>
          </cell>
          <cell r="HH346">
            <v>0.31892987274022744</v>
          </cell>
          <cell r="HI346">
            <v>-0.92930487847024779</v>
          </cell>
          <cell r="HJ346">
            <v>-15.088374044079956</v>
          </cell>
          <cell r="HK346">
            <v>1.2116833851205229</v>
          </cell>
          <cell r="HL346">
            <v>0.15354856636986369</v>
          </cell>
          <cell r="HM346">
            <v>3.6963731789910526E-2</v>
          </cell>
          <cell r="HN346">
            <v>8.0593626570589549E-2</v>
          </cell>
          <cell r="HO346">
            <v>0.23100325560017154</v>
          </cell>
          <cell r="HP346">
            <v>0.9442048836599497</v>
          </cell>
          <cell r="HQ346">
            <v>-5.9400455752402195</v>
          </cell>
          <cell r="HR346">
            <v>13.90504812495783</v>
          </cell>
          <cell r="HS346">
            <v>-3.4878548020060407E-2</v>
          </cell>
          <cell r="HT346">
            <v>-5.0946585990004678E-2</v>
          </cell>
          <cell r="HU346">
            <v>0.20452810170991143</v>
          </cell>
          <cell r="HV346">
            <v>17.011066839269915</v>
          </cell>
          <cell r="HW346">
            <v>0.16497849694042088</v>
          </cell>
          <cell r="HX346">
            <v>0.90774007080926822</v>
          </cell>
          <cell r="HY346">
            <v>0.10048171514063142</v>
          </cell>
          <cell r="HZ346">
            <v>0</v>
          </cell>
          <cell r="IA346">
            <v>-6.1980958499589178E-2</v>
          </cell>
          <cell r="IB346">
            <v>-4.3359410064094845</v>
          </cell>
          <cell r="IC346">
            <v>0</v>
          </cell>
          <cell r="ID346">
            <v>0</v>
          </cell>
          <cell r="IE346">
            <v>14.856981771190476</v>
          </cell>
          <cell r="IF346">
            <v>0</v>
          </cell>
          <cell r="IG346">
            <v>-0.622200179360334</v>
          </cell>
          <cell r="IH346">
            <v>6.1389388947391126</v>
          </cell>
          <cell r="II346">
            <v>4.647514384510032</v>
          </cell>
          <cell r="IJ346">
            <v>-1.4226453420633334E-2</v>
          </cell>
          <cell r="IK346">
            <v>1.5654696316296395</v>
          </cell>
          <cell r="IL346">
            <v>0.38512616010029888</v>
          </cell>
          <cell r="IM346">
            <v>0</v>
          </cell>
          <cell r="IN346">
            <v>4.9829486156995699</v>
          </cell>
          <cell r="IO346">
            <v>-2.2265892827099378</v>
          </cell>
          <cell r="IP346">
            <v>0</v>
          </cell>
          <cell r="IQ346">
            <v>0</v>
          </cell>
          <cell r="IR346">
            <v>-8.7637231905246153</v>
          </cell>
          <cell r="IS346">
            <v>0.10190143881027325</v>
          </cell>
          <cell r="IT346">
            <v>2.4336385749847977E-2</v>
          </cell>
          <cell r="IU346">
            <v>0.20755449972966744</v>
          </cell>
          <cell r="IV346">
            <v>0.20291050415971768</v>
          </cell>
          <cell r="IW346">
            <v>0.6100365442898692</v>
          </cell>
          <cell r="IX346">
            <v>-4.2155473013399387</v>
          </cell>
          <cell r="IY346">
            <v>0.24996303805983189</v>
          </cell>
          <cell r="IZ346">
            <v>0</v>
          </cell>
          <cell r="JA346">
            <v>-2.2009771782904863E-10</v>
          </cell>
          <cell r="JB346">
            <v>-6.0112085963201025</v>
          </cell>
          <cell r="JC346">
            <v>6.6330296559499402E-2</v>
          </cell>
          <cell r="JD346">
            <v>0</v>
          </cell>
          <cell r="JE346">
            <v>70.27337651023845</v>
          </cell>
          <cell r="JF346">
            <v>3.6891005773204597</v>
          </cell>
          <cell r="JG346">
            <v>0</v>
          </cell>
          <cell r="JH346">
            <v>21.517522387909594</v>
          </cell>
          <cell r="JI346">
            <v>12.953135035960258</v>
          </cell>
          <cell r="JJ346">
            <v>5.5140061326401337</v>
          </cell>
          <cell r="JK346">
            <v>9.0596815389098992</v>
          </cell>
          <cell r="JL346">
            <v>0</v>
          </cell>
          <cell r="JM346">
            <v>0</v>
          </cell>
          <cell r="JN346">
            <v>5.6059572198901151</v>
          </cell>
          <cell r="JO346">
            <v>7.0794779576399378</v>
          </cell>
          <cell r="JP346">
            <v>4.8544956599689613</v>
          </cell>
          <cell r="J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0</v>
          </cell>
          <cell r="FR347">
            <v>0</v>
          </cell>
          <cell r="FS347">
            <v>0</v>
          </cell>
          <cell r="FT347">
            <v>0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0</v>
          </cell>
          <cell r="GR347">
            <v>0</v>
          </cell>
          <cell r="GS347">
            <v>0</v>
          </cell>
          <cell r="GT347">
            <v>0</v>
          </cell>
          <cell r="GU347">
            <v>0</v>
          </cell>
          <cell r="GV347">
            <v>0</v>
          </cell>
          <cell r="GW347">
            <v>0</v>
          </cell>
          <cell r="GX347">
            <v>0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0</v>
          </cell>
          <cell r="IG347">
            <v>0</v>
          </cell>
          <cell r="IH347">
            <v>0</v>
          </cell>
          <cell r="II347">
            <v>0</v>
          </cell>
          <cell r="IJ347">
            <v>0</v>
          </cell>
          <cell r="IK347">
            <v>0</v>
          </cell>
          <cell r="IL347">
            <v>0</v>
          </cell>
          <cell r="IM347">
            <v>0</v>
          </cell>
          <cell r="IN347">
            <v>0</v>
          </cell>
          <cell r="IO347">
            <v>0</v>
          </cell>
          <cell r="IP347">
            <v>0</v>
          </cell>
          <cell r="IQ347">
            <v>0</v>
          </cell>
          <cell r="IR347">
            <v>0</v>
          </cell>
          <cell r="IS347">
            <v>0</v>
          </cell>
          <cell r="IT347">
            <v>0</v>
          </cell>
          <cell r="IU347">
            <v>0</v>
          </cell>
          <cell r="IV347">
            <v>0</v>
          </cell>
          <cell r="IW347">
            <v>0</v>
          </cell>
          <cell r="IX347">
            <v>0</v>
          </cell>
          <cell r="IY347">
            <v>0</v>
          </cell>
          <cell r="IZ347">
            <v>0</v>
          </cell>
          <cell r="JA347">
            <v>0</v>
          </cell>
          <cell r="JB347">
            <v>0</v>
          </cell>
          <cell r="JC347">
            <v>0</v>
          </cell>
          <cell r="JD347">
            <v>0</v>
          </cell>
          <cell r="JE347">
            <v>0</v>
          </cell>
          <cell r="JF347">
            <v>0</v>
          </cell>
          <cell r="JG347">
            <v>0</v>
          </cell>
          <cell r="JH347">
            <v>0</v>
          </cell>
          <cell r="JI347">
            <v>0</v>
          </cell>
          <cell r="JJ347">
            <v>0</v>
          </cell>
          <cell r="JK347">
            <v>0</v>
          </cell>
          <cell r="JL347">
            <v>0</v>
          </cell>
          <cell r="JM347">
            <v>0</v>
          </cell>
          <cell r="JN347">
            <v>0</v>
          </cell>
          <cell r="JO347">
            <v>0</v>
          </cell>
          <cell r="JP347">
            <v>0</v>
          </cell>
          <cell r="J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0</v>
          </cell>
          <cell r="FR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O348">
            <v>0</v>
          </cell>
          <cell r="GP348">
            <v>0</v>
          </cell>
          <cell r="GQ348">
            <v>0</v>
          </cell>
          <cell r="GR348">
            <v>0</v>
          </cell>
          <cell r="GS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  <cell r="HC348">
            <v>0</v>
          </cell>
          <cell r="HD348">
            <v>0</v>
          </cell>
          <cell r="HE348">
            <v>0</v>
          </cell>
          <cell r="HF348">
            <v>0</v>
          </cell>
          <cell r="HG348">
            <v>0</v>
          </cell>
          <cell r="HH348">
            <v>0</v>
          </cell>
          <cell r="HI348">
            <v>0</v>
          </cell>
          <cell r="HJ348">
            <v>0</v>
          </cell>
          <cell r="HK348">
            <v>0</v>
          </cell>
          <cell r="HL348">
            <v>0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-13.686278224922717</v>
          </cell>
          <cell r="HS348">
            <v>-3.1944595160603058</v>
          </cell>
          <cell r="HT348">
            <v>1.1480667463993086</v>
          </cell>
          <cell r="HU348">
            <v>6.2226408347696633</v>
          </cell>
          <cell r="HV348">
            <v>0</v>
          </cell>
          <cell r="HW348">
            <v>-2.291065517010793E-2</v>
          </cell>
          <cell r="HX348">
            <v>-30.208948602190503</v>
          </cell>
          <cell r="HY348">
            <v>-2.5235870580218034E-2</v>
          </cell>
          <cell r="HZ348">
            <v>2.3330629657293684</v>
          </cell>
          <cell r="IA348">
            <v>3.9821918505385838</v>
          </cell>
          <cell r="IB348">
            <v>5.6490486713300925</v>
          </cell>
          <cell r="IC348">
            <v>0.43026535032004176</v>
          </cell>
          <cell r="ID348">
            <v>0</v>
          </cell>
          <cell r="IE348">
            <v>0</v>
          </cell>
          <cell r="IF348">
            <v>0</v>
          </cell>
          <cell r="IG348">
            <v>0</v>
          </cell>
          <cell r="IH348">
            <v>0</v>
          </cell>
          <cell r="II348">
            <v>0</v>
          </cell>
          <cell r="IJ348">
            <v>0</v>
          </cell>
          <cell r="IK348">
            <v>0</v>
          </cell>
          <cell r="IL348">
            <v>0</v>
          </cell>
          <cell r="IM348">
            <v>0</v>
          </cell>
          <cell r="IN348">
            <v>0</v>
          </cell>
          <cell r="IO348">
            <v>0</v>
          </cell>
          <cell r="IP348">
            <v>0</v>
          </cell>
          <cell r="IQ348">
            <v>0</v>
          </cell>
          <cell r="IR348">
            <v>0</v>
          </cell>
          <cell r="IS348">
            <v>0</v>
          </cell>
          <cell r="IT348">
            <v>0</v>
          </cell>
          <cell r="IU348">
            <v>0</v>
          </cell>
          <cell r="IV348">
            <v>0</v>
          </cell>
          <cell r="IW348">
            <v>0</v>
          </cell>
          <cell r="IX348">
            <v>0</v>
          </cell>
          <cell r="IY348">
            <v>0</v>
          </cell>
          <cell r="IZ348">
            <v>0</v>
          </cell>
          <cell r="JA348">
            <v>0</v>
          </cell>
          <cell r="JB348">
            <v>0</v>
          </cell>
          <cell r="JC348">
            <v>0</v>
          </cell>
          <cell r="JD348">
            <v>0</v>
          </cell>
          <cell r="JE348">
            <v>0</v>
          </cell>
          <cell r="JF348">
            <v>0</v>
          </cell>
          <cell r="JG348">
            <v>0</v>
          </cell>
          <cell r="JH348">
            <v>0</v>
          </cell>
          <cell r="JI348">
            <v>0</v>
          </cell>
          <cell r="JJ348">
            <v>0</v>
          </cell>
          <cell r="JK348">
            <v>0</v>
          </cell>
          <cell r="JL348">
            <v>0</v>
          </cell>
          <cell r="JM348">
            <v>0</v>
          </cell>
          <cell r="JN348">
            <v>0</v>
          </cell>
          <cell r="JO348">
            <v>0</v>
          </cell>
          <cell r="JP348">
            <v>0</v>
          </cell>
          <cell r="JQ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-5.8112806489516515</v>
          </cell>
          <cell r="DS349">
            <v>0</v>
          </cell>
          <cell r="DT349">
            <v>0</v>
          </cell>
          <cell r="DU349">
            <v>0</v>
          </cell>
          <cell r="DV349">
            <v>-5.8112806489516515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O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  <cell r="HC349">
            <v>0</v>
          </cell>
          <cell r="HD349">
            <v>0</v>
          </cell>
          <cell r="HE349">
            <v>0</v>
          </cell>
          <cell r="HF349">
            <v>0</v>
          </cell>
          <cell r="HG349">
            <v>0</v>
          </cell>
          <cell r="HH349">
            <v>0</v>
          </cell>
          <cell r="HI349">
            <v>0</v>
          </cell>
          <cell r="HJ349">
            <v>0</v>
          </cell>
          <cell r="HK349">
            <v>0</v>
          </cell>
          <cell r="HL349">
            <v>0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3.6265474915053346</v>
          </cell>
          <cell r="HS349">
            <v>0.50491050775963231</v>
          </cell>
          <cell r="HT349">
            <v>-3.0882173437503297</v>
          </cell>
          <cell r="HU349">
            <v>-1.9299032094099857</v>
          </cell>
          <cell r="HV349">
            <v>0.1807055355900502</v>
          </cell>
          <cell r="HW349">
            <v>0.28674115830006031</v>
          </cell>
          <cell r="HX349">
            <v>2.011283657399872</v>
          </cell>
          <cell r="HY349">
            <v>0.7014862946998619</v>
          </cell>
          <cell r="HZ349">
            <v>1.6758740788391151</v>
          </cell>
          <cell r="IA349">
            <v>1.0181834736413293</v>
          </cell>
          <cell r="IB349">
            <v>1.1439036063111416</v>
          </cell>
          <cell r="IC349">
            <v>1.121579732119244</v>
          </cell>
          <cell r="ID349">
            <v>0</v>
          </cell>
          <cell r="IE349">
            <v>0</v>
          </cell>
          <cell r="IF349">
            <v>0</v>
          </cell>
          <cell r="IG349">
            <v>0</v>
          </cell>
          <cell r="IH349">
            <v>0</v>
          </cell>
          <cell r="II349">
            <v>0</v>
          </cell>
          <cell r="IJ349">
            <v>0</v>
          </cell>
          <cell r="IK349">
            <v>0</v>
          </cell>
          <cell r="IL349">
            <v>0</v>
          </cell>
          <cell r="IM349">
            <v>0</v>
          </cell>
          <cell r="IN349">
            <v>0</v>
          </cell>
          <cell r="IO349">
            <v>0</v>
          </cell>
          <cell r="IP349">
            <v>0</v>
          </cell>
          <cell r="IQ349">
            <v>0</v>
          </cell>
          <cell r="IR349">
            <v>0</v>
          </cell>
          <cell r="IS349">
            <v>0</v>
          </cell>
          <cell r="IT349">
            <v>0</v>
          </cell>
          <cell r="IU349">
            <v>0</v>
          </cell>
          <cell r="IV349">
            <v>0</v>
          </cell>
          <cell r="IW349">
            <v>0</v>
          </cell>
          <cell r="IX349">
            <v>0</v>
          </cell>
          <cell r="IY349">
            <v>0</v>
          </cell>
          <cell r="IZ349">
            <v>0</v>
          </cell>
          <cell r="JA349">
            <v>0</v>
          </cell>
          <cell r="JB349">
            <v>0</v>
          </cell>
          <cell r="JC349">
            <v>0</v>
          </cell>
          <cell r="JD349">
            <v>0</v>
          </cell>
          <cell r="JE349">
            <v>0</v>
          </cell>
          <cell r="JF349">
            <v>0</v>
          </cell>
          <cell r="JG349">
            <v>0</v>
          </cell>
          <cell r="JH349">
            <v>0</v>
          </cell>
          <cell r="JI349">
            <v>0</v>
          </cell>
          <cell r="JJ349">
            <v>0</v>
          </cell>
          <cell r="JK349">
            <v>0</v>
          </cell>
          <cell r="JL349">
            <v>0</v>
          </cell>
          <cell r="JM349">
            <v>0</v>
          </cell>
          <cell r="JN349">
            <v>0</v>
          </cell>
          <cell r="JO349">
            <v>0</v>
          </cell>
          <cell r="JP349">
            <v>0</v>
          </cell>
          <cell r="JQ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O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  <cell r="HC350">
            <v>0</v>
          </cell>
          <cell r="HD350">
            <v>0</v>
          </cell>
          <cell r="HE350">
            <v>0</v>
          </cell>
          <cell r="HF350">
            <v>0</v>
          </cell>
          <cell r="HG350">
            <v>0</v>
          </cell>
          <cell r="HH350">
            <v>0</v>
          </cell>
          <cell r="HI350">
            <v>0</v>
          </cell>
          <cell r="HJ350">
            <v>0</v>
          </cell>
          <cell r="HK350">
            <v>0</v>
          </cell>
          <cell r="HL350">
            <v>0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0</v>
          </cell>
          <cell r="IG350">
            <v>0</v>
          </cell>
          <cell r="IH350">
            <v>0</v>
          </cell>
          <cell r="II350">
            <v>0</v>
          </cell>
          <cell r="IJ350">
            <v>0</v>
          </cell>
          <cell r="IK350">
            <v>0</v>
          </cell>
          <cell r="IL350">
            <v>0</v>
          </cell>
          <cell r="IM350">
            <v>0</v>
          </cell>
          <cell r="IN350">
            <v>0</v>
          </cell>
          <cell r="IO350">
            <v>0</v>
          </cell>
          <cell r="IP350">
            <v>0</v>
          </cell>
          <cell r="IQ350">
            <v>0</v>
          </cell>
          <cell r="IR350">
            <v>0</v>
          </cell>
          <cell r="IS350">
            <v>0</v>
          </cell>
          <cell r="IT350">
            <v>0</v>
          </cell>
          <cell r="IU350">
            <v>0</v>
          </cell>
          <cell r="IV350">
            <v>0</v>
          </cell>
          <cell r="IW350">
            <v>0</v>
          </cell>
          <cell r="IX350">
            <v>0</v>
          </cell>
          <cell r="IY350">
            <v>0</v>
          </cell>
          <cell r="IZ350">
            <v>0</v>
          </cell>
          <cell r="JA350">
            <v>0</v>
          </cell>
          <cell r="JB350">
            <v>0</v>
          </cell>
          <cell r="JC350">
            <v>0</v>
          </cell>
          <cell r="JD350">
            <v>0</v>
          </cell>
          <cell r="JE350">
            <v>0</v>
          </cell>
          <cell r="JF350">
            <v>0</v>
          </cell>
          <cell r="JG350">
            <v>0</v>
          </cell>
          <cell r="JH350">
            <v>0</v>
          </cell>
          <cell r="JI350">
            <v>0</v>
          </cell>
          <cell r="JJ350">
            <v>0</v>
          </cell>
          <cell r="JK350">
            <v>0</v>
          </cell>
          <cell r="JL350">
            <v>0</v>
          </cell>
          <cell r="JM350">
            <v>0</v>
          </cell>
          <cell r="JN350">
            <v>0</v>
          </cell>
          <cell r="JO350">
            <v>0</v>
          </cell>
          <cell r="JP350">
            <v>0</v>
          </cell>
          <cell r="JQ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O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G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  <cell r="IH351">
            <v>0</v>
          </cell>
          <cell r="II351">
            <v>0</v>
          </cell>
          <cell r="IJ351">
            <v>0</v>
          </cell>
          <cell r="IK351">
            <v>0</v>
          </cell>
          <cell r="IL351">
            <v>0</v>
          </cell>
          <cell r="IM351">
            <v>0</v>
          </cell>
          <cell r="IN351">
            <v>0</v>
          </cell>
          <cell r="IO351">
            <v>0</v>
          </cell>
          <cell r="IP351">
            <v>0</v>
          </cell>
          <cell r="IQ351">
            <v>0</v>
          </cell>
          <cell r="IR351">
            <v>0</v>
          </cell>
          <cell r="IS351">
            <v>0</v>
          </cell>
          <cell r="IT351">
            <v>0</v>
          </cell>
          <cell r="IU351">
            <v>0</v>
          </cell>
          <cell r="IV351">
            <v>0</v>
          </cell>
          <cell r="IW351">
            <v>0</v>
          </cell>
          <cell r="IX351">
            <v>0</v>
          </cell>
          <cell r="IY351">
            <v>0</v>
          </cell>
          <cell r="IZ351">
            <v>0</v>
          </cell>
          <cell r="JA351">
            <v>0</v>
          </cell>
          <cell r="JB351">
            <v>0</v>
          </cell>
          <cell r="JC351">
            <v>0</v>
          </cell>
          <cell r="JD351">
            <v>0</v>
          </cell>
          <cell r="JE351">
            <v>0</v>
          </cell>
          <cell r="JF351">
            <v>0</v>
          </cell>
          <cell r="JG351">
            <v>0</v>
          </cell>
          <cell r="JH351">
            <v>0</v>
          </cell>
          <cell r="JI351">
            <v>0</v>
          </cell>
          <cell r="JJ351">
            <v>0</v>
          </cell>
          <cell r="JK351">
            <v>0</v>
          </cell>
          <cell r="JL351">
            <v>0</v>
          </cell>
          <cell r="JM351">
            <v>0</v>
          </cell>
          <cell r="JN351">
            <v>0</v>
          </cell>
          <cell r="JO351">
            <v>0</v>
          </cell>
          <cell r="JP351">
            <v>0</v>
          </cell>
          <cell r="JQ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0</v>
          </cell>
          <cell r="FR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O352">
            <v>0</v>
          </cell>
          <cell r="GP352">
            <v>0</v>
          </cell>
          <cell r="GQ352">
            <v>0</v>
          </cell>
          <cell r="GR352">
            <v>0</v>
          </cell>
          <cell r="GS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  <cell r="HC352">
            <v>0</v>
          </cell>
          <cell r="HD352">
            <v>0</v>
          </cell>
          <cell r="HE352">
            <v>0</v>
          </cell>
          <cell r="HF352">
            <v>0</v>
          </cell>
          <cell r="HG352">
            <v>0</v>
          </cell>
          <cell r="HH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G352">
            <v>0</v>
          </cell>
          <cell r="IH352">
            <v>0</v>
          </cell>
          <cell r="II352">
            <v>0</v>
          </cell>
          <cell r="IJ352">
            <v>0</v>
          </cell>
          <cell r="IK352">
            <v>0</v>
          </cell>
          <cell r="IL352">
            <v>0</v>
          </cell>
          <cell r="IM352">
            <v>0</v>
          </cell>
          <cell r="IN352">
            <v>0</v>
          </cell>
          <cell r="IO352">
            <v>0</v>
          </cell>
          <cell r="IP352">
            <v>0</v>
          </cell>
          <cell r="IQ352">
            <v>0</v>
          </cell>
          <cell r="IR352">
            <v>0</v>
          </cell>
          <cell r="IS352">
            <v>0</v>
          </cell>
          <cell r="IT352">
            <v>0</v>
          </cell>
          <cell r="IU352">
            <v>0</v>
          </cell>
          <cell r="IV352">
            <v>0</v>
          </cell>
          <cell r="IW352">
            <v>0</v>
          </cell>
          <cell r="IX352">
            <v>0</v>
          </cell>
          <cell r="IY352">
            <v>0</v>
          </cell>
          <cell r="IZ352">
            <v>0</v>
          </cell>
          <cell r="JA352">
            <v>0</v>
          </cell>
          <cell r="JB352">
            <v>0</v>
          </cell>
          <cell r="JC352">
            <v>0</v>
          </cell>
          <cell r="JD352">
            <v>0</v>
          </cell>
          <cell r="JE352">
            <v>0</v>
          </cell>
          <cell r="JF352">
            <v>0</v>
          </cell>
          <cell r="JG352">
            <v>0</v>
          </cell>
          <cell r="JH352">
            <v>0</v>
          </cell>
          <cell r="JI352">
            <v>0</v>
          </cell>
          <cell r="JJ352">
            <v>0</v>
          </cell>
          <cell r="JK352">
            <v>0</v>
          </cell>
          <cell r="JL352">
            <v>0</v>
          </cell>
          <cell r="JM352">
            <v>0</v>
          </cell>
          <cell r="JN352">
            <v>0</v>
          </cell>
          <cell r="JO352">
            <v>0</v>
          </cell>
          <cell r="JP352">
            <v>0</v>
          </cell>
          <cell r="JQ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0</v>
          </cell>
          <cell r="FR353">
            <v>0</v>
          </cell>
          <cell r="FS353">
            <v>0</v>
          </cell>
          <cell r="FT353">
            <v>0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O353">
            <v>0</v>
          </cell>
          <cell r="GP353">
            <v>0</v>
          </cell>
          <cell r="GQ353">
            <v>0</v>
          </cell>
          <cell r="GR353">
            <v>0</v>
          </cell>
          <cell r="GS353">
            <v>0</v>
          </cell>
          <cell r="GT353">
            <v>0</v>
          </cell>
          <cell r="GU353">
            <v>0</v>
          </cell>
          <cell r="GV353">
            <v>0</v>
          </cell>
          <cell r="GW353">
            <v>0</v>
          </cell>
          <cell r="GX353">
            <v>0</v>
          </cell>
          <cell r="GY353">
            <v>0</v>
          </cell>
          <cell r="GZ353">
            <v>0</v>
          </cell>
          <cell r="HA353">
            <v>0</v>
          </cell>
          <cell r="HB353">
            <v>0</v>
          </cell>
          <cell r="HC353">
            <v>0</v>
          </cell>
          <cell r="HD353">
            <v>0</v>
          </cell>
          <cell r="HE353">
            <v>0</v>
          </cell>
          <cell r="HF353">
            <v>0</v>
          </cell>
          <cell r="HG353">
            <v>0</v>
          </cell>
          <cell r="HH353">
            <v>0</v>
          </cell>
          <cell r="HI353">
            <v>0</v>
          </cell>
          <cell r="HJ353">
            <v>0</v>
          </cell>
          <cell r="HK353">
            <v>0</v>
          </cell>
          <cell r="HL353">
            <v>0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0</v>
          </cell>
          <cell r="IG353">
            <v>0</v>
          </cell>
          <cell r="IH353">
            <v>0</v>
          </cell>
          <cell r="II353">
            <v>0</v>
          </cell>
          <cell r="IJ353">
            <v>0</v>
          </cell>
          <cell r="IK353">
            <v>0</v>
          </cell>
          <cell r="IL353">
            <v>0</v>
          </cell>
          <cell r="IM353">
            <v>0</v>
          </cell>
          <cell r="IN353">
            <v>0</v>
          </cell>
          <cell r="IO353">
            <v>0</v>
          </cell>
          <cell r="IP353">
            <v>0</v>
          </cell>
          <cell r="IQ353">
            <v>0</v>
          </cell>
          <cell r="IR353">
            <v>0</v>
          </cell>
          <cell r="IS353">
            <v>0</v>
          </cell>
          <cell r="IT353">
            <v>0</v>
          </cell>
          <cell r="IU353">
            <v>0</v>
          </cell>
          <cell r="IV353">
            <v>0</v>
          </cell>
          <cell r="IW353">
            <v>0</v>
          </cell>
          <cell r="IX353">
            <v>0</v>
          </cell>
          <cell r="IY353">
            <v>0</v>
          </cell>
          <cell r="IZ353">
            <v>0</v>
          </cell>
          <cell r="JA353">
            <v>0</v>
          </cell>
          <cell r="JB353">
            <v>0</v>
          </cell>
          <cell r="JC353">
            <v>0</v>
          </cell>
          <cell r="JD353">
            <v>0</v>
          </cell>
          <cell r="JE353">
            <v>0</v>
          </cell>
          <cell r="JF353">
            <v>0</v>
          </cell>
          <cell r="JG353">
            <v>0</v>
          </cell>
          <cell r="JH353">
            <v>0</v>
          </cell>
          <cell r="JI353">
            <v>0</v>
          </cell>
          <cell r="JJ353">
            <v>0</v>
          </cell>
          <cell r="JK353">
            <v>0</v>
          </cell>
          <cell r="JL353">
            <v>0</v>
          </cell>
          <cell r="JM353">
            <v>0</v>
          </cell>
          <cell r="JN353">
            <v>0</v>
          </cell>
          <cell r="JO353">
            <v>0</v>
          </cell>
          <cell r="JP353">
            <v>0</v>
          </cell>
          <cell r="JQ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0</v>
          </cell>
          <cell r="FR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O354">
            <v>0</v>
          </cell>
          <cell r="GP354">
            <v>0</v>
          </cell>
          <cell r="GQ354">
            <v>0</v>
          </cell>
          <cell r="GR354">
            <v>0</v>
          </cell>
          <cell r="GS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  <cell r="HC354">
            <v>0</v>
          </cell>
          <cell r="HD354">
            <v>0</v>
          </cell>
          <cell r="HE354">
            <v>0</v>
          </cell>
          <cell r="HF354">
            <v>0</v>
          </cell>
          <cell r="HG354">
            <v>0</v>
          </cell>
          <cell r="HH354">
            <v>0</v>
          </cell>
          <cell r="HI354">
            <v>0</v>
          </cell>
          <cell r="HJ354">
            <v>0</v>
          </cell>
          <cell r="HK354">
            <v>0</v>
          </cell>
          <cell r="HL354">
            <v>0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0</v>
          </cell>
          <cell r="IG354">
            <v>0</v>
          </cell>
          <cell r="IH354">
            <v>0</v>
          </cell>
          <cell r="II354">
            <v>0</v>
          </cell>
          <cell r="IJ354">
            <v>0</v>
          </cell>
          <cell r="IK354">
            <v>0</v>
          </cell>
          <cell r="IL354">
            <v>0</v>
          </cell>
          <cell r="IM354">
            <v>0</v>
          </cell>
          <cell r="IN354">
            <v>0</v>
          </cell>
          <cell r="IO354">
            <v>0</v>
          </cell>
          <cell r="IP354">
            <v>0</v>
          </cell>
          <cell r="IQ354">
            <v>0</v>
          </cell>
          <cell r="IR354">
            <v>0</v>
          </cell>
          <cell r="IS354">
            <v>0</v>
          </cell>
          <cell r="IT354">
            <v>0</v>
          </cell>
          <cell r="IU354">
            <v>0</v>
          </cell>
          <cell r="IV354">
            <v>0</v>
          </cell>
          <cell r="IW354">
            <v>0</v>
          </cell>
          <cell r="IX354">
            <v>0</v>
          </cell>
          <cell r="IY354">
            <v>0</v>
          </cell>
          <cell r="IZ354">
            <v>0</v>
          </cell>
          <cell r="JA354">
            <v>0</v>
          </cell>
          <cell r="JB354">
            <v>0</v>
          </cell>
          <cell r="JC354">
            <v>0</v>
          </cell>
          <cell r="JD354">
            <v>0</v>
          </cell>
          <cell r="JE354">
            <v>0</v>
          </cell>
          <cell r="JF354">
            <v>0</v>
          </cell>
          <cell r="JG354">
            <v>0</v>
          </cell>
          <cell r="JH354">
            <v>0</v>
          </cell>
          <cell r="JI354">
            <v>0</v>
          </cell>
          <cell r="JJ354">
            <v>0</v>
          </cell>
          <cell r="JK354">
            <v>0</v>
          </cell>
          <cell r="JL354">
            <v>0</v>
          </cell>
          <cell r="JM354">
            <v>0</v>
          </cell>
          <cell r="JN354">
            <v>0</v>
          </cell>
          <cell r="JO354">
            <v>0</v>
          </cell>
          <cell r="JP354">
            <v>0</v>
          </cell>
          <cell r="JQ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0</v>
          </cell>
          <cell r="FR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O355">
            <v>0</v>
          </cell>
          <cell r="GP355">
            <v>0</v>
          </cell>
          <cell r="GQ355">
            <v>0</v>
          </cell>
          <cell r="GR355">
            <v>0</v>
          </cell>
          <cell r="GS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  <cell r="HC355">
            <v>0</v>
          </cell>
          <cell r="HD355">
            <v>0</v>
          </cell>
          <cell r="HE355">
            <v>0</v>
          </cell>
          <cell r="HF355">
            <v>0</v>
          </cell>
          <cell r="HG355">
            <v>0</v>
          </cell>
          <cell r="HH355">
            <v>0</v>
          </cell>
          <cell r="HI355">
            <v>0</v>
          </cell>
          <cell r="HJ355">
            <v>0</v>
          </cell>
          <cell r="HK355">
            <v>0</v>
          </cell>
          <cell r="HL355">
            <v>0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0</v>
          </cell>
          <cell r="IG355">
            <v>0</v>
          </cell>
          <cell r="IH355">
            <v>0</v>
          </cell>
          <cell r="II355">
            <v>0</v>
          </cell>
          <cell r="IJ355">
            <v>0</v>
          </cell>
          <cell r="IK355">
            <v>0</v>
          </cell>
          <cell r="IL355">
            <v>0</v>
          </cell>
          <cell r="IM355">
            <v>0</v>
          </cell>
          <cell r="IN355">
            <v>0</v>
          </cell>
          <cell r="IO355">
            <v>0</v>
          </cell>
          <cell r="IP355">
            <v>0</v>
          </cell>
          <cell r="IQ355">
            <v>0</v>
          </cell>
          <cell r="IR355">
            <v>0</v>
          </cell>
          <cell r="IS355">
            <v>0</v>
          </cell>
          <cell r="IT355">
            <v>0</v>
          </cell>
          <cell r="IU355">
            <v>0</v>
          </cell>
          <cell r="IV355">
            <v>0</v>
          </cell>
          <cell r="IW355">
            <v>0</v>
          </cell>
          <cell r="IX355">
            <v>0</v>
          </cell>
          <cell r="IY355">
            <v>0</v>
          </cell>
          <cell r="IZ355">
            <v>0</v>
          </cell>
          <cell r="JA355">
            <v>0</v>
          </cell>
          <cell r="JB355">
            <v>0</v>
          </cell>
          <cell r="JC355">
            <v>0</v>
          </cell>
          <cell r="JD355">
            <v>0</v>
          </cell>
          <cell r="JE355">
            <v>0</v>
          </cell>
          <cell r="JF355">
            <v>0</v>
          </cell>
          <cell r="JG355">
            <v>0</v>
          </cell>
          <cell r="JH355">
            <v>0</v>
          </cell>
          <cell r="JI355">
            <v>0</v>
          </cell>
          <cell r="JJ355">
            <v>0</v>
          </cell>
          <cell r="JK355">
            <v>0</v>
          </cell>
          <cell r="JL355">
            <v>0</v>
          </cell>
          <cell r="JM355">
            <v>0</v>
          </cell>
          <cell r="JN355">
            <v>0</v>
          </cell>
          <cell r="JO355">
            <v>0</v>
          </cell>
          <cell r="JP355">
            <v>0</v>
          </cell>
          <cell r="JQ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O356">
            <v>0</v>
          </cell>
          <cell r="GP356">
            <v>0</v>
          </cell>
          <cell r="GQ356">
            <v>0</v>
          </cell>
          <cell r="GR356">
            <v>0</v>
          </cell>
          <cell r="GS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  <cell r="HC356">
            <v>0</v>
          </cell>
          <cell r="HD356">
            <v>0</v>
          </cell>
          <cell r="HE356">
            <v>0</v>
          </cell>
          <cell r="HF356">
            <v>0</v>
          </cell>
          <cell r="HG356">
            <v>0</v>
          </cell>
          <cell r="HH356">
            <v>0</v>
          </cell>
          <cell r="HI356">
            <v>0</v>
          </cell>
          <cell r="HJ356">
            <v>0</v>
          </cell>
          <cell r="HK356">
            <v>0</v>
          </cell>
          <cell r="HL356">
            <v>0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0</v>
          </cell>
          <cell r="IG356">
            <v>0</v>
          </cell>
          <cell r="IH356">
            <v>0</v>
          </cell>
          <cell r="II356">
            <v>0</v>
          </cell>
          <cell r="IJ356">
            <v>0</v>
          </cell>
          <cell r="IK356">
            <v>0</v>
          </cell>
          <cell r="IL356">
            <v>0</v>
          </cell>
          <cell r="IM356">
            <v>0</v>
          </cell>
          <cell r="IN356">
            <v>0</v>
          </cell>
          <cell r="IO356">
            <v>0</v>
          </cell>
          <cell r="IP356">
            <v>0</v>
          </cell>
          <cell r="IQ356">
            <v>0</v>
          </cell>
          <cell r="IR356">
            <v>0</v>
          </cell>
          <cell r="IS356">
            <v>0</v>
          </cell>
          <cell r="IT356">
            <v>0</v>
          </cell>
          <cell r="IU356">
            <v>0</v>
          </cell>
          <cell r="IV356">
            <v>0</v>
          </cell>
          <cell r="IW356">
            <v>0</v>
          </cell>
          <cell r="IX356">
            <v>0</v>
          </cell>
          <cell r="IY356">
            <v>0</v>
          </cell>
          <cell r="IZ356">
            <v>0</v>
          </cell>
          <cell r="JA356">
            <v>0</v>
          </cell>
          <cell r="JB356">
            <v>0</v>
          </cell>
          <cell r="JC356">
            <v>0</v>
          </cell>
          <cell r="JD356">
            <v>0</v>
          </cell>
          <cell r="JE356">
            <v>0</v>
          </cell>
          <cell r="JF356">
            <v>0</v>
          </cell>
          <cell r="JG356">
            <v>0</v>
          </cell>
          <cell r="JH356">
            <v>0</v>
          </cell>
          <cell r="JI356">
            <v>0</v>
          </cell>
          <cell r="JJ356">
            <v>0</v>
          </cell>
          <cell r="JK356">
            <v>0</v>
          </cell>
          <cell r="JL356">
            <v>0</v>
          </cell>
          <cell r="JM356">
            <v>0</v>
          </cell>
          <cell r="JN356">
            <v>0</v>
          </cell>
          <cell r="JO356">
            <v>0</v>
          </cell>
          <cell r="JP356">
            <v>0</v>
          </cell>
          <cell r="JQ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O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0</v>
          </cell>
          <cell r="HE357">
            <v>0</v>
          </cell>
          <cell r="HF357">
            <v>0</v>
          </cell>
          <cell r="HG357">
            <v>0</v>
          </cell>
          <cell r="HH357">
            <v>0</v>
          </cell>
          <cell r="HI357">
            <v>0</v>
          </cell>
          <cell r="HJ357">
            <v>0</v>
          </cell>
          <cell r="HK357">
            <v>0</v>
          </cell>
          <cell r="HL357">
            <v>0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0</v>
          </cell>
          <cell r="IG357">
            <v>0</v>
          </cell>
          <cell r="IH357">
            <v>0</v>
          </cell>
          <cell r="II357">
            <v>0</v>
          </cell>
          <cell r="IJ357">
            <v>0</v>
          </cell>
          <cell r="IK357">
            <v>0</v>
          </cell>
          <cell r="IL357">
            <v>0</v>
          </cell>
          <cell r="IM357">
            <v>0</v>
          </cell>
          <cell r="IN357">
            <v>0</v>
          </cell>
          <cell r="IO357">
            <v>0</v>
          </cell>
          <cell r="IP357">
            <v>0</v>
          </cell>
          <cell r="IQ357">
            <v>0</v>
          </cell>
          <cell r="IR357">
            <v>0</v>
          </cell>
          <cell r="IS357">
            <v>0</v>
          </cell>
          <cell r="IT357">
            <v>0</v>
          </cell>
          <cell r="IU357">
            <v>0</v>
          </cell>
          <cell r="IV357">
            <v>0</v>
          </cell>
          <cell r="IW357">
            <v>0</v>
          </cell>
          <cell r="IX357">
            <v>0</v>
          </cell>
          <cell r="IY357">
            <v>0</v>
          </cell>
          <cell r="IZ357">
            <v>0</v>
          </cell>
          <cell r="JA357">
            <v>0</v>
          </cell>
          <cell r="JB357">
            <v>0</v>
          </cell>
          <cell r="JC357">
            <v>0</v>
          </cell>
          <cell r="JD357">
            <v>0</v>
          </cell>
          <cell r="JE357">
            <v>0</v>
          </cell>
          <cell r="JF357">
            <v>0</v>
          </cell>
          <cell r="JG357">
            <v>0</v>
          </cell>
          <cell r="JH357">
            <v>0</v>
          </cell>
          <cell r="JI357">
            <v>0</v>
          </cell>
          <cell r="JJ357">
            <v>0</v>
          </cell>
          <cell r="JK357">
            <v>0</v>
          </cell>
          <cell r="JL357">
            <v>0</v>
          </cell>
          <cell r="JM357">
            <v>0</v>
          </cell>
          <cell r="JN357">
            <v>0</v>
          </cell>
          <cell r="JO357">
            <v>0</v>
          </cell>
          <cell r="JP357">
            <v>0</v>
          </cell>
          <cell r="JQ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O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G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  <cell r="IH358">
            <v>0</v>
          </cell>
          <cell r="II358">
            <v>0</v>
          </cell>
          <cell r="IJ358">
            <v>0</v>
          </cell>
          <cell r="IK358">
            <v>0</v>
          </cell>
          <cell r="IL358">
            <v>0</v>
          </cell>
          <cell r="IM358">
            <v>0</v>
          </cell>
          <cell r="IN358">
            <v>0</v>
          </cell>
          <cell r="IO358">
            <v>0</v>
          </cell>
          <cell r="IP358">
            <v>0</v>
          </cell>
          <cell r="IQ358">
            <v>0</v>
          </cell>
          <cell r="IR358">
            <v>0</v>
          </cell>
          <cell r="IS358">
            <v>0</v>
          </cell>
          <cell r="IT358">
            <v>0</v>
          </cell>
          <cell r="IU358">
            <v>0</v>
          </cell>
          <cell r="IV358">
            <v>0</v>
          </cell>
          <cell r="IW358">
            <v>0</v>
          </cell>
          <cell r="IX358">
            <v>0</v>
          </cell>
          <cell r="IY358">
            <v>0</v>
          </cell>
          <cell r="IZ358">
            <v>0</v>
          </cell>
          <cell r="JA358">
            <v>0</v>
          </cell>
          <cell r="JB358">
            <v>0</v>
          </cell>
          <cell r="JC358">
            <v>0</v>
          </cell>
          <cell r="JD358">
            <v>0</v>
          </cell>
          <cell r="JE358">
            <v>0</v>
          </cell>
          <cell r="JF358">
            <v>0</v>
          </cell>
          <cell r="JG358">
            <v>0</v>
          </cell>
          <cell r="JH358">
            <v>0</v>
          </cell>
          <cell r="JI358">
            <v>0</v>
          </cell>
          <cell r="JJ358">
            <v>0</v>
          </cell>
          <cell r="JK358">
            <v>0</v>
          </cell>
          <cell r="JL358">
            <v>0</v>
          </cell>
          <cell r="JM358">
            <v>0</v>
          </cell>
          <cell r="JN358">
            <v>0</v>
          </cell>
          <cell r="JO358">
            <v>0</v>
          </cell>
          <cell r="JP358">
            <v>0</v>
          </cell>
          <cell r="JQ358">
            <v>0</v>
          </cell>
        </row>
        <row r="359">
          <cell r="F359">
            <v>3.6883728101092856</v>
          </cell>
          <cell r="G359">
            <v>0.83693402918288484</v>
          </cell>
          <cell r="H359">
            <v>5.1546648643197841</v>
          </cell>
          <cell r="I359">
            <v>-2.2074846704490483</v>
          </cell>
          <cell r="J359">
            <v>-2.3977480392059078</v>
          </cell>
          <cell r="K359">
            <v>13.537792976188939</v>
          </cell>
          <cell r="L359">
            <v>-31.354507738913526</v>
          </cell>
          <cell r="M359">
            <v>0.36107591820473317</v>
          </cell>
          <cell r="N359">
            <v>6.1593644633758231</v>
          </cell>
          <cell r="O359">
            <v>-6.5732170188421151</v>
          </cell>
          <cell r="P359">
            <v>3.4851035256651812</v>
          </cell>
          <cell r="Q359">
            <v>0.45905024594685528</v>
          </cell>
          <cell r="R359">
            <v>-1259.405731756473</v>
          </cell>
          <cell r="S359">
            <v>-26.101703206040838</v>
          </cell>
          <cell r="T359">
            <v>-63.051401689241175</v>
          </cell>
          <cell r="U359">
            <v>-35.491948664828669</v>
          </cell>
          <cell r="V359">
            <v>-63.893940140726045</v>
          </cell>
          <cell r="W359">
            <v>-96.166024816287972</v>
          </cell>
          <cell r="X359">
            <v>-26.104924315754033</v>
          </cell>
          <cell r="Y359">
            <v>-244.31873231640202</v>
          </cell>
          <cell r="Z359">
            <v>-260.89104375934403</v>
          </cell>
          <cell r="AA359">
            <v>-272.11635793770256</v>
          </cell>
          <cell r="AB359">
            <v>-51.646272908183164</v>
          </cell>
          <cell r="AC359">
            <v>-67.995477849544841</v>
          </cell>
          <cell r="AD359">
            <v>-51.627904152395786</v>
          </cell>
          <cell r="AE359">
            <v>-961.25457544438541</v>
          </cell>
          <cell r="AF359">
            <v>-47.553579720217385</v>
          </cell>
          <cell r="AG359">
            <v>-26.685592206755246</v>
          </cell>
          <cell r="AH359">
            <v>-27.399867885193089</v>
          </cell>
          <cell r="AI359">
            <v>24.728360574878025</v>
          </cell>
          <cell r="AJ359">
            <v>-69.429867505525181</v>
          </cell>
          <cell r="AK359">
            <v>-313.26647033506015</v>
          </cell>
          <cell r="AL359">
            <v>-93.093213749540155</v>
          </cell>
          <cell r="AM359">
            <v>-113.37501038925257</v>
          </cell>
          <cell r="AN359">
            <v>-136.36827544968401</v>
          </cell>
          <cell r="AO359">
            <v>-83.046957777078205</v>
          </cell>
          <cell r="AP359">
            <v>-50.673294314881787</v>
          </cell>
          <cell r="AQ359">
            <v>-25.090806686144788</v>
          </cell>
          <cell r="AR359">
            <v>-920.88678850256838</v>
          </cell>
          <cell r="AS359">
            <v>-56.159627863526111</v>
          </cell>
          <cell r="AT359">
            <v>-5.3197380140773021</v>
          </cell>
          <cell r="AU359">
            <v>-32.089269165415317</v>
          </cell>
          <cell r="AV359">
            <v>-12.91409581060725</v>
          </cell>
          <cell r="AW359">
            <v>-51.872214595481637</v>
          </cell>
          <cell r="AX359">
            <v>-205.56622751103714</v>
          </cell>
          <cell r="AY359">
            <v>-103.25210887075809</v>
          </cell>
          <cell r="AZ359">
            <v>-215.84586293637403</v>
          </cell>
          <cell r="BA359">
            <v>-127.54667861659254</v>
          </cell>
          <cell r="BB359">
            <v>-34.67690518454765</v>
          </cell>
          <cell r="BC359">
            <v>-64.842396918429586</v>
          </cell>
          <cell r="BD359">
            <v>-10.801663015823578</v>
          </cell>
          <cell r="BE359">
            <v>-918.11871060216799</v>
          </cell>
          <cell r="BF359">
            <v>-22.894139507960062</v>
          </cell>
          <cell r="BG359">
            <v>-71.146152315028303</v>
          </cell>
          <cell r="BH359">
            <v>-161.32179060114868</v>
          </cell>
          <cell r="BI359">
            <v>-113.70398155137809</v>
          </cell>
          <cell r="BJ359">
            <v>-82.94371130962827</v>
          </cell>
          <cell r="BK359">
            <v>-104.34581997190253</v>
          </cell>
          <cell r="BL359">
            <v>-52.017493930499768</v>
          </cell>
          <cell r="BM359">
            <v>-56.178844242778723</v>
          </cell>
          <cell r="BN359">
            <v>-81.707909853372257</v>
          </cell>
          <cell r="BO359">
            <v>-73.444891709033982</v>
          </cell>
          <cell r="BP359">
            <v>-37.542075617064256</v>
          </cell>
          <cell r="BQ359">
            <v>-60.87189999234397</v>
          </cell>
          <cell r="BR359">
            <v>-1418.4707537679496</v>
          </cell>
          <cell r="BS359">
            <v>-72.577078656624508</v>
          </cell>
          <cell r="BT359">
            <v>-76.934281377551088</v>
          </cell>
          <cell r="BU359">
            <v>-28.246677560389799</v>
          </cell>
          <cell r="BV359">
            <v>4.2461556899652351</v>
          </cell>
          <cell r="BW359">
            <v>-36.941098867031542</v>
          </cell>
          <cell r="BX359">
            <v>-6.2740167134907097</v>
          </cell>
          <cell r="BY359">
            <v>-401.68416430595244</v>
          </cell>
          <cell r="BZ359">
            <v>-251.22533941969596</v>
          </cell>
          <cell r="CA359">
            <v>-244.42473754020466</v>
          </cell>
          <cell r="CB359">
            <v>-156.00919549457103</v>
          </cell>
          <cell r="CC359">
            <v>-71.518446040972776</v>
          </cell>
          <cell r="CD359">
            <v>-76.881873481404909</v>
          </cell>
          <cell r="CE359">
            <v>-6.0524824046515278</v>
          </cell>
          <cell r="CF359">
            <v>4.3941687851329334</v>
          </cell>
          <cell r="CG359">
            <v>4.133869389679603</v>
          </cell>
          <cell r="CH359">
            <v>-8.0519787392404396E-2</v>
          </cell>
          <cell r="CI359">
            <v>-9.9128254401875893E-2</v>
          </cell>
          <cell r="CJ359">
            <v>-22.111020092677791</v>
          </cell>
          <cell r="CK359">
            <v>-23.482349916754174</v>
          </cell>
          <cell r="CL359">
            <v>-0.39870092592173023</v>
          </cell>
          <cell r="CM359">
            <v>7.4298491136796656</v>
          </cell>
          <cell r="CN359">
            <v>-0.44694806918414542</v>
          </cell>
          <cell r="CO359">
            <v>21.328492469434423</v>
          </cell>
          <cell r="CP359">
            <v>8.7859972338847001</v>
          </cell>
          <cell r="CQ359">
            <v>-5.506192350119818</v>
          </cell>
          <cell r="CR359">
            <v>-44.681868437051889</v>
          </cell>
          <cell r="CS359">
            <v>-46.609655320575257</v>
          </cell>
          <cell r="CT359">
            <v>-27.745109941850387</v>
          </cell>
          <cell r="CU359">
            <v>-17.496645713992621</v>
          </cell>
          <cell r="CV359">
            <v>20.866029525677732</v>
          </cell>
          <cell r="CW359">
            <v>-10.310086332279752</v>
          </cell>
          <cell r="CX359">
            <v>21.126497439872765</v>
          </cell>
          <cell r="CY359">
            <v>-17.146070677990792</v>
          </cell>
          <cell r="CZ359">
            <v>7.6712348754226696</v>
          </cell>
          <cell r="DA359">
            <v>-34.85403143268195</v>
          </cell>
          <cell r="DB359">
            <v>9.6584309853205923</v>
          </cell>
          <cell r="DC359">
            <v>4.6098106430945336</v>
          </cell>
          <cell r="DD359">
            <v>45.547727512930578</v>
          </cell>
          <cell r="DE359">
            <v>-87.360682932550844</v>
          </cell>
          <cell r="DF359">
            <v>-37.567247204231535</v>
          </cell>
          <cell r="DG359">
            <v>-5.8761605110194068</v>
          </cell>
          <cell r="DH359">
            <v>59.046945570666139</v>
          </cell>
          <cell r="DI359">
            <v>-53.515160246910455</v>
          </cell>
          <cell r="DJ359">
            <v>-4.5006943202697585</v>
          </cell>
          <cell r="DK359">
            <v>-43.053761554088851</v>
          </cell>
          <cell r="DL359">
            <v>-30.619983879543724</v>
          </cell>
          <cell r="DM359">
            <v>-0.61464985267957672</v>
          </cell>
          <cell r="DN359">
            <v>-31.294626823648287</v>
          </cell>
          <cell r="DO359">
            <v>-15.530144957399898</v>
          </cell>
          <cell r="DP359">
            <v>77.7395968248602</v>
          </cell>
          <cell r="DQ359">
            <v>-1.5747959782747785</v>
          </cell>
          <cell r="DR359">
            <v>-190.30100573800155</v>
          </cell>
          <cell r="DS359">
            <v>-13.459818460087263</v>
          </cell>
          <cell r="DT359">
            <v>-28.4576704967767</v>
          </cell>
          <cell r="DU359">
            <v>1.9239140801473695</v>
          </cell>
          <cell r="DV359">
            <v>32.643572535980638</v>
          </cell>
          <cell r="DW359">
            <v>-47.895755469562573</v>
          </cell>
          <cell r="DX359">
            <v>-3.4225597656513855</v>
          </cell>
          <cell r="DY359">
            <v>-17.568843273576931</v>
          </cell>
          <cell r="DZ359">
            <v>-6.5041203651271644</v>
          </cell>
          <cell r="EA359">
            <v>-41.105677225976251</v>
          </cell>
          <cell r="EB359">
            <v>-24.894906934572646</v>
          </cell>
          <cell r="EC359">
            <v>17.03285670276091</v>
          </cell>
          <cell r="ED359">
            <v>-58.591997065595933</v>
          </cell>
          <cell r="EE359">
            <v>67.89877042369335</v>
          </cell>
          <cell r="EF359">
            <v>1.6165580156884971</v>
          </cell>
          <cell r="EG359">
            <v>-5.8972276546774083</v>
          </cell>
          <cell r="EH359">
            <v>17.522203311560588</v>
          </cell>
          <cell r="EI359">
            <v>1.1654863304211176</v>
          </cell>
          <cell r="EJ359">
            <v>-4.9413791168117314</v>
          </cell>
          <cell r="EK359">
            <v>38.864635086043563</v>
          </cell>
          <cell r="EL359">
            <v>4.6856212321217754</v>
          </cell>
          <cell r="EM359">
            <v>-11.767162977346743</v>
          </cell>
          <cell r="EN359">
            <v>24.240493680976215</v>
          </cell>
          <cell r="EO359">
            <v>-16.249895069802733</v>
          </cell>
          <cell r="EP359">
            <v>-10.099775572947692</v>
          </cell>
          <cell r="EQ359">
            <v>28.759213158467901</v>
          </cell>
          <cell r="ER359">
            <v>40.264183864746883</v>
          </cell>
          <cell r="ES359">
            <v>-0.16164555428986205</v>
          </cell>
          <cell r="ET359">
            <v>-4.2498167984449537</v>
          </cell>
          <cell r="EU359">
            <v>-7.0811762548764818</v>
          </cell>
          <cell r="EV359">
            <v>40.042962806277501</v>
          </cell>
          <cell r="EW359">
            <v>-6.6875556107988814</v>
          </cell>
          <cell r="EX359">
            <v>-11.492261627034168</v>
          </cell>
          <cell r="EY359">
            <v>21.290329051153094</v>
          </cell>
          <cell r="EZ359">
            <v>7.2130694796214812</v>
          </cell>
          <cell r="FA359">
            <v>1.3461195520212641</v>
          </cell>
          <cell r="FB359">
            <v>15.206839188278536</v>
          </cell>
          <cell r="FC359">
            <v>0.34718755375070032</v>
          </cell>
          <cell r="FD359">
            <v>-15.509867920911347</v>
          </cell>
          <cell r="FE359">
            <v>-118.39112327554903</v>
          </cell>
          <cell r="FF359">
            <v>-73.990333656067378</v>
          </cell>
          <cell r="FG359">
            <v>73.017607534726267</v>
          </cell>
          <cell r="FH359">
            <v>-37.753013852619915</v>
          </cell>
          <cell r="FI359">
            <v>-12.196747660869732</v>
          </cell>
          <cell r="FJ359">
            <v>-37.222203245863057</v>
          </cell>
          <cell r="FK359">
            <v>-28.515140617870202</v>
          </cell>
          <cell r="FL359">
            <v>-8.8582338447085931</v>
          </cell>
          <cell r="FM359">
            <v>-13.861732129909797</v>
          </cell>
          <cell r="FN359">
            <v>5.5081465342955198</v>
          </cell>
          <cell r="FO359">
            <v>17.273662525254622</v>
          </cell>
          <cell r="FP359">
            <v>19.686542172195914</v>
          </cell>
          <cell r="FQ359">
            <v>-21.479677034119959</v>
          </cell>
          <cell r="FR359">
            <v>-116.49572820145113</v>
          </cell>
          <cell r="FS359">
            <v>-92.834188904627808</v>
          </cell>
          <cell r="FT359">
            <v>59.064919273354462</v>
          </cell>
          <cell r="FU359">
            <v>-15.131991227946855</v>
          </cell>
          <cell r="FV359">
            <v>16.287814504172275</v>
          </cell>
          <cell r="FW359">
            <v>-16.214153981003619</v>
          </cell>
          <cell r="FX359">
            <v>-13.132019524186035</v>
          </cell>
          <cell r="FY359">
            <v>8.9209889024350559</v>
          </cell>
          <cell r="FZ359">
            <v>-5.5925887893827166</v>
          </cell>
          <cell r="GA359">
            <v>5.411633117866586</v>
          </cell>
          <cell r="GB359">
            <v>35.374636355307302</v>
          </cell>
          <cell r="GC359">
            <v>-75.582575382126379</v>
          </cell>
          <cell r="GD359">
            <v>-23.068202545298846</v>
          </cell>
          <cell r="GE359">
            <v>94.268664690200239</v>
          </cell>
          <cell r="GF359">
            <v>-3.5758904609683668</v>
          </cell>
          <cell r="GG359">
            <v>-9.4505400279304013</v>
          </cell>
          <cell r="GH359">
            <v>-17.818355019502633</v>
          </cell>
          <cell r="GI359">
            <v>-24.369437395060231</v>
          </cell>
          <cell r="GJ359">
            <v>19.112949144553568</v>
          </cell>
          <cell r="GK359">
            <v>1.7474980282131582</v>
          </cell>
          <cell r="GL359">
            <v>20.948944683230366</v>
          </cell>
          <cell r="GM359">
            <v>13.198739881867368</v>
          </cell>
          <cell r="GN359">
            <v>144.40575691281265</v>
          </cell>
          <cell r="GO359">
            <v>-40.43881234802393</v>
          </cell>
          <cell r="GP359">
            <v>12.813361464519403</v>
          </cell>
          <cell r="GQ359">
            <v>-22.305550173521624</v>
          </cell>
          <cell r="GR359">
            <v>199.38825959790847</v>
          </cell>
          <cell r="GS359">
            <v>27.330184944912617</v>
          </cell>
          <cell r="GT359">
            <v>59.451047947572079</v>
          </cell>
          <cell r="GU359">
            <v>-13.111304474623466</v>
          </cell>
          <cell r="GV359">
            <v>67.381958942605706</v>
          </cell>
          <cell r="GW359">
            <v>6.667329019826866</v>
          </cell>
          <cell r="GX359">
            <v>72.259402456522366</v>
          </cell>
          <cell r="GY359">
            <v>92.061061553482432</v>
          </cell>
          <cell r="GZ359">
            <v>-46.74641568322113</v>
          </cell>
          <cell r="HA359">
            <v>-37.359345012846461</v>
          </cell>
          <cell r="HB359">
            <v>-70.717069794089184</v>
          </cell>
          <cell r="HC359">
            <v>40.060905624697625</v>
          </cell>
          <cell r="HD359">
            <v>2.1105040730908513</v>
          </cell>
          <cell r="HE359">
            <v>-134.26400845345051</v>
          </cell>
          <cell r="HF359">
            <v>-138.05689626483218</v>
          </cell>
          <cell r="HG359">
            <v>14.899730129305681</v>
          </cell>
          <cell r="HH359">
            <v>-17.057821152840916</v>
          </cell>
          <cell r="HI359">
            <v>-8.0636176310945302</v>
          </cell>
          <cell r="HJ359">
            <v>-21.154842290450688</v>
          </cell>
          <cell r="HK359">
            <v>34.547294457774115</v>
          </cell>
          <cell r="HL359">
            <v>23.176160226903448</v>
          </cell>
          <cell r="HM359">
            <v>-40.655567528257961</v>
          </cell>
          <cell r="HN359">
            <v>5.743420548060385</v>
          </cell>
          <cell r="HO359">
            <v>40.762004434596747</v>
          </cell>
          <cell r="HP359">
            <v>-12.590929798541765</v>
          </cell>
          <cell r="HQ359">
            <v>-15.81294358408195</v>
          </cell>
          <cell r="HR359">
            <v>99.799029154586606</v>
          </cell>
          <cell r="HS359">
            <v>-8.2341002136963652</v>
          </cell>
          <cell r="HT359">
            <v>-0.72785044809279498</v>
          </cell>
          <cell r="HU359">
            <v>5.2453127351327566</v>
          </cell>
          <cell r="HV359">
            <v>33.479116530288593</v>
          </cell>
          <cell r="HW359">
            <v>-8.3949179634073516</v>
          </cell>
          <cell r="HX359">
            <v>-21.244052090296464</v>
          </cell>
          <cell r="HY359">
            <v>35.475064327387372</v>
          </cell>
          <cell r="HZ359">
            <v>30.435772270371672</v>
          </cell>
          <cell r="IA359">
            <v>16.114177697541891</v>
          </cell>
          <cell r="IB359">
            <v>10.400182913137542</v>
          </cell>
          <cell r="IC359">
            <v>1.7716802765935427</v>
          </cell>
          <cell r="ID359">
            <v>5.4786431196407648</v>
          </cell>
          <cell r="IE359">
            <v>124.98377941723447</v>
          </cell>
          <cell r="IF359">
            <v>-27.149754951766226</v>
          </cell>
          <cell r="IG359">
            <v>-21.849509381900134</v>
          </cell>
          <cell r="IH359">
            <v>-6.0067489267821657</v>
          </cell>
          <cell r="II359">
            <v>9.9568310197937535</v>
          </cell>
          <cell r="IJ359">
            <v>-7.2398679306315898</v>
          </cell>
          <cell r="IK359">
            <v>9.0521603815577691</v>
          </cell>
          <cell r="IL359">
            <v>-30.413557794541703</v>
          </cell>
          <cell r="IM359">
            <v>-3.5756322289525997</v>
          </cell>
          <cell r="IN359">
            <v>16.598293079383438</v>
          </cell>
          <cell r="IO359">
            <v>103.1353779127312</v>
          </cell>
          <cell r="IP359">
            <v>15.593870079042972</v>
          </cell>
          <cell r="IQ359">
            <v>66.882318159303395</v>
          </cell>
          <cell r="IR359">
            <v>-362.04371883999556</v>
          </cell>
          <cell r="IS359">
            <v>45.206668053753674</v>
          </cell>
          <cell r="IT359">
            <v>-7.8331442309354316</v>
          </cell>
          <cell r="IU359">
            <v>2.6730789794091834</v>
          </cell>
          <cell r="IV359">
            <v>0.30311095938668586</v>
          </cell>
          <cell r="IW359">
            <v>79.84583141895564</v>
          </cell>
          <cell r="IX359">
            <v>-402.05382526717585</v>
          </cell>
          <cell r="IY359">
            <v>13.675779163211701</v>
          </cell>
          <cell r="IZ359">
            <v>-14.847498834889848</v>
          </cell>
          <cell r="JA359">
            <v>15.459882684939657</v>
          </cell>
          <cell r="JB359">
            <v>-0.55540447800012771</v>
          </cell>
          <cell r="JC359">
            <v>-56.050084279675502</v>
          </cell>
          <cell r="JD359">
            <v>-37.868113009084482</v>
          </cell>
          <cell r="JE359">
            <v>2147.8392367549241</v>
          </cell>
          <cell r="JF359">
            <v>112.09354982088553</v>
          </cell>
          <cell r="JG359">
            <v>113.73396431376023</v>
          </cell>
          <cell r="JH359">
            <v>166.56862331984303</v>
          </cell>
          <cell r="JI359">
            <v>76.756420437995985</v>
          </cell>
          <cell r="JJ359">
            <v>-17.842235116098891</v>
          </cell>
          <cell r="JK359">
            <v>395.932642711472</v>
          </cell>
          <cell r="JL359">
            <v>408.55747861284181</v>
          </cell>
          <cell r="JM359">
            <v>322.36391963671485</v>
          </cell>
          <cell r="JN359">
            <v>180.48812656402879</v>
          </cell>
          <cell r="JO359">
            <v>161.56942315936612</v>
          </cell>
          <cell r="JP359">
            <v>172.15155626111664</v>
          </cell>
          <cell r="JQ359">
            <v>55.465767032976146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0</v>
          </cell>
          <cell r="FR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O360">
            <v>0</v>
          </cell>
          <cell r="GP360">
            <v>0</v>
          </cell>
          <cell r="GQ360">
            <v>0</v>
          </cell>
          <cell r="GR360">
            <v>0</v>
          </cell>
          <cell r="GS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  <cell r="HC360">
            <v>0</v>
          </cell>
          <cell r="HD360">
            <v>0</v>
          </cell>
          <cell r="HE360">
            <v>0</v>
          </cell>
          <cell r="HF360">
            <v>0</v>
          </cell>
          <cell r="HG360">
            <v>0</v>
          </cell>
          <cell r="HH360">
            <v>0</v>
          </cell>
          <cell r="HI360">
            <v>0</v>
          </cell>
          <cell r="HJ360">
            <v>0</v>
          </cell>
          <cell r="HK360">
            <v>0</v>
          </cell>
          <cell r="HL360">
            <v>0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0</v>
          </cell>
          <cell r="IG360">
            <v>0</v>
          </cell>
          <cell r="IH360">
            <v>0</v>
          </cell>
          <cell r="II360">
            <v>0</v>
          </cell>
          <cell r="IJ360">
            <v>0</v>
          </cell>
          <cell r="IK360">
            <v>0</v>
          </cell>
          <cell r="IL360">
            <v>0</v>
          </cell>
          <cell r="IM360">
            <v>0</v>
          </cell>
          <cell r="IN360">
            <v>0</v>
          </cell>
          <cell r="IO360">
            <v>0</v>
          </cell>
          <cell r="IP360">
            <v>0</v>
          </cell>
          <cell r="IQ360">
            <v>0</v>
          </cell>
          <cell r="IR360">
            <v>0</v>
          </cell>
          <cell r="IS360">
            <v>0</v>
          </cell>
          <cell r="IT360">
            <v>0</v>
          </cell>
          <cell r="IU360">
            <v>0</v>
          </cell>
          <cell r="IV360">
            <v>0</v>
          </cell>
          <cell r="IW360">
            <v>0</v>
          </cell>
          <cell r="IX360">
            <v>0</v>
          </cell>
          <cell r="IY360">
            <v>0</v>
          </cell>
          <cell r="IZ360">
            <v>0</v>
          </cell>
          <cell r="JA360">
            <v>0</v>
          </cell>
          <cell r="JB360">
            <v>0</v>
          </cell>
          <cell r="JC360">
            <v>0</v>
          </cell>
          <cell r="JD360">
            <v>0</v>
          </cell>
          <cell r="JE360">
            <v>0</v>
          </cell>
          <cell r="JF360">
            <v>0</v>
          </cell>
          <cell r="JG360">
            <v>0</v>
          </cell>
          <cell r="JH360">
            <v>0</v>
          </cell>
          <cell r="JI360">
            <v>0</v>
          </cell>
          <cell r="JJ360">
            <v>0</v>
          </cell>
          <cell r="JK360">
            <v>0</v>
          </cell>
          <cell r="JL360">
            <v>0</v>
          </cell>
          <cell r="JM360">
            <v>0</v>
          </cell>
          <cell r="JN360">
            <v>0</v>
          </cell>
          <cell r="JO360">
            <v>0</v>
          </cell>
          <cell r="JP360">
            <v>0</v>
          </cell>
          <cell r="JQ360">
            <v>0</v>
          </cell>
        </row>
        <row r="362">
          <cell r="F362">
            <v>0.27877142825998646</v>
          </cell>
          <cell r="G362">
            <v>-6.2473927279995678E-2</v>
          </cell>
          <cell r="H362">
            <v>-0.13510593682001115</v>
          </cell>
          <cell r="I362">
            <v>0.23600572767998074</v>
          </cell>
          <cell r="J362">
            <v>0.76567650249000963</v>
          </cell>
          <cell r="K362">
            <v>-4.3827129599989689E-2</v>
          </cell>
          <cell r="L362">
            <v>0.20090952684999763</v>
          </cell>
          <cell r="M362">
            <v>8.8148489520008866E-2</v>
          </cell>
          <cell r="N362">
            <v>-4.4047853259996828E-2</v>
          </cell>
          <cell r="O362">
            <v>-7.3195863989994336E-2</v>
          </cell>
          <cell r="P362">
            <v>-8.4995732250035871E-2</v>
          </cell>
          <cell r="Q362">
            <v>0.14717286015000752</v>
          </cell>
          <cell r="R362">
            <v>-194.74012330111873</v>
          </cell>
          <cell r="S362">
            <v>9.2868251294399897</v>
          </cell>
          <cell r="T362">
            <v>7.439304475920153</v>
          </cell>
          <cell r="U362">
            <v>-0.49936195194027277</v>
          </cell>
          <cell r="V362">
            <v>-1.0975458317200264</v>
          </cell>
          <cell r="W362">
            <v>-1.4205994373098747</v>
          </cell>
          <cell r="X362">
            <v>-27.104439253800138</v>
          </cell>
          <cell r="Y362">
            <v>-28.030577074100165</v>
          </cell>
          <cell r="Z362">
            <v>-69.069315932839345</v>
          </cell>
          <cell r="AA362">
            <v>29.765113285880261</v>
          </cell>
          <cell r="AB362">
            <v>4.5181676566099895</v>
          </cell>
          <cell r="AC362">
            <v>-6.4383595617400715</v>
          </cell>
          <cell r="AD362">
            <v>-112.08933480552002</v>
          </cell>
          <cell r="AE362">
            <v>-336.62021232926782</v>
          </cell>
          <cell r="AF362">
            <v>-23.111280060650017</v>
          </cell>
          <cell r="AG362">
            <v>-5.9705907801499052</v>
          </cell>
          <cell r="AH362">
            <v>26.326964298300027</v>
          </cell>
          <cell r="AI362">
            <v>-37.897483998390044</v>
          </cell>
          <cell r="AJ362">
            <v>-6.2128143558497868</v>
          </cell>
          <cell r="AK362">
            <v>0.36401314567001464</v>
          </cell>
          <cell r="AL362">
            <v>-117.78624463770075</v>
          </cell>
          <cell r="AM362">
            <v>-127.28865976270936</v>
          </cell>
          <cell r="AN362">
            <v>-56.581897734869472</v>
          </cell>
          <cell r="AO362">
            <v>11.986880616900066</v>
          </cell>
          <cell r="AP362">
            <v>-12.773191761949874</v>
          </cell>
          <cell r="AQ362">
            <v>12.324092702130201</v>
          </cell>
          <cell r="AR362">
            <v>-226.50587809264107</v>
          </cell>
          <cell r="AS362">
            <v>20.871688038410184</v>
          </cell>
          <cell r="AT362">
            <v>-12.745985341889991</v>
          </cell>
          <cell r="AU362">
            <v>-3.6499923820799722</v>
          </cell>
          <cell r="AV362">
            <v>7.7088158559504336</v>
          </cell>
          <cell r="AW362">
            <v>-14.301590261460433</v>
          </cell>
          <cell r="AX362">
            <v>-9.5865735784702792</v>
          </cell>
          <cell r="AY362">
            <v>-60.037036918809918</v>
          </cell>
          <cell r="AZ362">
            <v>-79.318098532950899</v>
          </cell>
          <cell r="BA362">
            <v>-21.565732640339775</v>
          </cell>
          <cell r="BB362">
            <v>12.490350017129913</v>
          </cell>
          <cell r="BC362">
            <v>-43.997169213919733</v>
          </cell>
          <cell r="BD362">
            <v>-22.374553134209236</v>
          </cell>
          <cell r="BE362">
            <v>14.482779652804311</v>
          </cell>
          <cell r="BF362">
            <v>12.564276911770094</v>
          </cell>
          <cell r="BG362">
            <v>140.07235277281984</v>
          </cell>
          <cell r="BH362">
            <v>0</v>
          </cell>
          <cell r="BI362">
            <v>0</v>
          </cell>
          <cell r="BJ362">
            <v>-12.070394035670006</v>
          </cell>
          <cell r="BK362">
            <v>-21.865645298339814</v>
          </cell>
          <cell r="BL362">
            <v>-67.176966209398415</v>
          </cell>
          <cell r="BM362">
            <v>-24.81430595520942</v>
          </cell>
          <cell r="BN362">
            <v>-33.897694309070175</v>
          </cell>
          <cell r="BO362">
            <v>-4.8480160136500103</v>
          </cell>
          <cell r="BP362">
            <v>20.190093601240051</v>
          </cell>
          <cell r="BQ362">
            <v>6.3290781883097225</v>
          </cell>
          <cell r="BR362">
            <v>-53.720669954916957</v>
          </cell>
          <cell r="BS362">
            <v>30.718542612160036</v>
          </cell>
          <cell r="BT362">
            <v>2.4399821328902362</v>
          </cell>
          <cell r="BU362">
            <v>11.291304146959874</v>
          </cell>
          <cell r="BV362">
            <v>44.97944737887974</v>
          </cell>
          <cell r="BW362">
            <v>44.074140247679679</v>
          </cell>
          <cell r="BX362">
            <v>-38.484645733840352</v>
          </cell>
          <cell r="BY362">
            <v>-56.50642283688012</v>
          </cell>
          <cell r="BZ362">
            <v>-68.87670055505987</v>
          </cell>
          <cell r="CA362">
            <v>-16.028709406059988</v>
          </cell>
          <cell r="CB362">
            <v>-4.0353544368298344</v>
          </cell>
          <cell r="CC362">
            <v>5.1372120475800784</v>
          </cell>
          <cell r="CD362">
            <v>-8.4294655523999609</v>
          </cell>
          <cell r="CE362">
            <v>-27.064432644136104</v>
          </cell>
          <cell r="CF362">
            <v>-4.3028531772802125</v>
          </cell>
          <cell r="CG362">
            <v>3.5436289750100514</v>
          </cell>
          <cell r="CH362">
            <v>-7.0955807660084247E-2</v>
          </cell>
          <cell r="CI362">
            <v>-3.266795711579789</v>
          </cell>
          <cell r="CJ362">
            <v>-2.111455153980387</v>
          </cell>
          <cell r="CK362">
            <v>-11.36099448229993</v>
          </cell>
          <cell r="CL362">
            <v>0.78089589997125586</v>
          </cell>
          <cell r="CM362">
            <v>-1.248614629939766</v>
          </cell>
          <cell r="CN362">
            <v>-12.748210042839673</v>
          </cell>
          <cell r="CO362">
            <v>-9.777795294009934</v>
          </cell>
          <cell r="CP362">
            <v>19.270442922049369</v>
          </cell>
          <cell r="CQ362">
            <v>-5.7717261415800749</v>
          </cell>
          <cell r="CR362">
            <v>-49.383650735049741</v>
          </cell>
          <cell r="CS362">
            <v>28.620319891790018</v>
          </cell>
          <cell r="CT362">
            <v>1.1669120564299647</v>
          </cell>
          <cell r="CU362">
            <v>-1.0773814246899747</v>
          </cell>
          <cell r="CV362">
            <v>-23.142186015680181</v>
          </cell>
          <cell r="CW362">
            <v>17.707356685530613</v>
          </cell>
          <cell r="CX362">
            <v>-14.247446028959985</v>
          </cell>
          <cell r="CY362">
            <v>-12.873292947299888</v>
          </cell>
          <cell r="CZ362">
            <v>-3.7349184896793304</v>
          </cell>
          <cell r="DA362">
            <v>-9.0348172017106663</v>
          </cell>
          <cell r="DB362">
            <v>-25.613048198149954</v>
          </cell>
          <cell r="DC362">
            <v>-7.1709668732391947</v>
          </cell>
          <cell r="DD362">
            <v>1.5817810609860317E-2</v>
          </cell>
          <cell r="DE362">
            <v>-21.42013403850433</v>
          </cell>
          <cell r="DF362">
            <v>1.6814473127499241</v>
          </cell>
          <cell r="DG362">
            <v>-5.3846081127098842</v>
          </cell>
          <cell r="DH362">
            <v>100.76473390885985</v>
          </cell>
          <cell r="DI362">
            <v>-39.949586295339486</v>
          </cell>
          <cell r="DJ362">
            <v>-52.74298629428904</v>
          </cell>
          <cell r="DK362">
            <v>-35.761039288689744</v>
          </cell>
          <cell r="DL362">
            <v>-0.24855489022002075</v>
          </cell>
          <cell r="DM362">
            <v>-22.537305882619876</v>
          </cell>
          <cell r="DN362">
            <v>-2.188406363519789</v>
          </cell>
          <cell r="DO362">
            <v>17.205118242650087</v>
          </cell>
          <cell r="DP362">
            <v>14.14257783618018</v>
          </cell>
          <cell r="DQ362">
            <v>3.5984757884398277</v>
          </cell>
          <cell r="DR362">
            <v>-123.70944185361805</v>
          </cell>
          <cell r="DS362">
            <v>-2.8178526483700352</v>
          </cell>
          <cell r="DT362">
            <v>1.9789662190298714</v>
          </cell>
          <cell r="DU362">
            <v>-0.11986079733992483</v>
          </cell>
          <cell r="DV362">
            <v>26.50320641826994</v>
          </cell>
          <cell r="DW362">
            <v>-40.929928542579773</v>
          </cell>
          <cell r="DX362">
            <v>6.5459965478601134</v>
          </cell>
          <cell r="DY362">
            <v>-37.816101028440698</v>
          </cell>
          <cell r="DZ362">
            <v>-6.6947273284595212</v>
          </cell>
          <cell r="EA362">
            <v>-8.3367062343704674</v>
          </cell>
          <cell r="EB362">
            <v>-23.441896317300007</v>
          </cell>
          <cell r="EC362">
            <v>-47.564188368229907</v>
          </cell>
          <cell r="ED362">
            <v>8.9836502263101465</v>
          </cell>
          <cell r="EE362">
            <v>111.73153758276021</v>
          </cell>
          <cell r="EF362">
            <v>2.3098201309701381</v>
          </cell>
          <cell r="EG362">
            <v>-3.6666279708201728</v>
          </cell>
          <cell r="EH362">
            <v>5.4344446780801263</v>
          </cell>
          <cell r="EI362">
            <v>1.6737939335198462</v>
          </cell>
          <cell r="EJ362">
            <v>34.350606989489961</v>
          </cell>
          <cell r="EK362">
            <v>56.038512809650001</v>
          </cell>
          <cell r="EL362">
            <v>-1.3256472188095358</v>
          </cell>
          <cell r="EM362">
            <v>-25.456345671030249</v>
          </cell>
          <cell r="EN362">
            <v>36.060295029059034</v>
          </cell>
          <cell r="EO362">
            <v>12.028672226130084</v>
          </cell>
          <cell r="EP362">
            <v>-39.034419556480543</v>
          </cell>
          <cell r="EQ362">
            <v>33.318432203000611</v>
          </cell>
          <cell r="ER362">
            <v>20.913338485032</v>
          </cell>
          <cell r="ES362">
            <v>-6.8070990431499467</v>
          </cell>
          <cell r="ET362">
            <v>-8.1804567584199503</v>
          </cell>
          <cell r="EU362">
            <v>-7.7917532411702268</v>
          </cell>
          <cell r="EV362">
            <v>-0.88133285969979624</v>
          </cell>
          <cell r="EW362">
            <v>36.461365005130119</v>
          </cell>
          <cell r="EX362">
            <v>47.576241267749765</v>
          </cell>
          <cell r="EY362">
            <v>0.54778615049008295</v>
          </cell>
          <cell r="EZ362">
            <v>12.344126831689209</v>
          </cell>
          <cell r="FA362">
            <v>5.8937920527600909</v>
          </cell>
          <cell r="FB362">
            <v>4.5627327648301161</v>
          </cell>
          <cell r="FC362">
            <v>-13.894964807339875</v>
          </cell>
          <cell r="FD362">
            <v>-48.91709887784009</v>
          </cell>
          <cell r="FE362">
            <v>197.69384891016307</v>
          </cell>
          <cell r="FF362">
            <v>-88.453255721999994</v>
          </cell>
          <cell r="FG362">
            <v>81.469662591450287</v>
          </cell>
          <cell r="FH362">
            <v>11.639064370609958</v>
          </cell>
          <cell r="FI362">
            <v>-0.25958151226973314</v>
          </cell>
          <cell r="FJ362">
            <v>-3.1623512084902359</v>
          </cell>
          <cell r="FK362">
            <v>51.750602824440307</v>
          </cell>
          <cell r="FL362">
            <v>-6.4200780467303957</v>
          </cell>
          <cell r="FM362">
            <v>124.89269351251005</v>
          </cell>
          <cell r="FN362">
            <v>-5.5782598509999843</v>
          </cell>
          <cell r="FO362">
            <v>-6.4224737356898913</v>
          </cell>
          <cell r="FP362">
            <v>39.551671058699867</v>
          </cell>
          <cell r="FQ362">
            <v>-1.3138453713700073</v>
          </cell>
          <cell r="FR362">
            <v>-119.98529365437207</v>
          </cell>
          <cell r="FS362">
            <v>18.087076824360338</v>
          </cell>
          <cell r="FT362">
            <v>-0.29677679564974824</v>
          </cell>
          <cell r="FU362">
            <v>-7.5024454966096528</v>
          </cell>
          <cell r="FV362">
            <v>0.86611146175982867</v>
          </cell>
          <cell r="FW362">
            <v>-0.64315542509007173</v>
          </cell>
          <cell r="FX362">
            <v>18.173039104420013</v>
          </cell>
          <cell r="FY362">
            <v>-27.346655921479851</v>
          </cell>
          <cell r="FZ362">
            <v>-46.819230539719683</v>
          </cell>
          <cell r="GA362">
            <v>-92.271721532759784</v>
          </cell>
          <cell r="GB362">
            <v>-12.874622735560024</v>
          </cell>
          <cell r="GC362">
            <v>-10.600468802108935</v>
          </cell>
          <cell r="GD362">
            <v>41.243556204070046</v>
          </cell>
          <cell r="GE362">
            <v>-32.44321211156057</v>
          </cell>
          <cell r="GF362">
            <v>-0.43497008556028049</v>
          </cell>
          <cell r="GG362">
            <v>12.431954796400078</v>
          </cell>
          <cell r="GH362">
            <v>0</v>
          </cell>
          <cell r="GI362">
            <v>-41.243594621249827</v>
          </cell>
          <cell r="GJ362">
            <v>-25.92002640164992</v>
          </cell>
          <cell r="GK362">
            <v>-6.8949229479896985</v>
          </cell>
          <cell r="GL362">
            <v>-28.344708500810611</v>
          </cell>
          <cell r="GM362">
            <v>-13.887289976480133</v>
          </cell>
          <cell r="GN362">
            <v>13.111453767970033</v>
          </cell>
          <cell r="GO362">
            <v>-6.3118650269900627</v>
          </cell>
          <cell r="GP362">
            <v>26.51974077351133</v>
          </cell>
          <cell r="GQ362">
            <v>38.531016111290228</v>
          </cell>
          <cell r="GR362">
            <v>-453.15513695321351</v>
          </cell>
          <cell r="GS362">
            <v>-26.301014050559615</v>
          </cell>
          <cell r="GT362">
            <v>0.61081845553962921</v>
          </cell>
          <cell r="GU362">
            <v>33.229122642650964</v>
          </cell>
          <cell r="GV362">
            <v>-24.119774055100152</v>
          </cell>
          <cell r="GW362">
            <v>-5.3951559735498904</v>
          </cell>
          <cell r="GX362">
            <v>-23.446056280349922</v>
          </cell>
          <cell r="GY362">
            <v>-383.75385334884004</v>
          </cell>
          <cell r="GZ362">
            <v>-3.9376250235200132</v>
          </cell>
          <cell r="HA362">
            <v>-0.76390147171014178</v>
          </cell>
          <cell r="HB362">
            <v>0.10801767095017567</v>
          </cell>
          <cell r="HC362">
            <v>-3.1515959172002113</v>
          </cell>
          <cell r="HD362">
            <v>-16.234119601520433</v>
          </cell>
          <cell r="HE362">
            <v>239.41846729951794</v>
          </cell>
          <cell r="HF362">
            <v>20.25914068527004</v>
          </cell>
          <cell r="HG362">
            <v>10.525357273400004</v>
          </cell>
          <cell r="HH362">
            <v>-0.57706342739970751</v>
          </cell>
          <cell r="HI362">
            <v>5.0903095336500428</v>
          </cell>
          <cell r="HJ362">
            <v>22.302139809130267</v>
          </cell>
          <cell r="HK362">
            <v>-4.7524856299196472</v>
          </cell>
          <cell r="HL362">
            <v>-10.394894606439266</v>
          </cell>
          <cell r="HM362">
            <v>180.16301820024</v>
          </cell>
          <cell r="HN362">
            <v>0.72993018815031974</v>
          </cell>
          <cell r="HO362">
            <v>0.56037589849984215</v>
          </cell>
          <cell r="HP362">
            <v>9.6071537228799571</v>
          </cell>
          <cell r="HQ362">
            <v>5.9054856520597241</v>
          </cell>
          <cell r="HR362">
            <v>-30.331210586758971</v>
          </cell>
          <cell r="HS362">
            <v>-1.1364157127504768</v>
          </cell>
          <cell r="HT362">
            <v>1.8513644775903231</v>
          </cell>
          <cell r="HU362">
            <v>2.4892554829202709</v>
          </cell>
          <cell r="HV362">
            <v>-0.84003571961000034</v>
          </cell>
          <cell r="HW362">
            <v>-2.8233465460193656</v>
          </cell>
          <cell r="HX362">
            <v>-0.50731720304000305</v>
          </cell>
          <cell r="HY362">
            <v>-25.857987244530705</v>
          </cell>
          <cell r="HZ362">
            <v>-2.9305773019696062</v>
          </cell>
          <cell r="IA362">
            <v>0.62252911264931754</v>
          </cell>
          <cell r="IB362">
            <v>-4.9242067720115301E-2</v>
          </cell>
          <cell r="IC362">
            <v>-5.359770179539737</v>
          </cell>
          <cell r="ID362">
            <v>4.2103323152596204</v>
          </cell>
          <cell r="IE362">
            <v>84.303012405514892</v>
          </cell>
          <cell r="IF362">
            <v>3.1123191676397255</v>
          </cell>
          <cell r="IG362">
            <v>-0.49785351158971025</v>
          </cell>
          <cell r="IH362">
            <v>2.7107815934796236</v>
          </cell>
          <cell r="II362">
            <v>-15.824653394669895</v>
          </cell>
          <cell r="IJ362">
            <v>-1.2997692038297828</v>
          </cell>
          <cell r="IK362">
            <v>3.4172129930300343</v>
          </cell>
          <cell r="IL362">
            <v>-6.6535957519499789</v>
          </cell>
          <cell r="IM362">
            <v>-8.1942148009093216</v>
          </cell>
          <cell r="IN362">
            <v>-21.522917514349501</v>
          </cell>
          <cell r="IO362">
            <v>0.3192207600400252</v>
          </cell>
          <cell r="IP362">
            <v>100.08595063798111</v>
          </cell>
          <cell r="IQ362">
            <v>28.650531430640513</v>
          </cell>
          <cell r="IR362">
            <v>-199.23435095414607</v>
          </cell>
          <cell r="IS362">
            <v>0.26424925566971069</v>
          </cell>
          <cell r="IT362">
            <v>-10.995221840370505</v>
          </cell>
          <cell r="IU362">
            <v>-9.3824510607601042</v>
          </cell>
          <cell r="IV362">
            <v>17.962281422779995</v>
          </cell>
          <cell r="IW362">
            <v>-38.112133947369898</v>
          </cell>
          <cell r="IX362">
            <v>42.688927312000033</v>
          </cell>
          <cell r="IY362">
            <v>2.4286386658195624</v>
          </cell>
          <cell r="IZ362">
            <v>-37.669343312860292</v>
          </cell>
          <cell r="JA362">
            <v>-2.208511939870732</v>
          </cell>
          <cell r="JB362">
            <v>-6.5790664330052095E-2</v>
          </cell>
          <cell r="JC362">
            <v>-163.64673341827074</v>
          </cell>
          <cell r="JD362">
            <v>-0.49826142659003381</v>
          </cell>
          <cell r="JE362">
            <v>691.58801813752507</v>
          </cell>
          <cell r="JF362">
            <v>8.6762035426800139</v>
          </cell>
          <cell r="JG362">
            <v>27.227154286389123</v>
          </cell>
          <cell r="JH362">
            <v>9.4638445802002025</v>
          </cell>
          <cell r="JI362">
            <v>3.3745024233400613</v>
          </cell>
          <cell r="JJ362">
            <v>3.9083721771299906</v>
          </cell>
          <cell r="JK362">
            <v>0.65248399722003114</v>
          </cell>
          <cell r="JL362">
            <v>341.57629198845007</v>
          </cell>
          <cell r="JM362">
            <v>92.632892808617726</v>
          </cell>
          <cell r="JN362">
            <v>181.7222436871898</v>
          </cell>
          <cell r="JO362">
            <v>-16.67448560729963</v>
          </cell>
          <cell r="JP362">
            <v>36.844135067379284</v>
          </cell>
          <cell r="JQ362">
            <v>2.1843791862302169</v>
          </cell>
        </row>
        <row r="363">
          <cell r="F363">
            <v>-1.5381745800056024E-3</v>
          </cell>
          <cell r="G363">
            <v>0.34112891566000059</v>
          </cell>
          <cell r="H363">
            <v>-0.14978097338999774</v>
          </cell>
          <cell r="I363">
            <v>-0.19282088833999822</v>
          </cell>
          <cell r="J363">
            <v>8.0870553250001365E-2</v>
          </cell>
          <cell r="K363">
            <v>8.8788486500064323E-3</v>
          </cell>
          <cell r="L363">
            <v>-8.675271435000198E-2</v>
          </cell>
          <cell r="M363">
            <v>-5.6259683999826393E-4</v>
          </cell>
          <cell r="N363">
            <v>4.7212909569996242E-2</v>
          </cell>
          <cell r="O363">
            <v>-0.27076938868999889</v>
          </cell>
          <cell r="P363">
            <v>0.14198640651000005</v>
          </cell>
          <cell r="Q363">
            <v>-2.868850163999781E-2</v>
          </cell>
          <cell r="R363">
            <v>-45.69815271313928</v>
          </cell>
          <cell r="S363">
            <v>-10.459370475610001</v>
          </cell>
          <cell r="T363">
            <v>-7.4787152709500333</v>
          </cell>
          <cell r="U363">
            <v>-2.2285277161799399</v>
          </cell>
          <cell r="V363">
            <v>-2.3719211576196813</v>
          </cell>
          <cell r="W363">
            <v>-5.4378516982899328</v>
          </cell>
          <cell r="X363">
            <v>-17.161299141319944</v>
          </cell>
          <cell r="Y363">
            <v>-29.142960974409903</v>
          </cell>
          <cell r="Z363">
            <v>1.40144307440994</v>
          </cell>
          <cell r="AA363">
            <v>-61.877789172359996</v>
          </cell>
          <cell r="AB363">
            <v>16.717709520239993</v>
          </cell>
          <cell r="AC363">
            <v>-0.89011862518003682</v>
          </cell>
          <cell r="AD363">
            <v>73.231248924129943</v>
          </cell>
          <cell r="AE363">
            <v>-9.3225406166793618</v>
          </cell>
          <cell r="AF363">
            <v>37.129904131219973</v>
          </cell>
          <cell r="AG363">
            <v>11.5236499966</v>
          </cell>
          <cell r="AH363">
            <v>-39.835094151529972</v>
          </cell>
          <cell r="AI363">
            <v>27.258195889440117</v>
          </cell>
          <cell r="AJ363">
            <v>-9.3641516181901352</v>
          </cell>
          <cell r="AK363">
            <v>7.0947024472500857</v>
          </cell>
          <cell r="AL363">
            <v>-39.201151442379796</v>
          </cell>
          <cell r="AM363">
            <v>-32.477060556910146</v>
          </cell>
          <cell r="AN363">
            <v>18.252842722529977</v>
          </cell>
          <cell r="AO363">
            <v>16.290336842679977</v>
          </cell>
          <cell r="AP363">
            <v>4.8772750267100378</v>
          </cell>
          <cell r="AQ363">
            <v>-10.871989904100019</v>
          </cell>
          <cell r="AR363">
            <v>-55.376786828361219</v>
          </cell>
          <cell r="AS363">
            <v>-30.721102449719979</v>
          </cell>
          <cell r="AT363">
            <v>10.134745637500032</v>
          </cell>
          <cell r="AU363">
            <v>0.3196618871299961</v>
          </cell>
          <cell r="AV363">
            <v>-8.5516093208900088</v>
          </cell>
          <cell r="AW363">
            <v>1.4740706683001008</v>
          </cell>
          <cell r="AX363">
            <v>5.7506989763101046</v>
          </cell>
          <cell r="AY363">
            <v>-10.415741351740053</v>
          </cell>
          <cell r="AZ363">
            <v>-33.680577987609468</v>
          </cell>
          <cell r="BA363">
            <v>-30.274544563820086</v>
          </cell>
          <cell r="BB363">
            <v>-10.390243821059983</v>
          </cell>
          <cell r="BC363">
            <v>43.786470303719966</v>
          </cell>
          <cell r="BD363">
            <v>7.1913851935198636</v>
          </cell>
          <cell r="BE363">
            <v>-246.77731265784951</v>
          </cell>
          <cell r="BF363">
            <v>-29.148661444460004</v>
          </cell>
          <cell r="BG363">
            <v>-133.65055191064999</v>
          </cell>
          <cell r="BH363">
            <v>0</v>
          </cell>
          <cell r="BI363">
            <v>0</v>
          </cell>
          <cell r="BJ363">
            <v>30.179917775969955</v>
          </cell>
          <cell r="BK363">
            <v>8.8764468488799366</v>
          </cell>
          <cell r="BL363">
            <v>-31.673090603459741</v>
          </cell>
          <cell r="BM363">
            <v>-39.561388905399781</v>
          </cell>
          <cell r="BN363">
            <v>-14.540149421859951</v>
          </cell>
          <cell r="BO363">
            <v>3.2329516060999879</v>
          </cell>
          <cell r="BP363">
            <v>-20.939037579879937</v>
          </cell>
          <cell r="BQ363">
            <v>-19.553749023090177</v>
          </cell>
          <cell r="BR363">
            <v>-113.80581899338995</v>
          </cell>
          <cell r="BS363">
            <v>-35.636780714779945</v>
          </cell>
          <cell r="BT363">
            <v>-21.24734798369002</v>
          </cell>
          <cell r="BU363">
            <v>0.92419701021992751</v>
          </cell>
          <cell r="BV363">
            <v>-10.969809086369992</v>
          </cell>
          <cell r="BW363">
            <v>0</v>
          </cell>
          <cell r="BX363">
            <v>21.116733517499938</v>
          </cell>
          <cell r="BY363">
            <v>-67.649669943970139</v>
          </cell>
          <cell r="BZ363">
            <v>23.223739792799961</v>
          </cell>
          <cell r="CA363">
            <v>-11.309396374749895</v>
          </cell>
          <cell r="CB363">
            <v>-3.4019336628899737</v>
          </cell>
          <cell r="CC363">
            <v>-18.120510476440018</v>
          </cell>
          <cell r="CD363">
            <v>9.2649589289801497</v>
          </cell>
          <cell r="CE363">
            <v>-16.804202099208851</v>
          </cell>
          <cell r="CF363">
            <v>4.3211012411400134</v>
          </cell>
          <cell r="CG363">
            <v>-3.5113588555999513</v>
          </cell>
          <cell r="CH363">
            <v>8.9103381909922064E-2</v>
          </cell>
          <cell r="CI363">
            <v>-5.3930315858299878</v>
          </cell>
          <cell r="CJ363">
            <v>2.0675662972400914</v>
          </cell>
          <cell r="CK363">
            <v>0.52106657844001347</v>
          </cell>
          <cell r="CL363">
            <v>-15.323390967160094</v>
          </cell>
          <cell r="CM363">
            <v>-1.2664510770202924</v>
          </cell>
          <cell r="CN363">
            <v>12.546400571639879</v>
          </cell>
          <cell r="CO363">
            <v>3.4442034914300166</v>
          </cell>
          <cell r="CP363">
            <v>-20.042969968350008</v>
          </cell>
          <cell r="CQ363">
            <v>5.7435587929500116</v>
          </cell>
          <cell r="CR363">
            <v>-10.146241693591037</v>
          </cell>
          <cell r="CS363">
            <v>-28.619816541210014</v>
          </cell>
          <cell r="CT363">
            <v>4.3755119728199361</v>
          </cell>
          <cell r="CU363">
            <v>-18.124898038459946</v>
          </cell>
          <cell r="CV363">
            <v>17.086367148670092</v>
          </cell>
          <cell r="CW363">
            <v>-16.743359629540123</v>
          </cell>
          <cell r="CX363">
            <v>-11.023069348770008</v>
          </cell>
          <cell r="CY363">
            <v>4.9739687434899906</v>
          </cell>
          <cell r="CZ363">
            <v>-5.5176180652701987</v>
          </cell>
          <cell r="DA363">
            <v>10.379141226819911</v>
          </cell>
          <cell r="DB363">
            <v>26.807437689570008</v>
          </cell>
          <cell r="DC363">
            <v>6.9618409406200499</v>
          </cell>
          <cell r="DD363">
            <v>-0.70174779233002482</v>
          </cell>
          <cell r="DE363">
            <v>-22.761592909559113</v>
          </cell>
          <cell r="DF363">
            <v>-1.7882401435099951</v>
          </cell>
          <cell r="DG363">
            <v>4.7883641585099781</v>
          </cell>
          <cell r="DH363">
            <v>-101.47753645668013</v>
          </cell>
          <cell r="DI363">
            <v>33.522225839179896</v>
          </cell>
          <cell r="DJ363">
            <v>50.768347287350139</v>
          </cell>
          <cell r="DK363">
            <v>27.033116748400005</v>
          </cell>
          <cell r="DL363">
            <v>-8.3602681199599829</v>
          </cell>
          <cell r="DM363">
            <v>8.0211439010302001</v>
          </cell>
          <cell r="DN363">
            <v>2.1089885594600446</v>
          </cell>
          <cell r="DO363">
            <v>-15.875245776399993</v>
          </cell>
          <cell r="DP363">
            <v>-16.487770356639999</v>
          </cell>
          <cell r="DQ363">
            <v>-5.014718550300131</v>
          </cell>
          <cell r="DR363">
            <v>135.34225016062919</v>
          </cell>
          <cell r="DS363">
            <v>2.8008488943299881</v>
          </cell>
          <cell r="DT363">
            <v>8.0706551204600601</v>
          </cell>
          <cell r="DU363">
            <v>0</v>
          </cell>
          <cell r="DV363">
            <v>-27.299882576290003</v>
          </cell>
          <cell r="DW363">
            <v>49.09141316610021</v>
          </cell>
          <cell r="DX363">
            <v>-4.0949672884300412</v>
          </cell>
          <cell r="DY363">
            <v>22.982664947510102</v>
          </cell>
          <cell r="DZ363">
            <v>26.509048895760088</v>
          </cell>
          <cell r="EA363">
            <v>1.4120695248702759</v>
          </cell>
          <cell r="EB363">
            <v>18.072955322339965</v>
          </cell>
          <cell r="EC363">
            <v>42.185895957030084</v>
          </cell>
          <cell r="ED363">
            <v>-4.3884518030499748</v>
          </cell>
          <cell r="EE363">
            <v>-168.74764927619071</v>
          </cell>
          <cell r="EF363">
            <v>-2.2934771336899757</v>
          </cell>
          <cell r="EG363">
            <v>3.6786719960899745</v>
          </cell>
          <cell r="EH363">
            <v>-0.62767033578006703</v>
          </cell>
          <cell r="EI363">
            <v>-4.8939553680100403</v>
          </cell>
          <cell r="EJ363">
            <v>-38.644871617080071</v>
          </cell>
          <cell r="EK363">
            <v>-69.753725362580042</v>
          </cell>
          <cell r="EL363">
            <v>-17.855591277250142</v>
          </cell>
          <cell r="EM363">
            <v>10.644238293800072</v>
          </cell>
          <cell r="EN363">
            <v>-43.491034182730118</v>
          </cell>
          <cell r="EO363">
            <v>-11.495516036549986</v>
          </cell>
          <cell r="EP363">
            <v>39.553448241530077</v>
          </cell>
          <cell r="EQ363">
            <v>-33.568166493939998</v>
          </cell>
          <cell r="ER363">
            <v>-117.23420946284023</v>
          </cell>
          <cell r="ES363">
            <v>6.4993358063899791</v>
          </cell>
          <cell r="ET363">
            <v>-4.9115192758899866</v>
          </cell>
          <cell r="EU363">
            <v>7.9242044819599187</v>
          </cell>
          <cell r="EV363">
            <v>-1.4331851949400516</v>
          </cell>
          <cell r="EW363">
            <v>-59.868618147360166</v>
          </cell>
          <cell r="EX363">
            <v>-47.948197587549998</v>
          </cell>
          <cell r="EY363">
            <v>-39.536815559180013</v>
          </cell>
          <cell r="EZ363">
            <v>2.8309075799900256</v>
          </cell>
          <cell r="FA363">
            <v>-6.9319083709101506</v>
          </cell>
          <cell r="FB363">
            <v>-1.7896349699699954</v>
          </cell>
          <cell r="FC363">
            <v>-16.721138164329886</v>
          </cell>
          <cell r="FD363">
            <v>44.652359938949985</v>
          </cell>
          <cell r="FE363">
            <v>-189.08714994211005</v>
          </cell>
          <cell r="FF363">
            <v>88.144581684999935</v>
          </cell>
          <cell r="FG363">
            <v>-75.774467245929941</v>
          </cell>
          <cell r="FH363">
            <v>-12.434045334959933</v>
          </cell>
          <cell r="FI363">
            <v>-1.7568516252999302</v>
          </cell>
          <cell r="FJ363">
            <v>3.1665479262799181</v>
          </cell>
          <cell r="FK363">
            <v>-57.375630351009988</v>
          </cell>
          <cell r="FL363">
            <v>1.415786181519934</v>
          </cell>
          <cell r="FM363">
            <v>-122.30498373625028</v>
          </cell>
          <cell r="FN363">
            <v>4.6965711303098487</v>
          </cell>
          <cell r="FO363">
            <v>6.3585817353900325</v>
          </cell>
          <cell r="FP363">
            <v>-20.941830897390105</v>
          </cell>
          <cell r="FQ363">
            <v>-2.281409409770049</v>
          </cell>
          <cell r="FR363">
            <v>31.671303568851727</v>
          </cell>
          <cell r="FS363">
            <v>-20.813120023270017</v>
          </cell>
          <cell r="FT363">
            <v>-8.765422779003984E-2</v>
          </cell>
          <cell r="FU363">
            <v>-0.96352542430008725</v>
          </cell>
          <cell r="FV363">
            <v>-0.97321886392990109</v>
          </cell>
          <cell r="FW363">
            <v>-6.6003650896099089</v>
          </cell>
          <cell r="FX363">
            <v>-10.358044717389987</v>
          </cell>
          <cell r="FY363">
            <v>-6.9280843135102259</v>
          </cell>
          <cell r="FZ363">
            <v>17.593153185550591</v>
          </cell>
          <cell r="GA363">
            <v>92.35249870935013</v>
          </cell>
          <cell r="GB363">
            <v>12.781481182119933</v>
          </cell>
          <cell r="GC363">
            <v>-4.0799778789000811</v>
          </cell>
          <cell r="GD363">
            <v>-40.2518389694701</v>
          </cell>
          <cell r="GE363">
            <v>-14.82930997720905</v>
          </cell>
          <cell r="GF363">
            <v>-3.2428277839983366E-2</v>
          </cell>
          <cell r="GG363">
            <v>-13.798909171350033</v>
          </cell>
          <cell r="GH363">
            <v>0</v>
          </cell>
          <cell r="GI363">
            <v>36.829509714960011</v>
          </cell>
          <cell r="GJ363">
            <v>24.574678543730045</v>
          </cell>
          <cell r="GK363">
            <v>-8.3223148244199479</v>
          </cell>
          <cell r="GL363">
            <v>13.76065549926011</v>
          </cell>
          <cell r="GM363">
            <v>14.093898260210153</v>
          </cell>
          <cell r="GN363">
            <v>-21.35077189755998</v>
          </cell>
          <cell r="GO363">
            <v>6.9696773010199422</v>
          </cell>
          <cell r="GP363">
            <v>-28.988786781629869</v>
          </cell>
          <cell r="GQ363">
            <v>-38.56451834359018</v>
          </cell>
          <cell r="GR363">
            <v>0</v>
          </cell>
          <cell r="GS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  <cell r="HC363">
            <v>0</v>
          </cell>
          <cell r="HD363">
            <v>0</v>
          </cell>
          <cell r="HE363">
            <v>0</v>
          </cell>
          <cell r="HF363">
            <v>0</v>
          </cell>
          <cell r="HG363">
            <v>0</v>
          </cell>
          <cell r="HH363">
            <v>0</v>
          </cell>
          <cell r="HI363">
            <v>0</v>
          </cell>
          <cell r="HJ363">
            <v>0</v>
          </cell>
          <cell r="HK363">
            <v>0</v>
          </cell>
          <cell r="HL363">
            <v>0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0</v>
          </cell>
          <cell r="HZ363">
            <v>0</v>
          </cell>
          <cell r="IA363">
            <v>0</v>
          </cell>
          <cell r="IB363">
            <v>0</v>
          </cell>
          <cell r="IC363">
            <v>0</v>
          </cell>
          <cell r="ID363">
            <v>0</v>
          </cell>
          <cell r="IE363">
            <v>0</v>
          </cell>
          <cell r="IF363">
            <v>0</v>
          </cell>
          <cell r="IG363">
            <v>0</v>
          </cell>
          <cell r="IH363">
            <v>0</v>
          </cell>
          <cell r="II363">
            <v>0</v>
          </cell>
          <cell r="IJ363">
            <v>0</v>
          </cell>
          <cell r="IK363">
            <v>0</v>
          </cell>
          <cell r="IL363">
            <v>0</v>
          </cell>
          <cell r="IM363">
            <v>0</v>
          </cell>
          <cell r="IN363">
            <v>0</v>
          </cell>
          <cell r="IO363">
            <v>0</v>
          </cell>
          <cell r="IP363">
            <v>0</v>
          </cell>
          <cell r="IQ363">
            <v>0</v>
          </cell>
          <cell r="IR363">
            <v>0</v>
          </cell>
          <cell r="IS363">
            <v>0</v>
          </cell>
          <cell r="IT363">
            <v>0</v>
          </cell>
          <cell r="IU363">
            <v>0</v>
          </cell>
          <cell r="IV363">
            <v>0</v>
          </cell>
          <cell r="IW363">
            <v>0</v>
          </cell>
          <cell r="IX363">
            <v>0</v>
          </cell>
          <cell r="IY363">
            <v>0</v>
          </cell>
          <cell r="IZ363">
            <v>0</v>
          </cell>
          <cell r="JA363">
            <v>0</v>
          </cell>
          <cell r="JB363">
            <v>0</v>
          </cell>
          <cell r="JC363">
            <v>0</v>
          </cell>
          <cell r="JD363">
            <v>0</v>
          </cell>
          <cell r="JE363">
            <v>0</v>
          </cell>
          <cell r="JF363">
            <v>0</v>
          </cell>
          <cell r="JG363">
            <v>0</v>
          </cell>
          <cell r="JH363">
            <v>0</v>
          </cell>
          <cell r="JI363">
            <v>0</v>
          </cell>
          <cell r="JJ363">
            <v>0</v>
          </cell>
          <cell r="JK363">
            <v>0</v>
          </cell>
          <cell r="JL363">
            <v>0</v>
          </cell>
          <cell r="JM363">
            <v>0</v>
          </cell>
          <cell r="JN363">
            <v>0</v>
          </cell>
          <cell r="JO363">
            <v>0</v>
          </cell>
          <cell r="JP363">
            <v>0</v>
          </cell>
          <cell r="JQ363">
            <v>0</v>
          </cell>
        </row>
        <row r="364">
          <cell r="F364">
            <v>9.7271190309996314E-2</v>
          </cell>
          <cell r="G364">
            <v>-8.0301764360001471E-2</v>
          </cell>
          <cell r="H364">
            <v>0.26718239057998971</v>
          </cell>
          <cell r="I364">
            <v>-4.9632436699980076E-2</v>
          </cell>
          <cell r="J364">
            <v>-0.89100997000998916</v>
          </cell>
          <cell r="K364">
            <v>-0.12589948200999856</v>
          </cell>
          <cell r="L364">
            <v>-7.1665131010007599E-2</v>
          </cell>
          <cell r="M364">
            <v>8.4065112540002929E-2</v>
          </cell>
          <cell r="N364">
            <v>-2.4223078150015454E-2</v>
          </cell>
          <cell r="O364">
            <v>0.32796405662000438</v>
          </cell>
          <cell r="P364">
            <v>-8.4362291350018381E-2</v>
          </cell>
          <cell r="Q364">
            <v>-0.25271941018002053</v>
          </cell>
          <cell r="R364">
            <v>-100.38251748334187</v>
          </cell>
          <cell r="S364">
            <v>6.9558990547199073</v>
          </cell>
          <cell r="T364">
            <v>8.6040768670601437</v>
          </cell>
          <cell r="U364">
            <v>1.8837792580798123</v>
          </cell>
          <cell r="V364">
            <v>16.420717748579591</v>
          </cell>
          <cell r="W364">
            <v>0.34871322333970056</v>
          </cell>
          <cell r="X364">
            <v>-49.962388614999782</v>
          </cell>
          <cell r="Y364">
            <v>-61.393872329800161</v>
          </cell>
          <cell r="Z364">
            <v>-35.976641344770087</v>
          </cell>
          <cell r="AA364">
            <v>63.382209484840189</v>
          </cell>
          <cell r="AB364">
            <v>-32.022523706279998</v>
          </cell>
          <cell r="AC364">
            <v>-17.923478539819939</v>
          </cell>
          <cell r="AD364">
            <v>-0.69900858428997026</v>
          </cell>
          <cell r="AE364">
            <v>-106.1945965433315</v>
          </cell>
          <cell r="AF364">
            <v>0</v>
          </cell>
          <cell r="AG364">
            <v>-7.2920275984699856</v>
          </cell>
          <cell r="AH364">
            <v>3.1534730227900241</v>
          </cell>
          <cell r="AI364">
            <v>19.966364917199826</v>
          </cell>
          <cell r="AJ364">
            <v>16.66872625910969</v>
          </cell>
          <cell r="AK364">
            <v>-18.319846655699962</v>
          </cell>
          <cell r="AL364">
            <v>-72.517668653469855</v>
          </cell>
          <cell r="AM364">
            <v>-24.494855911711056</v>
          </cell>
          <cell r="AN364">
            <v>-28.006991057050072</v>
          </cell>
          <cell r="AO364">
            <v>-1.8915803338099977</v>
          </cell>
          <cell r="AP364">
            <v>-1.7138288128797967</v>
          </cell>
          <cell r="AQ364">
            <v>8.2536382806600841</v>
          </cell>
          <cell r="AR364">
            <v>-159.15453670909119</v>
          </cell>
          <cell r="AS364">
            <v>-37.32300186000009</v>
          </cell>
          <cell r="AT364">
            <v>-5.9114164181999058</v>
          </cell>
          <cell r="AU364">
            <v>-5.0651805035601001</v>
          </cell>
          <cell r="AV364">
            <v>-3.3517657400011558E-2</v>
          </cell>
          <cell r="AW364">
            <v>1.6437866460200894</v>
          </cell>
          <cell r="AX364">
            <v>2.3220448043300621</v>
          </cell>
          <cell r="AY364">
            <v>-16.618694292520104</v>
          </cell>
          <cell r="AZ364">
            <v>-36.906322100439866</v>
          </cell>
          <cell r="BA364">
            <v>-45.662032282170003</v>
          </cell>
          <cell r="BB364">
            <v>-4.7888852133900173</v>
          </cell>
          <cell r="BC364">
            <v>-9.2675907697000639</v>
          </cell>
          <cell r="BD364">
            <v>-1.5437270620602703</v>
          </cell>
          <cell r="BE364">
            <v>-286.21906246519211</v>
          </cell>
          <cell r="BF364">
            <v>13.343074180460007</v>
          </cell>
          <cell r="BG364">
            <v>-39.483501921860125</v>
          </cell>
          <cell r="BH364">
            <v>14.47141971419012</v>
          </cell>
          <cell r="BI364">
            <v>5.7891304662700236</v>
          </cell>
          <cell r="BJ364">
            <v>-6.6727712542500228</v>
          </cell>
          <cell r="BK364">
            <v>-67.689995561700073</v>
          </cell>
          <cell r="BL364">
            <v>-78.580231974860908</v>
          </cell>
          <cell r="BM364">
            <v>-144.41984490851064</v>
          </cell>
          <cell r="BN364">
            <v>28.617344051759574</v>
          </cell>
          <cell r="BO364">
            <v>22.975436830969997</v>
          </cell>
          <cell r="BP364">
            <v>-32.522139155749983</v>
          </cell>
          <cell r="BQ364">
            <v>-2.0469829319099517</v>
          </cell>
          <cell r="BR364">
            <v>-117.70025182619065</v>
          </cell>
          <cell r="BS364">
            <v>-0.58859889724010372</v>
          </cell>
          <cell r="BT364">
            <v>-7.4192553161200294</v>
          </cell>
          <cell r="BU364">
            <v>0</v>
          </cell>
          <cell r="BV364">
            <v>-8.3944648092301577</v>
          </cell>
          <cell r="BW364">
            <v>12.785298059529964</v>
          </cell>
          <cell r="BX364">
            <v>-33.780354492589993</v>
          </cell>
          <cell r="BY364">
            <v>-82.431442886500008</v>
          </cell>
          <cell r="BZ364">
            <v>-44.221490292590261</v>
          </cell>
          <cell r="CA364">
            <v>19.607730522170186</v>
          </cell>
          <cell r="CB364">
            <v>3.0685323287599431</v>
          </cell>
          <cell r="CC364">
            <v>23.972029425309984</v>
          </cell>
          <cell r="CD364">
            <v>-0.29823546769011955</v>
          </cell>
          <cell r="CE364">
            <v>-36.271599708426947</v>
          </cell>
          <cell r="CF364">
            <v>-3.6696718999564837E-3</v>
          </cell>
          <cell r="CG364">
            <v>-0.59639634951997778</v>
          </cell>
          <cell r="CH364">
            <v>-25.364322951929921</v>
          </cell>
          <cell r="CI364">
            <v>-28.313104390529929</v>
          </cell>
          <cell r="CJ364">
            <v>21.798011410380468</v>
          </cell>
          <cell r="CK364">
            <v>-13.559916997550019</v>
          </cell>
          <cell r="CL364">
            <v>-9.2243583257200044</v>
          </cell>
          <cell r="CM364">
            <v>13.868602164669483</v>
          </cell>
          <cell r="CN364">
            <v>11.441946327009646</v>
          </cell>
          <cell r="CO364">
            <v>-10.033228881490118</v>
          </cell>
          <cell r="CP364">
            <v>5.6009457558000122</v>
          </cell>
          <cell r="CQ364">
            <v>-1.8861077976500837</v>
          </cell>
          <cell r="CR364">
            <v>51.564534362689301</v>
          </cell>
          <cell r="CS364">
            <v>-0.33251625778999028</v>
          </cell>
          <cell r="CT364">
            <v>0.30829234656005156</v>
          </cell>
          <cell r="CU364">
            <v>-2.5226484405898191</v>
          </cell>
          <cell r="CV364">
            <v>-6.5489275451100184</v>
          </cell>
          <cell r="CW364">
            <v>14.584563166500175</v>
          </cell>
          <cell r="CX364">
            <v>-17.244158351629949</v>
          </cell>
          <cell r="CY364">
            <v>120.33028066339921</v>
          </cell>
          <cell r="CZ364">
            <v>-29.27670544665034</v>
          </cell>
          <cell r="DA364">
            <v>-42.666351775989597</v>
          </cell>
          <cell r="DB364">
            <v>0.24958590630001254</v>
          </cell>
          <cell r="DC364">
            <v>4.2748767819998648</v>
          </cell>
          <cell r="DD364">
            <v>10.408243315690015</v>
          </cell>
          <cell r="DE364">
            <v>93.842323411670804</v>
          </cell>
          <cell r="DF364">
            <v>-1.8841605172800087</v>
          </cell>
          <cell r="DG364">
            <v>104.90895704590002</v>
          </cell>
          <cell r="DH364">
            <v>7.4556849999993347E-2</v>
          </cell>
          <cell r="DI364">
            <v>-1.0527318438399789</v>
          </cell>
          <cell r="DJ364">
            <v>3.7267945813400729</v>
          </cell>
          <cell r="DK364">
            <v>6.8511366814000212</v>
          </cell>
          <cell r="DL364">
            <v>25.665883989309805</v>
          </cell>
          <cell r="DM364">
            <v>5.4655974335610154</v>
          </cell>
          <cell r="DN364">
            <v>-23.758832624670049</v>
          </cell>
          <cell r="DO364">
            <v>-3.2590658840400692</v>
          </cell>
          <cell r="DP364">
            <v>-16.628011530220192</v>
          </cell>
          <cell r="DQ364">
            <v>-6.2678007697895737</v>
          </cell>
          <cell r="DR364">
            <v>83.605372890360741</v>
          </cell>
          <cell r="DS364">
            <v>-24.350442426730069</v>
          </cell>
          <cell r="DT364">
            <v>-20.29601236849021</v>
          </cell>
          <cell r="DU364">
            <v>-48.618797557609923</v>
          </cell>
          <cell r="DV364">
            <v>-24.80198278983039</v>
          </cell>
          <cell r="DW364">
            <v>-12.685425290429976</v>
          </cell>
          <cell r="DX364">
            <v>67.314449974169975</v>
          </cell>
          <cell r="DY364">
            <v>24.222456238810082</v>
          </cell>
          <cell r="DZ364">
            <v>-50.289162440230029</v>
          </cell>
          <cell r="EA364">
            <v>135.81611039821018</v>
          </cell>
          <cell r="EB364">
            <v>18.263717351090008</v>
          </cell>
          <cell r="EC364">
            <v>-0.80143049762023111</v>
          </cell>
          <cell r="ED364">
            <v>19.831892299020183</v>
          </cell>
          <cell r="EE364">
            <v>-103.52691056892218</v>
          </cell>
          <cell r="EF364">
            <v>7.3153716297999836</v>
          </cell>
          <cell r="EG364">
            <v>-23.774496617990053</v>
          </cell>
          <cell r="EH364">
            <v>-9.4517487088698999</v>
          </cell>
          <cell r="EI364">
            <v>-4.7636057539500598</v>
          </cell>
          <cell r="EJ364">
            <v>9.0792277082598503</v>
          </cell>
          <cell r="EK364">
            <v>-27.972784789609932</v>
          </cell>
          <cell r="EL364">
            <v>-54.344834294529846</v>
          </cell>
          <cell r="EM364">
            <v>-14.307202596160096</v>
          </cell>
          <cell r="EN364">
            <v>6.2124597485099002</v>
          </cell>
          <cell r="EO364">
            <v>-20.495292084049993</v>
          </cell>
          <cell r="EP364">
            <v>31.787075920890402</v>
          </cell>
          <cell r="EQ364">
            <v>-2.8110807312195902</v>
          </cell>
          <cell r="ER364">
            <v>-87.184621437307214</v>
          </cell>
          <cell r="ES364">
            <v>-22.311885229520044</v>
          </cell>
          <cell r="ET364">
            <v>12.879958803059935</v>
          </cell>
          <cell r="EU364">
            <v>31.542659382010243</v>
          </cell>
          <cell r="EV364">
            <v>11.031562087079919</v>
          </cell>
          <cell r="EW364">
            <v>-13.104031542590292</v>
          </cell>
          <cell r="EX364">
            <v>-9.0195200142499061</v>
          </cell>
          <cell r="EY364">
            <v>4.1394705037801032</v>
          </cell>
          <cell r="EZ364">
            <v>-84.362969670660277</v>
          </cell>
          <cell r="FA364">
            <v>9.8006406434205928</v>
          </cell>
          <cell r="FB364">
            <v>4.1323430683598872</v>
          </cell>
          <cell r="FC364">
            <v>-20.880595957829883</v>
          </cell>
          <cell r="FD364">
            <v>-11.032253510169539</v>
          </cell>
          <cell r="FE364">
            <v>27.483375443884142</v>
          </cell>
          <cell r="FF364">
            <v>0.20954673265998736</v>
          </cell>
          <cell r="FG364">
            <v>7.6078495532899524</v>
          </cell>
          <cell r="FH364">
            <v>2.0755798127800063</v>
          </cell>
          <cell r="FI364">
            <v>0.62663820367015433</v>
          </cell>
          <cell r="FJ364">
            <v>25.251326580540308</v>
          </cell>
          <cell r="FK364">
            <v>17.232983463180005</v>
          </cell>
          <cell r="FL364">
            <v>-45.13856593428909</v>
          </cell>
          <cell r="FM364">
            <v>-38.832544877879627</v>
          </cell>
          <cell r="FN364">
            <v>63.530639073890598</v>
          </cell>
          <cell r="FO364">
            <v>18.941732527669956</v>
          </cell>
          <cell r="FP364">
            <v>4.0280795033597769</v>
          </cell>
          <cell r="FQ364">
            <v>-28.049889194990101</v>
          </cell>
          <cell r="FR364">
            <v>9.527677818252414</v>
          </cell>
          <cell r="FS364">
            <v>23.418801370609913</v>
          </cell>
          <cell r="FT364">
            <v>12.474598717670005</v>
          </cell>
          <cell r="FU364">
            <v>109.10468539079989</v>
          </cell>
          <cell r="FV364">
            <v>-18.379459581750041</v>
          </cell>
          <cell r="FW364">
            <v>11.79487970602986</v>
          </cell>
          <cell r="FX364">
            <v>-6.3014022447600269</v>
          </cell>
          <cell r="FY364">
            <v>-53.302458890690104</v>
          </cell>
          <cell r="FZ364">
            <v>-27.852083829809999</v>
          </cell>
          <cell r="GA364">
            <v>5.8879655914897739</v>
          </cell>
          <cell r="GB364">
            <v>-21.582923081790113</v>
          </cell>
          <cell r="GC364">
            <v>-21.383547729959673</v>
          </cell>
          <cell r="GD364">
            <v>-4.3513775995897959</v>
          </cell>
          <cell r="GE364">
            <v>-62.01082344794122</v>
          </cell>
          <cell r="GF364">
            <v>-88.809454793460077</v>
          </cell>
          <cell r="GG364">
            <v>-28.240571822399943</v>
          </cell>
          <cell r="GH364">
            <v>48.70094919739995</v>
          </cell>
          <cell r="GI364">
            <v>-7.5576316194096762</v>
          </cell>
          <cell r="GJ364">
            <v>-7.8401152440097803</v>
          </cell>
          <cell r="GK364">
            <v>-61.294088807420053</v>
          </cell>
          <cell r="GL364">
            <v>1.5172317336903234</v>
          </cell>
          <cell r="GM364">
            <v>33.568639780209196</v>
          </cell>
          <cell r="GN364">
            <v>45.067868628730139</v>
          </cell>
          <cell r="GO364">
            <v>-5.2097345862798647</v>
          </cell>
          <cell r="GP364">
            <v>8.0771013645501171</v>
          </cell>
          <cell r="GQ364">
            <v>8.9827204601533595E-3</v>
          </cell>
          <cell r="GR364">
            <v>-97.425849262068368</v>
          </cell>
          <cell r="GS364">
            <v>2.3133941999731178E-3</v>
          </cell>
          <cell r="GT364">
            <v>-9.2208720617497875</v>
          </cell>
          <cell r="GU364">
            <v>20.079420405560086</v>
          </cell>
          <cell r="GV364">
            <v>-7.9220784655099123</v>
          </cell>
          <cell r="GW364">
            <v>-8.1963654417301086</v>
          </cell>
          <cell r="GX364">
            <v>-24.744022992189969</v>
          </cell>
          <cell r="GY364">
            <v>-30.129937444160078</v>
          </cell>
          <cell r="GZ364">
            <v>-26.190769874080161</v>
          </cell>
          <cell r="HA364">
            <v>5.8180206136698871</v>
          </cell>
          <cell r="HB364">
            <v>-2.9851279818699368</v>
          </cell>
          <cell r="HC364">
            <v>-1.270228491189755</v>
          </cell>
          <cell r="HD364">
            <v>-12.66620092301946</v>
          </cell>
          <cell r="HE364">
            <v>45.188990990180173</v>
          </cell>
          <cell r="HF364">
            <v>19.779141536459974</v>
          </cell>
          <cell r="HG364">
            <v>-5.3684910827400927</v>
          </cell>
          <cell r="HH364">
            <v>-5.29184193597996</v>
          </cell>
          <cell r="HI364">
            <v>-1.769915207499821</v>
          </cell>
          <cell r="HJ364">
            <v>0.21906688153001141</v>
          </cell>
          <cell r="HK364">
            <v>-2.3464198343299358</v>
          </cell>
          <cell r="HL364">
            <v>-45.329924061499923</v>
          </cell>
          <cell r="HM364">
            <v>30.722745749049864</v>
          </cell>
          <cell r="HN364">
            <v>-2.5736274959599541</v>
          </cell>
          <cell r="HO364">
            <v>-9.6815979539883301E-2</v>
          </cell>
          <cell r="HP364">
            <v>61.663230535039474</v>
          </cell>
          <cell r="HQ364">
            <v>-4.4181581143502626</v>
          </cell>
          <cell r="HR364">
            <v>-115.64127112286224</v>
          </cell>
          <cell r="HS364">
            <v>-0.40961533154995777</v>
          </cell>
          <cell r="HT364">
            <v>-0.87789907231990583</v>
          </cell>
          <cell r="HU364">
            <v>-6.822803497899713</v>
          </cell>
          <cell r="HV364">
            <v>-1.0125337436900281</v>
          </cell>
          <cell r="HW364">
            <v>-5.9581802630399352</v>
          </cell>
          <cell r="HX364">
            <v>0</v>
          </cell>
          <cell r="HY364">
            <v>-2.5894372018799459</v>
          </cell>
          <cell r="HZ364">
            <v>-56.186293559650039</v>
          </cell>
          <cell r="IA364">
            <v>-30.343390522079972</v>
          </cell>
          <cell r="IB364">
            <v>6.3996188950113719E-2</v>
          </cell>
          <cell r="IC364">
            <v>-0.49501615893041162</v>
          </cell>
          <cell r="ID364">
            <v>-11.010097960770509</v>
          </cell>
          <cell r="IE364">
            <v>-62.384156374588201</v>
          </cell>
          <cell r="IF364">
            <v>39.669236729149361</v>
          </cell>
          <cell r="IG364">
            <v>2.9462029596102184</v>
          </cell>
          <cell r="IH364">
            <v>0</v>
          </cell>
          <cell r="II364">
            <v>-1.1211398724099979</v>
          </cell>
          <cell r="IJ364">
            <v>-7.2603643362499497</v>
          </cell>
          <cell r="IK364">
            <v>-0.54802750797000499</v>
          </cell>
          <cell r="IL364">
            <v>-68.027655476960717</v>
          </cell>
          <cell r="IM364">
            <v>-8.5736209430579038</v>
          </cell>
          <cell r="IN364">
            <v>-6.8172431916191272</v>
          </cell>
          <cell r="IO364">
            <v>-1.9075894369962043E-2</v>
          </cell>
          <cell r="IP364">
            <v>-8.4278571745298905</v>
          </cell>
          <cell r="IQ364">
            <v>-4.2046116661804263</v>
          </cell>
          <cell r="IR364">
            <v>-36.123043687490281</v>
          </cell>
          <cell r="IS364">
            <v>1.1287234085202726</v>
          </cell>
          <cell r="IT364">
            <v>-1.8701218628502829</v>
          </cell>
          <cell r="IU364">
            <v>5.3485289792297408</v>
          </cell>
          <cell r="IV364">
            <v>1.4241199747400515</v>
          </cell>
          <cell r="IW364">
            <v>-1.5874713252600259</v>
          </cell>
          <cell r="IX364">
            <v>0.67580415628999901</v>
          </cell>
          <cell r="IY364">
            <v>-33.908122116160484</v>
          </cell>
          <cell r="IZ364">
            <v>-2.8471337348601082</v>
          </cell>
          <cell r="JA364">
            <v>1.5656541787193419</v>
          </cell>
          <cell r="JB364">
            <v>-0.6079963555600898</v>
          </cell>
          <cell r="JC364">
            <v>-5.5618770985502124</v>
          </cell>
          <cell r="JD364">
            <v>0.11684810825045133</v>
          </cell>
          <cell r="JE364">
            <v>621.29619521657878</v>
          </cell>
          <cell r="JF364">
            <v>42.773062277460212</v>
          </cell>
          <cell r="JG364">
            <v>107.67099914635037</v>
          </cell>
          <cell r="JH364">
            <v>-41.300905270870089</v>
          </cell>
          <cell r="JI364">
            <v>-3.2637177012199956</v>
          </cell>
          <cell r="JJ364">
            <v>0</v>
          </cell>
          <cell r="JK364">
            <v>0</v>
          </cell>
          <cell r="JL364">
            <v>121.35022284525985</v>
          </cell>
          <cell r="JM364">
            <v>67.529938914009108</v>
          </cell>
          <cell r="JN364">
            <v>44.108979177020046</v>
          </cell>
          <cell r="JO364">
            <v>0</v>
          </cell>
          <cell r="JP364">
            <v>270.27012178507948</v>
          </cell>
          <cell r="JQ364">
            <v>12.15749404349026</v>
          </cell>
        </row>
        <row r="365">
          <cell r="F365">
            <v>-0.41658267974000296</v>
          </cell>
          <cell r="G365">
            <v>-0.198353224049999</v>
          </cell>
          <cell r="H365">
            <v>8.5557756300005394E-3</v>
          </cell>
          <cell r="I365">
            <v>2.5517919600019923E-3</v>
          </cell>
          <cell r="J365">
            <v>2.7052681240004262E-2</v>
          </cell>
          <cell r="K365">
            <v>0.16084776294999514</v>
          </cell>
          <cell r="L365">
            <v>-4.2491681489998712E-2</v>
          </cell>
          <cell r="M365">
            <v>-0.17165100522000643</v>
          </cell>
          <cell r="N365">
            <v>2.1058021830000939E-2</v>
          </cell>
          <cell r="O365">
            <v>1.5542162939997439E-2</v>
          </cell>
          <cell r="P365">
            <v>2.7518753569996335E-2</v>
          </cell>
          <cell r="Q365">
            <v>0.10465266012000995</v>
          </cell>
          <cell r="R365">
            <v>-54.921774602710684</v>
          </cell>
          <cell r="S365">
            <v>-2.5431876739600341</v>
          </cell>
          <cell r="T365">
            <v>-4.5855783930699658</v>
          </cell>
          <cell r="U365">
            <v>-9.6621041720698599</v>
          </cell>
          <cell r="V365">
            <v>-13.380056500090063</v>
          </cell>
          <cell r="W365">
            <v>-2.6214910847299393</v>
          </cell>
          <cell r="X365">
            <v>0.93610140236000916</v>
          </cell>
          <cell r="Y365">
            <v>4.4666258445899985</v>
          </cell>
          <cell r="Z365">
            <v>-25.854637819550021</v>
          </cell>
          <cell r="AA365">
            <v>-52.572257451219983</v>
          </cell>
          <cell r="AB365">
            <v>26.949906159279998</v>
          </cell>
          <cell r="AC365">
            <v>29.588616325139995</v>
          </cell>
          <cell r="AD365">
            <v>-5.643711239390008</v>
          </cell>
          <cell r="AE365">
            <v>-68.314888941120898</v>
          </cell>
          <cell r="AF365">
            <v>0</v>
          </cell>
          <cell r="AG365">
            <v>7.4628616606500202</v>
          </cell>
          <cell r="AH365">
            <v>-6.7417541456500203</v>
          </cell>
          <cell r="AI365">
            <v>-19.00551971921999</v>
          </cell>
          <cell r="AJ365">
            <v>-28.502410907680087</v>
          </cell>
          <cell r="AK365">
            <v>22.126495073910007</v>
          </cell>
          <cell r="AL365">
            <v>37.316514899100014</v>
          </cell>
          <cell r="AM365">
            <v>-39.57708075886012</v>
          </cell>
          <cell r="AN365">
            <v>-22.04246004233994</v>
          </cell>
          <cell r="AO365">
            <v>4.3582515833700057</v>
          </cell>
          <cell r="AP365">
            <v>0.91647327977003101</v>
          </cell>
          <cell r="AQ365">
            <v>-24.626259864169981</v>
          </cell>
          <cell r="AR365">
            <v>-76.93021276206855</v>
          </cell>
          <cell r="AS365">
            <v>38.422613197840008</v>
          </cell>
          <cell r="AT365">
            <v>-3.5556362053000043</v>
          </cell>
          <cell r="AU365">
            <v>4.2669809905500244</v>
          </cell>
          <cell r="AV365">
            <v>-1.7167163037499904</v>
          </cell>
          <cell r="AW365">
            <v>4.5162595619899548E-2</v>
          </cell>
          <cell r="AX365">
            <v>-14.175564715660016</v>
          </cell>
          <cell r="AY365">
            <v>-67.704835200019829</v>
          </cell>
          <cell r="AZ365">
            <v>-37.315935802530021</v>
          </cell>
          <cell r="BA365">
            <v>0.55363610410995534</v>
          </cell>
          <cell r="BB365">
            <v>0</v>
          </cell>
          <cell r="BC365">
            <v>2.7953544773100134</v>
          </cell>
          <cell r="BD365">
            <v>1.4547280997600183</v>
          </cell>
          <cell r="BE365">
            <v>-212.76628313477977</v>
          </cell>
          <cell r="BF365">
            <v>-13.765491610929985</v>
          </cell>
          <cell r="BG365">
            <v>-0.85233042342997578</v>
          </cell>
          <cell r="BH365">
            <v>-19.316859730409988</v>
          </cell>
          <cell r="BI365">
            <v>-2.2567820882600103</v>
          </cell>
          <cell r="BJ365">
            <v>3.3902425119899995</v>
          </cell>
          <cell r="BK365">
            <v>-5.7000377694100024</v>
          </cell>
          <cell r="BL365">
            <v>-24.685348413790052</v>
          </cell>
          <cell r="BM365">
            <v>-46.029837338920515</v>
          </cell>
          <cell r="BN365">
            <v>-91.242554404009979</v>
          </cell>
          <cell r="BO365">
            <v>-37.37382930311</v>
          </cell>
          <cell r="BP365">
            <v>25.026912094039972</v>
          </cell>
          <cell r="BQ365">
            <v>3.9633341460103111E-2</v>
          </cell>
          <cell r="BR365">
            <v>-63.305326269400211</v>
          </cell>
          <cell r="BS365">
            <v>0.14821423133000167</v>
          </cell>
          <cell r="BT365">
            <v>-1.0460141867600328</v>
          </cell>
          <cell r="BU365">
            <v>-1.9524116925299921</v>
          </cell>
          <cell r="BV365">
            <v>7.1353768386800027</v>
          </cell>
          <cell r="BW365">
            <v>-9.9241129180400094</v>
          </cell>
          <cell r="BX365">
            <v>8.4487987389299946</v>
          </cell>
          <cell r="BY365">
            <v>-0.51012654019001502</v>
          </cell>
          <cell r="BZ365">
            <v>-25.163816057400027</v>
          </cell>
          <cell r="CA365">
            <v>-7.5288527847400246</v>
          </cell>
          <cell r="CB365">
            <v>-3.9251545887400141</v>
          </cell>
          <cell r="CC365">
            <v>-29.841006211779984</v>
          </cell>
          <cell r="CD365">
            <v>0.85377890183997351</v>
          </cell>
          <cell r="CE365">
            <v>35.146815340819558</v>
          </cell>
          <cell r="CF365">
            <v>0</v>
          </cell>
          <cell r="CG365">
            <v>0.5934417524100013</v>
          </cell>
          <cell r="CH365">
            <v>25.259585258329992</v>
          </cell>
          <cell r="CI365">
            <v>28.315171352300013</v>
          </cell>
          <cell r="CJ365">
            <v>-21.851507237989949</v>
          </cell>
          <cell r="CK365">
            <v>13.547753187370002</v>
          </cell>
          <cell r="CL365">
            <v>8.6056214742500288</v>
          </cell>
          <cell r="CM365">
            <v>-14.130153366809964</v>
          </cell>
          <cell r="CN365">
            <v>-11.487752017529942</v>
          </cell>
          <cell r="CO365">
            <v>10.034050270819989</v>
          </cell>
          <cell r="CP365">
            <v>-5.6252379960999974</v>
          </cell>
          <cell r="CQ365">
            <v>1.8858426637699495</v>
          </cell>
          <cell r="CR365">
            <v>-165.21260417345002</v>
          </cell>
          <cell r="CS365">
            <v>0</v>
          </cell>
          <cell r="CT365">
            <v>-0.30829234643999825</v>
          </cell>
          <cell r="CU365">
            <v>0</v>
          </cell>
          <cell r="CV365">
            <v>5.5664227362900078</v>
          </cell>
          <cell r="CW365">
            <v>-15.758633162689875</v>
          </cell>
          <cell r="CX365">
            <v>0</v>
          </cell>
          <cell r="CY365">
            <v>-148.94639038045</v>
          </cell>
          <cell r="CZ365">
            <v>8.3958965290198648</v>
          </cell>
          <cell r="DA365">
            <v>3.2250996457100882</v>
          </cell>
          <cell r="DB365">
            <v>-0.14664737519001392</v>
          </cell>
          <cell r="DC365">
            <v>-6.8255129099399028</v>
          </cell>
          <cell r="DD365">
            <v>-10.41454690976002</v>
          </cell>
          <cell r="DE365">
            <v>-77.693655251939163</v>
          </cell>
          <cell r="DF365">
            <v>1.5558107789599944</v>
          </cell>
          <cell r="DG365">
            <v>-18.089053461250046</v>
          </cell>
          <cell r="DH365">
            <v>0</v>
          </cell>
          <cell r="DI365">
            <v>0</v>
          </cell>
          <cell r="DJ365">
            <v>-7.6486581843300314</v>
          </cell>
          <cell r="DK365">
            <v>-7.4356643236000082</v>
          </cell>
          <cell r="DL365">
            <v>-48.267111413219936</v>
          </cell>
          <cell r="DM365">
            <v>-23.761938652499907</v>
          </cell>
          <cell r="DN365">
            <v>0.63747095658993658</v>
          </cell>
          <cell r="DO365">
            <v>3.2631177650800112</v>
          </cell>
          <cell r="DP365">
            <v>15.572947206320009</v>
          </cell>
          <cell r="DQ365">
            <v>6.479424076009991</v>
          </cell>
          <cell r="DR365">
            <v>-87.98869141285013</v>
          </cell>
          <cell r="DS365">
            <v>24.026464751389994</v>
          </cell>
          <cell r="DT365">
            <v>17.234588234560022</v>
          </cell>
          <cell r="DU365">
            <v>33.883349949349963</v>
          </cell>
          <cell r="DV365">
            <v>17.648580623289945</v>
          </cell>
          <cell r="DW365">
            <v>7.197069753500017</v>
          </cell>
          <cell r="DX365">
            <v>-72.103881403899976</v>
          </cell>
          <cell r="DY365">
            <v>-39.629044340740052</v>
          </cell>
          <cell r="DZ365">
            <v>23.63220272603985</v>
          </cell>
          <cell r="EA365">
            <v>-81.405716725380103</v>
          </cell>
          <cell r="EB365">
            <v>3.2797652323599777</v>
          </cell>
          <cell r="EC365">
            <v>0</v>
          </cell>
          <cell r="ED365">
            <v>-21.752070213320167</v>
          </cell>
          <cell r="EE365">
            <v>-10.914589120890923</v>
          </cell>
          <cell r="EF365">
            <v>-7.5229857782599652</v>
          </cell>
          <cell r="EG365">
            <v>-5.7473862147299997</v>
          </cell>
          <cell r="EH365">
            <v>8.2045621937699593</v>
          </cell>
          <cell r="EI365">
            <v>0.43455224980002072</v>
          </cell>
          <cell r="EJ365">
            <v>-1.8222762459800492</v>
          </cell>
          <cell r="EK365">
            <v>22.646329505689991</v>
          </cell>
          <cell r="EL365">
            <v>7.5609794604099534</v>
          </cell>
          <cell r="EM365">
            <v>-5.1660376961001475</v>
          </cell>
          <cell r="EN365">
            <v>5.9422175813900822</v>
          </cell>
          <cell r="EO365">
            <v>0.5120885020100161</v>
          </cell>
          <cell r="EP365">
            <v>-27.3947534934901</v>
          </cell>
          <cell r="EQ365">
            <v>-8.5618791854001302</v>
          </cell>
          <cell r="ER365">
            <v>-16.722228763380372</v>
          </cell>
          <cell r="ES365">
            <v>2.7677581023099833</v>
          </cell>
          <cell r="ET365">
            <v>-6.5855313843899808</v>
          </cell>
          <cell r="EU365">
            <v>-25.080951219090025</v>
          </cell>
          <cell r="EV365">
            <v>0.24966376716997729</v>
          </cell>
          <cell r="EW365">
            <v>12.328120593560129</v>
          </cell>
          <cell r="EX365">
            <v>9.3258849113400402</v>
          </cell>
          <cell r="EY365">
            <v>-21.994460131889923</v>
          </cell>
          <cell r="EZ365">
            <v>15.341183831909802</v>
          </cell>
          <cell r="FA365">
            <v>-16.551507643879859</v>
          </cell>
          <cell r="FB365">
            <v>-3.58911881569</v>
          </cell>
          <cell r="FC365">
            <v>14.722853444940029</v>
          </cell>
          <cell r="FD365">
            <v>2.3438757803301087</v>
          </cell>
          <cell r="FE365">
            <v>-85.859347376749611</v>
          </cell>
          <cell r="FF365">
            <v>0</v>
          </cell>
          <cell r="FG365">
            <v>-10.167391971069947</v>
          </cell>
          <cell r="FH365">
            <v>7.5492259681700205</v>
          </cell>
          <cell r="FI365">
            <v>1.7916245066199963</v>
          </cell>
          <cell r="FJ365">
            <v>-27.904072866210072</v>
          </cell>
          <cell r="FK365">
            <v>-18.878846167839981</v>
          </cell>
          <cell r="FL365">
            <v>-2.2672014362199207</v>
          </cell>
          <cell r="FM365">
            <v>38.339833381569861</v>
          </cell>
          <cell r="FN365">
            <v>-61.318427613959898</v>
          </cell>
          <cell r="FO365">
            <v>-18.335262657639987</v>
          </cell>
          <cell r="FP365">
            <v>-4.8675497740299534</v>
          </cell>
          <cell r="FQ365">
            <v>10.198721253859958</v>
          </cell>
          <cell r="FR365">
            <v>-88.594912449819276</v>
          </cell>
          <cell r="FS365">
            <v>-24.302269174619994</v>
          </cell>
          <cell r="FT365">
            <v>-13.180827632609976</v>
          </cell>
          <cell r="FU365">
            <v>-107.48492307684</v>
          </cell>
          <cell r="FV365">
            <v>17.206164479649985</v>
          </cell>
          <cell r="FW365">
            <v>-20.822243395389989</v>
          </cell>
          <cell r="FX365">
            <v>-0.84577644814000053</v>
          </cell>
          <cell r="FY365">
            <v>26.784156129309849</v>
          </cell>
          <cell r="FZ365">
            <v>14.417954526760241</v>
          </cell>
          <cell r="GA365">
            <v>-12.459358524359914</v>
          </cell>
          <cell r="GB365">
            <v>21.780367995149959</v>
          </cell>
          <cell r="GC365">
            <v>10.005404984129882</v>
          </cell>
          <cell r="GD365">
            <v>0.30643768714003272</v>
          </cell>
          <cell r="GE365">
            <v>-7.5698027211992667</v>
          </cell>
          <cell r="GF365">
            <v>87.599274939009973</v>
          </cell>
          <cell r="GG365">
            <v>25.739250824990052</v>
          </cell>
          <cell r="GH365">
            <v>-45.310764700210257</v>
          </cell>
          <cell r="GI365">
            <v>0.5205895564500338</v>
          </cell>
          <cell r="GJ365">
            <v>-0.17656328309001879</v>
          </cell>
          <cell r="GK365">
            <v>47.71328312053997</v>
          </cell>
          <cell r="GL365">
            <v>-23.021901316640083</v>
          </cell>
          <cell r="GM365">
            <v>-42.292060091530175</v>
          </cell>
          <cell r="GN365">
            <v>-54.555070618910008</v>
          </cell>
          <cell r="GO365">
            <v>5.013690856720018</v>
          </cell>
          <cell r="GP365">
            <v>-10.595514118600022</v>
          </cell>
          <cell r="GQ365">
            <v>1.7959821100700992</v>
          </cell>
          <cell r="GR365">
            <v>0</v>
          </cell>
          <cell r="GS365">
            <v>0</v>
          </cell>
          <cell r="GT365">
            <v>0</v>
          </cell>
          <cell r="GU365">
            <v>0</v>
          </cell>
          <cell r="GV365">
            <v>0</v>
          </cell>
          <cell r="GW365">
            <v>0</v>
          </cell>
          <cell r="GX365">
            <v>0</v>
          </cell>
          <cell r="GY365">
            <v>0</v>
          </cell>
          <cell r="GZ365">
            <v>0</v>
          </cell>
          <cell r="HA365">
            <v>0</v>
          </cell>
          <cell r="HB365">
            <v>0</v>
          </cell>
          <cell r="HC365">
            <v>0</v>
          </cell>
          <cell r="HD365">
            <v>0</v>
          </cell>
          <cell r="HE365">
            <v>0</v>
          </cell>
          <cell r="HF365">
            <v>0</v>
          </cell>
          <cell r="HG365">
            <v>0</v>
          </cell>
          <cell r="HH365">
            <v>0</v>
          </cell>
          <cell r="HI365">
            <v>0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0</v>
          </cell>
          <cell r="HZ365">
            <v>0</v>
          </cell>
          <cell r="IA365">
            <v>0</v>
          </cell>
          <cell r="IB365">
            <v>0</v>
          </cell>
          <cell r="IC365">
            <v>0</v>
          </cell>
          <cell r="ID365">
            <v>0</v>
          </cell>
          <cell r="IE365">
            <v>0</v>
          </cell>
          <cell r="IF365">
            <v>0</v>
          </cell>
          <cell r="IG365">
            <v>0</v>
          </cell>
          <cell r="IH365">
            <v>0</v>
          </cell>
          <cell r="II365">
            <v>0</v>
          </cell>
          <cell r="IJ365">
            <v>0</v>
          </cell>
          <cell r="IK365">
            <v>0</v>
          </cell>
          <cell r="IL365">
            <v>0</v>
          </cell>
          <cell r="IM365">
            <v>0</v>
          </cell>
          <cell r="IN365">
            <v>0</v>
          </cell>
          <cell r="IO365">
            <v>0</v>
          </cell>
          <cell r="IP365">
            <v>0</v>
          </cell>
          <cell r="IQ365">
            <v>0</v>
          </cell>
          <cell r="IR365">
            <v>0</v>
          </cell>
          <cell r="IS365">
            <v>0</v>
          </cell>
          <cell r="IT365">
            <v>0</v>
          </cell>
          <cell r="IU365">
            <v>0</v>
          </cell>
          <cell r="IV365">
            <v>0</v>
          </cell>
          <cell r="IW365">
            <v>0</v>
          </cell>
          <cell r="IX365">
            <v>0</v>
          </cell>
          <cell r="IY365">
            <v>0</v>
          </cell>
          <cell r="IZ365">
            <v>0</v>
          </cell>
          <cell r="JA365">
            <v>0</v>
          </cell>
          <cell r="JB365">
            <v>0</v>
          </cell>
          <cell r="JC365">
            <v>0</v>
          </cell>
          <cell r="JD365">
            <v>0</v>
          </cell>
          <cell r="JE365">
            <v>0</v>
          </cell>
          <cell r="JF365">
            <v>0</v>
          </cell>
          <cell r="JG365">
            <v>0</v>
          </cell>
          <cell r="JH365">
            <v>0</v>
          </cell>
          <cell r="JI365">
            <v>0</v>
          </cell>
          <cell r="JJ365">
            <v>0</v>
          </cell>
          <cell r="JK365">
            <v>0</v>
          </cell>
          <cell r="JL365">
            <v>0</v>
          </cell>
          <cell r="JM365">
            <v>0</v>
          </cell>
          <cell r="JN365">
            <v>0</v>
          </cell>
          <cell r="JO365">
            <v>0</v>
          </cell>
          <cell r="JP365">
            <v>0</v>
          </cell>
          <cell r="JQ365">
            <v>0</v>
          </cell>
        </row>
        <row r="366">
          <cell r="F366">
            <v>0</v>
          </cell>
          <cell r="G366">
            <v>0</v>
          </cell>
          <cell r="H366">
            <v>0.30988433462999865</v>
          </cell>
          <cell r="I366">
            <v>0</v>
          </cell>
          <cell r="J366">
            <v>0.25707654980001848</v>
          </cell>
          <cell r="K366">
            <v>2.6037147330300101</v>
          </cell>
          <cell r="L366">
            <v>-0.47601584956999687</v>
          </cell>
          <cell r="M366">
            <v>-0.4306539418199975</v>
          </cell>
          <cell r="N366">
            <v>5.0659604979998107E-2</v>
          </cell>
          <cell r="O366">
            <v>1.9375685929997388E-2</v>
          </cell>
          <cell r="P366">
            <v>-0.19926384605000003</v>
          </cell>
          <cell r="Q366">
            <v>0</v>
          </cell>
          <cell r="R366">
            <v>-4.5832002658000022</v>
          </cell>
          <cell r="S366">
            <v>0</v>
          </cell>
          <cell r="T366">
            <v>-0.30552436861000132</v>
          </cell>
          <cell r="U366">
            <v>-1.1862523530599915</v>
          </cell>
          <cell r="V366">
            <v>2.1700483413400065</v>
          </cell>
          <cell r="W366">
            <v>-0.27063937835000473</v>
          </cell>
          <cell r="X366">
            <v>0</v>
          </cell>
          <cell r="Y366">
            <v>-2.0749255248400011</v>
          </cell>
          <cell r="Z366">
            <v>-2.9159069822800063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-1.6153462238799818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2.2539332490000064E-2</v>
          </cell>
          <cell r="AK366">
            <v>0</v>
          </cell>
          <cell r="AL366">
            <v>-0.83132116912999621</v>
          </cell>
          <cell r="AM366">
            <v>-0.7633109036100052</v>
          </cell>
          <cell r="AN366">
            <v>0</v>
          </cell>
          <cell r="AO366">
            <v>0</v>
          </cell>
          <cell r="AP366">
            <v>0</v>
          </cell>
          <cell r="AQ366">
            <v>-4.3253483630000034E-2</v>
          </cell>
          <cell r="AR366">
            <v>0.19429523005999272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-1.459797024460002</v>
          </cell>
          <cell r="AZ366">
            <v>1.8205308300400134</v>
          </cell>
          <cell r="BA366">
            <v>-0.16643857552000085</v>
          </cell>
          <cell r="BB366">
            <v>0</v>
          </cell>
          <cell r="BC366">
            <v>0</v>
          </cell>
          <cell r="BD366">
            <v>0</v>
          </cell>
          <cell r="BE366">
            <v>-8.4167698716699988</v>
          </cell>
          <cell r="BF366">
            <v>-1.2147569364099997</v>
          </cell>
          <cell r="BG366">
            <v>0</v>
          </cell>
          <cell r="BH366">
            <v>0</v>
          </cell>
          <cell r="BI366">
            <v>3.2590771419999776E-2</v>
          </cell>
          <cell r="BJ366">
            <v>0</v>
          </cell>
          <cell r="BK366">
            <v>0</v>
          </cell>
          <cell r="BL366">
            <v>-0.7925249655199984</v>
          </cell>
          <cell r="BM366">
            <v>-6.4420787411600031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-5.8090878937600223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-1.2240849805899998</v>
          </cell>
          <cell r="BY366">
            <v>0</v>
          </cell>
          <cell r="BZ366">
            <v>0</v>
          </cell>
          <cell r="CA366">
            <v>-4.5850029131700012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-1.8156538623000031</v>
          </cell>
          <cell r="CS366">
            <v>0</v>
          </cell>
          <cell r="CT366">
            <v>0</v>
          </cell>
          <cell r="CU366">
            <v>0</v>
          </cell>
          <cell r="CV366">
            <v>-0.88339330296000007</v>
          </cell>
          <cell r="CW366">
            <v>0</v>
          </cell>
          <cell r="CX366">
            <v>0</v>
          </cell>
          <cell r="CY366">
            <v>-0.93226055933999996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3.7643441395699995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-2.9734225878</v>
          </cell>
          <cell r="DM366">
            <v>6.7377667273699977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-16.098287898950019</v>
          </cell>
          <cell r="DS366">
            <v>0</v>
          </cell>
          <cell r="DT366">
            <v>0</v>
          </cell>
          <cell r="DU366">
            <v>0</v>
          </cell>
          <cell r="DV366">
            <v>-0.60595532830999943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-27.11994593659</v>
          </cell>
          <cell r="EB366">
            <v>0</v>
          </cell>
          <cell r="EC366">
            <v>0</v>
          </cell>
          <cell r="ED366">
            <v>11.627613365949999</v>
          </cell>
          <cell r="EE366">
            <v>-6.4134941856499807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-0.97189850345000006</v>
          </cell>
          <cell r="EK366">
            <v>0</v>
          </cell>
          <cell r="EL366">
            <v>0</v>
          </cell>
          <cell r="EM366">
            <v>-0.74410033754000005</v>
          </cell>
          <cell r="EN366">
            <v>0</v>
          </cell>
          <cell r="EO366">
            <v>-4.6974953446600001</v>
          </cell>
          <cell r="EP366">
            <v>0</v>
          </cell>
          <cell r="EQ366">
            <v>0</v>
          </cell>
          <cell r="ER366">
            <v>-3.6588965654999868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-1.3409874395500001</v>
          </cell>
          <cell r="EX366">
            <v>-2.3179091259499982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-6.1439892100025872E-3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-6.1439892099999999E-3</v>
          </cell>
          <cell r="FP366">
            <v>0</v>
          </cell>
          <cell r="FQ366">
            <v>0</v>
          </cell>
          <cell r="FR366">
            <v>-2.2785481412600035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0.69607243261999996</v>
          </cell>
          <cell r="FX366">
            <v>0</v>
          </cell>
          <cell r="FY366">
            <v>0</v>
          </cell>
          <cell r="FZ366">
            <v>-0.61096113105000005</v>
          </cell>
          <cell r="GA366">
            <v>0</v>
          </cell>
          <cell r="GB366">
            <v>0</v>
          </cell>
          <cell r="GC366">
            <v>-2.3636594428299986</v>
          </cell>
          <cell r="GD366">
            <v>0</v>
          </cell>
          <cell r="GE366">
            <v>-5.8407423299996708E-2</v>
          </cell>
          <cell r="GF366">
            <v>0</v>
          </cell>
          <cell r="GG366">
            <v>0</v>
          </cell>
          <cell r="GH366">
            <v>0</v>
          </cell>
          <cell r="GI366">
            <v>-5.8407423299999373E-2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O366">
            <v>0</v>
          </cell>
          <cell r="GP366">
            <v>0</v>
          </cell>
          <cell r="GQ366">
            <v>0</v>
          </cell>
          <cell r="GR366">
            <v>-2.5891561754500003</v>
          </cell>
          <cell r="GS366">
            <v>0</v>
          </cell>
          <cell r="GT366">
            <v>0</v>
          </cell>
          <cell r="GU366">
            <v>-2.4664239893500017</v>
          </cell>
          <cell r="GV366">
            <v>0</v>
          </cell>
          <cell r="GW366">
            <v>-0.12273218610000036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  <cell r="HC366">
            <v>0</v>
          </cell>
          <cell r="HD366">
            <v>0</v>
          </cell>
          <cell r="HE366">
            <v>0.23582694984997943</v>
          </cell>
          <cell r="HF366">
            <v>0.12349294438999969</v>
          </cell>
          <cell r="HG366">
            <v>-1.08898254842</v>
          </cell>
          <cell r="HH366">
            <v>1.2230527838999983</v>
          </cell>
          <cell r="HI366">
            <v>0</v>
          </cell>
          <cell r="HJ366">
            <v>-2.1736230020000136E-2</v>
          </cell>
          <cell r="HK366">
            <v>0</v>
          </cell>
          <cell r="HL366">
            <v>0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1.2949414222399991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1.29494142224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-1.0477755608800123</v>
          </cell>
          <cell r="IF366">
            <v>0</v>
          </cell>
          <cell r="IG366">
            <v>-0.15886786531000041</v>
          </cell>
          <cell r="IH366">
            <v>0</v>
          </cell>
          <cell r="II366">
            <v>0</v>
          </cell>
          <cell r="IJ366">
            <v>0</v>
          </cell>
          <cell r="IK366">
            <v>0</v>
          </cell>
          <cell r="IL366">
            <v>0</v>
          </cell>
          <cell r="IM366">
            <v>0</v>
          </cell>
          <cell r="IN366">
            <v>0</v>
          </cell>
          <cell r="IO366">
            <v>0</v>
          </cell>
          <cell r="IP366">
            <v>-0.88890769557000482</v>
          </cell>
          <cell r="IQ366">
            <v>0</v>
          </cell>
          <cell r="IR366">
            <v>-3.0017587618299331</v>
          </cell>
          <cell r="IS366">
            <v>0</v>
          </cell>
          <cell r="IT366">
            <v>0</v>
          </cell>
          <cell r="IU366">
            <v>0</v>
          </cell>
          <cell r="IV366">
            <v>0</v>
          </cell>
          <cell r="IW366">
            <v>0.35582942732999978</v>
          </cell>
          <cell r="IX366">
            <v>0</v>
          </cell>
          <cell r="IY366">
            <v>0</v>
          </cell>
          <cell r="IZ366">
            <v>0</v>
          </cell>
          <cell r="JA366">
            <v>0</v>
          </cell>
          <cell r="JB366">
            <v>0</v>
          </cell>
          <cell r="JC366">
            <v>0</v>
          </cell>
          <cell r="JD366">
            <v>-3.3575881891599693</v>
          </cell>
          <cell r="JE366">
            <v>0</v>
          </cell>
          <cell r="JF366">
            <v>0</v>
          </cell>
          <cell r="JG366">
            <v>0</v>
          </cell>
          <cell r="JH366">
            <v>0</v>
          </cell>
          <cell r="JI366">
            <v>0</v>
          </cell>
          <cell r="JJ366">
            <v>0</v>
          </cell>
          <cell r="JK366">
            <v>0</v>
          </cell>
          <cell r="JL366">
            <v>0</v>
          </cell>
          <cell r="JM366">
            <v>0</v>
          </cell>
          <cell r="JN366">
            <v>0</v>
          </cell>
          <cell r="JO366">
            <v>0</v>
          </cell>
          <cell r="JP366">
            <v>0</v>
          </cell>
          <cell r="JQ366">
            <v>0</v>
          </cell>
        </row>
        <row r="367">
          <cell r="F367">
            <v>0</v>
          </cell>
          <cell r="G367">
            <v>0</v>
          </cell>
          <cell r="H367">
            <v>-0.31473828731000086</v>
          </cell>
          <cell r="I367">
            <v>0</v>
          </cell>
          <cell r="J367">
            <v>-0.86895951008000338</v>
          </cell>
          <cell r="K367">
            <v>1.0921517664999989</v>
          </cell>
          <cell r="L367">
            <v>-0.16318899422000044</v>
          </cell>
          <cell r="M367">
            <v>0.44798989851999949</v>
          </cell>
          <cell r="N367">
            <v>-5.065960498000166E-2</v>
          </cell>
          <cell r="O367">
            <v>-7.1286055000001625E-3</v>
          </cell>
          <cell r="P367">
            <v>0.19926384605000003</v>
          </cell>
          <cell r="Q367">
            <v>0</v>
          </cell>
          <cell r="R367">
            <v>-2.7639315335199797</v>
          </cell>
          <cell r="S367">
            <v>0</v>
          </cell>
          <cell r="T367">
            <v>-6.8866389539998352E-2</v>
          </cell>
          <cell r="U367">
            <v>-0.84461384871999989</v>
          </cell>
          <cell r="V367">
            <v>-0.34279063924999953</v>
          </cell>
          <cell r="W367">
            <v>-0.11672317408999966</v>
          </cell>
          <cell r="X367">
            <v>0</v>
          </cell>
          <cell r="Y367">
            <v>-0.72300434007000103</v>
          </cell>
          <cell r="Z367">
            <v>-0.6679331418499963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-0.41699412922000079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-0.13136130923999989</v>
          </cell>
          <cell r="AK367">
            <v>0</v>
          </cell>
          <cell r="AL367">
            <v>0.68201352586999953</v>
          </cell>
          <cell r="AM367">
            <v>-0.96764634584999953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-0.46549085541999347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-0.68037842865000009</v>
          </cell>
          <cell r="AZ367">
            <v>0.82629357524999847</v>
          </cell>
          <cell r="BA367">
            <v>-0.61140600201999984</v>
          </cell>
          <cell r="BB367">
            <v>0</v>
          </cell>
          <cell r="BC367">
            <v>0</v>
          </cell>
          <cell r="BD367">
            <v>0</v>
          </cell>
          <cell r="BE367">
            <v>-3.4426504006499812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-0.59529927627999957</v>
          </cell>
          <cell r="BM367">
            <v>-2.8473511243699932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-1.571842649210005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-1.5718426492099997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-2.5681208231400028</v>
          </cell>
          <cell r="CS367">
            <v>0</v>
          </cell>
          <cell r="CT367">
            <v>0</v>
          </cell>
          <cell r="CU367">
            <v>0</v>
          </cell>
          <cell r="CV367">
            <v>-1.4201864097600003</v>
          </cell>
          <cell r="CW367">
            <v>0</v>
          </cell>
          <cell r="CX367">
            <v>0</v>
          </cell>
          <cell r="CY367">
            <v>-3.8354143600000112E-3</v>
          </cell>
          <cell r="CZ367">
            <v>0</v>
          </cell>
          <cell r="DA367">
            <v>0</v>
          </cell>
          <cell r="DB367">
            <v>0</v>
          </cell>
          <cell r="DC367">
            <v>-1.1440989990200003</v>
          </cell>
          <cell r="DD367">
            <v>0</v>
          </cell>
          <cell r="DE367">
            <v>2.9976418048199989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-0.42431386160999995</v>
          </cell>
          <cell r="DM367">
            <v>3.4219556664299997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-4.7343103437899998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-9.3148681821999997</v>
          </cell>
          <cell r="EB367">
            <v>0</v>
          </cell>
          <cell r="EC367">
            <v>0</v>
          </cell>
          <cell r="ED367">
            <v>4.5805578384099999</v>
          </cell>
          <cell r="EE367">
            <v>-1.5923670817599991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-0.33318877809000003</v>
          </cell>
          <cell r="EK367">
            <v>0</v>
          </cell>
          <cell r="EL367">
            <v>0</v>
          </cell>
          <cell r="EM367">
            <v>0.35122929411000003</v>
          </cell>
          <cell r="EN367">
            <v>0</v>
          </cell>
          <cell r="EO367">
            <v>-1.6104075977800001</v>
          </cell>
          <cell r="EP367">
            <v>0</v>
          </cell>
          <cell r="EQ367">
            <v>0</v>
          </cell>
          <cell r="ER367">
            <v>1.0614109150100006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1.3179760786300001</v>
          </cell>
          <cell r="EX367">
            <v>-0.25656516362000037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0</v>
          </cell>
          <cell r="FR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-0.22493991921000145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-0.22493991921000006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O367">
            <v>0</v>
          </cell>
          <cell r="GP367">
            <v>0</v>
          </cell>
          <cell r="GQ367">
            <v>0</v>
          </cell>
          <cell r="GR367">
            <v>0</v>
          </cell>
          <cell r="GS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  <cell r="HC367">
            <v>0</v>
          </cell>
          <cell r="HD367">
            <v>0</v>
          </cell>
          <cell r="HE367">
            <v>0</v>
          </cell>
          <cell r="HF367">
            <v>0</v>
          </cell>
          <cell r="HG367">
            <v>0</v>
          </cell>
          <cell r="HH367">
            <v>0</v>
          </cell>
          <cell r="HI367">
            <v>0</v>
          </cell>
          <cell r="HJ367">
            <v>0</v>
          </cell>
          <cell r="HK367">
            <v>0</v>
          </cell>
          <cell r="HL367">
            <v>0</v>
          </cell>
          <cell r="HM367">
            <v>0</v>
          </cell>
          <cell r="HN367">
            <v>0</v>
          </cell>
          <cell r="HO367">
            <v>0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0</v>
          </cell>
          <cell r="IE367">
            <v>0</v>
          </cell>
          <cell r="IF367">
            <v>0</v>
          </cell>
          <cell r="IG367">
            <v>0</v>
          </cell>
          <cell r="IH367">
            <v>0</v>
          </cell>
          <cell r="II367">
            <v>0</v>
          </cell>
          <cell r="IJ367">
            <v>0</v>
          </cell>
          <cell r="IK367">
            <v>0</v>
          </cell>
          <cell r="IL367">
            <v>0</v>
          </cell>
          <cell r="IM367">
            <v>0</v>
          </cell>
          <cell r="IN367">
            <v>0</v>
          </cell>
          <cell r="IO367">
            <v>0</v>
          </cell>
          <cell r="IP367">
            <v>0</v>
          </cell>
          <cell r="IQ367">
            <v>0</v>
          </cell>
          <cell r="IR367">
            <v>0</v>
          </cell>
          <cell r="IS367">
            <v>0</v>
          </cell>
          <cell r="IT367">
            <v>0</v>
          </cell>
          <cell r="IU367">
            <v>0</v>
          </cell>
          <cell r="IV367">
            <v>0</v>
          </cell>
          <cell r="IW367">
            <v>0</v>
          </cell>
          <cell r="IX367">
            <v>0</v>
          </cell>
          <cell r="IY367">
            <v>0</v>
          </cell>
          <cell r="IZ367">
            <v>0</v>
          </cell>
          <cell r="JA367">
            <v>0</v>
          </cell>
          <cell r="JB367">
            <v>0</v>
          </cell>
          <cell r="JC367">
            <v>0</v>
          </cell>
          <cell r="JD367">
            <v>0</v>
          </cell>
          <cell r="JE367">
            <v>0</v>
          </cell>
          <cell r="JF367">
            <v>0</v>
          </cell>
          <cell r="JG367">
            <v>0</v>
          </cell>
          <cell r="JH367">
            <v>0</v>
          </cell>
          <cell r="JI367">
            <v>0</v>
          </cell>
          <cell r="JJ367">
            <v>0</v>
          </cell>
          <cell r="JK367">
            <v>0</v>
          </cell>
          <cell r="JL367">
            <v>0</v>
          </cell>
          <cell r="JM367">
            <v>0</v>
          </cell>
          <cell r="JN367">
            <v>0</v>
          </cell>
          <cell r="JO367">
            <v>0</v>
          </cell>
          <cell r="JP367">
            <v>0</v>
          </cell>
          <cell r="JQ367">
            <v>0</v>
          </cell>
        </row>
        <row r="368">
          <cell r="F368">
            <v>0</v>
          </cell>
          <cell r="G368">
            <v>-0.61077635893999727</v>
          </cell>
          <cell r="H368">
            <v>0</v>
          </cell>
          <cell r="I368">
            <v>5.6158661609998717E-2</v>
          </cell>
          <cell r="J368">
            <v>-0.51130390905001377</v>
          </cell>
          <cell r="K368">
            <v>1.0190144267800036</v>
          </cell>
          <cell r="L368">
            <v>-0.54717136868999461</v>
          </cell>
          <cell r="M368">
            <v>0.12844019464000667</v>
          </cell>
          <cell r="N368">
            <v>0</v>
          </cell>
          <cell r="O368">
            <v>-2.9948356600000281E-2</v>
          </cell>
          <cell r="P368">
            <v>0</v>
          </cell>
          <cell r="Q368">
            <v>0</v>
          </cell>
          <cell r="R368">
            <v>-0.69298021936006649</v>
          </cell>
          <cell r="S368">
            <v>0</v>
          </cell>
          <cell r="T368">
            <v>0</v>
          </cell>
          <cell r="U368">
            <v>1.4891992300000823E-2</v>
          </cell>
          <cell r="V368">
            <v>0.6547979261499961</v>
          </cell>
          <cell r="W368">
            <v>0.10567558604000737</v>
          </cell>
          <cell r="X368">
            <v>-3.9487987540000269E-2</v>
          </cell>
          <cell r="Y368">
            <v>-1.4572603829299986</v>
          </cell>
          <cell r="Z368">
            <v>2.8402646619994698E-2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-4.5153354723500172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-1.6468623999799998</v>
          </cell>
          <cell r="AK368">
            <v>0</v>
          </cell>
          <cell r="AL368">
            <v>-0.87724658266000333</v>
          </cell>
          <cell r="AM368">
            <v>-1.9912264897100016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-2.9366953506000755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-4.663050332629993</v>
          </cell>
          <cell r="AZ368">
            <v>-1.2882940310300341</v>
          </cell>
          <cell r="BA368">
            <v>2.8152772218700051</v>
          </cell>
          <cell r="BB368">
            <v>0</v>
          </cell>
          <cell r="BC368">
            <v>0</v>
          </cell>
          <cell r="BD368">
            <v>0.19937179118999993</v>
          </cell>
          <cell r="BE368">
            <v>-22.270556887330031</v>
          </cell>
          <cell r="BF368">
            <v>-2.1760422684200016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0.14725757439001086</v>
          </cell>
          <cell r="BM368">
            <v>-20.241772193300022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4.79460928023002</v>
          </cell>
          <cell r="BS368">
            <v>0</v>
          </cell>
          <cell r="BT368">
            <v>0</v>
          </cell>
          <cell r="BU368">
            <v>0</v>
          </cell>
          <cell r="BV368">
            <v>-1.6908352496200001</v>
          </cell>
          <cell r="BW368">
            <v>0</v>
          </cell>
          <cell r="BX368">
            <v>0</v>
          </cell>
          <cell r="BY368">
            <v>9.6307383969599982</v>
          </cell>
          <cell r="BZ368">
            <v>1.4530943053299978</v>
          </cell>
          <cell r="CA368">
            <v>-4.5983881724399964</v>
          </cell>
          <cell r="CB368">
            <v>0</v>
          </cell>
          <cell r="CC368">
            <v>0</v>
          </cell>
          <cell r="CD368">
            <v>0</v>
          </cell>
          <cell r="CE368">
            <v>-1.1719009955699988</v>
          </cell>
          <cell r="CF368">
            <v>0</v>
          </cell>
          <cell r="CG368">
            <v>0</v>
          </cell>
          <cell r="CH368">
            <v>0</v>
          </cell>
          <cell r="CI368">
            <v>-1.3573930836799999</v>
          </cell>
          <cell r="CJ368">
            <v>-6.3765790000225309E-5</v>
          </cell>
          <cell r="CK368">
            <v>0</v>
          </cell>
          <cell r="CL368">
            <v>0.1855558539000004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-8.4772861238699875</v>
          </cell>
          <cell r="CS368">
            <v>0</v>
          </cell>
          <cell r="CT368">
            <v>0</v>
          </cell>
          <cell r="CU368">
            <v>0</v>
          </cell>
          <cell r="CV368">
            <v>-4.1578330480300005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-4.319453075840002</v>
          </cell>
          <cell r="DD368">
            <v>0</v>
          </cell>
          <cell r="DE368">
            <v>20.901366977970014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26.806418919389998</v>
          </cell>
          <cell r="DN368">
            <v>-5.90505194142</v>
          </cell>
          <cell r="DO368">
            <v>0</v>
          </cell>
          <cell r="DP368">
            <v>0</v>
          </cell>
          <cell r="DQ368">
            <v>0</v>
          </cell>
          <cell r="DR368">
            <v>-19.225522557980014</v>
          </cell>
          <cell r="DS368">
            <v>-14.35012781522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-3.9766171439999942E-2</v>
          </cell>
          <cell r="DZ368">
            <v>0</v>
          </cell>
          <cell r="EA368">
            <v>-4.8356285713200009</v>
          </cell>
          <cell r="EB368">
            <v>0</v>
          </cell>
          <cell r="EC368">
            <v>0</v>
          </cell>
          <cell r="ED368">
            <v>0</v>
          </cell>
          <cell r="EE368">
            <v>-2.0742135947699865</v>
          </cell>
          <cell r="EF368">
            <v>0</v>
          </cell>
          <cell r="EG368">
            <v>-0.4785947575999927</v>
          </cell>
          <cell r="EH368">
            <v>0</v>
          </cell>
          <cell r="EI368">
            <v>0</v>
          </cell>
          <cell r="EJ368">
            <v>-0.84955216467000005</v>
          </cell>
          <cell r="EK368">
            <v>-4.1191022600024496E-3</v>
          </cell>
          <cell r="EL368">
            <v>-0.42956917175999987</v>
          </cell>
          <cell r="EM368">
            <v>0</v>
          </cell>
          <cell r="EN368">
            <v>0</v>
          </cell>
          <cell r="EO368">
            <v>-0.31237839847999993</v>
          </cell>
          <cell r="EP368">
            <v>0</v>
          </cell>
          <cell r="EQ368">
            <v>0</v>
          </cell>
          <cell r="ER368">
            <v>-9.950395055959973</v>
          </cell>
          <cell r="ES368">
            <v>0</v>
          </cell>
          <cell r="ET368">
            <v>-8.9600421482699986</v>
          </cell>
          <cell r="EU368">
            <v>0</v>
          </cell>
          <cell r="EV368">
            <v>0</v>
          </cell>
          <cell r="EW368">
            <v>0</v>
          </cell>
          <cell r="EX368">
            <v>-6.4176429278799958</v>
          </cell>
          <cell r="EY368">
            <v>0</v>
          </cell>
          <cell r="EZ368">
            <v>0</v>
          </cell>
          <cell r="FA368">
            <v>0</v>
          </cell>
          <cell r="FB368">
            <v>0.71821854985999956</v>
          </cell>
          <cell r="FC368">
            <v>4.7090714703300005</v>
          </cell>
          <cell r="FD368">
            <v>0</v>
          </cell>
          <cell r="FE368">
            <v>-4.8188064185299879</v>
          </cell>
          <cell r="FF368">
            <v>0</v>
          </cell>
          <cell r="FG368">
            <v>0</v>
          </cell>
          <cell r="FH368">
            <v>0</v>
          </cell>
          <cell r="FI368">
            <v>-1.4596734317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-0.50406069386000008</v>
          </cell>
          <cell r="FO368">
            <v>0</v>
          </cell>
          <cell r="FP368">
            <v>-2.8550722929700001</v>
          </cell>
          <cell r="FQ368">
            <v>0</v>
          </cell>
          <cell r="FR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1.9566141793300744</v>
          </cell>
          <cell r="GF368">
            <v>0</v>
          </cell>
          <cell r="GG368">
            <v>0.8714621892600003</v>
          </cell>
          <cell r="GH368">
            <v>1.506571589170008</v>
          </cell>
          <cell r="GI368">
            <v>-0.93149566317999444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-0.53938921865999934</v>
          </cell>
          <cell r="GO368">
            <v>0</v>
          </cell>
          <cell r="GP368">
            <v>0.54944330033999478</v>
          </cell>
          <cell r="GQ368">
            <v>0.50002198239999984</v>
          </cell>
          <cell r="GR368">
            <v>-1.5056250255099712</v>
          </cell>
          <cell r="GS368">
            <v>0</v>
          </cell>
          <cell r="GT368">
            <v>-1.6345454020400041</v>
          </cell>
          <cell r="GU368">
            <v>1.5398861557700059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-0.45631156349000435</v>
          </cell>
          <cell r="HA368">
            <v>0</v>
          </cell>
          <cell r="HB368">
            <v>0</v>
          </cell>
          <cell r="HC368">
            <v>-0.95465421574999709</v>
          </cell>
          <cell r="HD368">
            <v>0</v>
          </cell>
          <cell r="HE368">
            <v>6.6082159926000941</v>
          </cell>
          <cell r="HF368">
            <v>0</v>
          </cell>
          <cell r="HG368">
            <v>0</v>
          </cell>
          <cell r="HH368">
            <v>0</v>
          </cell>
          <cell r="HI368">
            <v>0</v>
          </cell>
          <cell r="HJ368">
            <v>-3.6862440000007268E-3</v>
          </cell>
          <cell r="HK368">
            <v>9.3498734764500071</v>
          </cell>
          <cell r="HL368">
            <v>-2.7400593032400025</v>
          </cell>
          <cell r="HM368">
            <v>0</v>
          </cell>
          <cell r="HN368">
            <v>0</v>
          </cell>
          <cell r="HO368">
            <v>0</v>
          </cell>
          <cell r="HP368">
            <v>2.0880633899906798E-3</v>
          </cell>
          <cell r="HQ368">
            <v>0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0</v>
          </cell>
          <cell r="IE368">
            <v>-5.9627665580298981</v>
          </cell>
          <cell r="IF368">
            <v>-5.9627665580299833</v>
          </cell>
          <cell r="IG368">
            <v>0</v>
          </cell>
          <cell r="IH368">
            <v>0</v>
          </cell>
          <cell r="II368">
            <v>0</v>
          </cell>
          <cell r="IJ368">
            <v>0</v>
          </cell>
          <cell r="IK368">
            <v>0</v>
          </cell>
          <cell r="IL368">
            <v>0</v>
          </cell>
          <cell r="IM368">
            <v>0</v>
          </cell>
          <cell r="IN368">
            <v>0</v>
          </cell>
          <cell r="IO368">
            <v>0</v>
          </cell>
          <cell r="IP368">
            <v>0</v>
          </cell>
          <cell r="IQ368">
            <v>0</v>
          </cell>
          <cell r="IR368">
            <v>46.609946145239974</v>
          </cell>
          <cell r="IS368">
            <v>0</v>
          </cell>
          <cell r="IT368">
            <v>0</v>
          </cell>
          <cell r="IU368">
            <v>0</v>
          </cell>
          <cell r="IV368">
            <v>0</v>
          </cell>
          <cell r="IW368">
            <v>0</v>
          </cell>
          <cell r="IX368">
            <v>0</v>
          </cell>
          <cell r="IY368">
            <v>0</v>
          </cell>
          <cell r="IZ368">
            <v>46.609946145239995</v>
          </cell>
          <cell r="JA368">
            <v>0</v>
          </cell>
          <cell r="JB368">
            <v>0</v>
          </cell>
          <cell r="JC368">
            <v>0</v>
          </cell>
          <cell r="JD368">
            <v>0</v>
          </cell>
          <cell r="JE368">
            <v>61.011243765429981</v>
          </cell>
          <cell r="JF368">
            <v>0</v>
          </cell>
          <cell r="JG368">
            <v>0</v>
          </cell>
          <cell r="JH368">
            <v>0</v>
          </cell>
          <cell r="JI368">
            <v>9.9971666967000008</v>
          </cell>
          <cell r="JJ368">
            <v>0</v>
          </cell>
          <cell r="JK368">
            <v>0</v>
          </cell>
          <cell r="JL368">
            <v>0</v>
          </cell>
          <cell r="JM368">
            <v>0</v>
          </cell>
          <cell r="JN368">
            <v>51.014077068730003</v>
          </cell>
          <cell r="JO368">
            <v>0</v>
          </cell>
          <cell r="JP368">
            <v>0</v>
          </cell>
          <cell r="JQ368">
            <v>0</v>
          </cell>
        </row>
        <row r="369">
          <cell r="F369">
            <v>0</v>
          </cell>
          <cell r="G369">
            <v>0.61522187709999976</v>
          </cell>
          <cell r="H369">
            <v>0</v>
          </cell>
          <cell r="I369">
            <v>0</v>
          </cell>
          <cell r="J369">
            <v>0.41853035729999988</v>
          </cell>
          <cell r="K369">
            <v>6.0285634149998657E-2</v>
          </cell>
          <cell r="L369">
            <v>-0.18758271477999955</v>
          </cell>
          <cell r="M369">
            <v>-8.8866295069998102E-2</v>
          </cell>
          <cell r="N369">
            <v>0</v>
          </cell>
          <cell r="O369">
            <v>2.9948356600000281E-2</v>
          </cell>
          <cell r="P369">
            <v>0</v>
          </cell>
          <cell r="Q369">
            <v>0</v>
          </cell>
          <cell r="R369">
            <v>-0.37755831270999352</v>
          </cell>
          <cell r="S369">
            <v>0</v>
          </cell>
          <cell r="T369">
            <v>0</v>
          </cell>
          <cell r="U369">
            <v>-4.3330043170001886E-2</v>
          </cell>
          <cell r="V369">
            <v>6.8225110780000264E-2</v>
          </cell>
          <cell r="W369">
            <v>-0.15070681054999824</v>
          </cell>
          <cell r="X369">
            <v>0</v>
          </cell>
          <cell r="Y369">
            <v>-0.49958180272999986</v>
          </cell>
          <cell r="Z369">
            <v>0.24783523295999998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-1.304801816100003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-1.410009057049999</v>
          </cell>
          <cell r="AK369">
            <v>0</v>
          </cell>
          <cell r="AL369">
            <v>0.50186166852999925</v>
          </cell>
          <cell r="AM369">
            <v>-0.39665442757999969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1.1329741742099912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-2.2732946271800003</v>
          </cell>
          <cell r="AZ369">
            <v>0.59478515780000407</v>
          </cell>
          <cell r="BA369">
            <v>2.9439739579899999</v>
          </cell>
          <cell r="BB369">
            <v>0</v>
          </cell>
          <cell r="BC369">
            <v>0</v>
          </cell>
          <cell r="BD369">
            <v>-0.13249031440000003</v>
          </cell>
          <cell r="BE369">
            <v>-8.2904196734000095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-1.166002652130004</v>
          </cell>
          <cell r="BM369">
            <v>-7.1244170212700055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2.3651396951199928</v>
          </cell>
          <cell r="BS369">
            <v>0</v>
          </cell>
          <cell r="BT369">
            <v>0</v>
          </cell>
          <cell r="BU369">
            <v>0</v>
          </cell>
          <cell r="BV369">
            <v>0.68992246900000009</v>
          </cell>
          <cell r="BW369">
            <v>0</v>
          </cell>
          <cell r="BX369">
            <v>0</v>
          </cell>
          <cell r="BY369">
            <v>3.2516486447100004</v>
          </cell>
          <cell r="BZ369">
            <v>0</v>
          </cell>
          <cell r="CA369">
            <v>-1.5764314185899995</v>
          </cell>
          <cell r="CB369">
            <v>0</v>
          </cell>
          <cell r="CC369">
            <v>0</v>
          </cell>
          <cell r="CD369">
            <v>0</v>
          </cell>
          <cell r="CE369">
            <v>2.6450908374100024</v>
          </cell>
          <cell r="CF369">
            <v>0</v>
          </cell>
          <cell r="CG369">
            <v>0</v>
          </cell>
          <cell r="CH369">
            <v>0</v>
          </cell>
          <cell r="CI369">
            <v>1.3885573112600005</v>
          </cell>
          <cell r="CJ369">
            <v>0</v>
          </cell>
          <cell r="CK369">
            <v>0</v>
          </cell>
          <cell r="CL369">
            <v>1.2565335261500001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-2.9062053243200019</v>
          </cell>
          <cell r="CS369">
            <v>0</v>
          </cell>
          <cell r="CT369">
            <v>0</v>
          </cell>
          <cell r="CU369">
            <v>0</v>
          </cell>
          <cell r="CV369">
            <v>-1.42539916257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-1.4808061617499995</v>
          </cell>
          <cell r="DD369">
            <v>0</v>
          </cell>
          <cell r="DE369">
            <v>3.6157909993600015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8.5800066048700003</v>
          </cell>
          <cell r="DN369">
            <v>-4.9642156055100006</v>
          </cell>
          <cell r="DO369">
            <v>0</v>
          </cell>
          <cell r="DP369">
            <v>0</v>
          </cell>
          <cell r="DQ369">
            <v>0</v>
          </cell>
          <cell r="DR369">
            <v>-6.3912094140799951</v>
          </cell>
          <cell r="DS369">
            <v>-4.9195482200100003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-1.4716611940699984</v>
          </cell>
          <cell r="EB369">
            <v>0</v>
          </cell>
          <cell r="EC369">
            <v>0</v>
          </cell>
          <cell r="ED369">
            <v>0</v>
          </cell>
          <cell r="EE369">
            <v>0.10853723788000025</v>
          </cell>
          <cell r="EF369">
            <v>0</v>
          </cell>
          <cell r="EG369">
            <v>0.48790018729000195</v>
          </cell>
          <cell r="EH369">
            <v>0</v>
          </cell>
          <cell r="EI369">
            <v>0</v>
          </cell>
          <cell r="EJ369">
            <v>-0.37936294940999998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-4.2148492328399811</v>
          </cell>
          <cell r="ES369">
            <v>0</v>
          </cell>
          <cell r="ET369">
            <v>-3.0717050028700008</v>
          </cell>
          <cell r="EU369">
            <v>0</v>
          </cell>
          <cell r="EV369">
            <v>0</v>
          </cell>
          <cell r="EW369">
            <v>0</v>
          </cell>
          <cell r="EX369">
            <v>-1.8866365380099985</v>
          </cell>
          <cell r="EY369">
            <v>0</v>
          </cell>
          <cell r="EZ369">
            <v>0</v>
          </cell>
          <cell r="FA369">
            <v>0</v>
          </cell>
          <cell r="FB369">
            <v>-0.87088384722000045</v>
          </cell>
          <cell r="FC369">
            <v>1.61437615526</v>
          </cell>
          <cell r="FD369">
            <v>0</v>
          </cell>
          <cell r="FE369">
            <v>1.0926835784700017</v>
          </cell>
          <cell r="FF369">
            <v>0</v>
          </cell>
          <cell r="FG369">
            <v>-0.61332533332000017</v>
          </cell>
          <cell r="FH369">
            <v>0</v>
          </cell>
          <cell r="FI369">
            <v>-0.50040905040000005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0.50406069386000008</v>
          </cell>
          <cell r="FO369">
            <v>0</v>
          </cell>
          <cell r="FP369">
            <v>1.7023572683300001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3.6713319097100054</v>
          </cell>
          <cell r="GF369">
            <v>0</v>
          </cell>
          <cell r="GG369">
            <v>-0.87435310107999986</v>
          </cell>
          <cell r="GH369">
            <v>-1.0888762600900002</v>
          </cell>
          <cell r="GI369">
            <v>0.93149566317999977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0.53938921867</v>
          </cell>
          <cell r="GO369">
            <v>0</v>
          </cell>
          <cell r="GP369">
            <v>-0.54944330005000097</v>
          </cell>
          <cell r="GQ369">
            <v>4.7131196890799982</v>
          </cell>
          <cell r="GR369">
            <v>0</v>
          </cell>
          <cell r="GS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  <cell r="HC369">
            <v>0</v>
          </cell>
          <cell r="HD369">
            <v>0</v>
          </cell>
          <cell r="HE369">
            <v>0</v>
          </cell>
          <cell r="HF369">
            <v>0</v>
          </cell>
          <cell r="HG369">
            <v>0</v>
          </cell>
          <cell r="HH369">
            <v>0</v>
          </cell>
          <cell r="HI369">
            <v>0</v>
          </cell>
          <cell r="HJ369">
            <v>0</v>
          </cell>
          <cell r="HK369">
            <v>0</v>
          </cell>
          <cell r="HL369">
            <v>0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0</v>
          </cell>
          <cell r="IG369">
            <v>0</v>
          </cell>
          <cell r="IH369">
            <v>0</v>
          </cell>
          <cell r="II369">
            <v>0</v>
          </cell>
          <cell r="IJ369">
            <v>0</v>
          </cell>
          <cell r="IK369">
            <v>0</v>
          </cell>
          <cell r="IL369">
            <v>0</v>
          </cell>
          <cell r="IM369">
            <v>0</v>
          </cell>
          <cell r="IN369">
            <v>0</v>
          </cell>
          <cell r="IO369">
            <v>0</v>
          </cell>
          <cell r="IP369">
            <v>0</v>
          </cell>
          <cell r="IQ369">
            <v>0</v>
          </cell>
          <cell r="IR369">
            <v>0</v>
          </cell>
          <cell r="IS369">
            <v>0</v>
          </cell>
          <cell r="IT369">
            <v>0</v>
          </cell>
          <cell r="IU369">
            <v>0</v>
          </cell>
          <cell r="IV369">
            <v>0</v>
          </cell>
          <cell r="IW369">
            <v>0</v>
          </cell>
          <cell r="IX369">
            <v>0</v>
          </cell>
          <cell r="IY369">
            <v>0</v>
          </cell>
          <cell r="IZ369">
            <v>0</v>
          </cell>
          <cell r="JA369">
            <v>0</v>
          </cell>
          <cell r="JB369">
            <v>0</v>
          </cell>
          <cell r="JC369">
            <v>0</v>
          </cell>
          <cell r="JD369">
            <v>0</v>
          </cell>
          <cell r="JE369">
            <v>0</v>
          </cell>
          <cell r="JF369">
            <v>0</v>
          </cell>
          <cell r="JG369">
            <v>0</v>
          </cell>
          <cell r="JH369">
            <v>0</v>
          </cell>
          <cell r="JI369">
            <v>0</v>
          </cell>
          <cell r="JJ369">
            <v>0</v>
          </cell>
          <cell r="JK369">
            <v>0</v>
          </cell>
          <cell r="JL369">
            <v>0</v>
          </cell>
          <cell r="JM369">
            <v>0</v>
          </cell>
          <cell r="JN369">
            <v>0</v>
          </cell>
          <cell r="JO369">
            <v>0</v>
          </cell>
          <cell r="JP369">
            <v>0</v>
          </cell>
          <cell r="JQ369">
            <v>0</v>
          </cell>
        </row>
        <row r="370">
          <cell r="F370">
            <v>0.85530946375000383</v>
          </cell>
          <cell r="G370">
            <v>0.34198964304998469</v>
          </cell>
          <cell r="H370">
            <v>-0.87545998528000268</v>
          </cell>
          <cell r="I370">
            <v>-0.46589489972998877</v>
          </cell>
          <cell r="J370">
            <v>-0.87414070442997627</v>
          </cell>
          <cell r="K370">
            <v>1.1547863608800242</v>
          </cell>
          <cell r="L370">
            <v>-0.75664470016999985</v>
          </cell>
          <cell r="M370">
            <v>1.9619945965999932</v>
          </cell>
          <cell r="N370">
            <v>2.3673123706900299</v>
          </cell>
          <cell r="O370">
            <v>-0.33977166137999859</v>
          </cell>
          <cell r="P370">
            <v>0.52561635013999819</v>
          </cell>
          <cell r="Q370">
            <v>0</v>
          </cell>
          <cell r="R370">
            <v>0.15246589698995194</v>
          </cell>
          <cell r="S370">
            <v>-0.68020096527000007</v>
          </cell>
          <cell r="T370">
            <v>0.26240366737999921</v>
          </cell>
          <cell r="U370">
            <v>0.41949272980000529</v>
          </cell>
          <cell r="V370">
            <v>2.3681554571800021</v>
          </cell>
          <cell r="W370">
            <v>-0.13929790156996091</v>
          </cell>
          <cell r="X370">
            <v>-0.90501038839000003</v>
          </cell>
          <cell r="Y370">
            <v>-1.3797477768600004</v>
          </cell>
          <cell r="Z370">
            <v>0.53367103965996421</v>
          </cell>
          <cell r="AA370">
            <v>0</v>
          </cell>
          <cell r="AB370">
            <v>-0.32699996493999883</v>
          </cell>
          <cell r="AC370">
            <v>0</v>
          </cell>
          <cell r="AD370">
            <v>0</v>
          </cell>
          <cell r="AE370">
            <v>-15.564019991519899</v>
          </cell>
          <cell r="AF370">
            <v>-1.0413673538900001</v>
          </cell>
          <cell r="AG370">
            <v>-1.2572120803099978</v>
          </cell>
          <cell r="AH370">
            <v>-0.31383241401000106</v>
          </cell>
          <cell r="AI370">
            <v>1.5034279358000013</v>
          </cell>
          <cell r="AJ370">
            <v>1.8067134326900032</v>
          </cell>
          <cell r="AK370">
            <v>0.45651078155000135</v>
          </cell>
          <cell r="AL370">
            <v>-3.1789037325199843</v>
          </cell>
          <cell r="AM370">
            <v>-15.420000334340074</v>
          </cell>
          <cell r="AN370">
            <v>2.8473430941800011</v>
          </cell>
          <cell r="AO370">
            <v>0.31363320118999916</v>
          </cell>
          <cell r="AP370">
            <v>-0.38530801660999714</v>
          </cell>
          <cell r="AQ370">
            <v>-0.89502450524999944</v>
          </cell>
          <cell r="AR370">
            <v>-27.279054343609914</v>
          </cell>
          <cell r="AS370">
            <v>1.8861431830499997</v>
          </cell>
          <cell r="AT370">
            <v>-2.1928711946899853</v>
          </cell>
          <cell r="AU370">
            <v>-2.151123507970027</v>
          </cell>
          <cell r="AV370">
            <v>4.2211124010199939</v>
          </cell>
          <cell r="AW370">
            <v>-11.534575469709992</v>
          </cell>
          <cell r="AX370">
            <v>-1.5942271910400017</v>
          </cell>
          <cell r="AY370">
            <v>-13.244106945420015</v>
          </cell>
          <cell r="AZ370">
            <v>5.3699620898200919</v>
          </cell>
          <cell r="BA370">
            <v>-4.2010510640799907</v>
          </cell>
          <cell r="BB370">
            <v>0</v>
          </cell>
          <cell r="BC370">
            <v>-1.5403396847599993</v>
          </cell>
          <cell r="BD370">
            <v>-2.2979769598299526</v>
          </cell>
          <cell r="BE370">
            <v>-95.788009129589909</v>
          </cell>
          <cell r="BF370">
            <v>0</v>
          </cell>
          <cell r="BG370">
            <v>0.22048097642999664</v>
          </cell>
          <cell r="BH370">
            <v>-1.2113387653299981</v>
          </cell>
          <cell r="BI370">
            <v>-0.37106057213999755</v>
          </cell>
          <cell r="BJ370">
            <v>0</v>
          </cell>
          <cell r="BK370">
            <v>0</v>
          </cell>
          <cell r="BL370">
            <v>-53.965107056779971</v>
          </cell>
          <cell r="BM370">
            <v>-29.790181314509937</v>
          </cell>
          <cell r="BN370">
            <v>-14.541197694399983</v>
          </cell>
          <cell r="BO370">
            <v>0</v>
          </cell>
          <cell r="BP370">
            <v>1.1521647386299918</v>
          </cell>
          <cell r="BQ370">
            <v>2.7182305585099868</v>
          </cell>
          <cell r="BR370">
            <v>-17.671634143719984</v>
          </cell>
          <cell r="BS370">
            <v>-8.8776964493000037</v>
          </cell>
          <cell r="BT370">
            <v>0</v>
          </cell>
          <cell r="BU370">
            <v>-2.6589218189399997</v>
          </cell>
          <cell r="BV370">
            <v>-0.42145151711999063</v>
          </cell>
          <cell r="BW370">
            <v>7.7736108899999934E-2</v>
          </cell>
          <cell r="BX370">
            <v>0.97944168195999737</v>
          </cell>
          <cell r="BY370">
            <v>3.0301766457400134</v>
          </cell>
          <cell r="BZ370">
            <v>-15.436696363039971</v>
          </cell>
          <cell r="CA370">
            <v>0.92008838166992746</v>
          </cell>
          <cell r="CB370">
            <v>0</v>
          </cell>
          <cell r="CC370">
            <v>0</v>
          </cell>
          <cell r="CD370">
            <v>4.7156891864100032</v>
          </cell>
          <cell r="CE370">
            <v>7.8216736427698379</v>
          </cell>
          <cell r="CF370">
            <v>0</v>
          </cell>
          <cell r="CG370">
            <v>1.8388530900210753E-3</v>
          </cell>
          <cell r="CH370">
            <v>0</v>
          </cell>
          <cell r="CI370">
            <v>2.3093874430000056</v>
          </cell>
          <cell r="CJ370">
            <v>4.7042834350399971</v>
          </cell>
          <cell r="CK370">
            <v>-0.92195587893999953</v>
          </cell>
          <cell r="CL370">
            <v>-0.86460945473999118</v>
          </cell>
          <cell r="CM370">
            <v>1.6409214969798995</v>
          </cell>
          <cell r="CN370">
            <v>0</v>
          </cell>
          <cell r="CO370">
            <v>0.95180774833999982</v>
          </cell>
          <cell r="CP370">
            <v>0</v>
          </cell>
          <cell r="CQ370">
            <v>0</v>
          </cell>
          <cell r="CR370">
            <v>-43.492393118880045</v>
          </cell>
          <cell r="CS370">
            <v>0</v>
          </cell>
          <cell r="CT370">
            <v>-3.7140625203999207</v>
          </cell>
          <cell r="CU370">
            <v>-3.821047316429997</v>
          </cell>
          <cell r="CV370">
            <v>1.3542408963600039</v>
          </cell>
          <cell r="CW370">
            <v>-20.61713112764</v>
          </cell>
          <cell r="CX370">
            <v>-5.3722867898000004</v>
          </cell>
          <cell r="CY370">
            <v>-0.8452317940400178</v>
          </cell>
          <cell r="CZ370">
            <v>0</v>
          </cell>
          <cell r="DA370">
            <v>-5.3061445627400019</v>
          </cell>
          <cell r="DB370">
            <v>-1.058205956470001</v>
          </cell>
          <cell r="DC370">
            <v>-3.0064912272499953</v>
          </cell>
          <cell r="DD370">
            <v>-1.1060327204700116</v>
          </cell>
          <cell r="DE370">
            <v>-0.56744861903962374</v>
          </cell>
          <cell r="DF370">
            <v>-0.81115278322999984</v>
          </cell>
          <cell r="DG370">
            <v>-4.0488270146900049</v>
          </cell>
          <cell r="DH370">
            <v>-5.8064196951300104</v>
          </cell>
          <cell r="DI370">
            <v>-0.28935173542999948</v>
          </cell>
          <cell r="DJ370">
            <v>1.4912432366299981</v>
          </cell>
          <cell r="DK370">
            <v>-2.0171705374099957</v>
          </cell>
          <cell r="DL370">
            <v>10.453337346900014</v>
          </cell>
          <cell r="DM370">
            <v>-2.0961629978299356</v>
          </cell>
          <cell r="DN370">
            <v>0</v>
          </cell>
          <cell r="DO370">
            <v>-0.90278152934999767</v>
          </cell>
          <cell r="DP370">
            <v>0.44249997042000189</v>
          </cell>
          <cell r="DQ370">
            <v>3.0173371200800148</v>
          </cell>
          <cell r="DR370">
            <v>4.2384005324402096</v>
          </cell>
          <cell r="DS370">
            <v>3.5186558962900065</v>
          </cell>
          <cell r="DT370">
            <v>-0.44751948547002485</v>
          </cell>
          <cell r="DU370">
            <v>1.3945434680699975</v>
          </cell>
          <cell r="DV370">
            <v>0.63728003549999812</v>
          </cell>
          <cell r="DW370">
            <v>-4.2244708174799968</v>
          </cell>
          <cell r="DX370">
            <v>-3.2366145353700091</v>
          </cell>
          <cell r="DY370">
            <v>-1.3688874718600061</v>
          </cell>
          <cell r="DZ370">
            <v>0</v>
          </cell>
          <cell r="EA370">
            <v>-4.5074925534299837</v>
          </cell>
          <cell r="EB370">
            <v>8.4032351092900086</v>
          </cell>
          <cell r="EC370">
            <v>2.2301961515900217</v>
          </cell>
          <cell r="ED370">
            <v>1.8394747353099774</v>
          </cell>
          <cell r="EE370">
            <v>-8.1686947960602083</v>
          </cell>
          <cell r="EF370">
            <v>0</v>
          </cell>
          <cell r="EG370">
            <v>-0.34327367298999434</v>
          </cell>
          <cell r="EH370">
            <v>-0.1029300988000017</v>
          </cell>
          <cell r="EI370">
            <v>-0.12935750421999614</v>
          </cell>
          <cell r="EJ370">
            <v>1.21611171955999</v>
          </cell>
          <cell r="EK370">
            <v>1.2904705169099913</v>
          </cell>
          <cell r="EL370">
            <v>-2.0556032629799574</v>
          </cell>
          <cell r="EM370">
            <v>1.0309273801900076</v>
          </cell>
          <cell r="EN370">
            <v>-5.6110471417400163</v>
          </cell>
          <cell r="EO370">
            <v>-5.7351275138700117</v>
          </cell>
          <cell r="EP370">
            <v>0</v>
          </cell>
          <cell r="EQ370">
            <v>2.2711347818799936</v>
          </cell>
          <cell r="ER370">
            <v>2.1962233849799304</v>
          </cell>
          <cell r="ES370">
            <v>6.7050377786100057</v>
          </cell>
          <cell r="ET370">
            <v>1.3843919822999737</v>
          </cell>
          <cell r="EU370">
            <v>-0.4024497492000001</v>
          </cell>
          <cell r="EV370">
            <v>-2.4952766944599993</v>
          </cell>
          <cell r="EW370">
            <v>-0.14484409310999524</v>
          </cell>
          <cell r="EX370">
            <v>-4.9889257068999768</v>
          </cell>
          <cell r="EY370">
            <v>-0.63646910322998451</v>
          </cell>
          <cell r="EZ370">
            <v>-5.5600983762699911</v>
          </cell>
          <cell r="FA370">
            <v>6.9153463541099427</v>
          </cell>
          <cell r="FB370">
            <v>4.7789894761099987</v>
          </cell>
          <cell r="FC370">
            <v>-4.6323053299985872E-3</v>
          </cell>
          <cell r="FD370">
            <v>-3.3548461776499607</v>
          </cell>
          <cell r="FE370">
            <v>-7.808926898880145</v>
          </cell>
          <cell r="FF370">
            <v>0</v>
          </cell>
          <cell r="FG370">
            <v>-7.3877257595499941</v>
          </cell>
          <cell r="FH370">
            <v>0.90341648024997312</v>
          </cell>
          <cell r="FI370">
            <v>10.654271286899984</v>
          </cell>
          <cell r="FJ370">
            <v>0.90209878650999542</v>
          </cell>
          <cell r="FK370">
            <v>1.8941919112699992</v>
          </cell>
          <cell r="FL370">
            <v>-2.8473539605500022</v>
          </cell>
          <cell r="FM370">
            <v>-9.5544872788600514</v>
          </cell>
          <cell r="FN370">
            <v>-6.6344683945100087</v>
          </cell>
          <cell r="FO370">
            <v>0.15020260014000186</v>
          </cell>
          <cell r="FP370">
            <v>0.82644153258999609</v>
          </cell>
          <cell r="FQ370">
            <v>3.2844858969299935</v>
          </cell>
          <cell r="FR370">
            <v>-33.295670598229663</v>
          </cell>
          <cell r="FS370">
            <v>9.9704881900009923E-2</v>
          </cell>
          <cell r="FT370">
            <v>3.5411740751600291</v>
          </cell>
          <cell r="FU370">
            <v>0.12609228105000625</v>
          </cell>
          <cell r="FV370">
            <v>-3.653455107049993</v>
          </cell>
          <cell r="FW370">
            <v>2.1495409899799967</v>
          </cell>
          <cell r="FX370">
            <v>-3.7160840766000014</v>
          </cell>
          <cell r="FY370">
            <v>-4.9197097724800045</v>
          </cell>
          <cell r="FZ370">
            <v>-11.068556908460096</v>
          </cell>
          <cell r="GA370">
            <v>-6.3673669146700149</v>
          </cell>
          <cell r="GB370">
            <v>-2.1640671640800022</v>
          </cell>
          <cell r="GC370">
            <v>-8.0991989351999791</v>
          </cell>
          <cell r="GD370">
            <v>0.77625605221999194</v>
          </cell>
          <cell r="GE370">
            <v>21.014382546140496</v>
          </cell>
          <cell r="GF370">
            <v>-1.2901804089200084</v>
          </cell>
          <cell r="GG370">
            <v>-0.94614639582005111</v>
          </cell>
          <cell r="GH370">
            <v>9.7573112963700623</v>
          </cell>
          <cell r="GI370">
            <v>0.84315715326999907</v>
          </cell>
          <cell r="GJ370">
            <v>3.2484652120200082</v>
          </cell>
          <cell r="GK370">
            <v>16.44988713140998</v>
          </cell>
          <cell r="GL370">
            <v>-1.7167172260900116</v>
          </cell>
          <cell r="GM370">
            <v>-8.1647717181898543</v>
          </cell>
          <cell r="GN370">
            <v>-0.32214438221001274</v>
          </cell>
          <cell r="GO370">
            <v>4.6657303835099952</v>
          </cell>
          <cell r="GP370">
            <v>-2.4958763304699971</v>
          </cell>
          <cell r="GQ370">
            <v>0.98566783126000246</v>
          </cell>
          <cell r="GR370">
            <v>32.084705253669654</v>
          </cell>
          <cell r="GS370">
            <v>-4.3173444290299869</v>
          </cell>
          <cell r="GT370">
            <v>-6.5701409319600543</v>
          </cell>
          <cell r="GU370">
            <v>-1.3530923646400197</v>
          </cell>
          <cell r="GV370">
            <v>-4.4532080673899941</v>
          </cell>
          <cell r="GW370">
            <v>1.4635413151499961</v>
          </cell>
          <cell r="GX370">
            <v>-6.2720395951399865</v>
          </cell>
          <cell r="GY370">
            <v>56.283424055200015</v>
          </cell>
          <cell r="GZ370">
            <v>-2.2109453013299571</v>
          </cell>
          <cell r="HA370">
            <v>12.87763459288999</v>
          </cell>
          <cell r="HB370">
            <v>-0.41343047869000316</v>
          </cell>
          <cell r="HC370">
            <v>-12.702855523169973</v>
          </cell>
          <cell r="HD370">
            <v>-0.24683801822004625</v>
          </cell>
          <cell r="HE370">
            <v>-191.13509647341016</v>
          </cell>
          <cell r="HF370">
            <v>21.356180143309984</v>
          </cell>
          <cell r="HG370">
            <v>8.2255105369699777</v>
          </cell>
          <cell r="HH370">
            <v>-4.4745878126300198</v>
          </cell>
          <cell r="HI370">
            <v>-1.0383938579800258</v>
          </cell>
          <cell r="HJ370">
            <v>13.301172887320035</v>
          </cell>
          <cell r="HK370">
            <v>-1.5616522589099873</v>
          </cell>
          <cell r="HL370">
            <v>-4.6557916786899796</v>
          </cell>
          <cell r="HM370">
            <v>-20.454688649229979</v>
          </cell>
          <cell r="HN370">
            <v>-190.75501857692007</v>
          </cell>
          <cell r="HO370">
            <v>-1.2047790154000211</v>
          </cell>
          <cell r="HP370">
            <v>-9.5481527469800369</v>
          </cell>
          <cell r="HQ370">
            <v>-0.32489544427016881</v>
          </cell>
          <cell r="HR370">
            <v>15.338624984789931</v>
          </cell>
          <cell r="HS370">
            <v>0</v>
          </cell>
          <cell r="HT370">
            <v>18.973941630809975</v>
          </cell>
          <cell r="HU370">
            <v>-0.56412825329999805</v>
          </cell>
          <cell r="HV370">
            <v>2.4585594770002217E-2</v>
          </cell>
          <cell r="HW370">
            <v>0.13044191100999569</v>
          </cell>
          <cell r="HX370">
            <v>0</v>
          </cell>
          <cell r="HY370">
            <v>-2.4883035794299957</v>
          </cell>
          <cell r="HZ370">
            <v>-2.5996035589997746E-2</v>
          </cell>
          <cell r="IA370">
            <v>0.6032532552399914</v>
          </cell>
          <cell r="IB370">
            <v>5.9491228800006013E-3</v>
          </cell>
          <cell r="IC370">
            <v>-0.94436144895999519</v>
          </cell>
          <cell r="ID370">
            <v>-0.37675721264008644</v>
          </cell>
          <cell r="IE370">
            <v>-53.87697254898103</v>
          </cell>
          <cell r="IF370">
            <v>-1.9289711365398716</v>
          </cell>
          <cell r="IG370">
            <v>-2.6153241613899354</v>
          </cell>
          <cell r="IH370">
            <v>-89.388893140660002</v>
          </cell>
          <cell r="II370">
            <v>-0.75475256942002034</v>
          </cell>
          <cell r="IJ370">
            <v>-9.2865689619998193E-2</v>
          </cell>
          <cell r="IK370">
            <v>0</v>
          </cell>
          <cell r="IL370">
            <v>-1.7031941986000021</v>
          </cell>
          <cell r="IM370">
            <v>-4.8918471594902257</v>
          </cell>
          <cell r="IN370">
            <v>-2.992376318720062</v>
          </cell>
          <cell r="IO370">
            <v>-3.290527907999774E-2</v>
          </cell>
          <cell r="IP370">
            <v>14.299780953879917</v>
          </cell>
          <cell r="IQ370">
            <v>36.224376150660191</v>
          </cell>
          <cell r="IR370">
            <v>-43.508024454548831</v>
          </cell>
          <cell r="IS370">
            <v>0</v>
          </cell>
          <cell r="IT370">
            <v>-2.2737699820099806</v>
          </cell>
          <cell r="IU370">
            <v>-7.0504981863100511</v>
          </cell>
          <cell r="IV370">
            <v>-0.19482828083999948</v>
          </cell>
          <cell r="IW370">
            <v>-7.2474259900019433E-3</v>
          </cell>
          <cell r="IX370">
            <v>-2.0018473347000025</v>
          </cell>
          <cell r="IY370">
            <v>-43.525891635370016</v>
          </cell>
          <cell r="IZ370">
            <v>2.6015630712201983</v>
          </cell>
          <cell r="JA370">
            <v>1.4741425548302232</v>
          </cell>
          <cell r="JB370">
            <v>0</v>
          </cell>
          <cell r="JC370">
            <v>10.376087995670105</v>
          </cell>
          <cell r="JD370">
            <v>-2.9057352310501301</v>
          </cell>
          <cell r="JE370">
            <v>11.226786787989113</v>
          </cell>
          <cell r="JF370">
            <v>-6.0843209865000176</v>
          </cell>
          <cell r="JG370">
            <v>-17.223573011229973</v>
          </cell>
          <cell r="JH370">
            <v>0</v>
          </cell>
          <cell r="JI370">
            <v>-5.4112193633900034</v>
          </cell>
          <cell r="JJ370">
            <v>12.78091485633</v>
          </cell>
          <cell r="JK370">
            <v>0</v>
          </cell>
          <cell r="JL370">
            <v>5.6606246868899461</v>
          </cell>
          <cell r="JM370">
            <v>-1.7849599731001717</v>
          </cell>
          <cell r="JN370">
            <v>-1.0858282164799675</v>
          </cell>
          <cell r="JO370">
            <v>0.2463436959399985</v>
          </cell>
          <cell r="JP370">
            <v>0.12054057019986431</v>
          </cell>
          <cell r="JQ370">
            <v>24.008264529330063</v>
          </cell>
        </row>
        <row r="371">
          <cell r="F371">
            <v>-0.83091100850000288</v>
          </cell>
          <cell r="G371">
            <v>-0.34198964323999803</v>
          </cell>
          <cell r="H371">
            <v>0.59356983018999898</v>
          </cell>
          <cell r="I371">
            <v>0.6044443096099954</v>
          </cell>
          <cell r="J371">
            <v>1.194537764410029</v>
          </cell>
          <cell r="K371">
            <v>-1.2561723571700014</v>
          </cell>
          <cell r="L371">
            <v>0.42344520588000023</v>
          </cell>
          <cell r="M371">
            <v>-1.9649493862999918</v>
          </cell>
          <cell r="N371">
            <v>-2.3636412255600021</v>
          </cell>
          <cell r="O371">
            <v>0.46604314158999571</v>
          </cell>
          <cell r="P371">
            <v>-0.6907061705699995</v>
          </cell>
          <cell r="Q371">
            <v>0</v>
          </cell>
          <cell r="R371">
            <v>-0.26552202657001089</v>
          </cell>
          <cell r="S371">
            <v>0.99962382328000032</v>
          </cell>
          <cell r="T371">
            <v>-7.8254670950002492E-2</v>
          </cell>
          <cell r="U371">
            <v>-0.6191338405899991</v>
          </cell>
          <cell r="V371">
            <v>-1.5238167020800013</v>
          </cell>
          <cell r="W371">
            <v>1.0051639711000036</v>
          </cell>
          <cell r="X371">
            <v>-0.28250717607999931</v>
          </cell>
          <cell r="Y371">
            <v>-0.70485997399999789</v>
          </cell>
          <cell r="Z371">
            <v>0.59156576363000113</v>
          </cell>
          <cell r="AA371">
            <v>0</v>
          </cell>
          <cell r="AB371">
            <v>0.34669677912000019</v>
          </cell>
          <cell r="AC371">
            <v>0</v>
          </cell>
          <cell r="AD371">
            <v>0</v>
          </cell>
          <cell r="AE371">
            <v>1.1393083385399905</v>
          </cell>
          <cell r="AF371">
            <v>1.0413673538999999</v>
          </cell>
          <cell r="AG371">
            <v>-0.43104243136999898</v>
          </cell>
          <cell r="AH371">
            <v>0.54851723215999826</v>
          </cell>
          <cell r="AI371">
            <v>0.64090140978000143</v>
          </cell>
          <cell r="AJ371">
            <v>0.52809637669999887</v>
          </cell>
          <cell r="AK371">
            <v>-0.32130097124999857</v>
          </cell>
          <cell r="AL371">
            <v>1.2026688931699994</v>
          </cell>
          <cell r="AM371">
            <v>-3.1452855223499796</v>
          </cell>
          <cell r="AN371">
            <v>0.12489630574999921</v>
          </cell>
          <cell r="AO371">
            <v>-0.22146074408999983</v>
          </cell>
          <cell r="AP371">
            <v>0.35556322274999985</v>
          </cell>
          <cell r="AQ371">
            <v>0.81638721338999964</v>
          </cell>
          <cell r="AR371">
            <v>-7.7380265318599868</v>
          </cell>
          <cell r="AS371">
            <v>-1.8861431830400002</v>
          </cell>
          <cell r="AT371">
            <v>1.8676938033199946</v>
          </cell>
          <cell r="AU371">
            <v>2.0065998411400088</v>
          </cell>
          <cell r="AV371">
            <v>0.76509641388999938</v>
          </cell>
          <cell r="AW371">
            <v>2.0093139366199964</v>
          </cell>
          <cell r="AX371">
            <v>-0.94942227706000182</v>
          </cell>
          <cell r="AY371">
            <v>-11.243426012540013</v>
          </cell>
          <cell r="AZ371">
            <v>-0.67655700196002044</v>
          </cell>
          <cell r="BA371">
            <v>-2.9959769264099947</v>
          </cell>
          <cell r="BB371">
            <v>0</v>
          </cell>
          <cell r="BC371">
            <v>1.5733373000400022</v>
          </cell>
          <cell r="BD371">
            <v>1.7914575741399972</v>
          </cell>
          <cell r="BE371">
            <v>-15.220308825460165</v>
          </cell>
          <cell r="BF371">
            <v>0</v>
          </cell>
          <cell r="BG371">
            <v>0.47671853225000405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-8.1925648690300079</v>
          </cell>
          <cell r="BM371">
            <v>-5.5189262897099809</v>
          </cell>
          <cell r="BN371">
            <v>-2.4188559249900266</v>
          </cell>
          <cell r="BO371">
            <v>0</v>
          </cell>
          <cell r="BP371">
            <v>-0.50592393616999942</v>
          </cell>
          <cell r="BQ371">
            <v>0.93924366219000888</v>
          </cell>
          <cell r="BR371">
            <v>-6.8666077436701016</v>
          </cell>
          <cell r="BS371">
            <v>-3.1913050431599999</v>
          </cell>
          <cell r="BT371">
            <v>0</v>
          </cell>
          <cell r="BU371">
            <v>0</v>
          </cell>
          <cell r="BV371">
            <v>1.7260841356800007</v>
          </cell>
          <cell r="BW371">
            <v>-7.7736108889999045E-2</v>
          </cell>
          <cell r="BX371">
            <v>0.13484039044000085</v>
          </cell>
          <cell r="BY371">
            <v>0.98320762901000336</v>
          </cell>
          <cell r="BZ371">
            <v>-3.2318002310699967</v>
          </cell>
          <cell r="CA371">
            <v>-3.2098985156800097</v>
          </cell>
          <cell r="CB371">
            <v>0</v>
          </cell>
          <cell r="CC371">
            <v>0</v>
          </cell>
          <cell r="CD371">
            <v>0</v>
          </cell>
          <cell r="CE371">
            <v>-8.4798628739000605</v>
          </cell>
          <cell r="CF371">
            <v>0</v>
          </cell>
          <cell r="CG371">
            <v>0</v>
          </cell>
          <cell r="CH371">
            <v>-8.3034629999900744E-4</v>
          </cell>
          <cell r="CI371">
            <v>-2.312491205609998</v>
          </cell>
          <cell r="CJ371">
            <v>-4.7110641875200017</v>
          </cell>
          <cell r="CK371">
            <v>0.92548469074000006</v>
          </cell>
          <cell r="CL371">
            <v>-4.4885047290001978E-2</v>
          </cell>
          <cell r="CM371">
            <v>-1.6465534102700303</v>
          </cell>
          <cell r="CN371">
            <v>0</v>
          </cell>
          <cell r="CO371">
            <v>-0.68952336765000011</v>
          </cell>
          <cell r="CP371">
            <v>0</v>
          </cell>
          <cell r="CQ371">
            <v>0</v>
          </cell>
          <cell r="CR371">
            <v>-17.716299403189964</v>
          </cell>
          <cell r="CS371">
            <v>0</v>
          </cell>
          <cell r="CT371">
            <v>3.2039133485900066</v>
          </cell>
          <cell r="CU371">
            <v>0.26578711690000034</v>
          </cell>
          <cell r="CV371">
            <v>-4.9537860364200039</v>
          </cell>
          <cell r="CW371">
            <v>-6.5443775855300004</v>
          </cell>
          <cell r="CX371">
            <v>-1.4128218923899976</v>
          </cell>
          <cell r="CY371">
            <v>-0.42794616324000145</v>
          </cell>
          <cell r="CZ371">
            <v>-0.42921186651000198</v>
          </cell>
          <cell r="DA371">
            <v>-3.7840697854799998</v>
          </cell>
          <cell r="DB371">
            <v>-0.6156696839700011</v>
          </cell>
          <cell r="DC371">
            <v>-1.9445688873299858</v>
          </cell>
          <cell r="DD371">
            <v>-1.0735479678100006</v>
          </cell>
          <cell r="DE371">
            <v>8.7101686580126625E-2</v>
          </cell>
          <cell r="DF371">
            <v>0</v>
          </cell>
          <cell r="DG371">
            <v>-0.2069873388100234</v>
          </cell>
          <cell r="DH371">
            <v>0.62995378638000332</v>
          </cell>
          <cell r="DI371">
            <v>-5.6462610109999645E-2</v>
          </cell>
          <cell r="DJ371">
            <v>-2.9761026317999963</v>
          </cell>
          <cell r="DK371">
            <v>-2.1647246899998862E-2</v>
          </cell>
          <cell r="DL371">
            <v>4.0401163046700006</v>
          </cell>
          <cell r="DM371">
            <v>0.88253832709997937</v>
          </cell>
          <cell r="DN371">
            <v>5.4116156109998315E-2</v>
          </cell>
          <cell r="DO371">
            <v>0</v>
          </cell>
          <cell r="DP371">
            <v>-0.64581384703999944</v>
          </cell>
          <cell r="DQ371">
            <v>-1.6126092130199936</v>
          </cell>
          <cell r="DR371">
            <v>-17.095669835160038</v>
          </cell>
          <cell r="DS371">
            <v>-4.0275175566799959</v>
          </cell>
          <cell r="DT371">
            <v>-0.27151559275000636</v>
          </cell>
          <cell r="DU371">
            <v>-0.68575610911999973</v>
          </cell>
          <cell r="DV371">
            <v>-4.5691859339400018</v>
          </cell>
          <cell r="DW371">
            <v>-1.9151780672799994</v>
          </cell>
          <cell r="DX371">
            <v>1.2207324487599998</v>
          </cell>
          <cell r="DY371">
            <v>-1.3546717179600023</v>
          </cell>
          <cell r="DZ371">
            <v>0</v>
          </cell>
          <cell r="EA371">
            <v>-2.261915511879991</v>
          </cell>
          <cell r="EB371">
            <v>0.69010750931000331</v>
          </cell>
          <cell r="EC371">
            <v>-2.4615261617500011</v>
          </cell>
          <cell r="ED371">
            <v>-1.4592431418700187</v>
          </cell>
          <cell r="EE371">
            <v>-7.6873839300100144</v>
          </cell>
          <cell r="EF371">
            <v>0</v>
          </cell>
          <cell r="EG371">
            <v>-0.22800721174002092</v>
          </cell>
          <cell r="EH371">
            <v>-0.50218749869999968</v>
          </cell>
          <cell r="EI371">
            <v>0</v>
          </cell>
          <cell r="EJ371">
            <v>-0.28633205339000156</v>
          </cell>
          <cell r="EK371">
            <v>-0.72000248615000118</v>
          </cell>
          <cell r="EL371">
            <v>-0.61300188019998814</v>
          </cell>
          <cell r="EM371">
            <v>-1.6624079449100009</v>
          </cell>
          <cell r="EN371">
            <v>0</v>
          </cell>
          <cell r="EO371">
            <v>-1.4043100730400013</v>
          </cell>
          <cell r="EP371">
            <v>0</v>
          </cell>
          <cell r="EQ371">
            <v>-2.2711347818800078</v>
          </cell>
          <cell r="ER371">
            <v>-1.7733769085599533</v>
          </cell>
          <cell r="ES371">
            <v>1.9536768346999978</v>
          </cell>
          <cell r="ET371">
            <v>-0.48822552880000103</v>
          </cell>
          <cell r="EU371">
            <v>3.7258744889999917E-2</v>
          </cell>
          <cell r="EV371">
            <v>-0.85543726016000043</v>
          </cell>
          <cell r="EW371">
            <v>0.26394789086000259</v>
          </cell>
          <cell r="EX371">
            <v>1.9177730076199992</v>
          </cell>
          <cell r="EY371">
            <v>-0.54656197042000088</v>
          </cell>
          <cell r="EZ371">
            <v>-3.701892170619999</v>
          </cell>
          <cell r="FA371">
            <v>2.17451618953001</v>
          </cell>
          <cell r="FB371">
            <v>0.87623928122999928</v>
          </cell>
          <cell r="FC371">
            <v>-0.11976037930000061</v>
          </cell>
          <cell r="FD371">
            <v>-3.2849115480899798</v>
          </cell>
          <cell r="FE371">
            <v>-6.4285009817501759</v>
          </cell>
          <cell r="FF371">
            <v>-2.7260781799967049E-3</v>
          </cell>
          <cell r="FG371">
            <v>-1.6984788833700009</v>
          </cell>
          <cell r="FH371">
            <v>-1.8357527874299961</v>
          </cell>
          <cell r="FI371">
            <v>4.9403631210500052</v>
          </cell>
          <cell r="FJ371">
            <v>-0.85216601294000327</v>
          </cell>
          <cell r="FK371">
            <v>-2.3196917863900026</v>
          </cell>
          <cell r="FL371">
            <v>-0.6662752026800014</v>
          </cell>
          <cell r="FM371">
            <v>-0.60428886889999944</v>
          </cell>
          <cell r="FN371">
            <v>8.8473199000134173E-3</v>
          </cell>
          <cell r="FO371">
            <v>-0.1885814890200006</v>
          </cell>
          <cell r="FP371">
            <v>-0.23616601112000524</v>
          </cell>
          <cell r="FQ371">
            <v>-2.9735843026699911</v>
          </cell>
          <cell r="FR371">
            <v>-9.4763279856999816</v>
          </cell>
          <cell r="FS371">
            <v>-0.10687548151000215</v>
          </cell>
          <cell r="FT371">
            <v>1.6067221181999969</v>
          </cell>
          <cell r="FU371">
            <v>-0.39160588325000134</v>
          </cell>
          <cell r="FV371">
            <v>3.6290457754399981</v>
          </cell>
          <cell r="FW371">
            <v>-3.783657722920001</v>
          </cell>
          <cell r="FX371">
            <v>2.5131810970000004</v>
          </cell>
          <cell r="FY371">
            <v>-6.2725185887699979</v>
          </cell>
          <cell r="FZ371">
            <v>-8.7298532953600159</v>
          </cell>
          <cell r="GA371">
            <v>1.6766207647799831</v>
          </cell>
          <cell r="GB371">
            <v>2.1800481886999989</v>
          </cell>
          <cell r="GC371">
            <v>-0.12191809368000861</v>
          </cell>
          <cell r="GD371">
            <v>-1.6755168643300067</v>
          </cell>
          <cell r="GE371">
            <v>-6.5085560927700499</v>
          </cell>
          <cell r="GF371">
            <v>2.1922555940300015</v>
          </cell>
          <cell r="GG371">
            <v>0.58223053081999865</v>
          </cell>
          <cell r="GH371">
            <v>0.17457154067000147</v>
          </cell>
          <cell r="GI371">
            <v>-0.8072232317000072</v>
          </cell>
          <cell r="GJ371">
            <v>-3.9074807832899978</v>
          </cell>
          <cell r="GK371">
            <v>10.757527075069994</v>
          </cell>
          <cell r="GL371">
            <v>2.3817213347100008</v>
          </cell>
          <cell r="GM371">
            <v>-12.548401461750018</v>
          </cell>
          <cell r="GN371">
            <v>0</v>
          </cell>
          <cell r="GO371">
            <v>-3.912354242710002</v>
          </cell>
          <cell r="GP371">
            <v>0.52854772691000562</v>
          </cell>
          <cell r="GQ371">
            <v>-1.9499501755299775</v>
          </cell>
          <cell r="GR371">
            <v>0</v>
          </cell>
          <cell r="GS371">
            <v>0</v>
          </cell>
          <cell r="GT371">
            <v>0</v>
          </cell>
          <cell r="GU371">
            <v>0</v>
          </cell>
          <cell r="GV371">
            <v>0</v>
          </cell>
          <cell r="GW371">
            <v>0</v>
          </cell>
          <cell r="GX371">
            <v>0</v>
          </cell>
          <cell r="GY371">
            <v>0</v>
          </cell>
          <cell r="GZ371">
            <v>0</v>
          </cell>
          <cell r="HA371">
            <v>0</v>
          </cell>
          <cell r="HB371">
            <v>0</v>
          </cell>
          <cell r="HC371">
            <v>0</v>
          </cell>
          <cell r="HD371">
            <v>0</v>
          </cell>
          <cell r="HE371">
            <v>0</v>
          </cell>
          <cell r="HF371">
            <v>0</v>
          </cell>
          <cell r="HG371">
            <v>0</v>
          </cell>
          <cell r="HH371">
            <v>0</v>
          </cell>
          <cell r="HI371">
            <v>0</v>
          </cell>
          <cell r="HJ371">
            <v>0</v>
          </cell>
          <cell r="HK371">
            <v>0</v>
          </cell>
          <cell r="HL371">
            <v>0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0</v>
          </cell>
          <cell r="IE371">
            <v>0</v>
          </cell>
          <cell r="IF371">
            <v>0</v>
          </cell>
          <cell r="IG371">
            <v>0</v>
          </cell>
          <cell r="IH371">
            <v>0</v>
          </cell>
          <cell r="II371">
            <v>0</v>
          </cell>
          <cell r="IJ371">
            <v>0</v>
          </cell>
          <cell r="IK371">
            <v>0</v>
          </cell>
          <cell r="IL371">
            <v>0</v>
          </cell>
          <cell r="IM371">
            <v>0</v>
          </cell>
          <cell r="IN371">
            <v>0</v>
          </cell>
          <cell r="IO371">
            <v>0</v>
          </cell>
          <cell r="IP371">
            <v>0</v>
          </cell>
          <cell r="IQ371">
            <v>0</v>
          </cell>
          <cell r="IR371">
            <v>0</v>
          </cell>
          <cell r="IS371">
            <v>0</v>
          </cell>
          <cell r="IT371">
            <v>0</v>
          </cell>
          <cell r="IU371">
            <v>0</v>
          </cell>
          <cell r="IV371">
            <v>0</v>
          </cell>
          <cell r="IW371">
            <v>0</v>
          </cell>
          <cell r="IX371">
            <v>0</v>
          </cell>
          <cell r="IY371">
            <v>0</v>
          </cell>
          <cell r="IZ371">
            <v>0</v>
          </cell>
          <cell r="JA371">
            <v>0</v>
          </cell>
          <cell r="JB371">
            <v>0</v>
          </cell>
          <cell r="JC371">
            <v>0</v>
          </cell>
          <cell r="JD371">
            <v>0</v>
          </cell>
          <cell r="JE371">
            <v>0</v>
          </cell>
          <cell r="JF371">
            <v>0</v>
          </cell>
          <cell r="JG371">
            <v>0</v>
          </cell>
          <cell r="JH371">
            <v>0</v>
          </cell>
          <cell r="JI371">
            <v>0</v>
          </cell>
          <cell r="JJ371">
            <v>0</v>
          </cell>
          <cell r="JK371">
            <v>0</v>
          </cell>
          <cell r="JL371">
            <v>0</v>
          </cell>
          <cell r="JM371">
            <v>0</v>
          </cell>
          <cell r="JN371">
            <v>0</v>
          </cell>
          <cell r="JO371">
            <v>0</v>
          </cell>
          <cell r="JP371">
            <v>0</v>
          </cell>
          <cell r="JQ371">
            <v>0</v>
          </cell>
        </row>
        <row r="372">
          <cell r="F372">
            <v>5.4070968888199218</v>
          </cell>
          <cell r="G372">
            <v>2.7003254868700424</v>
          </cell>
          <cell r="H372">
            <v>0.80081350245984595</v>
          </cell>
          <cell r="I372">
            <v>1.336278667429724</v>
          </cell>
          <cell r="J372">
            <v>-0.73424432928999295</v>
          </cell>
          <cell r="K372">
            <v>0.41435905160000175</v>
          </cell>
          <cell r="L372">
            <v>6.4433185414200125</v>
          </cell>
          <cell r="M372">
            <v>16.477453209939767</v>
          </cell>
          <cell r="N372">
            <v>-1.9331165481800099</v>
          </cell>
          <cell r="O372">
            <v>5.1373554535399535</v>
          </cell>
          <cell r="P372">
            <v>-1.132090709060094</v>
          </cell>
          <cell r="Q372">
            <v>0.45844340877005152</v>
          </cell>
          <cell r="R372">
            <v>-11.797798517432966</v>
          </cell>
          <cell r="S372">
            <v>-2.1994350131501506</v>
          </cell>
          <cell r="T372">
            <v>-1.5738357303500834</v>
          </cell>
          <cell r="U372">
            <v>0.43220293203000892</v>
          </cell>
          <cell r="V372">
            <v>-3.5949912695698458</v>
          </cell>
          <cell r="W372">
            <v>-1.1453432971400161</v>
          </cell>
          <cell r="X372">
            <v>-3.7857903378298943</v>
          </cell>
          <cell r="Y372">
            <v>-4.8591064768600063</v>
          </cell>
          <cell r="Z372">
            <v>-22.912116787450259</v>
          </cell>
          <cell r="AA372">
            <v>-5.0624234444499052</v>
          </cell>
          <cell r="AB372">
            <v>7.8228761427599807</v>
          </cell>
          <cell r="AC372">
            <v>0.76620561488999783</v>
          </cell>
          <cell r="AD372">
            <v>24.313959149690049</v>
          </cell>
          <cell r="AE372">
            <v>-110.42276300741105</v>
          </cell>
          <cell r="AF372">
            <v>7.9832046584700151</v>
          </cell>
          <cell r="AG372">
            <v>9.1008166133299824</v>
          </cell>
          <cell r="AH372">
            <v>-5.4439869136500647</v>
          </cell>
          <cell r="AI372">
            <v>2.5929576205799094</v>
          </cell>
          <cell r="AJ372">
            <v>-9.9310086334205607</v>
          </cell>
          <cell r="AK372">
            <v>-12.466625478359902</v>
          </cell>
          <cell r="AL372">
            <v>-12.689902246179599</v>
          </cell>
          <cell r="AM372">
            <v>-67.923117686299747</v>
          </cell>
          <cell r="AN372">
            <v>-29.627360780079925</v>
          </cell>
          <cell r="AO372">
            <v>21.661616873959929</v>
          </cell>
          <cell r="AP372">
            <v>-16.31630340470997</v>
          </cell>
          <cell r="AQ372">
            <v>2.6369463689501345</v>
          </cell>
          <cell r="AR372">
            <v>-162.6894563474616</v>
          </cell>
          <cell r="AS372">
            <v>-24.207711019010048</v>
          </cell>
          <cell r="AT372">
            <v>6.9690861786499454</v>
          </cell>
          <cell r="AU372">
            <v>-2.1380308128501611</v>
          </cell>
          <cell r="AV372">
            <v>-3.1012856439801908</v>
          </cell>
          <cell r="AW372">
            <v>-16.602606491749839</v>
          </cell>
          <cell r="AX372">
            <v>-6.7561506944700795</v>
          </cell>
          <cell r="AY372">
            <v>-37.701176108329491</v>
          </cell>
          <cell r="AZ372">
            <v>-52.452642835969982</v>
          </cell>
          <cell r="BA372">
            <v>-7.441222804550307</v>
          </cell>
          <cell r="BB372">
            <v>3.3792297124099377</v>
          </cell>
          <cell r="BC372">
            <v>1.4215918876599289</v>
          </cell>
          <cell r="BD372">
            <v>-24.058537715269949</v>
          </cell>
          <cell r="BE372">
            <v>-52.860992913250811</v>
          </cell>
          <cell r="BF372">
            <v>7.4304030200599982</v>
          </cell>
          <cell r="BG372">
            <v>3.5313632486900133</v>
          </cell>
          <cell r="BH372">
            <v>25.831550732239975</v>
          </cell>
          <cell r="BI372">
            <v>0</v>
          </cell>
          <cell r="BJ372">
            <v>12.443166322530033</v>
          </cell>
          <cell r="BK372">
            <v>-13.576276447680073</v>
          </cell>
          <cell r="BL372">
            <v>-17.513427936590233</v>
          </cell>
          <cell r="BM372">
            <v>-41.337605272459768</v>
          </cell>
          <cell r="BN372">
            <v>1.1996587140101838</v>
          </cell>
          <cell r="BO372">
            <v>1.2306856407300302</v>
          </cell>
          <cell r="BP372">
            <v>-15.321869073120183</v>
          </cell>
          <cell r="BQ372">
            <v>-16.778641861659708</v>
          </cell>
          <cell r="BR372">
            <v>-72.332903683427503</v>
          </cell>
          <cell r="BS372">
            <v>1.5893338672799473</v>
          </cell>
          <cell r="BT372">
            <v>-1.7042357082400486</v>
          </cell>
          <cell r="BU372">
            <v>1.2546691333701574</v>
          </cell>
          <cell r="BV372">
            <v>-2.0688280047900207</v>
          </cell>
          <cell r="BW372">
            <v>-15.876141509240028</v>
          </cell>
          <cell r="BX372">
            <v>-7.0995738614300308</v>
          </cell>
          <cell r="BY372">
            <v>-1.2129355527201824</v>
          </cell>
          <cell r="BZ372">
            <v>10.40399019735014</v>
          </cell>
          <cell r="CA372">
            <v>-18.056003224829965</v>
          </cell>
          <cell r="CB372">
            <v>15.266713246580025</v>
          </cell>
          <cell r="CC372">
            <v>-5.6478396647099771</v>
          </cell>
          <cell r="CD372">
            <v>-49.182052602049907</v>
          </cell>
          <cell r="CE372">
            <v>-12.595320300541061</v>
          </cell>
          <cell r="CF372">
            <v>3.4979370002474752E-4</v>
          </cell>
          <cell r="CG372">
            <v>6.5076837388900799</v>
          </cell>
          <cell r="CH372">
            <v>-19.667434855079932</v>
          </cell>
          <cell r="CI372">
            <v>2.3607728450899685</v>
          </cell>
          <cell r="CJ372">
            <v>-6.2508717676503238</v>
          </cell>
          <cell r="CK372">
            <v>3.2436601991299767</v>
          </cell>
          <cell r="CL372">
            <v>-2.2107513641703918</v>
          </cell>
          <cell r="CM372">
            <v>-9.5498794096697566</v>
          </cell>
          <cell r="CN372">
            <v>10.924354556030039</v>
          </cell>
          <cell r="CO372">
            <v>1.9150089429400055</v>
          </cell>
          <cell r="CP372">
            <v>-4.2299058005701227</v>
          </cell>
          <cell r="CQ372">
            <v>4.3616928208200534</v>
          </cell>
          <cell r="CR372">
            <v>40.572066637670559</v>
          </cell>
          <cell r="CS372">
            <v>0</v>
          </cell>
          <cell r="CT372">
            <v>-16.730752570150003</v>
          </cell>
          <cell r="CU372">
            <v>-16.780994663599984</v>
          </cell>
          <cell r="CV372">
            <v>-6.8696433894899975</v>
          </cell>
          <cell r="CW372">
            <v>-0.60609159522999789</v>
          </cell>
          <cell r="CX372">
            <v>-1.8056803636999996</v>
          </cell>
          <cell r="CY372">
            <v>-11.057902800650012</v>
          </cell>
          <cell r="CZ372">
            <v>23.398361442000123</v>
          </cell>
          <cell r="DA372">
            <v>58.856809243720022</v>
          </cell>
          <cell r="DB372">
            <v>10.912629588490006</v>
          </cell>
          <cell r="DC372">
            <v>-0.23662633484001105</v>
          </cell>
          <cell r="DD372">
            <v>1.4919580811199999</v>
          </cell>
          <cell r="DE372">
            <v>61.084921539169954</v>
          </cell>
          <cell r="DF372">
            <v>0</v>
          </cell>
          <cell r="DG372">
            <v>15.807165596179971</v>
          </cell>
          <cell r="DH372">
            <v>-18.660181234570018</v>
          </cell>
          <cell r="DI372">
            <v>6.9661724469998632E-2</v>
          </cell>
          <cell r="DJ372">
            <v>0</v>
          </cell>
          <cell r="DK372">
            <v>9.2017505402099999</v>
          </cell>
          <cell r="DL372">
            <v>7.516942773910003</v>
          </cell>
          <cell r="DM372">
            <v>55.890137295419891</v>
          </cell>
          <cell r="DN372">
            <v>15.589082227169968</v>
          </cell>
          <cell r="DO372">
            <v>2.3302805278199994</v>
          </cell>
          <cell r="DP372">
            <v>-15.903780200499995</v>
          </cell>
          <cell r="DQ372">
            <v>-10.756137710939997</v>
          </cell>
          <cell r="DR372">
            <v>88.019128505779918</v>
          </cell>
          <cell r="DS372">
            <v>0.71391069304999988</v>
          </cell>
          <cell r="DT372">
            <v>26.638483755030052</v>
          </cell>
          <cell r="DU372">
            <v>-2.4396621952099622</v>
          </cell>
          <cell r="DV372">
            <v>13.314262710550224</v>
          </cell>
          <cell r="DW372">
            <v>-4.1097866827699363</v>
          </cell>
          <cell r="DX372">
            <v>14.854498084279996</v>
          </cell>
          <cell r="DY372">
            <v>7.3097255847099945</v>
          </cell>
          <cell r="DZ372">
            <v>104.80649479422038</v>
          </cell>
          <cell r="EA372">
            <v>-27.770121871920026</v>
          </cell>
          <cell r="EB372">
            <v>-2.5651946684599949</v>
          </cell>
          <cell r="EC372">
            <v>-32.657000155099965</v>
          </cell>
          <cell r="ED372">
            <v>-10.076481542600007</v>
          </cell>
          <cell r="EE372">
            <v>84.591441445380042</v>
          </cell>
          <cell r="EF372">
            <v>2.6287405656799998</v>
          </cell>
          <cell r="EG372">
            <v>-4.3038887416999501</v>
          </cell>
          <cell r="EH372">
            <v>-3.5021753524199823</v>
          </cell>
          <cell r="EI372">
            <v>5.3108866478999985</v>
          </cell>
          <cell r="EJ372">
            <v>1.3632595081000005</v>
          </cell>
          <cell r="EK372">
            <v>18.720127316260005</v>
          </cell>
          <cell r="EL372">
            <v>-2.0186720348799909</v>
          </cell>
          <cell r="EM372">
            <v>16.290093929759792</v>
          </cell>
          <cell r="EN372">
            <v>37.76456535632002</v>
          </cell>
          <cell r="EO372">
            <v>4.0765726724299967</v>
          </cell>
          <cell r="EP372">
            <v>0.25289863743998353</v>
          </cell>
          <cell r="EQ372">
            <v>8.0090329404900054</v>
          </cell>
          <cell r="ER372">
            <v>77.704650646309801</v>
          </cell>
          <cell r="ES372">
            <v>-8.2961723106900251</v>
          </cell>
          <cell r="ET372">
            <v>18.724629383870138</v>
          </cell>
          <cell r="EU372">
            <v>0.8917060024600687</v>
          </cell>
          <cell r="EV372">
            <v>-13.855102556350005</v>
          </cell>
          <cell r="EW372">
            <v>13.65077988010998</v>
          </cell>
          <cell r="EX372">
            <v>8.068863880690003</v>
          </cell>
          <cell r="EY372">
            <v>-6.9645794088799988</v>
          </cell>
          <cell r="EZ372">
            <v>85.757960685740045</v>
          </cell>
          <cell r="FA372">
            <v>1.9936530804000085</v>
          </cell>
          <cell r="FB372">
            <v>-3.9988869741500004</v>
          </cell>
          <cell r="FC372">
            <v>-13.555270183990004</v>
          </cell>
          <cell r="FD372">
            <v>-4.7129308328999997</v>
          </cell>
          <cell r="FE372">
            <v>62.999111543739673</v>
          </cell>
          <cell r="FF372">
            <v>0</v>
          </cell>
          <cell r="FG372">
            <v>0</v>
          </cell>
          <cell r="FH372">
            <v>-3.3675956026600318</v>
          </cell>
          <cell r="FI372">
            <v>0</v>
          </cell>
          <cell r="FJ372">
            <v>7.5771174094900289</v>
          </cell>
          <cell r="FK372">
            <v>0</v>
          </cell>
          <cell r="FL372">
            <v>12.581378877669991</v>
          </cell>
          <cell r="FM372">
            <v>79.591800583849817</v>
          </cell>
          <cell r="FN372">
            <v>-22.630285199410082</v>
          </cell>
          <cell r="FO372">
            <v>-11.756648434620001</v>
          </cell>
          <cell r="FP372">
            <v>-10.492382178370008</v>
          </cell>
          <cell r="FQ372">
            <v>11.495726087790004</v>
          </cell>
          <cell r="FR372">
            <v>52.920505555609907</v>
          </cell>
          <cell r="FS372">
            <v>-1.9713742661699989</v>
          </cell>
          <cell r="FT372">
            <v>11.23403768835</v>
          </cell>
          <cell r="FU372">
            <v>-2.8551710445399863</v>
          </cell>
          <cell r="FV372">
            <v>2.1400617920300036</v>
          </cell>
          <cell r="FW372">
            <v>6.3798427409999761</v>
          </cell>
          <cell r="FX372">
            <v>-0.67792868079000002</v>
          </cell>
          <cell r="FY372">
            <v>13.110264990229993</v>
          </cell>
          <cell r="FZ372">
            <v>-10.20966031861019</v>
          </cell>
          <cell r="GA372">
            <v>73.738868630189927</v>
          </cell>
          <cell r="GB372">
            <v>-12.959485505899998</v>
          </cell>
          <cell r="GC372">
            <v>-7.1343479631700006</v>
          </cell>
          <cell r="GD372">
            <v>-17.874602507010025</v>
          </cell>
          <cell r="GE372">
            <v>-21.166267656029959</v>
          </cell>
          <cell r="GF372">
            <v>0.80310803812000131</v>
          </cell>
          <cell r="GG372">
            <v>13.800324950559968</v>
          </cell>
          <cell r="GH372">
            <v>3.2966969417600467</v>
          </cell>
          <cell r="GI372">
            <v>-5.7855660469599997</v>
          </cell>
          <cell r="GJ372">
            <v>-14.32536768880999</v>
          </cell>
          <cell r="GK372">
            <v>-13.37438224241</v>
          </cell>
          <cell r="GL372">
            <v>17.552459065850002</v>
          </cell>
          <cell r="GM372">
            <v>-1.2139993733803749</v>
          </cell>
          <cell r="GN372">
            <v>2.9506245452499797</v>
          </cell>
          <cell r="GO372">
            <v>0</v>
          </cell>
          <cell r="GP372">
            <v>-0.64321592472001043</v>
          </cell>
          <cell r="GQ372">
            <v>-24.22694992129</v>
          </cell>
          <cell r="GR372">
            <v>49.104959420940077</v>
          </cell>
          <cell r="GS372">
            <v>-0.17731665109000083</v>
          </cell>
          <cell r="GT372">
            <v>8.338478420869933</v>
          </cell>
          <cell r="GU372">
            <v>0.78324010901999941</v>
          </cell>
          <cell r="GV372">
            <v>2.4666400729999935</v>
          </cell>
          <cell r="GW372">
            <v>1.2695438348699781</v>
          </cell>
          <cell r="GX372">
            <v>-6.3843440506399958</v>
          </cell>
          <cell r="GY372">
            <v>3.5524103109999317E-2</v>
          </cell>
          <cell r="GZ372">
            <v>31.437154455490145</v>
          </cell>
          <cell r="HA372">
            <v>12.001824298320059</v>
          </cell>
          <cell r="HB372">
            <v>0</v>
          </cell>
          <cell r="HC372">
            <v>-2.6124282984599745</v>
          </cell>
          <cell r="HD372">
            <v>1.9466431264499953</v>
          </cell>
          <cell r="HE372">
            <v>92.175329553589791</v>
          </cell>
          <cell r="HF372">
            <v>2.0544209354600005</v>
          </cell>
          <cell r="HG372">
            <v>8.0342717955500689</v>
          </cell>
          <cell r="HH372">
            <v>0.50425869932000467</v>
          </cell>
          <cell r="HI372">
            <v>1.1732821056100029</v>
          </cell>
          <cell r="HJ372">
            <v>0</v>
          </cell>
          <cell r="HK372">
            <v>-7.9081770011899977</v>
          </cell>
          <cell r="HL372">
            <v>2.036973896739994</v>
          </cell>
          <cell r="HM372">
            <v>75.425647425209945</v>
          </cell>
          <cell r="HN372">
            <v>11.597686552900029</v>
          </cell>
          <cell r="HO372">
            <v>1.9153650409999834E-2</v>
          </cell>
          <cell r="HP372">
            <v>-3.8013181770199935</v>
          </cell>
          <cell r="HQ372">
            <v>3.0391296705999906</v>
          </cell>
          <cell r="HR372">
            <v>101.27842650923048</v>
          </cell>
          <cell r="HS372">
            <v>0</v>
          </cell>
          <cell r="HT372">
            <v>0.19190266183999993</v>
          </cell>
          <cell r="HU372">
            <v>6.6018882395600826</v>
          </cell>
          <cell r="HV372">
            <v>1.2064641133000293</v>
          </cell>
          <cell r="HW372">
            <v>0.35099672845998953</v>
          </cell>
          <cell r="HX372">
            <v>0</v>
          </cell>
          <cell r="HY372">
            <v>-1.8131481832899965</v>
          </cell>
          <cell r="HZ372">
            <v>85.71145826661018</v>
          </cell>
          <cell r="IA372">
            <v>10.775707681110021</v>
          </cell>
          <cell r="IB372">
            <v>0</v>
          </cell>
          <cell r="IC372">
            <v>-4.0524308215499616</v>
          </cell>
          <cell r="ID372">
            <v>2.3055878231899998</v>
          </cell>
          <cell r="IE372">
            <v>209.02652716946068</v>
          </cell>
          <cell r="IF372">
            <v>9.5613287496099701</v>
          </cell>
          <cell r="IG372">
            <v>9.5080237363799824</v>
          </cell>
          <cell r="IH372">
            <v>5.1206167984398689</v>
          </cell>
          <cell r="II372">
            <v>1.3435284081000134</v>
          </cell>
          <cell r="IJ372">
            <v>4.7225066374999756</v>
          </cell>
          <cell r="IK372">
            <v>0.30809869934000744</v>
          </cell>
          <cell r="IL372">
            <v>12.069427669049901</v>
          </cell>
          <cell r="IM372">
            <v>111.11282346930147</v>
          </cell>
          <cell r="IN372">
            <v>34.017693862239867</v>
          </cell>
          <cell r="IO372">
            <v>6.08250931399823E-2</v>
          </cell>
          <cell r="IP372">
            <v>2.4286364440599755</v>
          </cell>
          <cell r="IQ372">
            <v>18.773017602299888</v>
          </cell>
          <cell r="IR372">
            <v>359.84304458103907</v>
          </cell>
          <cell r="IS372">
            <v>16.481773477500042</v>
          </cell>
          <cell r="IT372">
            <v>28.220608880999634</v>
          </cell>
          <cell r="IU372">
            <v>27.840680330379428</v>
          </cell>
          <cell r="IV372">
            <v>2.3622413923299987</v>
          </cell>
          <cell r="IW372">
            <v>8.842772868280008</v>
          </cell>
          <cell r="IX372">
            <v>0</v>
          </cell>
          <cell r="IY372">
            <v>2.5393908635400066</v>
          </cell>
          <cell r="IZ372">
            <v>222.93521405845968</v>
          </cell>
          <cell r="JA372">
            <v>26.891897761889823</v>
          </cell>
          <cell r="JB372">
            <v>0.11616844842001228</v>
          </cell>
          <cell r="JC372">
            <v>-17.531943175200126</v>
          </cell>
          <cell r="JD372">
            <v>41.144239674440314</v>
          </cell>
          <cell r="JE372">
            <v>415.0800184173695</v>
          </cell>
          <cell r="JF372">
            <v>-5.4721304533700277</v>
          </cell>
          <cell r="JG372">
            <v>52.106992606399672</v>
          </cell>
          <cell r="JH372">
            <v>80.56795632666001</v>
          </cell>
          <cell r="JI372">
            <v>0</v>
          </cell>
          <cell r="JJ372">
            <v>0.91342130802999999</v>
          </cell>
          <cell r="JK372">
            <v>0</v>
          </cell>
          <cell r="JL372">
            <v>-47.57971087747012</v>
          </cell>
          <cell r="JM372">
            <v>180.52544972478927</v>
          </cell>
          <cell r="JN372">
            <v>68.941225490010083</v>
          </cell>
          <cell r="JO372">
            <v>0.15513401924999926</v>
          </cell>
          <cell r="JP372">
            <v>-17.643484034729909</v>
          </cell>
          <cell r="JQ372">
            <v>102.56516430779971</v>
          </cell>
        </row>
        <row r="373">
          <cell r="F373">
            <v>-5.375178353190023</v>
          </cell>
          <cell r="G373">
            <v>-2.7003254873700087</v>
          </cell>
          <cell r="H373">
            <v>-0.91193056313997545</v>
          </cell>
          <cell r="I373">
            <v>-2.1697192049900593</v>
          </cell>
          <cell r="J373">
            <v>0.7342443293500196</v>
          </cell>
          <cell r="K373">
            <v>4.7418258336000179</v>
          </cell>
          <cell r="L373">
            <v>-7.1524518936899426</v>
          </cell>
          <cell r="M373">
            <v>-16.47745320971984</v>
          </cell>
          <cell r="N373">
            <v>1.9331165480400614</v>
          </cell>
          <cell r="O373">
            <v>-4.8997375439900566</v>
          </cell>
          <cell r="P373">
            <v>1.6785928326100077</v>
          </cell>
          <cell r="Q373">
            <v>-0.45844340831996533</v>
          </cell>
          <cell r="R373">
            <v>-7.602922879028938</v>
          </cell>
          <cell r="S373">
            <v>3.9289509692900424</v>
          </cell>
          <cell r="T373">
            <v>2.3004179553599897</v>
          </cell>
          <cell r="U373">
            <v>3.2860771578900199</v>
          </cell>
          <cell r="V373">
            <v>-2.4869983981998871</v>
          </cell>
          <cell r="W373">
            <v>-0.74448112040994374</v>
          </cell>
          <cell r="X373">
            <v>0.8075105028800067</v>
          </cell>
          <cell r="Y373">
            <v>-5.6584178756299934</v>
          </cell>
          <cell r="Z373">
            <v>-14.402483479889952</v>
          </cell>
          <cell r="AA373">
            <v>3.2591102569400618</v>
          </cell>
          <cell r="AB373">
            <v>-6.2848249705600097</v>
          </cell>
          <cell r="AC373">
            <v>1.467729236690019</v>
          </cell>
          <cell r="AD373">
            <v>6.924486886610012</v>
          </cell>
          <cell r="AE373">
            <v>-43.789587577289694</v>
          </cell>
          <cell r="AF373">
            <v>-6.3623270470699893</v>
          </cell>
          <cell r="AG373">
            <v>-14.598264582049993</v>
          </cell>
          <cell r="AH373">
            <v>1.2300041257399812</v>
          </cell>
          <cell r="AI373">
            <v>-10.205560578859945</v>
          </cell>
          <cell r="AJ373">
            <v>-4.6667601363699305</v>
          </cell>
          <cell r="AK373">
            <v>3.9153255162099754</v>
          </cell>
          <cell r="AL373">
            <v>-11.803142819740003</v>
          </cell>
          <cell r="AM373">
            <v>-11.176432751820016</v>
          </cell>
          <cell r="AN373">
            <v>-1.3161068332700552</v>
          </cell>
          <cell r="AO373">
            <v>-0.37252106301002641</v>
          </cell>
          <cell r="AP373">
            <v>7.4376550429199995</v>
          </cell>
          <cell r="AQ373">
            <v>4.1285435500299741</v>
          </cell>
          <cell r="AR373">
            <v>-45.049771094720199</v>
          </cell>
          <cell r="AS373">
            <v>21.261247201909981</v>
          </cell>
          <cell r="AT373">
            <v>-3.0129794536599945</v>
          </cell>
          <cell r="AU373">
            <v>1.1837120424999057</v>
          </cell>
          <cell r="AV373">
            <v>-4.6917698023199819</v>
          </cell>
          <cell r="AW373">
            <v>-4.5666035693700451</v>
          </cell>
          <cell r="AX373">
            <v>-2.4541787108900053</v>
          </cell>
          <cell r="AY373">
            <v>-21.252725931890041</v>
          </cell>
          <cell r="AZ373">
            <v>-6.9277009971101506</v>
          </cell>
          <cell r="BA373">
            <v>-24.630139259650036</v>
          </cell>
          <cell r="BB373">
            <v>-0.29423028048999811</v>
          </cell>
          <cell r="BC373">
            <v>-1.4975801674600007</v>
          </cell>
          <cell r="BD373">
            <v>1.8331778337098967</v>
          </cell>
          <cell r="BE373">
            <v>-25.87391981367</v>
          </cell>
          <cell r="BF373">
            <v>-2.9081036871800165</v>
          </cell>
          <cell r="BG373">
            <v>4.5952373429900604</v>
          </cell>
          <cell r="BH373">
            <v>-3.0779920173499988</v>
          </cell>
          <cell r="BI373">
            <v>0</v>
          </cell>
          <cell r="BJ373">
            <v>3.9364209622900006</v>
          </cell>
          <cell r="BK373">
            <v>-4.3001722443000006</v>
          </cell>
          <cell r="BL373">
            <v>-16.026625052170175</v>
          </cell>
          <cell r="BM373">
            <v>-4.0536906712497967</v>
          </cell>
          <cell r="BN373">
            <v>-4.7242445673199995</v>
          </cell>
          <cell r="BO373">
            <v>0.69569554942999901</v>
          </cell>
          <cell r="BP373">
            <v>3.9653753949899624</v>
          </cell>
          <cell r="BQ373">
            <v>-3.9758208238000634</v>
          </cell>
          <cell r="BR373">
            <v>13.26475244257017</v>
          </cell>
          <cell r="BS373">
            <v>-4.3153998219300007</v>
          </cell>
          <cell r="BT373">
            <v>1.2062687916800314</v>
          </cell>
          <cell r="BU373">
            <v>-2.2333028871400131</v>
          </cell>
          <cell r="BV373">
            <v>1.0825382773600154</v>
          </cell>
          <cell r="BW373">
            <v>-8.1550921227600099</v>
          </cell>
          <cell r="BX373">
            <v>6.3047144106099893</v>
          </cell>
          <cell r="BY373">
            <v>8.2442586626700631</v>
          </cell>
          <cell r="BZ373">
            <v>4.1242078052799798</v>
          </cell>
          <cell r="CA373">
            <v>-14.519509210630133</v>
          </cell>
          <cell r="CB373">
            <v>0.30288592668006231</v>
          </cell>
          <cell r="CC373">
            <v>6.450241450639993</v>
          </cell>
          <cell r="CD373">
            <v>14.772941160110008</v>
          </cell>
          <cell r="CE373">
            <v>29.164698011099972</v>
          </cell>
          <cell r="CF373">
            <v>0</v>
          </cell>
          <cell r="CG373">
            <v>-6.5124692404999678</v>
          </cell>
          <cell r="CH373">
            <v>19.656184564170047</v>
          </cell>
          <cell r="CI373">
            <v>-0.63913005617001772</v>
          </cell>
          <cell r="CJ373">
            <v>7.4812860587899195</v>
          </cell>
          <cell r="CK373">
            <v>-4.340830433619999</v>
          </cell>
          <cell r="CL373">
            <v>12.764141576260045</v>
          </cell>
          <cell r="CM373">
            <v>9.385271206869902</v>
          </cell>
          <cell r="CN373">
            <v>-11.193938983699923</v>
          </cell>
          <cell r="CO373">
            <v>4.2493100069299885</v>
          </cell>
          <cell r="CP373">
            <v>4.2187238477599749</v>
          </cell>
          <cell r="CQ373">
            <v>-5.9038505356898554</v>
          </cell>
          <cell r="CR373">
            <v>41.647806223969951</v>
          </cell>
          <cell r="CS373">
            <v>0</v>
          </cell>
          <cell r="CT373">
            <v>18.434648902340001</v>
          </cell>
          <cell r="CU373">
            <v>22.894591060620023</v>
          </cell>
          <cell r="CV373">
            <v>6.9128533732699999</v>
          </cell>
          <cell r="CW373">
            <v>4.2302177710699951</v>
          </cell>
          <cell r="CX373">
            <v>1.8056803637000001</v>
          </cell>
          <cell r="CY373">
            <v>18.360624774760002</v>
          </cell>
          <cell r="CZ373">
            <v>7.4532848150499547</v>
          </cell>
          <cell r="DA373">
            <v>-43.797847587440017</v>
          </cell>
          <cell r="DB373">
            <v>0</v>
          </cell>
          <cell r="DC373">
            <v>5.3537527506000089</v>
          </cell>
          <cell r="DD373">
            <v>0</v>
          </cell>
          <cell r="DE373">
            <v>0.96580898063007226</v>
          </cell>
          <cell r="DF373">
            <v>0</v>
          </cell>
          <cell r="DG373">
            <v>-2.8600133285100071</v>
          </cell>
          <cell r="DH373">
            <v>25.256820821449999</v>
          </cell>
          <cell r="DI373">
            <v>0.63873485256999984</v>
          </cell>
          <cell r="DJ373">
            <v>0</v>
          </cell>
          <cell r="DK373">
            <v>6.4006765579599989</v>
          </cell>
          <cell r="DL373">
            <v>-6.9305453892999997</v>
          </cell>
          <cell r="DM373">
            <v>-45.013444305799993</v>
          </cell>
          <cell r="DN373">
            <v>-1.9348108095200161</v>
          </cell>
          <cell r="DO373">
            <v>-2.3179891001699997</v>
          </cell>
          <cell r="DP373">
            <v>15.396883817450004</v>
          </cell>
          <cell r="DQ373">
            <v>12.329495864499998</v>
          </cell>
          <cell r="DR373">
            <v>17.383750985799907</v>
          </cell>
          <cell r="DS373">
            <v>0</v>
          </cell>
          <cell r="DT373">
            <v>-23.971918585380003</v>
          </cell>
          <cell r="DU373">
            <v>20.394112012870011</v>
          </cell>
          <cell r="DV373">
            <v>-10.861176107730003</v>
          </cell>
          <cell r="DW373">
            <v>3.7002966533800006</v>
          </cell>
          <cell r="DX373">
            <v>-11.999406718000001</v>
          </cell>
          <cell r="DY373">
            <v>-4.3150654751799991</v>
          </cell>
          <cell r="DZ373">
            <v>-46.875347397610057</v>
          </cell>
          <cell r="EA373">
            <v>44.330050637149995</v>
          </cell>
          <cell r="EB373">
            <v>2.6280163693099996</v>
          </cell>
          <cell r="EC373">
            <v>32.630021718609996</v>
          </cell>
          <cell r="ED373">
            <v>11.724167878379999</v>
          </cell>
          <cell r="EE373">
            <v>26.442677593369979</v>
          </cell>
          <cell r="EF373">
            <v>-2.6287405656800003</v>
          </cell>
          <cell r="EG373">
            <v>6.7014973950400005</v>
          </cell>
          <cell r="EH373">
            <v>5.0449302276800019</v>
          </cell>
          <cell r="EI373">
            <v>-0.14187552244000301</v>
          </cell>
          <cell r="EJ373">
            <v>0.91641320958999906</v>
          </cell>
          <cell r="EK373">
            <v>-15.842894335070001</v>
          </cell>
          <cell r="EL373">
            <v>-3.8163282979499993</v>
          </cell>
          <cell r="EM373">
            <v>68.646597656300003</v>
          </cell>
          <cell r="EN373">
            <v>-20.402079561800008</v>
          </cell>
          <cell r="EO373">
            <v>-3.9747118198699987</v>
          </cell>
          <cell r="EP373">
            <v>1.6393184164799983</v>
          </cell>
          <cell r="EQ373">
            <v>-9.69944920891</v>
          </cell>
          <cell r="ER373">
            <v>32.19228762735986</v>
          </cell>
          <cell r="ES373">
            <v>15.171099529320003</v>
          </cell>
          <cell r="ET373">
            <v>-18.843877979719963</v>
          </cell>
          <cell r="EU373">
            <v>2.4729326602700041</v>
          </cell>
          <cell r="EV373">
            <v>19.597894469449997</v>
          </cell>
          <cell r="EW373">
            <v>-10.405662691420005</v>
          </cell>
          <cell r="EX373">
            <v>-4.1120263105100001</v>
          </cell>
          <cell r="EY373">
            <v>7.2892584214799978</v>
          </cell>
          <cell r="EZ373">
            <v>-33.407122557890006</v>
          </cell>
          <cell r="FA373">
            <v>21.310226333730007</v>
          </cell>
          <cell r="FB373">
            <v>-2.75600238</v>
          </cell>
          <cell r="FC373">
            <v>12.314107482209998</v>
          </cell>
          <cell r="FD373">
            <v>23.561460650439994</v>
          </cell>
          <cell r="FE373">
            <v>-39.954669763559934</v>
          </cell>
          <cell r="FF373">
            <v>0</v>
          </cell>
          <cell r="FG373">
            <v>0</v>
          </cell>
          <cell r="FH373">
            <v>8.4651838122900003</v>
          </cell>
          <cell r="FI373">
            <v>0</v>
          </cell>
          <cell r="FJ373">
            <v>-3.8582469570799987</v>
          </cell>
          <cell r="FK373">
            <v>0</v>
          </cell>
          <cell r="FL373">
            <v>-6.5932606781299974</v>
          </cell>
          <cell r="FM373">
            <v>-68.572942436600016</v>
          </cell>
          <cell r="FN373">
            <v>30.947206317769982</v>
          </cell>
          <cell r="FO373">
            <v>-3.9983331258200003</v>
          </cell>
          <cell r="FP373">
            <v>9.9306360960599989</v>
          </cell>
          <cell r="FQ373">
            <v>-6.2749127920500065</v>
          </cell>
          <cell r="FR373">
            <v>27.062703732390105</v>
          </cell>
          <cell r="FS373">
            <v>2.7523410568099997</v>
          </cell>
          <cell r="FT373">
            <v>-9.7398207281300007</v>
          </cell>
          <cell r="FU373">
            <v>7.7390304183600094</v>
          </cell>
          <cell r="FV373">
            <v>1.4709390768800006</v>
          </cell>
          <cell r="FW373">
            <v>0.68349267319000262</v>
          </cell>
          <cell r="FX373">
            <v>-2.1357291174900004</v>
          </cell>
          <cell r="FY373">
            <v>-9.6516397192199967</v>
          </cell>
          <cell r="FZ373">
            <v>49.028284329310054</v>
          </cell>
          <cell r="GA373">
            <v>-65.178240878170016</v>
          </cell>
          <cell r="GB373">
            <v>7.0597032271800018</v>
          </cell>
          <cell r="GC373">
            <v>10.390402670969998</v>
          </cell>
          <cell r="GD373">
            <v>34.643940722700002</v>
          </cell>
          <cell r="GE373">
            <v>90.294506499870067</v>
          </cell>
          <cell r="GF373">
            <v>0</v>
          </cell>
          <cell r="GG373">
            <v>-13.767322476159997</v>
          </cell>
          <cell r="GH373">
            <v>4.98799673165</v>
          </cell>
          <cell r="GI373">
            <v>6.0616058498800012</v>
          </cell>
          <cell r="GJ373">
            <v>17.745649480620003</v>
          </cell>
          <cell r="GK373">
            <v>7.791163222749999</v>
          </cell>
          <cell r="GL373">
            <v>-13.25438370514</v>
          </cell>
          <cell r="GM373">
            <v>36.183131589339951</v>
          </cell>
          <cell r="GN373">
            <v>7.4615294613699916</v>
          </cell>
          <cell r="GO373">
            <v>0</v>
          </cell>
          <cell r="GP373">
            <v>1.0620972756600011</v>
          </cell>
          <cell r="GQ373">
            <v>36.023039069900001</v>
          </cell>
          <cell r="GR373">
            <v>0</v>
          </cell>
          <cell r="GS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  <cell r="HC373">
            <v>0</v>
          </cell>
          <cell r="HD373">
            <v>0</v>
          </cell>
          <cell r="HE373">
            <v>0</v>
          </cell>
          <cell r="HF373">
            <v>0</v>
          </cell>
          <cell r="HG373">
            <v>0</v>
          </cell>
          <cell r="HH373">
            <v>0</v>
          </cell>
          <cell r="HI373">
            <v>0</v>
          </cell>
          <cell r="HJ373">
            <v>0</v>
          </cell>
          <cell r="HK373">
            <v>0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0</v>
          </cell>
          <cell r="IG373">
            <v>0</v>
          </cell>
          <cell r="IH373">
            <v>0</v>
          </cell>
          <cell r="II373">
            <v>0</v>
          </cell>
          <cell r="IJ373">
            <v>0</v>
          </cell>
          <cell r="IK373">
            <v>0</v>
          </cell>
          <cell r="IL373">
            <v>0</v>
          </cell>
          <cell r="IM373">
            <v>0</v>
          </cell>
          <cell r="IN373">
            <v>0</v>
          </cell>
          <cell r="IO373">
            <v>0</v>
          </cell>
          <cell r="IP373">
            <v>0</v>
          </cell>
          <cell r="IQ373">
            <v>0</v>
          </cell>
          <cell r="IR373">
            <v>0</v>
          </cell>
          <cell r="IS373">
            <v>0</v>
          </cell>
          <cell r="IT373">
            <v>0</v>
          </cell>
          <cell r="IU373">
            <v>0</v>
          </cell>
          <cell r="IV373">
            <v>0</v>
          </cell>
          <cell r="IW373">
            <v>0</v>
          </cell>
          <cell r="IX373">
            <v>0</v>
          </cell>
          <cell r="IY373">
            <v>0</v>
          </cell>
          <cell r="IZ373">
            <v>0</v>
          </cell>
          <cell r="JA373">
            <v>0</v>
          </cell>
          <cell r="JB373">
            <v>0</v>
          </cell>
          <cell r="JC373">
            <v>0</v>
          </cell>
          <cell r="JD373">
            <v>0</v>
          </cell>
          <cell r="JE373">
            <v>0</v>
          </cell>
          <cell r="JF373">
            <v>0</v>
          </cell>
          <cell r="JG373">
            <v>0</v>
          </cell>
          <cell r="JH373">
            <v>0</v>
          </cell>
          <cell r="JI373">
            <v>0</v>
          </cell>
          <cell r="JJ373">
            <v>0</v>
          </cell>
          <cell r="JK373">
            <v>0</v>
          </cell>
          <cell r="JL373">
            <v>0</v>
          </cell>
          <cell r="JM373">
            <v>0</v>
          </cell>
          <cell r="JN373">
            <v>0</v>
          </cell>
          <cell r="JO373">
            <v>0</v>
          </cell>
          <cell r="JP373">
            <v>0</v>
          </cell>
          <cell r="J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-91.668193343150051</v>
          </cell>
          <cell r="S374">
            <v>-1.7036099900000212E-3</v>
          </cell>
          <cell r="T374">
            <v>6.2388102999999528E-4</v>
          </cell>
          <cell r="U374">
            <v>0</v>
          </cell>
          <cell r="V374">
            <v>-1.1786987599999854E-3</v>
          </cell>
          <cell r="W374">
            <v>-2.9782402939499661</v>
          </cell>
          <cell r="X374">
            <v>-13.270188290499846</v>
          </cell>
          <cell r="Y374">
            <v>-34.206794834170068</v>
          </cell>
          <cell r="Z374">
            <v>-42.172565042329779</v>
          </cell>
          <cell r="AA374">
            <v>-6.8966279700197219</v>
          </cell>
          <cell r="AB374">
            <v>2.861738693100051</v>
          </cell>
          <cell r="AC374">
            <v>-0.18893036227984794</v>
          </cell>
          <cell r="AD374">
            <v>5.1856731847201445</v>
          </cell>
          <cell r="AE374">
            <v>-26.643538810951213</v>
          </cell>
          <cell r="AF374">
            <v>20.216183453659823</v>
          </cell>
          <cell r="AG374">
            <v>-5.3932475442700252</v>
          </cell>
          <cell r="AH374">
            <v>0.74899100370998895</v>
          </cell>
          <cell r="AI374">
            <v>-2.6327170236601205</v>
          </cell>
          <cell r="AJ374">
            <v>-2.6881092874600654</v>
          </cell>
          <cell r="AK374">
            <v>5.6392173710900124</v>
          </cell>
          <cell r="AL374">
            <v>-11.95128989095042</v>
          </cell>
          <cell r="AM374">
            <v>-17.272651355539892</v>
          </cell>
          <cell r="AN374">
            <v>-9.3268899042795965</v>
          </cell>
          <cell r="AO374">
            <v>0.60742272653004648</v>
          </cell>
          <cell r="AP374">
            <v>1.2323836497298544</v>
          </cell>
          <cell r="AQ374">
            <v>-5.8228320095101935</v>
          </cell>
          <cell r="AR374">
            <v>-57.795211314312837</v>
          </cell>
          <cell r="AS374">
            <v>4.5578021400101534</v>
          </cell>
          <cell r="AT374">
            <v>-11.156803386179945</v>
          </cell>
          <cell r="AU374">
            <v>9.3417004239200878</v>
          </cell>
          <cell r="AV374">
            <v>0.60989044216012189</v>
          </cell>
          <cell r="AW374">
            <v>-3.1074700261499402</v>
          </cell>
          <cell r="AX374">
            <v>-3.0959898031500188</v>
          </cell>
          <cell r="AY374">
            <v>-8.2126679094299107</v>
          </cell>
          <cell r="AZ374">
            <v>-27.473462025170193</v>
          </cell>
          <cell r="BA374">
            <v>-14.871974409240465</v>
          </cell>
          <cell r="BB374">
            <v>-1.2509283112199796</v>
          </cell>
          <cell r="BC374">
            <v>3.2812923027298666</v>
          </cell>
          <cell r="BD374">
            <v>-6.4166007525898294</v>
          </cell>
          <cell r="BE374">
            <v>-29.636341882320266</v>
          </cell>
          <cell r="BF374">
            <v>-6.1797657954298302</v>
          </cell>
          <cell r="BG374">
            <v>-3.1676148830999864</v>
          </cell>
          <cell r="BH374">
            <v>7.8911447941000006</v>
          </cell>
          <cell r="BI374">
            <v>2.5382148067199637</v>
          </cell>
          <cell r="BJ374">
            <v>-2.5899648461099787</v>
          </cell>
          <cell r="BK374">
            <v>-6.6213886165299982</v>
          </cell>
          <cell r="BL374">
            <v>-16.962579718249799</v>
          </cell>
          <cell r="BM374">
            <v>-2.8185150090203024</v>
          </cell>
          <cell r="BN374">
            <v>1.3663868124201599</v>
          </cell>
          <cell r="BO374">
            <v>-1.100900565709992</v>
          </cell>
          <cell r="BP374">
            <v>-2.8130242306899618</v>
          </cell>
          <cell r="BQ374">
            <v>0.82166536927979905</v>
          </cell>
          <cell r="BR374">
            <v>-35.36341275122868</v>
          </cell>
          <cell r="BS374">
            <v>-2.8094806806500401</v>
          </cell>
          <cell r="BT374">
            <v>10.735926982229898</v>
          </cell>
          <cell r="BU374">
            <v>-3.4698689644400247</v>
          </cell>
          <cell r="BV374">
            <v>-0.43976764417004688</v>
          </cell>
          <cell r="BW374">
            <v>-2.7347604681999655</v>
          </cell>
          <cell r="BX374">
            <v>-7.4856186688200523</v>
          </cell>
          <cell r="BY374">
            <v>-15.548492349979824</v>
          </cell>
          <cell r="BZ374">
            <v>-0.40934353912007282</v>
          </cell>
          <cell r="CA374">
            <v>-19.436506644510018</v>
          </cell>
          <cell r="CB374">
            <v>0.17049919211990527</v>
          </cell>
          <cell r="CC374">
            <v>4.4881588929700911</v>
          </cell>
          <cell r="CD374">
            <v>1.575841141339879</v>
          </cell>
          <cell r="CE374">
            <v>-37.043674942811776</v>
          </cell>
          <cell r="CF374">
            <v>-0.12044129064986464</v>
          </cell>
          <cell r="CG374">
            <v>-23.171452630549993</v>
          </cell>
          <cell r="CH374">
            <v>-0.22855022222995558</v>
          </cell>
          <cell r="CI374">
            <v>0</v>
          </cell>
          <cell r="CJ374">
            <v>5.7737619729500693</v>
          </cell>
          <cell r="CK374">
            <v>-9.0495965246899459</v>
          </cell>
          <cell r="CL374">
            <v>3.5287470585901701</v>
          </cell>
          <cell r="CM374">
            <v>-0.65076647331079585</v>
          </cell>
          <cell r="CN374">
            <v>-2.6314360491599018</v>
          </cell>
          <cell r="CO374">
            <v>-1.2661165698899595</v>
          </cell>
          <cell r="CP374">
            <v>-2.5291831264598841</v>
          </cell>
          <cell r="CQ374">
            <v>-6.6986410874098965</v>
          </cell>
          <cell r="CR374">
            <v>78.281433104548341</v>
          </cell>
          <cell r="CS374">
            <v>2.4039045493699973</v>
          </cell>
          <cell r="CT374">
            <v>3.524013538380018</v>
          </cell>
          <cell r="CU374">
            <v>2.5381572133500185</v>
          </cell>
          <cell r="CV374">
            <v>3.2496503185598158</v>
          </cell>
          <cell r="CW374">
            <v>6.9336787016900416</v>
          </cell>
          <cell r="CX374">
            <v>8.2609386304300187</v>
          </cell>
          <cell r="CY374">
            <v>23.145466669830057</v>
          </cell>
          <cell r="CZ374">
            <v>3.5789144468903942</v>
          </cell>
          <cell r="DA374">
            <v>5.0918752676298027</v>
          </cell>
          <cell r="DB374">
            <v>8.2848082572999715</v>
          </cell>
          <cell r="DC374">
            <v>2.5659784750000654</v>
          </cell>
          <cell r="DD374">
            <v>8.7040470361200732</v>
          </cell>
          <cell r="DE374">
            <v>99.112331474210805</v>
          </cell>
          <cell r="DF374">
            <v>-0.24697613045992739</v>
          </cell>
          <cell r="DG374">
            <v>5.6230977414298877</v>
          </cell>
          <cell r="DH374">
            <v>-8.0888395799598811</v>
          </cell>
          <cell r="DI374">
            <v>6.1328339876101836</v>
          </cell>
          <cell r="DJ374">
            <v>5.3147971583899789</v>
          </cell>
          <cell r="DK374">
            <v>13.538916889059806</v>
          </cell>
          <cell r="DL374">
            <v>45.301173000450035</v>
          </cell>
          <cell r="DM374">
            <v>10.718743890550058</v>
          </cell>
          <cell r="DN374">
            <v>5.4431831011897884</v>
          </cell>
          <cell r="DO374">
            <v>21.20754280041001</v>
          </cell>
          <cell r="DP374">
            <v>-4.4070756172601477</v>
          </cell>
          <cell r="DQ374">
            <v>-1.4250657671998397</v>
          </cell>
          <cell r="DR374">
            <v>93.70999037076399</v>
          </cell>
          <cell r="DS374">
            <v>1.2494134796598928</v>
          </cell>
          <cell r="DT374">
            <v>6.338208349230058</v>
          </cell>
          <cell r="DU374">
            <v>14.081340320989966</v>
          </cell>
          <cell r="DV374">
            <v>7.9075037821000933</v>
          </cell>
          <cell r="DW374">
            <v>3.9431056135400695</v>
          </cell>
          <cell r="DX374">
            <v>23.006717900759895</v>
          </cell>
          <cell r="DY374">
            <v>25.252530302160039</v>
          </cell>
          <cell r="DZ374">
            <v>2.370260204560509</v>
          </cell>
          <cell r="EA374">
            <v>3.1354130590600562</v>
          </cell>
          <cell r="EB374">
            <v>-7.272811351529981</v>
          </cell>
          <cell r="EC374">
            <v>8.7109475812399069</v>
          </cell>
          <cell r="ED374">
            <v>4.98736112898996</v>
          </cell>
          <cell r="EE374">
            <v>68.201757170485507</v>
          </cell>
          <cell r="EF374">
            <v>5.8627686343900223</v>
          </cell>
          <cell r="EG374">
            <v>1.5452280990499503</v>
          </cell>
          <cell r="EH374">
            <v>4.9253323746601154</v>
          </cell>
          <cell r="EI374">
            <v>3.0228224207999119</v>
          </cell>
          <cell r="EJ374">
            <v>-0.62477071731018441</v>
          </cell>
          <cell r="EK374">
            <v>7.0379242434800062</v>
          </cell>
          <cell r="EL374">
            <v>30.775190687499958</v>
          </cell>
          <cell r="EM374">
            <v>1.3902207551695938</v>
          </cell>
          <cell r="EN374">
            <v>7.126233324210034</v>
          </cell>
          <cell r="EO374">
            <v>3.9348823989499806</v>
          </cell>
          <cell r="EP374">
            <v>1.380445040569839</v>
          </cell>
          <cell r="EQ374">
            <v>1.8254799090200322</v>
          </cell>
          <cell r="ER374">
            <v>100.89454388205922</v>
          </cell>
          <cell r="ES374">
            <v>0</v>
          </cell>
          <cell r="ET374">
            <v>2.9461895700000351E-3</v>
          </cell>
          <cell r="EU374">
            <v>0</v>
          </cell>
          <cell r="EV374">
            <v>0</v>
          </cell>
          <cell r="EW374">
            <v>6.8708189499701575</v>
          </cell>
          <cell r="EX374">
            <v>6.7668451440798663</v>
          </cell>
          <cell r="EY374">
            <v>25.31514564256986</v>
          </cell>
          <cell r="EZ374">
            <v>16.189988644539881</v>
          </cell>
          <cell r="FA374">
            <v>10.183938357700526</v>
          </cell>
          <cell r="FB374">
            <v>6.672323933340067</v>
          </cell>
          <cell r="FC374">
            <v>15.00541779532</v>
          </cell>
          <cell r="FD374">
            <v>13.887119224969865</v>
          </cell>
          <cell r="FE374">
            <v>121.71531690700976</v>
          </cell>
          <cell r="FF374">
            <v>-3.7677902754201114</v>
          </cell>
          <cell r="FG374">
            <v>9.3636454146200094</v>
          </cell>
          <cell r="FH374">
            <v>4.2070678997600908</v>
          </cell>
          <cell r="FI374">
            <v>10.574191921310103</v>
          </cell>
          <cell r="FJ374">
            <v>1.4193621661501084</v>
          </cell>
          <cell r="FK374">
            <v>13.19059537247017</v>
          </cell>
          <cell r="FL374">
            <v>23.962021255520312</v>
          </cell>
          <cell r="FM374">
            <v>38.314011070909146</v>
          </cell>
          <cell r="FN374">
            <v>13.806914305070222</v>
          </cell>
          <cell r="FO374">
            <v>2.2188833471100224</v>
          </cell>
          <cell r="FP374">
            <v>5.9215737397998964</v>
          </cell>
          <cell r="FQ374">
            <v>2.5048406897099085</v>
          </cell>
          <cell r="FR374">
            <v>111.80072654416108</v>
          </cell>
          <cell r="FS374">
            <v>-3.4381411427999637</v>
          </cell>
          <cell r="FT374">
            <v>8.6229425756100682</v>
          </cell>
          <cell r="FU374">
            <v>11.76491007114987</v>
          </cell>
          <cell r="FV374">
            <v>4.712880448390024</v>
          </cell>
          <cell r="FW374">
            <v>1.5479571065799291</v>
          </cell>
          <cell r="FX374">
            <v>14.896056923889887</v>
          </cell>
          <cell r="FY374">
            <v>27.271241224749929</v>
          </cell>
          <cell r="FZ374">
            <v>17.718529685120757</v>
          </cell>
          <cell r="GA374">
            <v>21.27841121375991</v>
          </cell>
          <cell r="GB374">
            <v>-0.28655064825966292</v>
          </cell>
          <cell r="GC374">
            <v>-7.2652007785598016</v>
          </cell>
          <cell r="GD374">
            <v>14.977689864530475</v>
          </cell>
          <cell r="GE374">
            <v>143.63928680702884</v>
          </cell>
          <cell r="GF374">
            <v>0.5190067812199004</v>
          </cell>
          <cell r="GG374">
            <v>2.1982183939098832</v>
          </cell>
          <cell r="GH374">
            <v>13.100991384799727</v>
          </cell>
          <cell r="GI374">
            <v>11.216141980550219</v>
          </cell>
          <cell r="GJ374">
            <v>11.859554449029929</v>
          </cell>
          <cell r="GK374">
            <v>20.989838380510037</v>
          </cell>
          <cell r="GL374">
            <v>15.829372842099929</v>
          </cell>
          <cell r="GM374">
            <v>18.799931862680296</v>
          </cell>
          <cell r="GN374">
            <v>32.232534622180083</v>
          </cell>
          <cell r="GO374">
            <v>0.71680989508990933</v>
          </cell>
          <cell r="GP374">
            <v>9.6801192442703723</v>
          </cell>
          <cell r="GQ374">
            <v>6.4967669706904871</v>
          </cell>
          <cell r="GR374">
            <v>-9.4782728316495195</v>
          </cell>
          <cell r="GS374">
            <v>1.5959852127499516</v>
          </cell>
          <cell r="GT374">
            <v>5.2701477992200125</v>
          </cell>
          <cell r="GU374">
            <v>11.435580417959955</v>
          </cell>
          <cell r="GV374">
            <v>1.353391747460023</v>
          </cell>
          <cell r="GW374">
            <v>-1.5331284153702427</v>
          </cell>
          <cell r="GX374">
            <v>27.302407047529982</v>
          </cell>
          <cell r="GY374">
            <v>-159.87942233730973</v>
          </cell>
          <cell r="GZ374">
            <v>29.778129090740094</v>
          </cell>
          <cell r="HA374">
            <v>19.168848599160356</v>
          </cell>
          <cell r="HB374">
            <v>-7.5843763563598259</v>
          </cell>
          <cell r="HC374">
            <v>4.0676831284904438</v>
          </cell>
          <cell r="HD374">
            <v>59.546481234079693</v>
          </cell>
          <cell r="HE374">
            <v>269.32759505898684</v>
          </cell>
          <cell r="HF374">
            <v>3.5703867093502595</v>
          </cell>
          <cell r="HG374">
            <v>51.357263443110014</v>
          </cell>
          <cell r="HH374">
            <v>2.4225226464199636</v>
          </cell>
          <cell r="HI374">
            <v>0</v>
          </cell>
          <cell r="HJ374">
            <v>22.614088224939962</v>
          </cell>
          <cell r="HK374">
            <v>32.860618893770038</v>
          </cell>
          <cell r="HL374">
            <v>71.840600803719326</v>
          </cell>
          <cell r="HM374">
            <v>49.026717493229626</v>
          </cell>
          <cell r="HN374">
            <v>19.7872358085001</v>
          </cell>
          <cell r="HO374">
            <v>3.0746727407699836</v>
          </cell>
          <cell r="HP374">
            <v>-3.4648018517398214</v>
          </cell>
          <cell r="HQ374">
            <v>16.238290146920008</v>
          </cell>
          <cell r="HR374">
            <v>158.58143371924052</v>
          </cell>
          <cell r="HS374">
            <v>2.6606666296502226</v>
          </cell>
          <cell r="HT374">
            <v>6.2733725330999732</v>
          </cell>
          <cell r="HU374">
            <v>4.1433227607699337</v>
          </cell>
          <cell r="HV374">
            <v>0.58581304356005148</v>
          </cell>
          <cell r="HW374">
            <v>24.907566279300113</v>
          </cell>
          <cell r="HX374">
            <v>3.4558032789700235</v>
          </cell>
          <cell r="HY374">
            <v>31.472369649979782</v>
          </cell>
          <cell r="HZ374">
            <v>23.398124942780214</v>
          </cell>
          <cell r="IA374">
            <v>21.611253117140677</v>
          </cell>
          <cell r="IB374">
            <v>6.7959241051999015</v>
          </cell>
          <cell r="IC374">
            <v>13.034917807049851</v>
          </cell>
          <cell r="ID374">
            <v>20.24229957173975</v>
          </cell>
          <cell r="IE374">
            <v>5.9576356900006289E-3</v>
          </cell>
          <cell r="IF374">
            <v>0</v>
          </cell>
          <cell r="IG374">
            <v>-8.4781925999999341E-3</v>
          </cell>
          <cell r="IH374">
            <v>0</v>
          </cell>
          <cell r="II374">
            <v>0</v>
          </cell>
          <cell r="IJ374">
            <v>0</v>
          </cell>
          <cell r="IK374">
            <v>0</v>
          </cell>
          <cell r="IL374">
            <v>2.7695330379999827E-2</v>
          </cell>
          <cell r="IM374">
            <v>1.5600466079999986E-2</v>
          </cell>
          <cell r="IN374">
            <v>3.0448586700000391E-3</v>
          </cell>
          <cell r="IO374">
            <v>0</v>
          </cell>
          <cell r="IP374">
            <v>0</v>
          </cell>
          <cell r="IQ374">
            <v>-3.1904826839999956E-2</v>
          </cell>
          <cell r="IR374">
            <v>-3.9781439930001383E-2</v>
          </cell>
          <cell r="IS374">
            <v>0</v>
          </cell>
          <cell r="IT374">
            <v>-5.1612077800000655E-3</v>
          </cell>
          <cell r="IU374">
            <v>0</v>
          </cell>
          <cell r="IV374">
            <v>0</v>
          </cell>
          <cell r="IW374">
            <v>0</v>
          </cell>
          <cell r="IX374">
            <v>1.5414197799999974E-2</v>
          </cell>
          <cell r="IY374">
            <v>0</v>
          </cell>
          <cell r="IZ374">
            <v>1.4898607040000122E-2</v>
          </cell>
          <cell r="JA374">
            <v>0</v>
          </cell>
          <cell r="JB374">
            <v>-1.0968294210000007E-2</v>
          </cell>
          <cell r="JC374">
            <v>-5.3964742780000075E-2</v>
          </cell>
          <cell r="JD374">
            <v>0</v>
          </cell>
          <cell r="JE374">
            <v>-2.0492168399997013E-3</v>
          </cell>
          <cell r="JF374">
            <v>1.0023702340000051E-2</v>
          </cell>
          <cell r="JG374">
            <v>8.2951141300000586E-3</v>
          </cell>
          <cell r="JH374">
            <v>0</v>
          </cell>
          <cell r="JI374">
            <v>0</v>
          </cell>
          <cell r="JJ374">
            <v>0</v>
          </cell>
          <cell r="JK374">
            <v>0</v>
          </cell>
          <cell r="JL374">
            <v>8.5671270000142741E-5</v>
          </cell>
          <cell r="JM374">
            <v>1.5719846350000122E-2</v>
          </cell>
          <cell r="JN374">
            <v>1.8971065060000125E-2</v>
          </cell>
          <cell r="JO374">
            <v>-6.5799833369999949E-2</v>
          </cell>
          <cell r="JP374">
            <v>1.0655217380000082E-2</v>
          </cell>
          <cell r="J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-22.227693610970164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-0.66688996445003568</v>
          </cell>
          <cell r="X375">
            <v>-1.6446030835700469</v>
          </cell>
          <cell r="Y375">
            <v>-10.418860558429913</v>
          </cell>
          <cell r="Z375">
            <v>-10.214594264740015</v>
          </cell>
          <cell r="AA375">
            <v>-4.7078185640900756</v>
          </cell>
          <cell r="AB375">
            <v>-3.3811192810100295</v>
          </cell>
          <cell r="AC375">
            <v>3.4073125873599963</v>
          </cell>
          <cell r="AD375">
            <v>5.3988795179600118</v>
          </cell>
          <cell r="AE375">
            <v>-21.604029272210028</v>
          </cell>
          <cell r="AF375">
            <v>-10.19595616805006</v>
          </cell>
          <cell r="AG375">
            <v>-0.23337415667003825</v>
          </cell>
          <cell r="AH375">
            <v>-0.10230264930999056</v>
          </cell>
          <cell r="AI375">
            <v>-1.5317490385799317</v>
          </cell>
          <cell r="AJ375">
            <v>-1.2260301359899586</v>
          </cell>
          <cell r="AK375">
            <v>-2.0750447970299888</v>
          </cell>
          <cell r="AL375">
            <v>-11.764897017989995</v>
          </cell>
          <cell r="AM375">
            <v>-4.7298332093099589</v>
          </cell>
          <cell r="AN375">
            <v>-3.6323492657199949</v>
          </cell>
          <cell r="AO375">
            <v>3.6149862401099142</v>
          </cell>
          <cell r="AP375">
            <v>4.7733884096399777</v>
          </cell>
          <cell r="AQ375">
            <v>5.4991325166899969</v>
          </cell>
          <cell r="AR375">
            <v>-13.808147513780568</v>
          </cell>
          <cell r="AS375">
            <v>1.6027606701700279</v>
          </cell>
          <cell r="AT375">
            <v>-4.9939331900500292</v>
          </cell>
          <cell r="AU375">
            <v>4.26789619600072E-2</v>
          </cell>
          <cell r="AV375">
            <v>-0.91707825299997126</v>
          </cell>
          <cell r="AW375">
            <v>-2.3996988132599881</v>
          </cell>
          <cell r="AX375">
            <v>0.42859753019001801</v>
          </cell>
          <cell r="AY375">
            <v>-2.5097083256599717</v>
          </cell>
          <cell r="AZ375">
            <v>-5.1045346174798851</v>
          </cell>
          <cell r="BA375">
            <v>-2.9652463156700719</v>
          </cell>
          <cell r="BB375">
            <v>-1.3385775040599839</v>
          </cell>
          <cell r="BC375">
            <v>-2.591954592990021</v>
          </cell>
          <cell r="BD375">
            <v>6.9385469360699972</v>
          </cell>
          <cell r="BE375">
            <v>-2.7202228669202668</v>
          </cell>
          <cell r="BF375">
            <v>-0.18866997564998655</v>
          </cell>
          <cell r="BG375">
            <v>4.8524273878099962</v>
          </cell>
          <cell r="BH375">
            <v>0.58767459181996173</v>
          </cell>
          <cell r="BI375">
            <v>-0.71827038692001111</v>
          </cell>
          <cell r="BJ375">
            <v>2.8010709652099877</v>
          </cell>
          <cell r="BK375">
            <v>-1.5478714583499595</v>
          </cell>
          <cell r="BL375">
            <v>-4.9003240628401272</v>
          </cell>
          <cell r="BM375">
            <v>0.32252735116014719</v>
          </cell>
          <cell r="BN375">
            <v>-0.56635748963003607</v>
          </cell>
          <cell r="BO375">
            <v>-1.6963790029799952</v>
          </cell>
          <cell r="BP375">
            <v>0.18781543425996006</v>
          </cell>
          <cell r="BQ375">
            <v>-1.853866220810005</v>
          </cell>
          <cell r="BR375">
            <v>-24.737568732030013</v>
          </cell>
          <cell r="BS375">
            <v>3.1271547829900044</v>
          </cell>
          <cell r="BT375">
            <v>-1.9477355379000301</v>
          </cell>
          <cell r="BU375">
            <v>-9.1541548099939973E-2</v>
          </cell>
          <cell r="BV375">
            <v>1.5882627437199801</v>
          </cell>
          <cell r="BW375">
            <v>-2.1898858484199764</v>
          </cell>
          <cell r="BX375">
            <v>2.4767859344099747</v>
          </cell>
          <cell r="BY375">
            <v>-8.1057403422800007</v>
          </cell>
          <cell r="BZ375">
            <v>-3.737838784309929</v>
          </cell>
          <cell r="CA375">
            <v>-8.5472776879300909</v>
          </cell>
          <cell r="CB375">
            <v>-0.44400570986002208</v>
          </cell>
          <cell r="CC375">
            <v>-5.1792712328399944</v>
          </cell>
          <cell r="CD375">
            <v>-1.6864755015099604</v>
          </cell>
          <cell r="CE375">
            <v>-1.1541673283591081</v>
          </cell>
          <cell r="CF375">
            <v>0.11811778168001297</v>
          </cell>
          <cell r="CG375">
            <v>-4.2742084504900504</v>
          </cell>
          <cell r="CH375">
            <v>0.23229461441999888</v>
          </cell>
          <cell r="CI375">
            <v>0</v>
          </cell>
          <cell r="CJ375">
            <v>-0.52547190492998652</v>
          </cell>
          <cell r="CK375">
            <v>-1.3980322940599876</v>
          </cell>
          <cell r="CL375">
            <v>-4.8632431208499156</v>
          </cell>
          <cell r="CM375">
            <v>0.61233712350997394</v>
          </cell>
          <cell r="CN375">
            <v>2.5679478561499991</v>
          </cell>
          <cell r="CO375">
            <v>1.6270788988200025</v>
          </cell>
          <cell r="CP375">
            <v>4.9826444877298854</v>
          </cell>
          <cell r="CQ375">
            <v>-0.23363232034006387</v>
          </cell>
          <cell r="CR375">
            <v>28.511069579820287</v>
          </cell>
          <cell r="CS375">
            <v>-2.1585659273799962</v>
          </cell>
          <cell r="CT375">
            <v>1.2097018962000448</v>
          </cell>
          <cell r="CU375">
            <v>-5.9889062260600099</v>
          </cell>
          <cell r="CV375">
            <v>0.75989020432001553</v>
          </cell>
          <cell r="CW375">
            <v>-1.4215439725000465</v>
          </cell>
          <cell r="CX375">
            <v>1.7687042344400083</v>
          </cell>
          <cell r="CY375">
            <v>6.4410724440400031</v>
          </cell>
          <cell r="CZ375">
            <v>14.651079357270078</v>
          </cell>
          <cell r="DA375">
            <v>6.4338234985499412</v>
          </cell>
          <cell r="DB375">
            <v>-1.7702698633899843</v>
          </cell>
          <cell r="DC375">
            <v>2.1401788144399347</v>
          </cell>
          <cell r="DD375">
            <v>6.4459051198900283</v>
          </cell>
          <cell r="DE375">
            <v>50.607765784259755</v>
          </cell>
          <cell r="DF375">
            <v>1.5194918035499541</v>
          </cell>
          <cell r="DG375">
            <v>2.6635989518000542</v>
          </cell>
          <cell r="DH375">
            <v>4.1022787930199911</v>
          </cell>
          <cell r="DI375">
            <v>7.7638113320006141E-2</v>
          </cell>
          <cell r="DJ375">
            <v>0.68858572711991428</v>
          </cell>
          <cell r="DK375">
            <v>6.0207155865100219</v>
          </cell>
          <cell r="DL375">
            <v>10.70124554183991</v>
          </cell>
          <cell r="DM375">
            <v>3.9393849489399599</v>
          </cell>
          <cell r="DN375">
            <v>7.5243935984198629</v>
          </cell>
          <cell r="DO375">
            <v>1.3663169747599966</v>
          </cell>
          <cell r="DP375">
            <v>6.9667565002599758</v>
          </cell>
          <cell r="DQ375">
            <v>5.0373592447199371</v>
          </cell>
          <cell r="DR375">
            <v>28.669088564530284</v>
          </cell>
          <cell r="DS375">
            <v>2.163275217109998</v>
          </cell>
          <cell r="DT375">
            <v>1.7667998772599844</v>
          </cell>
          <cell r="DU375">
            <v>0.60217942731998164</v>
          </cell>
          <cell r="DV375">
            <v>-0.33309897081005602</v>
          </cell>
          <cell r="DW375">
            <v>6.9554015264700411</v>
          </cell>
          <cell r="DX375">
            <v>0.3907998642799555</v>
          </cell>
          <cell r="DY375">
            <v>6.655481229960003</v>
          </cell>
          <cell r="DZ375">
            <v>4.5689691319098529</v>
          </cell>
          <cell r="EA375">
            <v>2.9123947914199562</v>
          </cell>
          <cell r="EB375">
            <v>2.5920834267299142</v>
          </cell>
          <cell r="EC375">
            <v>-4.699061551890054</v>
          </cell>
          <cell r="ED375">
            <v>5.0938645947699683</v>
          </cell>
          <cell r="EE375">
            <v>30.685768751550313</v>
          </cell>
          <cell r="EF375">
            <v>-3.0494649268099749</v>
          </cell>
          <cell r="EG375">
            <v>-0.4881907609000109</v>
          </cell>
          <cell r="EH375">
            <v>-6.3272703870040914E-2</v>
          </cell>
          <cell r="EI375">
            <v>2.1907147364200057</v>
          </cell>
          <cell r="EJ375">
            <v>-1.7919030940299763</v>
          </cell>
          <cell r="EK375">
            <v>-1.0872517930399681</v>
          </cell>
          <cell r="EL375">
            <v>3.8853269677100002</v>
          </cell>
          <cell r="EM375">
            <v>10.23967301115988</v>
          </cell>
          <cell r="EN375">
            <v>6.7367849639397264</v>
          </cell>
          <cell r="EO375">
            <v>3.1034890286699692</v>
          </cell>
          <cell r="EP375">
            <v>2.1943211873400514</v>
          </cell>
          <cell r="EQ375">
            <v>8.8155421349599692</v>
          </cell>
          <cell r="ER375">
            <v>32.375564685489735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4.2005402736499491</v>
          </cell>
          <cell r="EX375">
            <v>3.819482138919966</v>
          </cell>
          <cell r="EY375">
            <v>16.168259678929985</v>
          </cell>
          <cell r="EZ375">
            <v>4.1152930149798976</v>
          </cell>
          <cell r="FA375">
            <v>0.87900932185004876</v>
          </cell>
          <cell r="FB375">
            <v>-9.0660314120015073E-2</v>
          </cell>
          <cell r="FC375">
            <v>0.42136244747996443</v>
          </cell>
          <cell r="FD375">
            <v>2.8622781238000243</v>
          </cell>
          <cell r="FE375">
            <v>55.62795613641083</v>
          </cell>
          <cell r="FF375">
            <v>6.28308210661001</v>
          </cell>
          <cell r="FG375">
            <v>6.00165385775</v>
          </cell>
          <cell r="FH375">
            <v>-0.96983131631998276</v>
          </cell>
          <cell r="FI375">
            <v>-3.0542260004800141</v>
          </cell>
          <cell r="FJ375">
            <v>7.1689650071700157</v>
          </cell>
          <cell r="FK375">
            <v>3.7660145138200392</v>
          </cell>
          <cell r="FL375">
            <v>11.689275138500079</v>
          </cell>
          <cell r="FM375">
            <v>3.2696783724800298</v>
          </cell>
          <cell r="FN375">
            <v>12.302241134180008</v>
          </cell>
          <cell r="FO375">
            <v>2.0214778794200186</v>
          </cell>
          <cell r="FP375">
            <v>-1.0412043686899324</v>
          </cell>
          <cell r="FQ375">
            <v>8.1908298119699907</v>
          </cell>
          <cell r="FR375">
            <v>46.117338991259203</v>
          </cell>
          <cell r="FS375">
            <v>5.9015132836199484</v>
          </cell>
          <cell r="FT375">
            <v>-0.58298522330005653</v>
          </cell>
          <cell r="FU375">
            <v>0.93158350816997881</v>
          </cell>
          <cell r="FV375">
            <v>7.4675533729987364E-2</v>
          </cell>
          <cell r="FW375">
            <v>5.8189898126199751</v>
          </cell>
          <cell r="FX375">
            <v>5.125716877020011</v>
          </cell>
          <cell r="FY375">
            <v>9.8223545406699486</v>
          </cell>
          <cell r="FZ375">
            <v>11.893319486210203</v>
          </cell>
          <cell r="GA375">
            <v>2.2494301467298783</v>
          </cell>
          <cell r="GB375">
            <v>-5.3651770999599648</v>
          </cell>
          <cell r="GC375">
            <v>6.4317480691199762</v>
          </cell>
          <cell r="GD375">
            <v>3.8161700566299714</v>
          </cell>
          <cell r="GE375">
            <v>15.81705634760965</v>
          </cell>
          <cell r="GF375">
            <v>2.1644402280899726</v>
          </cell>
          <cell r="GG375">
            <v>9.9618804072200078</v>
          </cell>
          <cell r="GH375">
            <v>2.665458167510053</v>
          </cell>
          <cell r="GI375">
            <v>-3.0925654099974054E-2</v>
          </cell>
          <cell r="GJ375">
            <v>-8.4646064571400075</v>
          </cell>
          <cell r="GK375">
            <v>6.2971246266299374</v>
          </cell>
          <cell r="GL375">
            <v>-3.4242383088401311</v>
          </cell>
          <cell r="GM375">
            <v>4.8649257462602691</v>
          </cell>
          <cell r="GN375">
            <v>-8.8853642535900121</v>
          </cell>
          <cell r="GO375">
            <v>4.9202937509699893</v>
          </cell>
          <cell r="GP375">
            <v>-2.8123367983599792</v>
          </cell>
          <cell r="GQ375">
            <v>8.5604048929600367</v>
          </cell>
          <cell r="GR375">
            <v>0</v>
          </cell>
          <cell r="GS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  <cell r="HC375">
            <v>0</v>
          </cell>
          <cell r="HD375">
            <v>0</v>
          </cell>
          <cell r="HE375">
            <v>0</v>
          </cell>
          <cell r="HF375">
            <v>0</v>
          </cell>
          <cell r="HG375">
            <v>0</v>
          </cell>
          <cell r="HH375">
            <v>0</v>
          </cell>
          <cell r="HI375">
            <v>0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0</v>
          </cell>
          <cell r="HZ375">
            <v>0</v>
          </cell>
          <cell r="IA375">
            <v>0</v>
          </cell>
          <cell r="IB375">
            <v>0</v>
          </cell>
          <cell r="IC375">
            <v>0</v>
          </cell>
          <cell r="ID375">
            <v>0</v>
          </cell>
          <cell r="IE375">
            <v>0</v>
          </cell>
          <cell r="IF375">
            <v>0</v>
          </cell>
          <cell r="IG375">
            <v>0</v>
          </cell>
          <cell r="IH375">
            <v>0</v>
          </cell>
          <cell r="II375">
            <v>0</v>
          </cell>
          <cell r="IJ375">
            <v>0</v>
          </cell>
          <cell r="IK375">
            <v>0</v>
          </cell>
          <cell r="IL375">
            <v>0</v>
          </cell>
          <cell r="IM375">
            <v>0</v>
          </cell>
          <cell r="IN375">
            <v>0</v>
          </cell>
          <cell r="IO375">
            <v>0</v>
          </cell>
          <cell r="IP375">
            <v>0</v>
          </cell>
          <cell r="IQ375">
            <v>0</v>
          </cell>
          <cell r="IR375">
            <v>0</v>
          </cell>
          <cell r="IS375">
            <v>0</v>
          </cell>
          <cell r="IT375">
            <v>0</v>
          </cell>
          <cell r="IU375">
            <v>0</v>
          </cell>
          <cell r="IV375">
            <v>0</v>
          </cell>
          <cell r="IW375">
            <v>0</v>
          </cell>
          <cell r="IX375">
            <v>0</v>
          </cell>
          <cell r="IY375">
            <v>0</v>
          </cell>
          <cell r="IZ375">
            <v>0</v>
          </cell>
          <cell r="JA375">
            <v>0</v>
          </cell>
          <cell r="JB375">
            <v>0</v>
          </cell>
          <cell r="JC375">
            <v>0</v>
          </cell>
          <cell r="JD375">
            <v>0</v>
          </cell>
          <cell r="JE375">
            <v>0</v>
          </cell>
          <cell r="JF375">
            <v>0</v>
          </cell>
          <cell r="JG375">
            <v>0</v>
          </cell>
          <cell r="JH375">
            <v>0</v>
          </cell>
          <cell r="JI375">
            <v>0</v>
          </cell>
          <cell r="JJ375">
            <v>0</v>
          </cell>
          <cell r="JK375">
            <v>0</v>
          </cell>
          <cell r="JL375">
            <v>0</v>
          </cell>
          <cell r="JM375">
            <v>0</v>
          </cell>
          <cell r="JN375">
            <v>0</v>
          </cell>
          <cell r="JO375">
            <v>0</v>
          </cell>
          <cell r="JP375">
            <v>0</v>
          </cell>
          <cell r="JQ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-39.845142619220496</v>
          </cell>
          <cell r="S376">
            <v>4.7859672700000244E-3</v>
          </cell>
          <cell r="T376">
            <v>2.6756646799999673E-3</v>
          </cell>
          <cell r="U376">
            <v>3.9694051600000502E-3</v>
          </cell>
          <cell r="V376">
            <v>-2.6649615700000129E-3</v>
          </cell>
          <cell r="W376">
            <v>-2.4764440528599607</v>
          </cell>
          <cell r="X376">
            <v>-16.625422041659817</v>
          </cell>
          <cell r="Y376">
            <v>-31.401489919139976</v>
          </cell>
          <cell r="Z376">
            <v>3.3030380058500555</v>
          </cell>
          <cell r="AA376">
            <v>-1.3808766583200622</v>
          </cell>
          <cell r="AB376">
            <v>-0.54931310313992299</v>
          </cell>
          <cell r="AC376">
            <v>3.8410398392699108</v>
          </cell>
          <cell r="AD376">
            <v>5.4355592352400208</v>
          </cell>
          <cell r="AE376">
            <v>-85.357113015998038</v>
          </cell>
          <cell r="AF376">
            <v>0.75454455021008471</v>
          </cell>
          <cell r="AG376">
            <v>-8.3402079784600573</v>
          </cell>
          <cell r="AH376">
            <v>-2.7720622172898857</v>
          </cell>
          <cell r="AI376">
            <v>-0.95494815673953326</v>
          </cell>
          <cell r="AJ376">
            <v>1.3062905687297643</v>
          </cell>
          <cell r="AK376">
            <v>-4.6116636597198521</v>
          </cell>
          <cell r="AL376">
            <v>-43.007911156559885</v>
          </cell>
          <cell r="AM376">
            <v>-14.259738141519961</v>
          </cell>
          <cell r="AN376">
            <v>-16.277841983910093</v>
          </cell>
          <cell r="AO376">
            <v>-0.20211143210991622</v>
          </cell>
          <cell r="AP376">
            <v>9.1021557917598557</v>
          </cell>
          <cell r="AQ376">
            <v>-6.0936192003900942</v>
          </cell>
          <cell r="AR376">
            <v>-83.064135332480873</v>
          </cell>
          <cell r="AS376">
            <v>-1.0135616079100487</v>
          </cell>
          <cell r="AT376">
            <v>7.4801559187999374</v>
          </cell>
          <cell r="AU376">
            <v>8.4304699982500324</v>
          </cell>
          <cell r="AV376">
            <v>-5.2834355236700503</v>
          </cell>
          <cell r="AW376">
            <v>-2.1915747179599521</v>
          </cell>
          <cell r="AX376">
            <v>-19.611221850490097</v>
          </cell>
          <cell r="AY376">
            <v>-47.21737531601002</v>
          </cell>
          <cell r="AZ376">
            <v>-4.4564190630199505</v>
          </cell>
          <cell r="BA376">
            <v>-15.224409790140044</v>
          </cell>
          <cell r="BB376">
            <v>-0.51080982162002897</v>
          </cell>
          <cell r="BC376">
            <v>-2.1696719770699247</v>
          </cell>
          <cell r="BD376">
            <v>-1.2962815816404145</v>
          </cell>
          <cell r="BE376">
            <v>-63.752176924799642</v>
          </cell>
          <cell r="BF376">
            <v>-4.362909332680033</v>
          </cell>
          <cell r="BG376">
            <v>-1.1007571203499538</v>
          </cell>
          <cell r="BH376">
            <v>14.047960231099978</v>
          </cell>
          <cell r="BI376">
            <v>3.1653683790100331</v>
          </cell>
          <cell r="BJ376">
            <v>-3.5165306900998985</v>
          </cell>
          <cell r="BK376">
            <v>-1.9078227214699837</v>
          </cell>
          <cell r="BL376">
            <v>-43.299221668629798</v>
          </cell>
          <cell r="BM376">
            <v>-5.9514311743299686</v>
          </cell>
          <cell r="BN376">
            <v>-7.6305996053698664</v>
          </cell>
          <cell r="BO376">
            <v>0.94898522142000274</v>
          </cell>
          <cell r="BP376">
            <v>-14.143185453000115</v>
          </cell>
          <cell r="BQ376">
            <v>-2.0329904000391252E-3</v>
          </cell>
          <cell r="BR376">
            <v>-48.57085957272102</v>
          </cell>
          <cell r="BS376">
            <v>-13.943154120369854</v>
          </cell>
          <cell r="BT376">
            <v>-30.740447855460047</v>
          </cell>
          <cell r="BU376">
            <v>1.5874181161499337</v>
          </cell>
          <cell r="BV376">
            <v>-6.2690821299999921E-3</v>
          </cell>
          <cell r="BW376">
            <v>-5.426645315409985</v>
          </cell>
          <cell r="BX376">
            <v>4.235828155159993</v>
          </cell>
          <cell r="BY376">
            <v>15.607944064340018</v>
          </cell>
          <cell r="BZ376">
            <v>-6.0523255718100017</v>
          </cell>
          <cell r="CA376">
            <v>-26.767960995930025</v>
          </cell>
          <cell r="CB376">
            <v>20.132275156759988</v>
          </cell>
          <cell r="CC376">
            <v>-4.8762536638798792</v>
          </cell>
          <cell r="CD376">
            <v>-2.3212684601401179</v>
          </cell>
          <cell r="CE376">
            <v>-13.438870804619</v>
          </cell>
          <cell r="CF376">
            <v>-0.83448112040008482</v>
          </cell>
          <cell r="CG376">
            <v>-6.5518586132400287</v>
          </cell>
          <cell r="CH376">
            <v>-0.86385035921000508</v>
          </cell>
          <cell r="CI376">
            <v>1.6751720387600244</v>
          </cell>
          <cell r="CJ376">
            <v>-4.1206431122800495</v>
          </cell>
          <cell r="CK376">
            <v>11.208530923709986</v>
          </cell>
          <cell r="CL376">
            <v>7.5063282903199706</v>
          </cell>
          <cell r="CM376">
            <v>-3.334239375680113</v>
          </cell>
          <cell r="CN376">
            <v>-1.1772742016100892</v>
          </cell>
          <cell r="CO376">
            <v>-17.113265857200076</v>
          </cell>
          <cell r="CP376">
            <v>4.8763294073401084</v>
          </cell>
          <cell r="CQ376">
            <v>-4.7096188251298372</v>
          </cell>
          <cell r="CR376">
            <v>149.8676393290516</v>
          </cell>
          <cell r="CS376">
            <v>6.7242529866799998</v>
          </cell>
          <cell r="CT376">
            <v>-15.225848564309899</v>
          </cell>
          <cell r="CU376">
            <v>5.1880945713000415</v>
          </cell>
          <cell r="CV376">
            <v>6.2232499944601045</v>
          </cell>
          <cell r="CW376">
            <v>28.190587181579986</v>
          </cell>
          <cell r="CX376">
            <v>4.8194096955199939</v>
          </cell>
          <cell r="CY376">
            <v>55.673364810710268</v>
          </cell>
          <cell r="CZ376">
            <v>3.6067144444199926</v>
          </cell>
          <cell r="DA376">
            <v>62.357524332689991</v>
          </cell>
          <cell r="DB376">
            <v>-6.8416694060500163</v>
          </cell>
          <cell r="DC376">
            <v>1.7245694089000381</v>
          </cell>
          <cell r="DD376">
            <v>-2.5726101268498951</v>
          </cell>
          <cell r="DE376">
            <v>11.380763725680481</v>
          </cell>
          <cell r="DF376">
            <v>-17.51518534739003</v>
          </cell>
          <cell r="DG376">
            <v>-12.86981385425986</v>
          </cell>
          <cell r="DH376">
            <v>5.5690884410000194</v>
          </cell>
          <cell r="DI376">
            <v>14.060320630390038</v>
          </cell>
          <cell r="DJ376">
            <v>3.3531710945899817</v>
          </cell>
          <cell r="DK376">
            <v>-3.6144272278900189</v>
          </cell>
          <cell r="DL376">
            <v>-4.3231624477499508</v>
          </cell>
          <cell r="DM376">
            <v>-3.1361912004400665</v>
          </cell>
          <cell r="DN376">
            <v>9.694179802989936</v>
          </cell>
          <cell r="DO376">
            <v>6.7418471954500205</v>
          </cell>
          <cell r="DP376">
            <v>8.2583230381400199</v>
          </cell>
          <cell r="DQ376">
            <v>5.1626136008500225</v>
          </cell>
          <cell r="DR376">
            <v>30.049261124820077</v>
          </cell>
          <cell r="DS376">
            <v>7.7122009392299447</v>
          </cell>
          <cell r="DT376">
            <v>-9.2330997274700053</v>
          </cell>
          <cell r="DU376">
            <v>-11.638430064340014</v>
          </cell>
          <cell r="DV376">
            <v>4.2326554400000105E-3</v>
          </cell>
          <cell r="DW376">
            <v>16.996473958980005</v>
          </cell>
          <cell r="DX376">
            <v>-2.616596901690059</v>
          </cell>
          <cell r="DY376">
            <v>34.713482025419978</v>
          </cell>
          <cell r="DZ376">
            <v>-2.5498016732799726</v>
          </cell>
          <cell r="EA376">
            <v>-21.106976528880068</v>
          </cell>
          <cell r="EB376">
            <v>-2.226747056479951</v>
          </cell>
          <cell r="EC376">
            <v>11.948663056669943</v>
          </cell>
          <cell r="ED376">
            <v>8.0458604412199293</v>
          </cell>
          <cell r="EE376">
            <v>13.077255496769794</v>
          </cell>
          <cell r="EF376">
            <v>5.4430434958400156</v>
          </cell>
          <cell r="EG376">
            <v>13.371112839629973</v>
          </cell>
          <cell r="EH376">
            <v>-7.7893843525399973</v>
          </cell>
          <cell r="EI376">
            <v>7.2934764209500145</v>
          </cell>
          <cell r="EJ376">
            <v>-14.504957367179969</v>
          </cell>
          <cell r="EK376">
            <v>8.3931706318500119</v>
          </cell>
          <cell r="EL376">
            <v>21.064800306570021</v>
          </cell>
          <cell r="EM376">
            <v>-6.0437312805700003</v>
          </cell>
          <cell r="EN376">
            <v>-10.838152636670088</v>
          </cell>
          <cell r="EO376">
            <v>10.323655745480039</v>
          </cell>
          <cell r="EP376">
            <v>5.5066347928898267</v>
          </cell>
          <cell r="EQ376">
            <v>-19.142413099479995</v>
          </cell>
          <cell r="ER376">
            <v>33.785883983100575</v>
          </cell>
          <cell r="ES376">
            <v>-10.560745563419914</v>
          </cell>
          <cell r="ET376">
            <v>13.586633898359992</v>
          </cell>
          <cell r="EU376">
            <v>9.3394313491100434</v>
          </cell>
          <cell r="EV376">
            <v>8.2597750897899687</v>
          </cell>
          <cell r="EW376">
            <v>4.9240938917400285</v>
          </cell>
          <cell r="EX376">
            <v>46.923344940390024</v>
          </cell>
          <cell r="EY376">
            <v>-13.435254401989994</v>
          </cell>
          <cell r="EZ376">
            <v>7.2379570534399704</v>
          </cell>
          <cell r="FA376">
            <v>-21.754767471060063</v>
          </cell>
          <cell r="FB376">
            <v>-4.4625693411600196</v>
          </cell>
          <cell r="FC376">
            <v>-9.597169379009074E-2</v>
          </cell>
          <cell r="FD376">
            <v>-6.1760437683099099</v>
          </cell>
          <cell r="FE376">
            <v>1.2662669534802262</v>
          </cell>
          <cell r="FF376">
            <v>2.6854961858000479</v>
          </cell>
          <cell r="FG376">
            <v>17.378314517619913</v>
          </cell>
          <cell r="FH376">
            <v>3.1110739126200144</v>
          </cell>
          <cell r="FI376">
            <v>-23.951072705190029</v>
          </cell>
          <cell r="FJ376">
            <v>-10.005720220800015</v>
          </cell>
          <cell r="FK376">
            <v>-3.8685558119965435E-2</v>
          </cell>
          <cell r="FL376">
            <v>57.746844958979977</v>
          </cell>
          <cell r="FM376">
            <v>-23.797089466380001</v>
          </cell>
          <cell r="FN376">
            <v>-12.807130821570013</v>
          </cell>
          <cell r="FO376">
            <v>8.1504686628300078</v>
          </cell>
          <cell r="FP376">
            <v>-25.490749305369945</v>
          </cell>
          <cell r="FQ376">
            <v>8.2845167930602202</v>
          </cell>
          <cell r="FR376">
            <v>40.998203883810675</v>
          </cell>
          <cell r="FS376">
            <v>-3.735741329839982</v>
          </cell>
          <cell r="FT376">
            <v>-26.525517719800064</v>
          </cell>
          <cell r="FU376">
            <v>7.1493922739499567</v>
          </cell>
          <cell r="FV376">
            <v>3.6627721300000055E-3</v>
          </cell>
          <cell r="FW376">
            <v>17.049430446870048</v>
          </cell>
          <cell r="FX376">
            <v>-13.89126413995001</v>
          </cell>
          <cell r="FY376">
            <v>53.433650650980212</v>
          </cell>
          <cell r="FZ376">
            <v>6.3535821381099709</v>
          </cell>
          <cell r="GA376">
            <v>16.230662330190057</v>
          </cell>
          <cell r="GB376">
            <v>-19.328561616999934</v>
          </cell>
          <cell r="GC376">
            <v>-15.427773076000108</v>
          </cell>
          <cell r="GD376">
            <v>19.686681154170174</v>
          </cell>
          <cell r="GE376">
            <v>-13.734629805760051</v>
          </cell>
          <cell r="GF376">
            <v>4.6042768647600383</v>
          </cell>
          <cell r="GG376">
            <v>-17.806170842390031</v>
          </cell>
          <cell r="GH376">
            <v>-2.520853564829963</v>
          </cell>
          <cell r="GI376">
            <v>-3.4936102602700032</v>
          </cell>
          <cell r="GJ376">
            <v>11.616312000920011</v>
          </cell>
          <cell r="GK376">
            <v>8.3510682245199916</v>
          </cell>
          <cell r="GL376">
            <v>-20.347552796670129</v>
          </cell>
          <cell r="GM376">
            <v>6.9188007744400011</v>
          </cell>
          <cell r="GN376">
            <v>-10.925254060630039</v>
          </cell>
          <cell r="GO376">
            <v>12.836093362750006</v>
          </cell>
          <cell r="GP376">
            <v>-25.930770714450091</v>
          </cell>
          <cell r="GQ376">
            <v>22.963031206090136</v>
          </cell>
          <cell r="GR376">
            <v>31.299216829539546</v>
          </cell>
          <cell r="GS376">
            <v>3.1343368070899942</v>
          </cell>
          <cell r="GT376">
            <v>4.8491121067999643</v>
          </cell>
          <cell r="GU376">
            <v>0.84197875975996794</v>
          </cell>
          <cell r="GV376">
            <v>4.4204637896900039</v>
          </cell>
          <cell r="GW376">
            <v>6.1705561390699977</v>
          </cell>
          <cell r="GX376">
            <v>4.3474001562800026</v>
          </cell>
          <cell r="GY376">
            <v>-28.36425075432004</v>
          </cell>
          <cell r="GZ376">
            <v>1.1733162133300006</v>
          </cell>
          <cell r="HA376">
            <v>15.383311566990074</v>
          </cell>
          <cell r="HB376">
            <v>2.7750474511600487</v>
          </cell>
          <cell r="HC376">
            <v>1.465490917099828</v>
          </cell>
          <cell r="HD376">
            <v>15.102453676589903</v>
          </cell>
          <cell r="HE376">
            <v>24.554631833100757</v>
          </cell>
          <cell r="HF376">
            <v>-2.0573628810900004</v>
          </cell>
          <cell r="HG376">
            <v>4.8363808085100004</v>
          </cell>
          <cell r="HH376">
            <v>-0.24285059291000266</v>
          </cell>
          <cell r="HI376">
            <v>7.6840313580500492</v>
          </cell>
          <cell r="HJ376">
            <v>6.3245723072199951</v>
          </cell>
          <cell r="HK376">
            <v>-5.7328393364799126</v>
          </cell>
          <cell r="HL376">
            <v>17.760984351240012</v>
          </cell>
          <cell r="HM376">
            <v>5.7888511550799997</v>
          </cell>
          <cell r="HN376">
            <v>-20.367488561420032</v>
          </cell>
          <cell r="HO376">
            <v>-0.22701312372998927</v>
          </cell>
          <cell r="HP376">
            <v>-10.930950544419829</v>
          </cell>
          <cell r="HQ376">
            <v>21.718316893049632</v>
          </cell>
          <cell r="HR376">
            <v>65.851835972010122</v>
          </cell>
          <cell r="HS376">
            <v>6.2544724829990628E-2</v>
          </cell>
          <cell r="HT376">
            <v>6.0745269439599952</v>
          </cell>
          <cell r="HU376">
            <v>0.54738304911998625</v>
          </cell>
          <cell r="HV376">
            <v>0</v>
          </cell>
          <cell r="HW376">
            <v>0.47069922080000026</v>
          </cell>
          <cell r="HX376">
            <v>0.57986264812000066</v>
          </cell>
          <cell r="HY376">
            <v>21.130923855700075</v>
          </cell>
          <cell r="HZ376">
            <v>1.8985112102200006</v>
          </cell>
          <cell r="IA376">
            <v>4.7193015316099718</v>
          </cell>
          <cell r="IB376">
            <v>1.8758750952299579</v>
          </cell>
          <cell r="IC376">
            <v>18.712386036029784</v>
          </cell>
          <cell r="ID376">
            <v>9.7798216563899132</v>
          </cell>
          <cell r="IE376">
            <v>367.99187437825094</v>
          </cell>
          <cell r="IF376">
            <v>-3.2736082097903818</v>
          </cell>
          <cell r="IG376">
            <v>13.788524685980065</v>
          </cell>
          <cell r="IH376">
            <v>6.0530792898999835</v>
          </cell>
          <cell r="II376">
            <v>2.2936817346700309</v>
          </cell>
          <cell r="IJ376">
            <v>10.851683985480008</v>
          </cell>
          <cell r="IK376">
            <v>21.137080050200098</v>
          </cell>
          <cell r="IL376">
            <v>97.807577241209856</v>
          </cell>
          <cell r="IM376">
            <v>-2.2571204665100595</v>
          </cell>
          <cell r="IN376">
            <v>32.043869910279682</v>
          </cell>
          <cell r="IO376">
            <v>0.32476723432989729</v>
          </cell>
          <cell r="IP376">
            <v>123.37183011857951</v>
          </cell>
          <cell r="IQ376">
            <v>65.850508803920093</v>
          </cell>
          <cell r="IR376">
            <v>207.59601430031034</v>
          </cell>
          <cell r="IS376">
            <v>10.214068213990458</v>
          </cell>
          <cell r="IT376">
            <v>-27.83700777368972</v>
          </cell>
          <cell r="IU376">
            <v>-1.6232990786697883</v>
          </cell>
          <cell r="IV376">
            <v>20.724626991950004</v>
          </cell>
          <cell r="IW376">
            <v>-1.2637045849100161</v>
          </cell>
          <cell r="IX376">
            <v>12.762325742840062</v>
          </cell>
          <cell r="IY376">
            <v>84.148944461970132</v>
          </cell>
          <cell r="IZ376">
            <v>5.4293230601799678</v>
          </cell>
          <cell r="JA376">
            <v>26.867676076479938</v>
          </cell>
          <cell r="JB376">
            <v>-10.425621512409862</v>
          </cell>
          <cell r="JC376">
            <v>60.416565889379854</v>
          </cell>
          <cell r="JD376">
            <v>28.182116813200537</v>
          </cell>
          <cell r="JE376">
            <v>458.56249001359174</v>
          </cell>
          <cell r="JF376">
            <v>45.161696311130072</v>
          </cell>
          <cell r="JG376">
            <v>31.728104168740174</v>
          </cell>
          <cell r="JH376">
            <v>2.5723216817499406</v>
          </cell>
          <cell r="JI376">
            <v>0.34527532148000262</v>
          </cell>
          <cell r="JJ376">
            <v>5.3166837365899937</v>
          </cell>
          <cell r="JK376">
            <v>14.954511396030014</v>
          </cell>
          <cell r="JL376">
            <v>117.65873988401972</v>
          </cell>
          <cell r="JM376">
            <v>5.9556625934200156</v>
          </cell>
          <cell r="JN376">
            <v>43.539718656820014</v>
          </cell>
          <cell r="JO376">
            <v>43.09239901172009</v>
          </cell>
          <cell r="JP376">
            <v>83.96864902994912</v>
          </cell>
          <cell r="JQ376">
            <v>64.268728221940364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-20.717939298270039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2.2092292728099778</v>
          </cell>
          <cell r="X377">
            <v>-6.0792121365799971</v>
          </cell>
          <cell r="Y377">
            <v>-11.590703390850024</v>
          </cell>
          <cell r="Z377">
            <v>2.2506048941300492</v>
          </cell>
          <cell r="AA377">
            <v>-10.594014873429984</v>
          </cell>
          <cell r="AB377">
            <v>7.4126275221600224</v>
          </cell>
          <cell r="AC377">
            <v>-8.4966722969899422</v>
          </cell>
          <cell r="AD377">
            <v>4.1702017104800007</v>
          </cell>
          <cell r="AE377">
            <v>-38.000038569949993</v>
          </cell>
          <cell r="AF377">
            <v>0.85551235442001428</v>
          </cell>
          <cell r="AG377">
            <v>-0.57685035692998099</v>
          </cell>
          <cell r="AH377">
            <v>1.0243852776499978</v>
          </cell>
          <cell r="AI377">
            <v>-5.5133951353000725</v>
          </cell>
          <cell r="AJ377">
            <v>-1.8012062373799722</v>
          </cell>
          <cell r="AK377">
            <v>-0.58382171348000611</v>
          </cell>
          <cell r="AL377">
            <v>-11.53450529393001</v>
          </cell>
          <cell r="AM377">
            <v>-14.096494315460006</v>
          </cell>
          <cell r="AN377">
            <v>0.69429594251991489</v>
          </cell>
          <cell r="AO377">
            <v>0.55480565055999875</v>
          </cell>
          <cell r="AP377">
            <v>-0.26929010114992025</v>
          </cell>
          <cell r="AQ377">
            <v>-6.7534746414700066</v>
          </cell>
          <cell r="AR377">
            <v>-34.835960209539735</v>
          </cell>
          <cell r="AS377">
            <v>0.72675674261003564</v>
          </cell>
          <cell r="AT377">
            <v>-8.3686447911299808</v>
          </cell>
          <cell r="AU377">
            <v>4.5612107658700154</v>
          </cell>
          <cell r="AV377">
            <v>-1.5528775090099316</v>
          </cell>
          <cell r="AW377">
            <v>1.8023008097899265</v>
          </cell>
          <cell r="AX377">
            <v>-1.4283964810999805</v>
          </cell>
          <cell r="AY377">
            <v>-15.186897933820092</v>
          </cell>
          <cell r="AZ377">
            <v>-2.6223991283099508</v>
          </cell>
          <cell r="BA377">
            <v>-3.5595260877501005</v>
          </cell>
          <cell r="BB377">
            <v>-0.84696152584000117</v>
          </cell>
          <cell r="BC377">
            <v>1.8705631973300001</v>
          </cell>
          <cell r="BD377">
            <v>-10.23108826817986</v>
          </cell>
          <cell r="BE377">
            <v>-21.283193943739661</v>
          </cell>
          <cell r="BF377">
            <v>-2.2203836491300137</v>
          </cell>
          <cell r="BG377">
            <v>1.1416249498100228</v>
          </cell>
          <cell r="BH377">
            <v>-1.2888550913500012</v>
          </cell>
          <cell r="BI377">
            <v>-0.1783202884200108</v>
          </cell>
          <cell r="BJ377">
            <v>0.32720820652997418</v>
          </cell>
          <cell r="BK377">
            <v>1.2984782807600084</v>
          </cell>
          <cell r="BL377">
            <v>-16.137594734409845</v>
          </cell>
          <cell r="BM377">
            <v>-3.257240946669981</v>
          </cell>
          <cell r="BN377">
            <v>-9.1003108423399794</v>
          </cell>
          <cell r="BO377">
            <v>5.9240066030500032</v>
          </cell>
          <cell r="BP377">
            <v>2.8773177868000062</v>
          </cell>
          <cell r="BQ377">
            <v>-0.66912421836991598</v>
          </cell>
          <cell r="BR377">
            <v>5.5374582666904644</v>
          </cell>
          <cell r="BS377">
            <v>12.742462239610006</v>
          </cell>
          <cell r="BT377">
            <v>-7.6458730022899886</v>
          </cell>
          <cell r="BU377">
            <v>-3.0305913598999439</v>
          </cell>
          <cell r="BV377">
            <v>0</v>
          </cell>
          <cell r="BW377">
            <v>0.79147089930003744</v>
          </cell>
          <cell r="BX377">
            <v>6.2112773368999683</v>
          </cell>
          <cell r="BY377">
            <v>8.2614887887700661</v>
          </cell>
          <cell r="BZ377">
            <v>0.10007879560004085</v>
          </cell>
          <cell r="CA377">
            <v>-7.2218924993600808</v>
          </cell>
          <cell r="CB377">
            <v>5.6495993871299959</v>
          </cell>
          <cell r="CC377">
            <v>-3.0919491731199571</v>
          </cell>
          <cell r="CD377">
            <v>-7.2286131459500211</v>
          </cell>
          <cell r="CE377">
            <v>13.608055897479062</v>
          </cell>
          <cell r="CF377">
            <v>0.83403674992999299</v>
          </cell>
          <cell r="CG377">
            <v>6.541889196889997</v>
          </cell>
          <cell r="CH377">
            <v>0.87307906378001121</v>
          </cell>
          <cell r="CI377">
            <v>-1.6993160267100222</v>
          </cell>
          <cell r="CJ377">
            <v>4.1208282389200122</v>
          </cell>
          <cell r="CK377">
            <v>-0.42766734347998181</v>
          </cell>
          <cell r="CL377">
            <v>-2.857546106480072</v>
          </cell>
          <cell r="CM377">
            <v>0.94320713585005933</v>
          </cell>
          <cell r="CN377">
            <v>1.1573394123899448</v>
          </cell>
          <cell r="CO377">
            <v>0.55238422238002727</v>
          </cell>
          <cell r="CP377">
            <v>-2.2799133796801243</v>
          </cell>
          <cell r="CQ377">
            <v>5.8497347336900134</v>
          </cell>
          <cell r="CR377">
            <v>18.344744947210074</v>
          </cell>
          <cell r="CS377">
            <v>-6.720714694539998</v>
          </cell>
          <cell r="CT377">
            <v>18.146014680419995</v>
          </cell>
          <cell r="CU377">
            <v>-0.8273877590399934</v>
          </cell>
          <cell r="CV377">
            <v>0.25174108653999383</v>
          </cell>
          <cell r="CW377">
            <v>-13.04499361400002</v>
          </cell>
          <cell r="CX377">
            <v>12.88838375345</v>
          </cell>
          <cell r="CY377">
            <v>-5.4328117350499383</v>
          </cell>
          <cell r="CZ377">
            <v>-1.3483552693399972</v>
          </cell>
          <cell r="DA377">
            <v>-4.5623011377100084</v>
          </cell>
          <cell r="DB377">
            <v>8.6437356557700014</v>
          </cell>
          <cell r="DC377">
            <v>3.8607399995699723</v>
          </cell>
          <cell r="DD377">
            <v>6.4906939811399695</v>
          </cell>
          <cell r="DE377">
            <v>69.256765957699827</v>
          </cell>
          <cell r="DF377">
            <v>17.551868932889999</v>
          </cell>
          <cell r="DG377">
            <v>14.716741791739992</v>
          </cell>
          <cell r="DH377">
            <v>17.969835648830013</v>
          </cell>
          <cell r="DI377">
            <v>1.9664050458100064</v>
          </cell>
          <cell r="DJ377">
            <v>1.5978245377300127</v>
          </cell>
          <cell r="DK377">
            <v>5.9076884945299994</v>
          </cell>
          <cell r="DL377">
            <v>8.43986389240996</v>
          </cell>
          <cell r="DM377">
            <v>7.5864105810499964</v>
          </cell>
          <cell r="DN377">
            <v>0.15942215903001511</v>
          </cell>
          <cell r="DO377">
            <v>-4.7254390010099954</v>
          </cell>
          <cell r="DP377">
            <v>-4.103487742130028</v>
          </cell>
          <cell r="DQ377">
            <v>2.1896316168199519</v>
          </cell>
          <cell r="DR377">
            <v>80.641112905589807</v>
          </cell>
          <cell r="DS377">
            <v>-3.2029701519900016</v>
          </cell>
          <cell r="DT377">
            <v>12.091422383090006</v>
          </cell>
          <cell r="DU377">
            <v>24.64539498435002</v>
          </cell>
          <cell r="DV377">
            <v>0</v>
          </cell>
          <cell r="DW377">
            <v>11.88406227211</v>
          </cell>
          <cell r="DX377">
            <v>10.342730514469991</v>
          </cell>
          <cell r="DY377">
            <v>-11.326419215990001</v>
          </cell>
          <cell r="DZ377">
            <v>7.0680993493500068</v>
          </cell>
          <cell r="EA377">
            <v>26.450383989730028</v>
          </cell>
          <cell r="EB377">
            <v>4.1849054273800022</v>
          </cell>
          <cell r="EC377">
            <v>-2.9159317484399878</v>
          </cell>
          <cell r="ED377">
            <v>1.4194351015299844</v>
          </cell>
          <cell r="EE377">
            <v>87.154730549210399</v>
          </cell>
          <cell r="EF377">
            <v>-5.0433191962699908</v>
          </cell>
          <cell r="EG377">
            <v>8.6701156674100162</v>
          </cell>
          <cell r="EH377">
            <v>6.5521915474599943</v>
          </cell>
          <cell r="EI377">
            <v>-2.3801295789300099</v>
          </cell>
          <cell r="EJ377">
            <v>9.2074114507399969</v>
          </cell>
          <cell r="EK377">
            <v>6.2795644542800062</v>
          </cell>
          <cell r="EL377">
            <v>-7.9171628419800015</v>
          </cell>
          <cell r="EM377">
            <v>9.8098175792299926</v>
          </cell>
          <cell r="EN377">
            <v>14.483238611610005</v>
          </cell>
          <cell r="EO377">
            <v>14.742394172759987</v>
          </cell>
          <cell r="EP377">
            <v>-6.5317462261799903</v>
          </cell>
          <cell r="EQ377">
            <v>39.28235490907997</v>
          </cell>
          <cell r="ER377">
            <v>45.106809339540405</v>
          </cell>
          <cell r="ES377">
            <v>17.671369135540004</v>
          </cell>
          <cell r="ET377">
            <v>3.6758192737299851</v>
          </cell>
          <cell r="EU377">
            <v>-1.0608441879599866</v>
          </cell>
          <cell r="EV377">
            <v>-4.4852984003899934</v>
          </cell>
          <cell r="EW377">
            <v>2.2053813926100005</v>
          </cell>
          <cell r="EX377">
            <v>-10.005994391839998</v>
          </cell>
          <cell r="EY377">
            <v>9.5098892452800072</v>
          </cell>
          <cell r="EZ377">
            <v>-7.1774886466899943</v>
          </cell>
          <cell r="FA377">
            <v>18.495437511020015</v>
          </cell>
          <cell r="FB377">
            <v>-4.2672370299000093</v>
          </cell>
          <cell r="FC377">
            <v>9.0782547545899774</v>
          </cell>
          <cell r="FD377">
            <v>11.467520683549935</v>
          </cell>
          <cell r="FE377">
            <v>67.286731542500092</v>
          </cell>
          <cell r="FF377">
            <v>-1.8915771997400057</v>
          </cell>
          <cell r="FG377">
            <v>-12.381450154629988</v>
          </cell>
          <cell r="FH377">
            <v>-1.1464405650100105</v>
          </cell>
          <cell r="FI377">
            <v>11.04854003074999</v>
          </cell>
          <cell r="FJ377">
            <v>18.149063061460012</v>
          </cell>
          <cell r="FK377">
            <v>2.6129147710799998</v>
          </cell>
          <cell r="FL377">
            <v>1.8403792024700181</v>
          </cell>
          <cell r="FM377">
            <v>8.5057559908300036</v>
          </cell>
          <cell r="FN377">
            <v>2.4551560148799894</v>
          </cell>
          <cell r="FO377">
            <v>-10.561179187169998</v>
          </cell>
          <cell r="FP377">
            <v>30.717225962249984</v>
          </cell>
          <cell r="FQ377">
            <v>17.938343615330012</v>
          </cell>
          <cell r="FR377">
            <v>43.975085988770161</v>
          </cell>
          <cell r="FS377">
            <v>3.7044002341900182</v>
          </cell>
          <cell r="FT377">
            <v>23.861586593769999</v>
          </cell>
          <cell r="FU377">
            <v>-2.0093736910600057</v>
          </cell>
          <cell r="FV377">
            <v>0</v>
          </cell>
          <cell r="FW377">
            <v>-7.3314342935699983</v>
          </cell>
          <cell r="FX377">
            <v>4.9954628911400007</v>
          </cell>
          <cell r="FY377">
            <v>0.54671296396000457</v>
          </cell>
          <cell r="FZ377">
            <v>6.6460339789999949</v>
          </cell>
          <cell r="GA377">
            <v>5.1911219587499886</v>
          </cell>
          <cell r="GB377">
            <v>19.330166197560004</v>
          </cell>
          <cell r="GC377">
            <v>-1.9182572900007244E-2</v>
          </cell>
          <cell r="GD377">
            <v>-10.940408272069931</v>
          </cell>
          <cell r="GE377">
            <v>43.939920747080123</v>
          </cell>
          <cell r="GF377">
            <v>-4.6283434635800091</v>
          </cell>
          <cell r="GG377">
            <v>8.8058130958200138</v>
          </cell>
          <cell r="GH377">
            <v>3.5334628136800035</v>
          </cell>
          <cell r="GI377">
            <v>10.706648254409998</v>
          </cell>
          <cell r="GJ377">
            <v>-4.5906038334300003</v>
          </cell>
          <cell r="GK377">
            <v>-2.8670439218800041</v>
          </cell>
          <cell r="GL377">
            <v>41.682271871089995</v>
          </cell>
          <cell r="GM377">
            <v>-0.87089916722000282</v>
          </cell>
          <cell r="GN377">
            <v>4.3606883666299865</v>
          </cell>
          <cell r="GO377">
            <v>-11.430353757550002</v>
          </cell>
          <cell r="GP377">
            <v>11.963615114499987</v>
          </cell>
          <cell r="GQ377">
            <v>-12.725334625390019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  <cell r="GV377">
            <v>0</v>
          </cell>
          <cell r="GW377">
            <v>0</v>
          </cell>
          <cell r="GX377">
            <v>0</v>
          </cell>
          <cell r="GY377">
            <v>0</v>
          </cell>
          <cell r="GZ377">
            <v>0</v>
          </cell>
          <cell r="HA377">
            <v>0</v>
          </cell>
          <cell r="HB377">
            <v>0</v>
          </cell>
          <cell r="HC377">
            <v>0</v>
          </cell>
          <cell r="HD377">
            <v>0</v>
          </cell>
          <cell r="HE377">
            <v>0</v>
          </cell>
          <cell r="HF377">
            <v>0</v>
          </cell>
          <cell r="HG377">
            <v>0</v>
          </cell>
          <cell r="HH377">
            <v>0</v>
          </cell>
          <cell r="HI377">
            <v>0</v>
          </cell>
          <cell r="HJ377">
            <v>0</v>
          </cell>
          <cell r="HK377">
            <v>0</v>
          </cell>
          <cell r="HL377">
            <v>0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0</v>
          </cell>
          <cell r="IG377">
            <v>0</v>
          </cell>
          <cell r="IH377">
            <v>0</v>
          </cell>
          <cell r="II377">
            <v>0</v>
          </cell>
          <cell r="IJ377">
            <v>0</v>
          </cell>
          <cell r="IK377">
            <v>0</v>
          </cell>
          <cell r="IL377">
            <v>0</v>
          </cell>
          <cell r="IM377">
            <v>0</v>
          </cell>
          <cell r="IN377">
            <v>0</v>
          </cell>
          <cell r="IO377">
            <v>0</v>
          </cell>
          <cell r="IP377">
            <v>0</v>
          </cell>
          <cell r="IQ377">
            <v>0</v>
          </cell>
          <cell r="IR377">
            <v>0</v>
          </cell>
          <cell r="IS377">
            <v>0</v>
          </cell>
          <cell r="IT377">
            <v>0</v>
          </cell>
          <cell r="IU377">
            <v>0</v>
          </cell>
          <cell r="IV377">
            <v>0</v>
          </cell>
          <cell r="IW377">
            <v>0</v>
          </cell>
          <cell r="IX377">
            <v>0</v>
          </cell>
          <cell r="IY377">
            <v>0</v>
          </cell>
          <cell r="IZ377">
            <v>0</v>
          </cell>
          <cell r="JA377">
            <v>0</v>
          </cell>
          <cell r="JB377">
            <v>0</v>
          </cell>
          <cell r="JC377">
            <v>0</v>
          </cell>
          <cell r="JD377">
            <v>0</v>
          </cell>
          <cell r="JE377">
            <v>0</v>
          </cell>
          <cell r="JF377">
            <v>0</v>
          </cell>
          <cell r="JG377">
            <v>0</v>
          </cell>
          <cell r="JH377">
            <v>0</v>
          </cell>
          <cell r="JI377">
            <v>0</v>
          </cell>
          <cell r="JJ377">
            <v>0</v>
          </cell>
          <cell r="JK377">
            <v>0</v>
          </cell>
          <cell r="JL377">
            <v>0</v>
          </cell>
          <cell r="JM377">
            <v>0</v>
          </cell>
          <cell r="JN377">
            <v>0</v>
          </cell>
          <cell r="JO377">
            <v>0</v>
          </cell>
          <cell r="JP377">
            <v>0</v>
          </cell>
          <cell r="JQ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12.824081592650145</v>
          </cell>
          <cell r="K378">
            <v>-15.951999881509892</v>
          </cell>
          <cell r="L378">
            <v>5.3287547888603513</v>
          </cell>
          <cell r="M378">
            <v>-1.8880178264598726</v>
          </cell>
          <cell r="N378">
            <v>0.23656676977952884</v>
          </cell>
          <cell r="O378">
            <v>0</v>
          </cell>
          <cell r="P378">
            <v>4.3381504326700053</v>
          </cell>
          <cell r="Q378">
            <v>0</v>
          </cell>
          <cell r="R378">
            <v>6.7071910326340003</v>
          </cell>
          <cell r="S378">
            <v>-34.228318066869974</v>
          </cell>
          <cell r="T378">
            <v>-18.270827301880217</v>
          </cell>
          <cell r="U378">
            <v>2.673325646998137E-2</v>
          </cell>
          <cell r="V378">
            <v>-4.0320552708500088</v>
          </cell>
          <cell r="W378">
            <v>6.0305393245600101</v>
          </cell>
          <cell r="X378">
            <v>3.574200768899999</v>
          </cell>
          <cell r="Y378">
            <v>-29.45103175073973</v>
          </cell>
          <cell r="Z378">
            <v>40.514795875290929</v>
          </cell>
          <cell r="AA378">
            <v>40.773765852880388</v>
          </cell>
          <cell r="AB378">
            <v>2.7140755630199962</v>
          </cell>
          <cell r="AC378">
            <v>0</v>
          </cell>
          <cell r="AD378">
            <v>-0.94468721815019308</v>
          </cell>
          <cell r="AE378">
            <v>-81.813298785182269</v>
          </cell>
          <cell r="AF378">
            <v>13.16520029673984</v>
          </cell>
          <cell r="AG378">
            <v>-1.0284210947299925</v>
          </cell>
          <cell r="AH378">
            <v>0.30687574942999962</v>
          </cell>
          <cell r="AI378">
            <v>0</v>
          </cell>
          <cell r="AJ378">
            <v>0</v>
          </cell>
          <cell r="AK378">
            <v>-10.690296938720003</v>
          </cell>
          <cell r="AL378">
            <v>-2.1592368925598748</v>
          </cell>
          <cell r="AM378">
            <v>3.0719938327993077</v>
          </cell>
          <cell r="AN378">
            <v>-89.486675840460521</v>
          </cell>
          <cell r="AO378">
            <v>5.1326872315100047</v>
          </cell>
          <cell r="AP378">
            <v>0</v>
          </cell>
          <cell r="AQ378">
            <v>-0.12542512919026194</v>
          </cell>
          <cell r="AR378">
            <v>-298.10934188729061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-121.07097341921008</v>
          </cell>
          <cell r="AZ378">
            <v>-154.50462185203014</v>
          </cell>
          <cell r="BA378">
            <v>-22.533746616050053</v>
          </cell>
          <cell r="BB378">
            <v>0</v>
          </cell>
          <cell r="BC378">
            <v>0</v>
          </cell>
          <cell r="BD378">
            <v>0</v>
          </cell>
          <cell r="BE378">
            <v>-239.19705668514143</v>
          </cell>
          <cell r="BF378">
            <v>0</v>
          </cell>
          <cell r="BG378">
            <v>-12.344341645870031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-118.15305639920007</v>
          </cell>
          <cell r="BM378">
            <v>-15.610902334350158</v>
          </cell>
          <cell r="BN378">
            <v>-92.023270581719942</v>
          </cell>
          <cell r="BO378">
            <v>0</v>
          </cell>
          <cell r="BP378">
            <v>-1.0654857239999842</v>
          </cell>
          <cell r="BQ378">
            <v>0</v>
          </cell>
          <cell r="BR378">
            <v>-123.46213971316956</v>
          </cell>
          <cell r="BS378">
            <v>0</v>
          </cell>
          <cell r="BT378">
            <v>0.34799972724002259</v>
          </cell>
          <cell r="BU378">
            <v>6.2860547557200448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-97.677317582119827</v>
          </cell>
          <cell r="CA378">
            <v>0</v>
          </cell>
          <cell r="CB378">
            <v>-32.418876614009989</v>
          </cell>
          <cell r="CC378">
            <v>0</v>
          </cell>
          <cell r="CD378">
            <v>0</v>
          </cell>
          <cell r="CE378">
            <v>14.766926460530158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14.802689986340056</v>
          </cell>
          <cell r="CN378">
            <v>0</v>
          </cell>
          <cell r="CO378">
            <v>0</v>
          </cell>
          <cell r="CP378">
            <v>-1.1787010279704191E-2</v>
          </cell>
          <cell r="CQ378">
            <v>-2.3976515529966491E-2</v>
          </cell>
          <cell r="CR378">
            <v>-46.72283769186015</v>
          </cell>
          <cell r="CS378">
            <v>0</v>
          </cell>
          <cell r="CT378">
            <v>-0.99506715627001086</v>
          </cell>
          <cell r="CU378">
            <v>0.36991784059999588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-32.502329800279995</v>
          </cell>
          <cell r="DA378">
            <v>0</v>
          </cell>
          <cell r="DB378">
            <v>0</v>
          </cell>
          <cell r="DC378">
            <v>-2.8504701802503405</v>
          </cell>
          <cell r="DD378">
            <v>-10.744888395659927</v>
          </cell>
          <cell r="DE378">
            <v>-8.1858917022109381</v>
          </cell>
          <cell r="DF378">
            <v>0</v>
          </cell>
          <cell r="DG378">
            <v>0</v>
          </cell>
          <cell r="DH378">
            <v>-0.3313422931799721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4.7262799856200672</v>
          </cell>
          <cell r="DN378">
            <v>-10.988836196680012</v>
          </cell>
          <cell r="DO378">
            <v>0</v>
          </cell>
          <cell r="DP378">
            <v>-1.2093529289600156</v>
          </cell>
          <cell r="DQ378">
            <v>-0.38264026901015313</v>
          </cell>
          <cell r="DR378">
            <v>-5.2178204037109026</v>
          </cell>
          <cell r="DS378">
            <v>0</v>
          </cell>
          <cell r="DT378">
            <v>-3.0290170442800033</v>
          </cell>
          <cell r="DU378">
            <v>-0.33136708485994859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-2.322510463269964</v>
          </cell>
          <cell r="EB378">
            <v>0</v>
          </cell>
          <cell r="EC378">
            <v>-2.9189519881999786</v>
          </cell>
          <cell r="ED378">
            <v>3.3840261768996243</v>
          </cell>
          <cell r="EE378">
            <v>0.35090521611891745</v>
          </cell>
          <cell r="EF378">
            <v>0</v>
          </cell>
          <cell r="EG378">
            <v>-7.8620263179199981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9.4284671425000397</v>
          </cell>
          <cell r="EM378">
            <v>2.8198955646398645</v>
          </cell>
          <cell r="EN378">
            <v>0</v>
          </cell>
          <cell r="EO378">
            <v>0</v>
          </cell>
          <cell r="EP378">
            <v>-4.0198769778598944</v>
          </cell>
          <cell r="EQ378">
            <v>-1.5554195239928958E-2</v>
          </cell>
          <cell r="ER378">
            <v>-77.649447204709759</v>
          </cell>
          <cell r="ES378">
            <v>2.7043893670011698E-2</v>
          </cell>
          <cell r="ET378">
            <v>0</v>
          </cell>
          <cell r="EU378">
            <v>0.38538867363001827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-84.935305760020015</v>
          </cell>
          <cell r="FA378">
            <v>0</v>
          </cell>
          <cell r="FB378">
            <v>3.1252198989996316E-2</v>
          </cell>
          <cell r="FC378">
            <v>0</v>
          </cell>
          <cell r="FD378">
            <v>6.8421737890200802</v>
          </cell>
          <cell r="FE378">
            <v>-62.682403974560657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-30.367425962590005</v>
          </cell>
          <cell r="FN378">
            <v>0</v>
          </cell>
          <cell r="FO378">
            <v>0</v>
          </cell>
          <cell r="FP378">
            <v>-84.106309276280172</v>
          </cell>
          <cell r="FQ378">
            <v>51.791331264309974</v>
          </cell>
          <cell r="FR378">
            <v>-3.5124670127806894</v>
          </cell>
          <cell r="FS378">
            <v>0</v>
          </cell>
          <cell r="FT378">
            <v>-1.1165840384101102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-4.7609117040601632</v>
          </cell>
          <cell r="GA378">
            <v>0</v>
          </cell>
          <cell r="GB378">
            <v>5.1092356000026484E-4</v>
          </cell>
          <cell r="GC378">
            <v>2.9550166798999271</v>
          </cell>
          <cell r="GD378">
            <v>-0.59049887377022969</v>
          </cell>
          <cell r="GE378">
            <v>16.894829554341413</v>
          </cell>
          <cell r="GF378">
            <v>0</v>
          </cell>
          <cell r="GG378">
            <v>0</v>
          </cell>
          <cell r="GH378">
            <v>-8.7326853424499404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11.662229997810073</v>
          </cell>
          <cell r="GN378">
            <v>0</v>
          </cell>
          <cell r="GO378">
            <v>0</v>
          </cell>
          <cell r="GP378">
            <v>6.7557158332501785</v>
          </cell>
          <cell r="GQ378">
            <v>7.209569065730193</v>
          </cell>
          <cell r="GR378">
            <v>208.31534308766095</v>
          </cell>
          <cell r="GS378">
            <v>0</v>
          </cell>
          <cell r="GT378">
            <v>-12.857599170900016</v>
          </cell>
          <cell r="GU378">
            <v>0</v>
          </cell>
          <cell r="GV378">
            <v>0</v>
          </cell>
          <cell r="GW378">
            <v>0</v>
          </cell>
          <cell r="GX378">
            <v>0</v>
          </cell>
          <cell r="GY378">
            <v>287.56328377496999</v>
          </cell>
          <cell r="GZ378">
            <v>0</v>
          </cell>
          <cell r="HA378">
            <v>-59.751338875910051</v>
          </cell>
          <cell r="HB378">
            <v>0</v>
          </cell>
          <cell r="HC378">
            <v>-1.825094936800042</v>
          </cell>
          <cell r="HD378">
            <v>-4.8139077036994422</v>
          </cell>
          <cell r="HE378">
            <v>-81.942662872917936</v>
          </cell>
          <cell r="HF378">
            <v>0</v>
          </cell>
          <cell r="HG378">
            <v>-7.2921861078600614</v>
          </cell>
          <cell r="HH378">
            <v>0</v>
          </cell>
          <cell r="HI378">
            <v>0</v>
          </cell>
          <cell r="HJ378">
            <v>0</v>
          </cell>
          <cell r="HK378">
            <v>0</v>
          </cell>
          <cell r="HL378">
            <v>2.6603485899840962E-3</v>
          </cell>
          <cell r="HM378">
            <v>0</v>
          </cell>
          <cell r="HN378">
            <v>-4.6770834241900161</v>
          </cell>
          <cell r="HO378">
            <v>0</v>
          </cell>
          <cell r="HP378">
            <v>-67.178805365979997</v>
          </cell>
          <cell r="HQ378">
            <v>-2.7972483234789252</v>
          </cell>
          <cell r="HR378">
            <v>-51.944663492839027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-54.833962723639843</v>
          </cell>
          <cell r="IA378">
            <v>0</v>
          </cell>
          <cell r="IB378">
            <v>0</v>
          </cell>
          <cell r="IC378">
            <v>0.65158077196974773</v>
          </cell>
          <cell r="ID378">
            <v>2.2377184588294767</v>
          </cell>
          <cell r="IE378">
            <v>94.497406416579906</v>
          </cell>
          <cell r="IF378">
            <v>-6.2339003067800149</v>
          </cell>
          <cell r="IG378">
            <v>1.0802945770096812</v>
          </cell>
          <cell r="IH378">
            <v>-4.6206707233998259</v>
          </cell>
          <cell r="II378">
            <v>0</v>
          </cell>
          <cell r="IJ378">
            <v>0</v>
          </cell>
          <cell r="IK378">
            <v>0</v>
          </cell>
          <cell r="IL378">
            <v>0</v>
          </cell>
          <cell r="IM378">
            <v>142.16291001499985</v>
          </cell>
          <cell r="IN378">
            <v>-17.094845366830214</v>
          </cell>
          <cell r="IO378">
            <v>0</v>
          </cell>
          <cell r="IP378">
            <v>-7.0086642972455593E-4</v>
          </cell>
          <cell r="IQ378">
            <v>-20.795680911989621</v>
          </cell>
          <cell r="IR378">
            <v>-93.024981459129776</v>
          </cell>
          <cell r="IS378">
            <v>-74.189348482520018</v>
          </cell>
          <cell r="IT378">
            <v>-2.260392151850283</v>
          </cell>
          <cell r="IU378">
            <v>8.3215266906800025</v>
          </cell>
          <cell r="IV378">
            <v>0</v>
          </cell>
          <cell r="IW378">
            <v>0</v>
          </cell>
          <cell r="IX378">
            <v>0</v>
          </cell>
          <cell r="IY378">
            <v>0</v>
          </cell>
          <cell r="IZ378">
            <v>-25.333138289000999</v>
          </cell>
          <cell r="JA378">
            <v>-1.2629517717396084</v>
          </cell>
          <cell r="JB378">
            <v>0</v>
          </cell>
          <cell r="JC378">
            <v>2.9402974696495221E-3</v>
          </cell>
          <cell r="JD378">
            <v>1.6963822478301154</v>
          </cell>
          <cell r="JE378">
            <v>136.43675541156699</v>
          </cell>
          <cell r="JF378">
            <v>73.83297942326999</v>
          </cell>
          <cell r="JG378">
            <v>-25.628532119730153</v>
          </cell>
          <cell r="JH378">
            <v>30.503775636369937</v>
          </cell>
          <cell r="JI378">
            <v>0</v>
          </cell>
          <cell r="JJ378">
            <v>0</v>
          </cell>
          <cell r="JK378">
            <v>0</v>
          </cell>
          <cell r="JL378">
            <v>0</v>
          </cell>
          <cell r="JM378">
            <v>-73.517243382790184</v>
          </cell>
          <cell r="JN378">
            <v>102.82900377274973</v>
          </cell>
          <cell r="JO378">
            <v>1.7883671305501139</v>
          </cell>
          <cell r="JP378">
            <v>0</v>
          </cell>
          <cell r="JQ378">
            <v>26.628404951148696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-3.2714780068700406</v>
          </cell>
          <cell r="K379">
            <v>3.0603278007997687</v>
          </cell>
          <cell r="L379">
            <v>-3.1962236680601563</v>
          </cell>
          <cell r="M379">
            <v>1.8842292580497997</v>
          </cell>
          <cell r="N379">
            <v>-0.24458240010994814</v>
          </cell>
          <cell r="O379">
            <v>0</v>
          </cell>
          <cell r="P379">
            <v>0</v>
          </cell>
          <cell r="Q379">
            <v>0</v>
          </cell>
          <cell r="R379">
            <v>-76.911890439960189</v>
          </cell>
          <cell r="S379">
            <v>0</v>
          </cell>
          <cell r="T379">
            <v>0</v>
          </cell>
          <cell r="U379">
            <v>0</v>
          </cell>
          <cell r="V379">
            <v>-1.7766126908899977</v>
          </cell>
          <cell r="W379">
            <v>0</v>
          </cell>
          <cell r="X379">
            <v>0</v>
          </cell>
          <cell r="Y379">
            <v>-1.786223969070079</v>
          </cell>
          <cell r="Z379">
            <v>-32.373401425380052</v>
          </cell>
          <cell r="AA379">
            <v>-40.97163459799026</v>
          </cell>
          <cell r="AB379">
            <v>0</v>
          </cell>
          <cell r="AC379">
            <v>0</v>
          </cell>
          <cell r="AD379">
            <v>-4.0177566299999801E-3</v>
          </cell>
          <cell r="AE379">
            <v>0.21764227108087653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4.0434363889000906</v>
          </cell>
          <cell r="AM379">
            <v>-75.111154735989203</v>
          </cell>
          <cell r="AN379">
            <v>71.285360618169989</v>
          </cell>
          <cell r="AO379">
            <v>0</v>
          </cell>
          <cell r="AP379">
            <v>0</v>
          </cell>
          <cell r="AQ379">
            <v>0</v>
          </cell>
          <cell r="AR379">
            <v>-5.4318589833303577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-25.719869372680023</v>
          </cell>
          <cell r="AZ379">
            <v>20.288010389349665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6.6967958376799288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-42.852870760780036</v>
          </cell>
          <cell r="BM379">
            <v>0</v>
          </cell>
          <cell r="BN379">
            <v>49.549666598460021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-9.0196684569946228E-2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-9.0196684569946228E-2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-15.312958606599977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-1.5540560822799989</v>
          </cell>
          <cell r="ED379">
            <v>-13.75890252432</v>
          </cell>
          <cell r="EE379">
            <v>11.76020401488995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8.2086753732600073</v>
          </cell>
          <cell r="EN379">
            <v>0</v>
          </cell>
          <cell r="EO379">
            <v>0</v>
          </cell>
          <cell r="EP379">
            <v>3.5515286416299432</v>
          </cell>
          <cell r="EQ379">
            <v>0</v>
          </cell>
          <cell r="ER379">
            <v>-48.844905103360134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-1.0032863428932615E-11</v>
          </cell>
          <cell r="EZ379">
            <v>-48.844905103350001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87.028546341330184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87.028546341330127</v>
          </cell>
          <cell r="FQ379">
            <v>0</v>
          </cell>
          <cell r="FR379">
            <v>-16.033533190140133</v>
          </cell>
          <cell r="FS379">
            <v>0</v>
          </cell>
          <cell r="FT379">
            <v>-1.3101795147300024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-12.064863116370134</v>
          </cell>
          <cell r="GD379">
            <v>-2.6584905590400467</v>
          </cell>
          <cell r="GE379">
            <v>-23.206823605990394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-9.3490323286899866</v>
          </cell>
          <cell r="GN379">
            <v>0</v>
          </cell>
          <cell r="GO379">
            <v>0</v>
          </cell>
          <cell r="GP379">
            <v>-7.2262731285800328</v>
          </cell>
          <cell r="GQ379">
            <v>-6.6315181487200334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  <cell r="GV379">
            <v>0</v>
          </cell>
          <cell r="GW379">
            <v>0</v>
          </cell>
          <cell r="GX379">
            <v>0</v>
          </cell>
          <cell r="GY379">
            <v>0</v>
          </cell>
          <cell r="GZ379">
            <v>0</v>
          </cell>
          <cell r="HA379">
            <v>0</v>
          </cell>
          <cell r="HB379">
            <v>0</v>
          </cell>
          <cell r="HC379">
            <v>0</v>
          </cell>
          <cell r="HD379">
            <v>0</v>
          </cell>
          <cell r="HE379">
            <v>0</v>
          </cell>
          <cell r="HF379">
            <v>0</v>
          </cell>
          <cell r="HG379">
            <v>0</v>
          </cell>
          <cell r="HH379">
            <v>0</v>
          </cell>
          <cell r="HI379">
            <v>0</v>
          </cell>
          <cell r="HJ379">
            <v>0</v>
          </cell>
          <cell r="HK379">
            <v>0</v>
          </cell>
          <cell r="HL379">
            <v>0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0</v>
          </cell>
          <cell r="IG379">
            <v>0</v>
          </cell>
          <cell r="IH379">
            <v>0</v>
          </cell>
          <cell r="II379">
            <v>0</v>
          </cell>
          <cell r="IJ379">
            <v>0</v>
          </cell>
          <cell r="IK379">
            <v>0</v>
          </cell>
          <cell r="IL379">
            <v>0</v>
          </cell>
          <cell r="IM379">
            <v>0</v>
          </cell>
          <cell r="IN379">
            <v>0</v>
          </cell>
          <cell r="IO379">
            <v>0</v>
          </cell>
          <cell r="IP379">
            <v>0</v>
          </cell>
          <cell r="IQ379">
            <v>0</v>
          </cell>
          <cell r="IR379">
            <v>0</v>
          </cell>
          <cell r="IS379">
            <v>0</v>
          </cell>
          <cell r="IT379">
            <v>0</v>
          </cell>
          <cell r="IU379">
            <v>0</v>
          </cell>
          <cell r="IV379">
            <v>0</v>
          </cell>
          <cell r="IW379">
            <v>0</v>
          </cell>
          <cell r="IX379">
            <v>0</v>
          </cell>
          <cell r="IY379">
            <v>0</v>
          </cell>
          <cell r="IZ379">
            <v>0</v>
          </cell>
          <cell r="JA379">
            <v>0</v>
          </cell>
          <cell r="JB379">
            <v>0</v>
          </cell>
          <cell r="JC379">
            <v>0</v>
          </cell>
          <cell r="JD379">
            <v>0</v>
          </cell>
          <cell r="JE379">
            <v>0</v>
          </cell>
          <cell r="JF379">
            <v>0</v>
          </cell>
          <cell r="JG379">
            <v>0</v>
          </cell>
          <cell r="JH379">
            <v>0</v>
          </cell>
          <cell r="JI379">
            <v>0</v>
          </cell>
          <cell r="JJ379">
            <v>0</v>
          </cell>
          <cell r="JK379">
            <v>0</v>
          </cell>
          <cell r="JL379">
            <v>0</v>
          </cell>
          <cell r="JM379">
            <v>0</v>
          </cell>
          <cell r="JN379">
            <v>0</v>
          </cell>
          <cell r="JO379">
            <v>0</v>
          </cell>
          <cell r="JP379">
            <v>0</v>
          </cell>
          <cell r="JQ379">
            <v>0</v>
          </cell>
        </row>
        <row r="380">
          <cell r="F380">
            <v>2.5151266728607879</v>
          </cell>
          <cell r="G380">
            <v>-52.823573397619384</v>
          </cell>
          <cell r="H380">
            <v>-8.7549125682594422</v>
          </cell>
          <cell r="I380">
            <v>3.8671498563498972</v>
          </cell>
          <cell r="J380">
            <v>-0.44130079889100671</v>
          </cell>
          <cell r="K380">
            <v>0.85218437891035137</v>
          </cell>
          <cell r="L380">
            <v>2.8400310278284451</v>
          </cell>
          <cell r="M380">
            <v>-1.6277025924291593</v>
          </cell>
          <cell r="N380">
            <v>-0.81005043275126809</v>
          </cell>
          <cell r="O380">
            <v>-0.9323180000501452</v>
          </cell>
          <cell r="P380">
            <v>14.332043561019418</v>
          </cell>
          <cell r="Q380">
            <v>1.9725720715896387</v>
          </cell>
          <cell r="R380">
            <v>-336.11939146777877</v>
          </cell>
          <cell r="S380">
            <v>-7.9681869463911426</v>
          </cell>
          <cell r="T380">
            <v>-14.367585615100779</v>
          </cell>
          <cell r="U380">
            <v>-5.6481203362400265</v>
          </cell>
          <cell r="V380">
            <v>-3.8353064291598002</v>
          </cell>
          <cell r="W380">
            <v>-2.7360778027102697</v>
          </cell>
          <cell r="X380">
            <v>-39.247642071759401</v>
          </cell>
          <cell r="Y380">
            <v>-20.428448516369826</v>
          </cell>
          <cell r="Z380">
            <v>-31.249531115659011</v>
          </cell>
          <cell r="AA380">
            <v>-29.272175198129844</v>
          </cell>
          <cell r="AB380">
            <v>-65.011120248889711</v>
          </cell>
          <cell r="AC380">
            <v>-54.131446543799484</v>
          </cell>
          <cell r="AD380">
            <v>-62.223750643570384</v>
          </cell>
          <cell r="AE380">
            <v>-201.55374543336075</v>
          </cell>
          <cell r="AF380">
            <v>-21.663683636330461</v>
          </cell>
          <cell r="AG380">
            <v>9.1150722796401169</v>
          </cell>
          <cell r="AH380">
            <v>8.7477437622605976</v>
          </cell>
          <cell r="AI380">
            <v>-26.489484039280342</v>
          </cell>
          <cell r="AJ380">
            <v>-15.067579287850094</v>
          </cell>
          <cell r="AK380">
            <v>-66.945561068199822</v>
          </cell>
          <cell r="AL380">
            <v>-20.257923669591037</v>
          </cell>
          <cell r="AM380">
            <v>6.3772495360808534</v>
          </cell>
          <cell r="AN380">
            <v>-15.492863462828609</v>
          </cell>
          <cell r="AO380">
            <v>31.453324842580514</v>
          </cell>
          <cell r="AP380">
            <v>-38.363374384839972</v>
          </cell>
          <cell r="AQ380">
            <v>-52.966666305008403</v>
          </cell>
          <cell r="AR380">
            <v>-295.55998887419992</v>
          </cell>
          <cell r="AS380">
            <v>-18.409627571159035</v>
          </cell>
          <cell r="AT380">
            <v>-18.123469291020228</v>
          </cell>
          <cell r="AU380">
            <v>-32.847131206680388</v>
          </cell>
          <cell r="AV380">
            <v>-15.091771454181071</v>
          </cell>
          <cell r="AW380">
            <v>-12.733990521340729</v>
          </cell>
          <cell r="AX380">
            <v>-43.846199158610034</v>
          </cell>
          <cell r="AY380">
            <v>-28.877412109530269</v>
          </cell>
          <cell r="AZ380">
            <v>-13.013137718310645</v>
          </cell>
          <cell r="BA380">
            <v>-7.0762776804413079</v>
          </cell>
          <cell r="BB380">
            <v>-3.5727181026995822</v>
          </cell>
          <cell r="BC380">
            <v>-20.839697964230709</v>
          </cell>
          <cell r="BD380">
            <v>-81.128556095998647</v>
          </cell>
          <cell r="BE380">
            <v>-363.33480256401526</v>
          </cell>
          <cell r="BF380">
            <v>-15.946429334429922</v>
          </cell>
          <cell r="BG380">
            <v>-16.180413205910554</v>
          </cell>
          <cell r="BH380">
            <v>-55.248078778488889</v>
          </cell>
          <cell r="BI380">
            <v>9.3491676979792828</v>
          </cell>
          <cell r="BJ380">
            <v>-52.236716881149732</v>
          </cell>
          <cell r="BK380">
            <v>-75.427141338610454</v>
          </cell>
          <cell r="BL380">
            <v>-10.876540130930152</v>
          </cell>
          <cell r="BM380">
            <v>-37.347803880420543</v>
          </cell>
          <cell r="BN380">
            <v>-92.794560654290763</v>
          </cell>
          <cell r="BO380">
            <v>-26.456892714779315</v>
          </cell>
          <cell r="BP380">
            <v>4.3619789925096484</v>
          </cell>
          <cell r="BQ380">
            <v>5.4686276644997633</v>
          </cell>
          <cell r="BR380">
            <v>-216.189221155204</v>
          </cell>
          <cell r="BS380">
            <v>13.80473112792879</v>
          </cell>
          <cell r="BT380">
            <v>-33.632240381240081</v>
          </cell>
          <cell r="BU380">
            <v>-19.121511582759922</v>
          </cell>
          <cell r="BV380">
            <v>-32.717864423620085</v>
          </cell>
          <cell r="BW380">
            <v>-23.468795976849833</v>
          </cell>
          <cell r="BX380">
            <v>68.243903840942039</v>
          </cell>
          <cell r="BY380">
            <v>-17.348360460518961</v>
          </cell>
          <cell r="BZ380">
            <v>-75.904603894181491</v>
          </cell>
          <cell r="CA380">
            <v>-37.361377539595196</v>
          </cell>
          <cell r="CB380">
            <v>1.655692495749463</v>
          </cell>
          <cell r="CC380">
            <v>-21.000337715438945</v>
          </cell>
          <cell r="CD380">
            <v>-39.338456645609767</v>
          </cell>
          <cell r="CE380">
            <v>89.953632463802933</v>
          </cell>
          <cell r="CF380">
            <v>-15.482753930738909</v>
          </cell>
          <cell r="CG380">
            <v>-0.10068112789031147</v>
          </cell>
          <cell r="CH380">
            <v>0.53679773637031758</v>
          </cell>
          <cell r="CI380">
            <v>1.7144203456900868</v>
          </cell>
          <cell r="CJ380">
            <v>0</v>
          </cell>
          <cell r="CK380">
            <v>58.561431473819539</v>
          </cell>
          <cell r="CL380">
            <v>2.4090682193818793</v>
          </cell>
          <cell r="CM380">
            <v>6.0185611279011937</v>
          </cell>
          <cell r="CN380">
            <v>0.24400111009890679</v>
          </cell>
          <cell r="CO380">
            <v>24.959068663391008</v>
          </cell>
          <cell r="CP380">
            <v>6.8983284345704305</v>
          </cell>
          <cell r="CQ380">
            <v>4.1953904112106102</v>
          </cell>
          <cell r="CR380">
            <v>81.176548714225646</v>
          </cell>
          <cell r="CS380">
            <v>1.7118941328299115</v>
          </cell>
          <cell r="CT380">
            <v>-11.806574291399556</v>
          </cell>
          <cell r="CU380">
            <v>-8.5431780852095471</v>
          </cell>
          <cell r="CV380">
            <v>0.89438979534043028</v>
          </cell>
          <cell r="CW380">
            <v>9.3272093751284046</v>
          </cell>
          <cell r="CX380">
            <v>48.041092300059972</v>
          </cell>
          <cell r="CY380">
            <v>-0.31451342991022102</v>
          </cell>
          <cell r="CZ380">
            <v>-3.2402591497593676</v>
          </cell>
          <cell r="DA380">
            <v>-7.6171384847984882</v>
          </cell>
          <cell r="DB380">
            <v>8.5990765186907083</v>
          </cell>
          <cell r="DC380">
            <v>-0.95614690071033692</v>
          </cell>
          <cell r="DD380">
            <v>45.080696933980107</v>
          </cell>
          <cell r="DE380">
            <v>59.125472173502203</v>
          </cell>
          <cell r="DF380">
            <v>11.564076598779138</v>
          </cell>
          <cell r="DG380">
            <v>6.4973442886303019</v>
          </cell>
          <cell r="DH380">
            <v>-32.125834326991026</v>
          </cell>
          <cell r="DI380">
            <v>3.5181574916005047</v>
          </cell>
          <cell r="DJ380">
            <v>-6.71584370608889</v>
          </cell>
          <cell r="DK380">
            <v>17.075769429019601</v>
          </cell>
          <cell r="DL380">
            <v>5.0389382733101229</v>
          </cell>
          <cell r="DM380">
            <v>-3.1019622056664957</v>
          </cell>
          <cell r="DN380">
            <v>36.480057345410387</v>
          </cell>
          <cell r="DO380">
            <v>1.3020770203893335</v>
          </cell>
          <cell r="DP380">
            <v>-20.292381505561025</v>
          </cell>
          <cell r="DQ380">
            <v>39.885073470678435</v>
          </cell>
          <cell r="DR380">
            <v>-246.38473393587628</v>
          </cell>
          <cell r="DS380">
            <v>2.1908945767590922</v>
          </cell>
          <cell r="DT380">
            <v>-0.32868345312090241</v>
          </cell>
          <cell r="DU380">
            <v>-7.8918030485810959</v>
          </cell>
          <cell r="DV380">
            <v>-14.209245770349298</v>
          </cell>
          <cell r="DW380">
            <v>1.725498287980372</v>
          </cell>
          <cell r="DX380">
            <v>-38.820039849078967</v>
          </cell>
          <cell r="DY380">
            <v>1.7503730162898137</v>
          </cell>
          <cell r="DZ380">
            <v>5.5686787218310201</v>
          </cell>
          <cell r="EA380">
            <v>10.019222857199566</v>
          </cell>
          <cell r="EB380">
            <v>-51.998244399839677</v>
          </cell>
          <cell r="EC380">
            <v>-6.9759636838198276</v>
          </cell>
          <cell r="ED380">
            <v>-147.41542119112091</v>
          </cell>
          <cell r="EE380">
            <v>206.58437964570476</v>
          </cell>
          <cell r="EF380">
            <v>-4.6136934025416849</v>
          </cell>
          <cell r="EG380">
            <v>123.13300540339878</v>
          </cell>
          <cell r="EH380">
            <v>-1.5458205454406198</v>
          </cell>
          <cell r="EI380">
            <v>29.487109078859248</v>
          </cell>
          <cell r="EJ380">
            <v>-2.2967837437290655</v>
          </cell>
          <cell r="EK380">
            <v>-16.08534652418075</v>
          </cell>
          <cell r="EL380">
            <v>-9.8206276874698233</v>
          </cell>
          <cell r="EM380">
            <v>9.5943400441519771</v>
          </cell>
          <cell r="EN380">
            <v>22.818271161368102</v>
          </cell>
          <cell r="EO380">
            <v>44.446246981920922</v>
          </cell>
          <cell r="EP380">
            <v>10.021259807309434</v>
          </cell>
          <cell r="EQ380">
            <v>1.4464190720682382</v>
          </cell>
          <cell r="ER380">
            <v>4.4404917163046775</v>
          </cell>
          <cell r="ES380">
            <v>-32.147272072228589</v>
          </cell>
          <cell r="ET380">
            <v>-111.74673258824896</v>
          </cell>
          <cell r="EU380">
            <v>42.341278931909983</v>
          </cell>
          <cell r="EV380">
            <v>-1.5355522950358136E-2</v>
          </cell>
          <cell r="EW380">
            <v>2.6330860243497227</v>
          </cell>
          <cell r="EX380">
            <v>-2.2048636420204275</v>
          </cell>
          <cell r="EY380">
            <v>8.7404937953597255</v>
          </cell>
          <cell r="EZ380">
            <v>-1.8676304118325788</v>
          </cell>
          <cell r="FA380">
            <v>-5.3812285788808367E-2</v>
          </cell>
          <cell r="FB380">
            <v>-4.9397379668998838</v>
          </cell>
          <cell r="FC380">
            <v>0.16505037183105742</v>
          </cell>
          <cell r="FD380">
            <v>103.53598708282152</v>
          </cell>
          <cell r="FE380">
            <v>-55.97582885112206</v>
          </cell>
          <cell r="FF380">
            <v>-118.55770037631009</v>
          </cell>
          <cell r="FG380">
            <v>0.91719692409969866</v>
          </cell>
          <cell r="FH380">
            <v>-0.75947398319112835</v>
          </cell>
          <cell r="FI380">
            <v>9.8301949590677395E-2</v>
          </cell>
          <cell r="FJ380">
            <v>2.7147509764690767</v>
          </cell>
          <cell r="FK380">
            <v>7.3441885097054183E-3</v>
          </cell>
          <cell r="FL380">
            <v>6.5408977127299295</v>
          </cell>
          <cell r="FM380">
            <v>3.5609385767693311</v>
          </cell>
          <cell r="FN380">
            <v>-2.2373084237788134</v>
          </cell>
          <cell r="FO380">
            <v>53.373994307221437</v>
          </cell>
          <cell r="FP380">
            <v>0.29032565580109804</v>
          </cell>
          <cell r="FQ380">
            <v>-1.9250963590402534</v>
          </cell>
          <cell r="FR380">
            <v>29.951516562126926</v>
          </cell>
          <cell r="FS380">
            <v>56.378662589615487</v>
          </cell>
          <cell r="FT380">
            <v>36.672528109420455</v>
          </cell>
          <cell r="FU380">
            <v>-0.82482934160907462</v>
          </cell>
          <cell r="FV380">
            <v>-1.1342113301216159</v>
          </cell>
          <cell r="FW380">
            <v>-42.463954247780748</v>
          </cell>
          <cell r="FX380">
            <v>-13.659551956709947</v>
          </cell>
          <cell r="FY380">
            <v>8.36808851981732</v>
          </cell>
          <cell r="FZ380">
            <v>13.276408167277623</v>
          </cell>
          <cell r="GA380">
            <v>-3.1978185779898922</v>
          </cell>
          <cell r="GB380">
            <v>-36.723187560270162</v>
          </cell>
          <cell r="GC380">
            <v>2.1659075373800079</v>
          </cell>
          <cell r="GD380">
            <v>11.093474653100202</v>
          </cell>
          <cell r="GE380">
            <v>136.06672167778015</v>
          </cell>
          <cell r="GF380">
            <v>31.996239455895193</v>
          </cell>
          <cell r="GG380">
            <v>-19.287573447139948</v>
          </cell>
          <cell r="GH380">
            <v>-1.4521462606990099</v>
          </cell>
          <cell r="GI380">
            <v>-2.7463099140086342</v>
          </cell>
          <cell r="GJ380">
            <v>-1.7133294509994812</v>
          </cell>
          <cell r="GK380">
            <v>-7.0762920288088935</v>
          </cell>
          <cell r="GL380">
            <v>5.3132888160780567</v>
          </cell>
          <cell r="GM380">
            <v>9.4021058649632323</v>
          </cell>
          <cell r="GN380">
            <v>4.1194234832710208</v>
          </cell>
          <cell r="GO380">
            <v>123.26506882256945</v>
          </cell>
          <cell r="GP380">
            <v>-1.8251944939502209</v>
          </cell>
          <cell r="GQ380">
            <v>-3.9285591693806055</v>
          </cell>
          <cell r="GR380">
            <v>-30.259124240954407</v>
          </cell>
          <cell r="GS380">
            <v>16.430274434816965</v>
          </cell>
          <cell r="GT380">
            <v>-3.9738336250102293</v>
          </cell>
          <cell r="GU380">
            <v>-14.001024988150675</v>
          </cell>
          <cell r="GV380">
            <v>-0.38330441367088497</v>
          </cell>
          <cell r="GW380">
            <v>-1.0798594344087178</v>
          </cell>
          <cell r="GX380">
            <v>9.2546750445089856</v>
          </cell>
          <cell r="GY380">
            <v>61.415912883043347</v>
          </cell>
          <cell r="GZ380">
            <v>33.067218124022475</v>
          </cell>
          <cell r="HA380">
            <v>4.3024715130886761</v>
          </cell>
          <cell r="HB380">
            <v>-124.0746773798619</v>
          </cell>
          <cell r="HC380">
            <v>0.15196267955980147</v>
          </cell>
          <cell r="HD380">
            <v>-11.368939078869516</v>
          </cell>
          <cell r="HE380">
            <v>38.683558984077536</v>
          </cell>
          <cell r="HF380">
            <v>44.748749944741576</v>
          </cell>
          <cell r="HG380">
            <v>-0.48385109446098795</v>
          </cell>
          <cell r="HH380">
            <v>5.4275545131331455</v>
          </cell>
          <cell r="HI380">
            <v>-15.467819820049044</v>
          </cell>
          <cell r="HJ380">
            <v>0</v>
          </cell>
          <cell r="HK380">
            <v>-4.4003802161787462</v>
          </cell>
          <cell r="HL380">
            <v>-4.9606994185305666</v>
          </cell>
          <cell r="HM380">
            <v>43.72797776626976</v>
          </cell>
          <cell r="HN380">
            <v>4.1580219877469062</v>
          </cell>
          <cell r="HO380">
            <v>-35.175187454307888</v>
          </cell>
          <cell r="HP380">
            <v>-3.6284036552297039</v>
          </cell>
          <cell r="HQ380">
            <v>4.7375964309321716</v>
          </cell>
          <cell r="HR380">
            <v>23.43887833703775</v>
          </cell>
          <cell r="HS380">
            <v>0.94437351131273317</v>
          </cell>
          <cell r="HT380">
            <v>5.5700014656395069</v>
          </cell>
          <cell r="HU380">
            <v>1.5039215950309881E-2</v>
          </cell>
          <cell r="HV380">
            <v>0.51783378322943463</v>
          </cell>
          <cell r="HW380">
            <v>-1.4029877896591643</v>
          </cell>
          <cell r="HX380">
            <v>2.6834365533632081</v>
          </cell>
          <cell r="HY380">
            <v>0.48569998444145313</v>
          </cell>
          <cell r="HZ380">
            <v>3.0838024481381581</v>
          </cell>
          <cell r="IA380">
            <v>3.1662140236931009</v>
          </cell>
          <cell r="IB380">
            <v>-0.41408705483172525</v>
          </cell>
          <cell r="IC380">
            <v>2.1708209047792479</v>
          </cell>
          <cell r="ID380">
            <v>6.6187312910114997</v>
          </cell>
          <cell r="IE380">
            <v>-69.893731877004029</v>
          </cell>
          <cell r="IF380">
            <v>4.8498617246150388</v>
          </cell>
          <cell r="IG380">
            <v>22.8645618060782</v>
          </cell>
          <cell r="IH380">
            <v>0.87355375603874563</v>
          </cell>
          <cell r="II380">
            <v>9.6589597084184788</v>
          </cell>
          <cell r="IJ380">
            <v>2.2794434191182518</v>
          </cell>
          <cell r="IK380">
            <v>-7.3288937640318181</v>
          </cell>
          <cell r="IL380">
            <v>7.011654088688374</v>
          </cell>
          <cell r="IM380">
            <v>7.104122832948633</v>
          </cell>
          <cell r="IN380">
            <v>8.9545591717833304</v>
          </cell>
          <cell r="IO380">
            <v>-79.331314318560544</v>
          </cell>
          <cell r="IP380">
            <v>-30.311348935101705</v>
          </cell>
          <cell r="IQ380">
            <v>-16.518891366948083</v>
          </cell>
          <cell r="IR380">
            <v>214.77517167848418</v>
          </cell>
          <cell r="IS380">
            <v>-9.1530862041618093</v>
          </cell>
          <cell r="IT380">
            <v>8.5435353958018823E-2</v>
          </cell>
          <cell r="IU380">
            <v>5.4152498327021021</v>
          </cell>
          <cell r="IV380">
            <v>-38.368386270991323</v>
          </cell>
          <cell r="IW380">
            <v>-2.6848418868721637</v>
          </cell>
          <cell r="IX380">
            <v>149.51834616655105</v>
          </cell>
          <cell r="IY380">
            <v>12.619553700740653</v>
          </cell>
          <cell r="IZ380">
            <v>6.0212704231526004</v>
          </cell>
          <cell r="JA380">
            <v>0.42300979582068976</v>
          </cell>
          <cell r="JB380">
            <v>68.738368850947154</v>
          </cell>
          <cell r="JC380">
            <v>1.2318952422720031</v>
          </cell>
          <cell r="JD380">
            <v>20.92835667439067</v>
          </cell>
          <cell r="JE380">
            <v>331.97588836663635</v>
          </cell>
          <cell r="JF380">
            <v>35.177592866104533</v>
          </cell>
          <cell r="JG380">
            <v>15.487419681128813</v>
          </cell>
          <cell r="JH380">
            <v>-72.257686506593018</v>
          </cell>
          <cell r="JI380">
            <v>18.348782069700974</v>
          </cell>
          <cell r="JJ380">
            <v>215.38591750554042</v>
          </cell>
          <cell r="JK380">
            <v>-1.9687571520680649</v>
          </cell>
          <cell r="JL380">
            <v>71.614462180034025</v>
          </cell>
          <cell r="JM380">
            <v>54.914466807731515</v>
          </cell>
          <cell r="JN380">
            <v>-5.5747793637674476</v>
          </cell>
          <cell r="JO380">
            <v>-19.70244105897109</v>
          </cell>
          <cell r="JP380">
            <v>6.2208030292822514</v>
          </cell>
          <cell r="JQ380">
            <v>14.330108308517083</v>
          </cell>
        </row>
        <row r="381">
          <cell r="F381">
            <v>-2.6230288990800545</v>
          </cell>
          <cell r="G381">
            <v>52.867940979120249</v>
          </cell>
          <cell r="H381">
            <v>7.8071212710100326</v>
          </cell>
          <cell r="I381">
            <v>-3.2697599039800025</v>
          </cell>
          <cell r="J381">
            <v>0.49691035157024999</v>
          </cell>
          <cell r="K381">
            <v>-0.64704915918059669</v>
          </cell>
          <cell r="L381">
            <v>-3.0207071412601181</v>
          </cell>
          <cell r="M381">
            <v>1.6526684045097682</v>
          </cell>
          <cell r="N381">
            <v>1.0960893358496833</v>
          </cell>
          <cell r="O381">
            <v>1.0055564133801909</v>
          </cell>
          <cell r="P381">
            <v>-14.080381224339817</v>
          </cell>
          <cell r="Q381">
            <v>-1.8050611187100003</v>
          </cell>
          <cell r="R381">
            <v>-88.265111187500224</v>
          </cell>
          <cell r="S381">
            <v>0.20740803634998883</v>
          </cell>
          <cell r="T381">
            <v>-7.3560238538300382</v>
          </cell>
          <cell r="U381">
            <v>0.66447896895965641</v>
          </cell>
          <cell r="V381">
            <v>-0.57313841620998573</v>
          </cell>
          <cell r="W381">
            <v>-0.15245256946002428</v>
          </cell>
          <cell r="X381">
            <v>-2.3707984255997872</v>
          </cell>
          <cell r="Y381">
            <v>-4.7296456157898774</v>
          </cell>
          <cell r="Z381">
            <v>-4.6634962553303012</v>
          </cell>
          <cell r="AA381">
            <v>-4.8720326283998929</v>
          </cell>
          <cell r="AB381">
            <v>-1.0208557719599867</v>
          </cell>
          <cell r="AC381">
            <v>-66.16282435870994</v>
          </cell>
          <cell r="AD381">
            <v>2.7642697024800782</v>
          </cell>
          <cell r="AE381">
            <v>-141.51898750058172</v>
          </cell>
          <cell r="AF381">
            <v>-40.796377799570337</v>
          </cell>
          <cell r="AG381">
            <v>-25.711642248119915</v>
          </cell>
          <cell r="AH381">
            <v>-27.737522322230006</v>
          </cell>
          <cell r="AI381">
            <v>-3.4822805511300885</v>
          </cell>
          <cell r="AJ381">
            <v>-0.88555939006005246</v>
          </cell>
          <cell r="AK381">
            <v>51.299754155420032</v>
          </cell>
          <cell r="AL381">
            <v>-10.694091158500214</v>
          </cell>
          <cell r="AM381">
            <v>2.4326589420002165</v>
          </cell>
          <cell r="AN381">
            <v>-14.703632805240204</v>
          </cell>
          <cell r="AO381">
            <v>-66.602952563360077</v>
          </cell>
          <cell r="AP381">
            <v>-45.594547514779833</v>
          </cell>
          <cell r="AQ381">
            <v>40.957205754990355</v>
          </cell>
          <cell r="AR381">
            <v>-81.116583438601083</v>
          </cell>
          <cell r="AS381">
            <v>6.7461336355302137</v>
          </cell>
          <cell r="AT381">
            <v>4.1110312710698054</v>
          </cell>
          <cell r="AU381">
            <v>-30.859746167409639</v>
          </cell>
          <cell r="AV381">
            <v>1.3043980839097458</v>
          </cell>
          <cell r="AW381">
            <v>-1.353751905340232</v>
          </cell>
          <cell r="AX381">
            <v>-14.039421418910024</v>
          </cell>
          <cell r="AY381">
            <v>-7.6693435654797213</v>
          </cell>
          <cell r="AZ381">
            <v>-4.9748249126905648</v>
          </cell>
          <cell r="BA381">
            <v>-2.1392908592401909</v>
          </cell>
          <cell r="BB381">
            <v>-37.948777004149861</v>
          </cell>
          <cell r="BC381">
            <v>8.4668249561802895</v>
          </cell>
          <cell r="BD381">
            <v>-2.7598155520704495</v>
          </cell>
          <cell r="BE381">
            <v>-42.163290070166113</v>
          </cell>
          <cell r="BF381">
            <v>0.30554861055952642</v>
          </cell>
          <cell r="BG381">
            <v>-1.1516676982400895</v>
          </cell>
          <cell r="BH381">
            <v>-16.738338918739828</v>
          </cell>
          <cell r="BI381">
            <v>-8.5306203618000609</v>
          </cell>
          <cell r="BJ381">
            <v>11.352736552289798</v>
          </cell>
          <cell r="BK381">
            <v>-21.1076961669105</v>
          </cell>
          <cell r="BL381">
            <v>1.7430113433697443</v>
          </cell>
          <cell r="BM381">
            <v>-37.699547429389895</v>
          </cell>
          <cell r="BN381">
            <v>31.558828296959746</v>
          </cell>
          <cell r="BO381">
            <v>8.3466674795397466</v>
          </cell>
          <cell r="BP381">
            <v>-11.024550983200015</v>
          </cell>
          <cell r="BQ381">
            <v>0.78233920540014878</v>
          </cell>
          <cell r="BR381">
            <v>-429.47701101083658</v>
          </cell>
          <cell r="BS381">
            <v>-6.9000647314101116</v>
          </cell>
          <cell r="BT381">
            <v>-1.6163370454801225</v>
          </cell>
          <cell r="BU381">
            <v>-38.653105939599527</v>
          </cell>
          <cell r="BV381">
            <v>-0.76416279759018835</v>
          </cell>
          <cell r="BW381">
            <v>-2.9486223293500871</v>
          </cell>
          <cell r="BX381">
            <v>-288.93725502649954</v>
          </cell>
          <cell r="BY381">
            <v>-5.7044264145897614</v>
          </cell>
          <cell r="BZ381">
            <v>-16.780661569090626</v>
          </cell>
          <cell r="CA381">
            <v>-26.277515039570062</v>
          </cell>
          <cell r="CB381">
            <v>-44.71528075036008</v>
          </cell>
          <cell r="CC381">
            <v>3.4704871058997924</v>
          </cell>
          <cell r="CD381">
            <v>0.34993352680021417</v>
          </cell>
          <cell r="CE381">
            <v>-72.477126622954529</v>
          </cell>
          <cell r="CF381">
            <v>5.6424759053807065</v>
          </cell>
          <cell r="CG381">
            <v>0.62609602217980864</v>
          </cell>
          <cell r="CH381">
            <v>-0.55719192716014732</v>
          </cell>
          <cell r="CI381">
            <v>-1.7557293792301607</v>
          </cell>
          <cell r="CJ381">
            <v>0</v>
          </cell>
          <cell r="CK381">
            <v>-38.419480929619567</v>
          </cell>
          <cell r="CL381">
            <v>-2.6405838916098219</v>
          </cell>
          <cell r="CM381">
            <v>-5.8323809193493616</v>
          </cell>
          <cell r="CN381">
            <v>-0.35891783912029496</v>
          </cell>
          <cell r="CO381">
            <v>-25.280322805310107</v>
          </cell>
          <cell r="CP381">
            <v>0.26533348833982018</v>
          </cell>
          <cell r="CQ381">
            <v>-4.1664243474501745</v>
          </cell>
          <cell r="CR381">
            <v>-61.295603803257109</v>
          </cell>
          <cell r="CS381">
            <v>-1.2270146879000094</v>
          </cell>
          <cell r="CT381">
            <v>5.8438844965999124</v>
          </cell>
          <cell r="CU381">
            <v>-0.2060504692599352</v>
          </cell>
          <cell r="CV381">
            <v>-1.0257587762100684</v>
          </cell>
          <cell r="CW381">
            <v>-9.3207828772594894</v>
          </cell>
          <cell r="CX381">
            <v>-25.003114127760227</v>
          </cell>
          <cell r="CY381">
            <v>0.50070110012029545</v>
          </cell>
          <cell r="CZ381">
            <v>-8.4712229799697525</v>
          </cell>
          <cell r="DA381">
            <v>8.1322748858997329</v>
          </cell>
          <cell r="DB381">
            <v>10.998198017339973</v>
          </cell>
          <cell r="DC381">
            <v>3.2826363647604921</v>
          </cell>
          <cell r="DD381">
            <v>-44.799354749620306</v>
          </cell>
          <cell r="DE381">
            <v>-40.931091255148203</v>
          </cell>
          <cell r="DF381">
            <v>1.0214364067705901</v>
          </cell>
          <cell r="DG381">
            <v>3.5198060805300884</v>
          </cell>
          <cell r="DH381">
            <v>-8.8070913692399699</v>
          </cell>
          <cell r="DI381">
            <v>-4.858868729797905E-3</v>
          </cell>
          <cell r="DJ381">
            <v>6.9344440778797889</v>
          </cell>
          <cell r="DK381">
            <v>-13.783464543649643</v>
          </cell>
          <cell r="DL381">
            <v>-1.546811509500003</v>
          </cell>
          <cell r="DM381">
            <v>4.9404665663000742</v>
          </cell>
          <cell r="DN381">
            <v>-14.002191955591115</v>
          </cell>
          <cell r="DO381">
            <v>-9.7379170859994701E-2</v>
          </cell>
          <cell r="DP381">
            <v>-5.903030821950324</v>
          </cell>
          <cell r="DQ381">
            <v>-13.202416147109943</v>
          </cell>
          <cell r="DR381">
            <v>188.60197200987022</v>
          </cell>
          <cell r="DS381">
            <v>-9.6884335895697404</v>
          </cell>
          <cell r="DT381">
            <v>2.5235810033400412</v>
          </cell>
          <cell r="DU381">
            <v>-2.5560893516899341</v>
          </cell>
          <cell r="DV381">
            <v>8.923385861450015</v>
          </cell>
          <cell r="DW381">
            <v>-2.1878491028398912</v>
          </cell>
          <cell r="DX381">
            <v>7.0972228030400402</v>
          </cell>
          <cell r="DY381">
            <v>0.83547147306990155</v>
          </cell>
          <cell r="DZ381">
            <v>-3.763612116909826</v>
          </cell>
          <cell r="EA381">
            <v>-8.7417469326896935</v>
          </cell>
          <cell r="EB381">
            <v>48.772436304930125</v>
          </cell>
          <cell r="EC381">
            <v>2.6908491488397885</v>
          </cell>
          <cell r="ED381">
            <v>144.69675650889985</v>
          </cell>
          <cell r="EE381">
            <v>-77.830268234039977</v>
          </cell>
          <cell r="EF381">
            <v>8.2971723618297801</v>
          </cell>
          <cell r="EG381">
            <v>-122.29226424599005</v>
          </cell>
          <cell r="EH381">
            <v>1.5545421446799992</v>
          </cell>
          <cell r="EI381">
            <v>-0.6234140781999713</v>
          </cell>
          <cell r="EJ381">
            <v>2.0768888877296376</v>
          </cell>
          <cell r="EK381">
            <v>20.807075145499766</v>
          </cell>
          <cell r="EL381">
            <v>-0.78930111928002589</v>
          </cell>
          <cell r="EM381">
            <v>-8.8001432486689737</v>
          </cell>
          <cell r="EN381">
            <v>18.96038686726024</v>
          </cell>
          <cell r="EO381">
            <v>-5.1648662934596814</v>
          </cell>
          <cell r="EP381">
            <v>8.2714919479499258</v>
          </cell>
          <cell r="EQ381">
            <v>-0.12783660338982372</v>
          </cell>
          <cell r="ER381">
            <v>19.525426111435081</v>
          </cell>
          <cell r="ES381">
            <v>-5.2718546853702719</v>
          </cell>
          <cell r="ET381">
            <v>125.17589386432019</v>
          </cell>
          <cell r="EU381">
            <v>-1.899241196020057</v>
          </cell>
          <cell r="EV381">
            <v>0</v>
          </cell>
          <cell r="EW381">
            <v>-2.092247916740007</v>
          </cell>
          <cell r="EX381">
            <v>3.9909666672504045</v>
          </cell>
          <cell r="EY381">
            <v>-6.1252016328899117</v>
          </cell>
          <cell r="EZ381">
            <v>4.9635567862192147</v>
          </cell>
          <cell r="FA381">
            <v>6.0272131326100862</v>
          </cell>
          <cell r="FB381">
            <v>0.40472174808996897</v>
          </cell>
          <cell r="FC381">
            <v>-2.8194992880344216E-2</v>
          </cell>
          <cell r="FD381">
            <v>-105.6201856631601</v>
          </cell>
          <cell r="FE381">
            <v>64.631530787297379</v>
          </cell>
          <cell r="FF381">
            <v>119.49783852815926</v>
          </cell>
          <cell r="FG381">
            <v>0.37080795743986528</v>
          </cell>
          <cell r="FH381">
            <v>2.5584667037096551</v>
          </cell>
          <cell r="FI381">
            <v>-2.2147959194398936</v>
          </cell>
          <cell r="FJ381">
            <v>-1.643442972819912</v>
          </cell>
          <cell r="FK381">
            <v>-1.3308152186796178</v>
          </cell>
          <cell r="FL381">
            <v>-4.8004018310102765</v>
          </cell>
          <cell r="FM381">
            <v>2.0559845420602869</v>
          </cell>
          <cell r="FN381">
            <v>3.3418468645800203</v>
          </cell>
          <cell r="FO381">
            <v>-56.631306019630074</v>
          </cell>
          <cell r="FP381">
            <v>1.0674434246202509</v>
          </cell>
          <cell r="FQ381">
            <v>2.3599047283100845</v>
          </cell>
          <cell r="FR381">
            <v>84.110807471290173</v>
          </cell>
          <cell r="FS381">
            <v>53.329293123139905</v>
          </cell>
          <cell r="FT381">
            <v>-54.581059416650533</v>
          </cell>
          <cell r="FU381">
            <v>2.8209718068796974</v>
          </cell>
          <cell r="FV381">
            <v>-1.1300868329503828</v>
          </cell>
          <cell r="FW381">
            <v>50.646938751259995</v>
          </cell>
          <cell r="FX381">
            <v>30.39723852131965</v>
          </cell>
          <cell r="FY381">
            <v>-5.3017797881602746</v>
          </cell>
          <cell r="FZ381">
            <v>-5.3511705157397955</v>
          </cell>
          <cell r="GA381">
            <v>3.7303778447799232</v>
          </cell>
          <cell r="GB381">
            <v>21.149299151220248</v>
          </cell>
          <cell r="GC381">
            <v>-1.1612653050192421</v>
          </cell>
          <cell r="GD381">
            <v>-10.437949868790383</v>
          </cell>
          <cell r="GE381">
            <v>-147.47125886973663</v>
          </cell>
          <cell r="GF381">
            <v>-21.826606779200119</v>
          </cell>
          <cell r="GG381">
            <v>10.307956008270139</v>
          </cell>
          <cell r="GH381">
            <v>0.17532460478969369</v>
          </cell>
          <cell r="GI381">
            <v>1.8815270482300548</v>
          </cell>
          <cell r="GJ381">
            <v>5.7287535232499067</v>
          </cell>
          <cell r="GK381">
            <v>10.050089464260054</v>
          </cell>
          <cell r="GL381">
            <v>-24.215067296710004</v>
          </cell>
          <cell r="GM381">
            <v>-7.8121820883898181</v>
          </cell>
          <cell r="GN381">
            <v>1.4376840204704422</v>
          </cell>
          <cell r="GO381">
            <v>-127.46544580184991</v>
          </cell>
          <cell r="GP381">
            <v>-1.708024701499653</v>
          </cell>
          <cell r="GQ381">
            <v>5.9747331286394001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  <cell r="GV381">
            <v>0</v>
          </cell>
          <cell r="GW381">
            <v>0</v>
          </cell>
          <cell r="GX381">
            <v>0</v>
          </cell>
          <cell r="GY381">
            <v>0</v>
          </cell>
          <cell r="GZ381">
            <v>0</v>
          </cell>
          <cell r="HA381">
            <v>0</v>
          </cell>
          <cell r="HB381">
            <v>0</v>
          </cell>
          <cell r="HC381">
            <v>0</v>
          </cell>
          <cell r="HD381">
            <v>0</v>
          </cell>
          <cell r="HE381">
            <v>0</v>
          </cell>
          <cell r="HF381">
            <v>0</v>
          </cell>
          <cell r="HG381">
            <v>0</v>
          </cell>
          <cell r="HH381">
            <v>0</v>
          </cell>
          <cell r="HI381">
            <v>0</v>
          </cell>
          <cell r="HJ381">
            <v>0</v>
          </cell>
          <cell r="HK381">
            <v>0</v>
          </cell>
          <cell r="HL381">
            <v>0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0</v>
          </cell>
          <cell r="IG381">
            <v>0</v>
          </cell>
          <cell r="IH381">
            <v>0</v>
          </cell>
          <cell r="II381">
            <v>0</v>
          </cell>
          <cell r="IJ381">
            <v>0</v>
          </cell>
          <cell r="IK381">
            <v>0</v>
          </cell>
          <cell r="IL381">
            <v>0</v>
          </cell>
          <cell r="IM381">
            <v>0</v>
          </cell>
          <cell r="IN381">
            <v>0</v>
          </cell>
          <cell r="IO381">
            <v>0</v>
          </cell>
          <cell r="IP381">
            <v>0</v>
          </cell>
          <cell r="IQ381">
            <v>0</v>
          </cell>
          <cell r="IR381">
            <v>0</v>
          </cell>
          <cell r="IS381">
            <v>0</v>
          </cell>
          <cell r="IT381">
            <v>0</v>
          </cell>
          <cell r="IU381">
            <v>0</v>
          </cell>
          <cell r="IV381">
            <v>0</v>
          </cell>
          <cell r="IW381">
            <v>0</v>
          </cell>
          <cell r="IX381">
            <v>0</v>
          </cell>
          <cell r="IY381">
            <v>0</v>
          </cell>
          <cell r="IZ381">
            <v>0</v>
          </cell>
          <cell r="JA381">
            <v>0</v>
          </cell>
          <cell r="JB381">
            <v>0</v>
          </cell>
          <cell r="JC381">
            <v>0</v>
          </cell>
          <cell r="JD381">
            <v>0</v>
          </cell>
          <cell r="JE381">
            <v>0</v>
          </cell>
          <cell r="JF381">
            <v>0</v>
          </cell>
          <cell r="JG381">
            <v>0</v>
          </cell>
          <cell r="JH381">
            <v>0</v>
          </cell>
          <cell r="JI381">
            <v>0</v>
          </cell>
          <cell r="JJ381">
            <v>0</v>
          </cell>
          <cell r="JK381">
            <v>0</v>
          </cell>
          <cell r="JL381">
            <v>0</v>
          </cell>
          <cell r="JM381">
            <v>0</v>
          </cell>
          <cell r="JN381">
            <v>0</v>
          </cell>
          <cell r="JO381">
            <v>0</v>
          </cell>
          <cell r="JP381">
            <v>0</v>
          </cell>
          <cell r="JQ381">
            <v>0</v>
          </cell>
        </row>
        <row r="382">
          <cell r="F382">
            <v>-1.4508778409899605</v>
          </cell>
          <cell r="G382">
            <v>-1.210674478169949</v>
          </cell>
          <cell r="H382">
            <v>-5.7674900530173545E-2</v>
          </cell>
          <cell r="I382">
            <v>-0.51841862681021667</v>
          </cell>
          <cell r="J382">
            <v>-0.57646405705008874</v>
          </cell>
          <cell r="K382">
            <v>-1.4900555931801591</v>
          </cell>
          <cell r="L382">
            <v>0.3538443966599516</v>
          </cell>
          <cell r="M382">
            <v>0.37960641940981077</v>
          </cell>
          <cell r="N382">
            <v>0.83687215479994848</v>
          </cell>
          <cell r="O382">
            <v>-2.32188374981979</v>
          </cell>
          <cell r="P382">
            <v>2.5938874375201522</v>
          </cell>
          <cell r="Q382">
            <v>5.9811847590253819E-2</v>
          </cell>
          <cell r="R382">
            <v>-42.437503495584679</v>
          </cell>
          <cell r="S382">
            <v>-7.1091017988496787</v>
          </cell>
          <cell r="T382">
            <v>2.1929386470699228</v>
          </cell>
          <cell r="U382">
            <v>-1.5128713009999046</v>
          </cell>
          <cell r="V382">
            <v>-1.3663777697099704</v>
          </cell>
          <cell r="W382">
            <v>-2.3744573136400504</v>
          </cell>
          <cell r="X382">
            <v>-4.2215872178501286</v>
          </cell>
          <cell r="Y382">
            <v>-0.83966008259994851</v>
          </cell>
          <cell r="Z382">
            <v>-0.50027225360963712</v>
          </cell>
          <cell r="AA382">
            <v>-0.54921301540025524</v>
          </cell>
          <cell r="AB382">
            <v>-3.066572823520346</v>
          </cell>
          <cell r="AC382">
            <v>-24.0517082208803</v>
          </cell>
          <cell r="AD382">
            <v>0.96137965441084816</v>
          </cell>
          <cell r="AE382">
            <v>-56.881006982494</v>
          </cell>
          <cell r="AF382">
            <v>-6.3875065643101152</v>
          </cell>
          <cell r="AG382">
            <v>-15.397047200729958</v>
          </cell>
          <cell r="AH382">
            <v>-10.796750315800182</v>
          </cell>
          <cell r="AI382">
            <v>-1.9160533152200969</v>
          </cell>
          <cell r="AJ382">
            <v>-2.3580055366603574</v>
          </cell>
          <cell r="AK382">
            <v>-7.3904049629202291</v>
          </cell>
          <cell r="AL382">
            <v>-9.9928071270369401E-2</v>
          </cell>
          <cell r="AM382">
            <v>-1.4836411483101983</v>
          </cell>
          <cell r="AN382">
            <v>-7.9331931860897384</v>
          </cell>
          <cell r="AO382">
            <v>-6.4378852764896237</v>
          </cell>
          <cell r="AP382">
            <v>8.1241882979793445</v>
          </cell>
          <cell r="AQ382">
            <v>-4.8047797026702028</v>
          </cell>
          <cell r="AR382">
            <v>-52.661006041042128</v>
          </cell>
          <cell r="AS382">
            <v>0</v>
          </cell>
          <cell r="AT382">
            <v>-1.876789762340195</v>
          </cell>
          <cell r="AU382">
            <v>-6.7697286004804482</v>
          </cell>
          <cell r="AV382">
            <v>-6.2858588257499832</v>
          </cell>
          <cell r="AW382">
            <v>-3.4742560230599793</v>
          </cell>
          <cell r="AX382">
            <v>-1.9483669671601547</v>
          </cell>
          <cell r="AY382">
            <v>-3.1476915063099113</v>
          </cell>
          <cell r="AZ382">
            <v>0</v>
          </cell>
          <cell r="BA382">
            <v>0</v>
          </cell>
          <cell r="BB382">
            <v>-22.463267617049951</v>
          </cell>
          <cell r="BC382">
            <v>-6.6950467388901416</v>
          </cell>
          <cell r="BD382">
            <v>0</v>
          </cell>
          <cell r="BE382">
            <v>-142.60981972391892</v>
          </cell>
          <cell r="BF382">
            <v>-12.307694346020071</v>
          </cell>
          <cell r="BG382">
            <v>-5.6729231892104508</v>
          </cell>
          <cell r="BH382">
            <v>-0.43977760931011289</v>
          </cell>
          <cell r="BI382">
            <v>5.9877100337298543</v>
          </cell>
          <cell r="BJ382">
            <v>-0.98570209638000961</v>
          </cell>
          <cell r="BK382">
            <v>-34.645861898100065</v>
          </cell>
          <cell r="BL382">
            <v>-33.852223350859731</v>
          </cell>
          <cell r="BM382">
            <v>-0.58346187332017507</v>
          </cell>
          <cell r="BN382">
            <v>-17.952208015049564</v>
          </cell>
          <cell r="BO382">
            <v>-6.5336863078899796</v>
          </cell>
          <cell r="BP382">
            <v>-35.47652232558994</v>
          </cell>
          <cell r="BQ382">
            <v>-0.14746874592037784</v>
          </cell>
          <cell r="BR382">
            <v>-58.034437648741005</v>
          </cell>
          <cell r="BS382">
            <v>7.6085379914102305</v>
          </cell>
          <cell r="BT382">
            <v>-9.49956027395001</v>
          </cell>
          <cell r="BU382">
            <v>2.1939349893700637</v>
          </cell>
          <cell r="BV382">
            <v>0.249640806079924</v>
          </cell>
          <cell r="BW382">
            <v>-3.2514831658399999</v>
          </cell>
          <cell r="BX382">
            <v>-67.246640045739241</v>
          </cell>
          <cell r="BY382">
            <v>-1.6383261854102784</v>
          </cell>
          <cell r="BZ382">
            <v>-8.9194323792908108</v>
          </cell>
          <cell r="CA382">
            <v>-0.67609825390991318</v>
          </cell>
          <cell r="CB382">
            <v>-5.6456108350298564</v>
          </cell>
          <cell r="CC382">
            <v>27.34303987903013</v>
          </cell>
          <cell r="CD382">
            <v>1.4475598245398942</v>
          </cell>
          <cell r="CE382">
            <v>-6.2925665391303482</v>
          </cell>
          <cell r="CF382">
            <v>6.2534598876800374</v>
          </cell>
          <cell r="CG382">
            <v>-26.041177464950579</v>
          </cell>
          <cell r="CH382">
            <v>11.085841652909494</v>
          </cell>
          <cell r="CI382">
            <v>-1.0388598198005639E-3</v>
          </cell>
          <cell r="CJ382">
            <v>1.3791566208199129</v>
          </cell>
          <cell r="CK382">
            <v>9.4056917196212453E-3</v>
          </cell>
          <cell r="CL382">
            <v>5.4282669097397047</v>
          </cell>
          <cell r="CM382">
            <v>0</v>
          </cell>
          <cell r="CN382">
            <v>-1.1151286589665688E-2</v>
          </cell>
          <cell r="CO382">
            <v>-1.665928595002697E-2</v>
          </cell>
          <cell r="CP382">
            <v>-4.6154857184801585</v>
          </cell>
          <cell r="CQ382">
            <v>0.23681531379043008</v>
          </cell>
          <cell r="CR382">
            <v>-9.6480253920017276</v>
          </cell>
          <cell r="CS382">
            <v>-7.2048540874602622</v>
          </cell>
          <cell r="CT382">
            <v>-0.88957625655984884</v>
          </cell>
          <cell r="CU382">
            <v>-0.5552016846800143</v>
          </cell>
          <cell r="CV382">
            <v>0</v>
          </cell>
          <cell r="CW382">
            <v>0</v>
          </cell>
          <cell r="CX382">
            <v>-2.1088109371301016</v>
          </cell>
          <cell r="CY382">
            <v>-8.2393419539585011E-2</v>
          </cell>
          <cell r="CZ382">
            <v>1.1612835750711383</v>
          </cell>
          <cell r="DA382">
            <v>1.793585265022557E-2</v>
          </cell>
          <cell r="DB382">
            <v>0</v>
          </cell>
          <cell r="DC382">
            <v>0</v>
          </cell>
          <cell r="DD382">
            <v>1.3591565650131088E-2</v>
          </cell>
          <cell r="DE382">
            <v>-27.402631908669719</v>
          </cell>
          <cell r="DF382">
            <v>2.1696141979305139</v>
          </cell>
          <cell r="DG382">
            <v>-0.39056459291032297</v>
          </cell>
          <cell r="DH382">
            <v>5.787500333459775</v>
          </cell>
          <cell r="DI382">
            <v>2.4648206898000353</v>
          </cell>
          <cell r="DJ382">
            <v>1.1944908923801449</v>
          </cell>
          <cell r="DK382">
            <v>3.8128911962501206</v>
          </cell>
          <cell r="DL382">
            <v>1.343950347529244</v>
          </cell>
          <cell r="DM382">
            <v>0.19141385123930377</v>
          </cell>
          <cell r="DN382">
            <v>0.21298422668951389</v>
          </cell>
          <cell r="DO382">
            <v>-26.03702562809076</v>
          </cell>
          <cell r="DP382">
            <v>5.1627641080813191E-2</v>
          </cell>
          <cell r="DQ382">
            <v>-18.204335064020597</v>
          </cell>
          <cell r="DR382">
            <v>13.336194360374066</v>
          </cell>
          <cell r="DS382">
            <v>5.9239653862900923</v>
          </cell>
          <cell r="DT382">
            <v>-2.842232114539911</v>
          </cell>
          <cell r="DU382">
            <v>9.2579937235896068</v>
          </cell>
          <cell r="DV382">
            <v>0.63153463281992117</v>
          </cell>
          <cell r="DW382">
            <v>2.4312130384100783</v>
          </cell>
          <cell r="DX382">
            <v>0.35988778976002322</v>
          </cell>
          <cell r="DY382">
            <v>0</v>
          </cell>
          <cell r="DZ382">
            <v>-0.24807180469997547</v>
          </cell>
          <cell r="EA382">
            <v>-0.25774051580992818</v>
          </cell>
          <cell r="EB382">
            <v>-2.0558160278596915</v>
          </cell>
          <cell r="EC382">
            <v>0.13546025241021198</v>
          </cell>
          <cell r="ED382">
            <v>0</v>
          </cell>
          <cell r="EE382">
            <v>19.471208027163811</v>
          </cell>
          <cell r="EF382">
            <v>-1.9460161930110189</v>
          </cell>
          <cell r="EG382">
            <v>1.2341277722202904</v>
          </cell>
          <cell r="EH382">
            <v>1.4363994555396857</v>
          </cell>
          <cell r="EI382">
            <v>0.22390691399982643</v>
          </cell>
          <cell r="EJ382">
            <v>1.0850413838797976</v>
          </cell>
          <cell r="EK382">
            <v>-1.8891533579701445</v>
          </cell>
          <cell r="EL382">
            <v>-6.1797301546398558</v>
          </cell>
          <cell r="EM382">
            <v>3.8846013670081447E-2</v>
          </cell>
          <cell r="EN382">
            <v>0.23057404963947192</v>
          </cell>
          <cell r="EO382">
            <v>9.037806449729942</v>
          </cell>
          <cell r="EP382">
            <v>16.199405694100278</v>
          </cell>
          <cell r="EQ382">
            <v>0</v>
          </cell>
          <cell r="ER382">
            <v>135.4505507224676</v>
          </cell>
          <cell r="ES382">
            <v>-1.075496222179936</v>
          </cell>
          <cell r="ET382">
            <v>2.2802280491100646</v>
          </cell>
          <cell r="EU382">
            <v>1.1260746480274975E-2</v>
          </cell>
          <cell r="EV382">
            <v>-0.74602629352011718</v>
          </cell>
          <cell r="EW382">
            <v>0.21627272479997828</v>
          </cell>
          <cell r="EX382">
            <v>-2.6951747095399696</v>
          </cell>
          <cell r="EY382">
            <v>-2.755539002869682</v>
          </cell>
          <cell r="EZ382">
            <v>1.4493955040506989E-2</v>
          </cell>
          <cell r="FA382">
            <v>-9.7771525810458115E-2</v>
          </cell>
          <cell r="FB382">
            <v>-0.60880770644007498</v>
          </cell>
          <cell r="FC382">
            <v>0</v>
          </cell>
          <cell r="FD382">
            <v>140.90711070739962</v>
          </cell>
          <cell r="FE382">
            <v>-23.890509028227825</v>
          </cell>
          <cell r="FF382">
            <v>-9.57009094444129</v>
          </cell>
          <cell r="FG382">
            <v>-0.27639650825994977</v>
          </cell>
          <cell r="FH382">
            <v>21.091973116929694</v>
          </cell>
          <cell r="FI382">
            <v>-2.0367096014097115</v>
          </cell>
          <cell r="FJ382">
            <v>0</v>
          </cell>
          <cell r="FK382">
            <v>0.13564110009997421</v>
          </cell>
          <cell r="FL382">
            <v>1.1847800020595969</v>
          </cell>
          <cell r="FM382">
            <v>-1.9119889432599848</v>
          </cell>
          <cell r="FN382">
            <v>0.94522007624937032</v>
          </cell>
          <cell r="FO382">
            <v>3.1102377794300082</v>
          </cell>
          <cell r="FP382">
            <v>-25.72040525544071</v>
          </cell>
          <cell r="FQ382">
            <v>-10.842769850180048</v>
          </cell>
          <cell r="FR382">
            <v>61.677359464720212</v>
          </cell>
          <cell r="FS382">
            <v>79.003944655690248</v>
          </cell>
          <cell r="FT382">
            <v>-20.847777509160096</v>
          </cell>
          <cell r="FU382">
            <v>1.5844306016201699</v>
          </cell>
          <cell r="FV382">
            <v>-0.13491331249997529</v>
          </cell>
          <cell r="FW382">
            <v>0</v>
          </cell>
          <cell r="FX382">
            <v>0</v>
          </cell>
          <cell r="FY382">
            <v>0.32092072530031146</v>
          </cell>
          <cell r="FZ382">
            <v>2.9712871445999554</v>
          </cell>
          <cell r="GA382">
            <v>0.859945667759348</v>
          </cell>
          <cell r="GB382">
            <v>0</v>
          </cell>
          <cell r="GC382">
            <v>0</v>
          </cell>
          <cell r="GD382">
            <v>-2.0804785085892945</v>
          </cell>
          <cell r="GE382">
            <v>23.775488984392723</v>
          </cell>
          <cell r="GF382">
            <v>4.3643098269967595E-2</v>
          </cell>
          <cell r="GG382">
            <v>17.657395333789736</v>
          </cell>
          <cell r="GH382">
            <v>0.23138078979991406</v>
          </cell>
          <cell r="GI382">
            <v>3.9005795284899705</v>
          </cell>
          <cell r="GJ382">
            <v>-2.465779413109999</v>
          </cell>
          <cell r="GK382">
            <v>0.39982408634000421</v>
          </cell>
          <cell r="GL382">
            <v>-2.5139252665903769</v>
          </cell>
          <cell r="GM382">
            <v>2.2161810728603086</v>
          </cell>
          <cell r="GN382">
            <v>5.2238439091597684</v>
          </cell>
          <cell r="GO382">
            <v>-0.56824170445997879</v>
          </cell>
          <cell r="GP382">
            <v>-0.42780958900948463</v>
          </cell>
          <cell r="GQ382">
            <v>7.8397138860054838E-2</v>
          </cell>
          <cell r="GR382">
            <v>48.4242078408206</v>
          </cell>
          <cell r="GS382">
            <v>0.17605946171079268</v>
          </cell>
          <cell r="GT382">
            <v>-0.88368890300080238</v>
          </cell>
          <cell r="GU382">
            <v>0.79727633714992407</v>
          </cell>
          <cell r="GV382">
            <v>6.993095529140021</v>
          </cell>
          <cell r="GW382">
            <v>0</v>
          </cell>
          <cell r="GX382">
            <v>7.7777393007799844</v>
          </cell>
          <cell r="GY382">
            <v>111.77821758811979</v>
          </cell>
          <cell r="GZ382">
            <v>-80.715246680308155</v>
          </cell>
          <cell r="HA382">
            <v>19.688364717750119</v>
          </cell>
          <cell r="HB382">
            <v>-14.670735357099602</v>
          </cell>
          <cell r="HC382">
            <v>2.7304967989039142E-4</v>
          </cell>
          <cell r="HD382">
            <v>-2.5171472031006488</v>
          </cell>
          <cell r="HE382">
            <v>20.147361956675013</v>
          </cell>
          <cell r="HF382">
            <v>18.917651431820559</v>
          </cell>
          <cell r="HG382">
            <v>-48.803111164969778</v>
          </cell>
          <cell r="HH382">
            <v>0</v>
          </cell>
          <cell r="HI382">
            <v>0</v>
          </cell>
          <cell r="HJ382">
            <v>0</v>
          </cell>
          <cell r="HK382">
            <v>-22.845960121270025</v>
          </cell>
          <cell r="HL382">
            <v>-4.5719081633396854</v>
          </cell>
          <cell r="HM382">
            <v>75.668951891329925</v>
          </cell>
          <cell r="HN382">
            <v>0</v>
          </cell>
          <cell r="HO382">
            <v>-4.3571937230353797E-2</v>
          </cell>
          <cell r="HP382">
            <v>1.0467194341299546</v>
          </cell>
          <cell r="HQ382">
            <v>0.77859058620015276</v>
          </cell>
          <cell r="HR382">
            <v>3.5871817585575627</v>
          </cell>
          <cell r="HS382">
            <v>0.53714088161905238</v>
          </cell>
          <cell r="HT382">
            <v>-4.0017766878008842E-11</v>
          </cell>
          <cell r="HU382">
            <v>1.3875894674893061</v>
          </cell>
          <cell r="HV382">
            <v>0.57652220970976487</v>
          </cell>
          <cell r="HW382">
            <v>0</v>
          </cell>
          <cell r="HX382">
            <v>0</v>
          </cell>
          <cell r="HY382">
            <v>0</v>
          </cell>
          <cell r="HZ382">
            <v>1.0921093675096927</v>
          </cell>
          <cell r="IA382">
            <v>-6.1801677393304999E-3</v>
          </cell>
          <cell r="IB382">
            <v>0</v>
          </cell>
          <cell r="IC382">
            <v>0</v>
          </cell>
          <cell r="ID382">
            <v>0</v>
          </cell>
          <cell r="IE382">
            <v>42.297391693275131</v>
          </cell>
          <cell r="IF382">
            <v>0.29021568212010607</v>
          </cell>
          <cell r="IG382">
            <v>-2.2040465718600899</v>
          </cell>
          <cell r="IH382">
            <v>0.87787967902113451</v>
          </cell>
          <cell r="II382">
            <v>-8.0631370386101935</v>
          </cell>
          <cell r="IJ382">
            <v>0</v>
          </cell>
          <cell r="IK382">
            <v>0</v>
          </cell>
          <cell r="IL382">
            <v>0</v>
          </cell>
          <cell r="IM382">
            <v>50.073049204670497</v>
          </cell>
          <cell r="IN382">
            <v>0</v>
          </cell>
          <cell r="IO382">
            <v>0.11740141409973148</v>
          </cell>
          <cell r="IP382">
            <v>1.2060293238300801</v>
          </cell>
          <cell r="IQ382">
            <v>0</v>
          </cell>
          <cell r="IR382">
            <v>-17.481430912543146</v>
          </cell>
          <cell r="IS382">
            <v>0.72478805162063509</v>
          </cell>
          <cell r="IT382">
            <v>1.8661099055898376</v>
          </cell>
          <cell r="IU382">
            <v>3.0662592391299768</v>
          </cell>
          <cell r="IV382">
            <v>0</v>
          </cell>
          <cell r="IW382">
            <v>-103.59717550287</v>
          </cell>
          <cell r="IX382">
            <v>0</v>
          </cell>
          <cell r="IY382">
            <v>-5.589490429883881E-3</v>
          </cell>
          <cell r="IZ382">
            <v>-5.4187204309901063</v>
          </cell>
          <cell r="JA382">
            <v>-0.11655991102088592</v>
          </cell>
          <cell r="JB382">
            <v>8.3951617717702902</v>
          </cell>
          <cell r="JC382">
            <v>1.3932498498616042</v>
          </cell>
          <cell r="JD382">
            <v>76.211045604801257</v>
          </cell>
          <cell r="JE382">
            <v>104.29827828342241</v>
          </cell>
          <cell r="JF382">
            <v>8.5437028102896875</v>
          </cell>
          <cell r="JG382">
            <v>73.517528435499116</v>
          </cell>
          <cell r="JH382">
            <v>18.974358358340396</v>
          </cell>
          <cell r="JI382">
            <v>0</v>
          </cell>
          <cell r="JJ382">
            <v>0</v>
          </cell>
          <cell r="JK382">
            <v>-39.95975241531994</v>
          </cell>
          <cell r="JL382">
            <v>-1.1817458987602549</v>
          </cell>
          <cell r="JM382">
            <v>39.669182734530295</v>
          </cell>
          <cell r="JN382">
            <v>3.9108108211494255</v>
          </cell>
          <cell r="JO382">
            <v>0</v>
          </cell>
          <cell r="JP382">
            <v>6.5682588041599956</v>
          </cell>
          <cell r="JQ382">
            <v>-5.7440653664707497</v>
          </cell>
        </row>
        <row r="383">
          <cell r="F383">
            <v>1.2673305660099459</v>
          </cell>
          <cell r="G383">
            <v>0.99046094150014596</v>
          </cell>
          <cell r="H383">
            <v>-0.19835601705017325</v>
          </cell>
          <cell r="I383">
            <v>0.36289854448000369</v>
          </cell>
          <cell r="J383">
            <v>0.54508291377004525</v>
          </cell>
          <cell r="K383">
            <v>1.4207119451198196</v>
          </cell>
          <cell r="L383">
            <v>1.4150578098099231</v>
          </cell>
          <cell r="M383">
            <v>-0.3796064192799804</v>
          </cell>
          <cell r="N383">
            <v>-0.81472956016000353</v>
          </cell>
          <cell r="O383">
            <v>2.0404880400000138</v>
          </cell>
          <cell r="P383">
            <v>-2.3482218002700392</v>
          </cell>
          <cell r="Q383">
            <v>-0.17711009805975664</v>
          </cell>
          <cell r="R383">
            <v>-19.44186627650015</v>
          </cell>
          <cell r="S383">
            <v>-0.34156520346982688</v>
          </cell>
          <cell r="T383">
            <v>-2.4268294717900289</v>
          </cell>
          <cell r="U383">
            <v>-2.5948207476099014</v>
          </cell>
          <cell r="V383">
            <v>-1.5761528102599414</v>
          </cell>
          <cell r="W383">
            <v>-1.515635374720091</v>
          </cell>
          <cell r="X383">
            <v>-6.3666300904100126</v>
          </cell>
          <cell r="Y383">
            <v>-4.496732856079916</v>
          </cell>
          <cell r="Z383">
            <v>0.44370352513999478</v>
          </cell>
          <cell r="AA383">
            <v>0.18022779330010508</v>
          </cell>
          <cell r="AB383">
            <v>-4.2388436268399801</v>
          </cell>
          <cell r="AC383">
            <v>2.7117198532099565</v>
          </cell>
          <cell r="AD383">
            <v>0.77969273303017417</v>
          </cell>
          <cell r="AE383">
            <v>-34.290868449010304</v>
          </cell>
          <cell r="AF383">
            <v>-2.7047361172103592</v>
          </cell>
          <cell r="AG383">
            <v>-0.86874765742027193</v>
          </cell>
          <cell r="AH383">
            <v>-18.763528510149968</v>
          </cell>
          <cell r="AI383">
            <v>2.6824119279299339</v>
          </cell>
          <cell r="AJ383">
            <v>-2.2558485217200541</v>
          </cell>
          <cell r="AK383">
            <v>-5.9952904387698709</v>
          </cell>
          <cell r="AL383">
            <v>-0.19445751678006218</v>
          </cell>
          <cell r="AM383">
            <v>-0.32395807807995425</v>
          </cell>
          <cell r="AN383">
            <v>-1.699277191650026</v>
          </cell>
          <cell r="AO383">
            <v>-9.0417030269918541E-2</v>
          </cell>
          <cell r="AP383">
            <v>-3.674210975290066</v>
          </cell>
          <cell r="AQ383">
            <v>-0.40280833960014206</v>
          </cell>
          <cell r="AR383">
            <v>-6.2508079782382993</v>
          </cell>
          <cell r="AS383">
            <v>0</v>
          </cell>
          <cell r="AT383">
            <v>1.0652536252600839</v>
          </cell>
          <cell r="AU383">
            <v>-4.1602608996527124E-4</v>
          </cell>
          <cell r="AV383">
            <v>0.86646409496995602</v>
          </cell>
          <cell r="AW383">
            <v>-1.0264331306600525</v>
          </cell>
          <cell r="AX383">
            <v>-0.53591057045002799</v>
          </cell>
          <cell r="AY383">
            <v>1.4900117460001638E-2</v>
          </cell>
          <cell r="AZ383">
            <v>0</v>
          </cell>
          <cell r="BA383">
            <v>0</v>
          </cell>
          <cell r="BB383">
            <v>-2.4881320579700059</v>
          </cell>
          <cell r="BC383">
            <v>-4.1465340307597671</v>
          </cell>
          <cell r="BD383">
            <v>0</v>
          </cell>
          <cell r="BE383">
            <v>-4.5236156936225598</v>
          </cell>
          <cell r="BF383">
            <v>0.75092114587005199</v>
          </cell>
          <cell r="BG383">
            <v>-3.7878037057699885</v>
          </cell>
          <cell r="BH383">
            <v>3.6559315027000139</v>
          </cell>
          <cell r="BI383">
            <v>-0.85435283217998403</v>
          </cell>
          <cell r="BJ383">
            <v>0</v>
          </cell>
          <cell r="BK383">
            <v>-0.6294768222599032</v>
          </cell>
          <cell r="BL383">
            <v>0</v>
          </cell>
          <cell r="BM383">
            <v>0</v>
          </cell>
          <cell r="BN383">
            <v>-1.8723435411297942</v>
          </cell>
          <cell r="BO383">
            <v>0</v>
          </cell>
          <cell r="BP383">
            <v>-1.9339601869799026</v>
          </cell>
          <cell r="BQ383">
            <v>0.14746874613001637</v>
          </cell>
          <cell r="BR383">
            <v>-17.449784218360946</v>
          </cell>
          <cell r="BS383">
            <v>-15.292286795960081</v>
          </cell>
          <cell r="BT383">
            <v>4.3486232380899992</v>
          </cell>
          <cell r="BU383">
            <v>-5.473112801720049</v>
          </cell>
          <cell r="BV383">
            <v>-0.56082694615997752</v>
          </cell>
          <cell r="BW383">
            <v>-21.094967083310003</v>
          </cell>
          <cell r="BX383">
            <v>44.471470359290151</v>
          </cell>
          <cell r="BY383">
            <v>-0.88277801434014691</v>
          </cell>
          <cell r="BZ383">
            <v>-4.3806506077501126</v>
          </cell>
          <cell r="CA383">
            <v>-0.24759506851000879</v>
          </cell>
          <cell r="CB383">
            <v>0</v>
          </cell>
          <cell r="CC383">
            <v>-17.166362444710103</v>
          </cell>
          <cell r="CD383">
            <v>-1.1712980532799975</v>
          </cell>
          <cell r="CE383">
            <v>11.591987585978131</v>
          </cell>
          <cell r="CF383">
            <v>-6.0839334313900508</v>
          </cell>
          <cell r="CG383">
            <v>25.61047306755006</v>
          </cell>
          <cell r="CH383">
            <v>0</v>
          </cell>
          <cell r="CI383">
            <v>0</v>
          </cell>
          <cell r="CJ383">
            <v>-1.4011329957099861</v>
          </cell>
          <cell r="CK383">
            <v>-6.4084550919000094</v>
          </cell>
          <cell r="CL383">
            <v>0</v>
          </cell>
          <cell r="CM383">
            <v>0</v>
          </cell>
          <cell r="CN383">
            <v>-1.4963355509962639E-2</v>
          </cell>
          <cell r="CO383">
            <v>2.2476410070112252E-2</v>
          </cell>
          <cell r="CP383">
            <v>1.9066201369923874E-2</v>
          </cell>
          <cell r="CQ383">
            <v>-0.1515432185001373</v>
          </cell>
          <cell r="CR383">
            <v>1.8913021157513867</v>
          </cell>
          <cell r="CS383">
            <v>-0.10404145620009331</v>
          </cell>
          <cell r="CT383">
            <v>4.6334543543499649</v>
          </cell>
          <cell r="CU383">
            <v>0.5332493638500182</v>
          </cell>
          <cell r="CV383">
            <v>0</v>
          </cell>
          <cell r="CW383">
            <v>1.812877319935069E-3</v>
          </cell>
          <cell r="CX383">
            <v>-0.79694936420992235</v>
          </cell>
          <cell r="CY383">
            <v>0</v>
          </cell>
          <cell r="CZ383">
            <v>0</v>
          </cell>
          <cell r="DA383">
            <v>-2.3762236593602211</v>
          </cell>
          <cell r="DB383">
            <v>0</v>
          </cell>
          <cell r="DC383">
            <v>0</v>
          </cell>
          <cell r="DD383">
            <v>0</v>
          </cell>
          <cell r="DE383">
            <v>-1.6731021001687623</v>
          </cell>
          <cell r="DF383">
            <v>2.4580396398698667</v>
          </cell>
          <cell r="DG383">
            <v>0.79124429369005611</v>
          </cell>
          <cell r="DH383">
            <v>1.5215706639992277E-2</v>
          </cell>
          <cell r="DI383">
            <v>-2.3057227048300319</v>
          </cell>
          <cell r="DJ383">
            <v>-1.4941117337800165</v>
          </cell>
          <cell r="DK383">
            <v>0</v>
          </cell>
          <cell r="DL383">
            <v>-1.3410183644600693</v>
          </cell>
          <cell r="DM383">
            <v>0</v>
          </cell>
          <cell r="DN383">
            <v>0</v>
          </cell>
          <cell r="DO383">
            <v>0.19667036297005325</v>
          </cell>
          <cell r="DP383">
            <v>6.5806997299659997E-3</v>
          </cell>
          <cell r="DQ383">
            <v>0</v>
          </cell>
          <cell r="DR383">
            <v>15.464653298877238</v>
          </cell>
          <cell r="DS383">
            <v>0.69644634976975794</v>
          </cell>
          <cell r="DT383">
            <v>-0.68789391022005475</v>
          </cell>
          <cell r="DU383">
            <v>3.287629032369864</v>
          </cell>
          <cell r="DV383">
            <v>0.33167058421997808</v>
          </cell>
          <cell r="DW383">
            <v>-1.2972605600700149</v>
          </cell>
          <cell r="DX383">
            <v>16.565679387509988</v>
          </cell>
          <cell r="DY383">
            <v>0</v>
          </cell>
          <cell r="DZ383">
            <v>9.7765696699980253E-2</v>
          </cell>
          <cell r="EA383">
            <v>0</v>
          </cell>
          <cell r="EB383">
            <v>-3.1004228305199604</v>
          </cell>
          <cell r="EC383">
            <v>-0.19828546112012191</v>
          </cell>
          <cell r="ED383">
            <v>-0.23067498975979106</v>
          </cell>
          <cell r="EE383">
            <v>-1.607555078338919</v>
          </cell>
          <cell r="EF383">
            <v>2.4195831373501733</v>
          </cell>
          <cell r="EG383">
            <v>1.2483614887300973</v>
          </cell>
          <cell r="EH383">
            <v>-1.1940788971400025</v>
          </cell>
          <cell r="EI383">
            <v>4.1289082100092855E-2</v>
          </cell>
          <cell r="EJ383">
            <v>-0.74634518940999328</v>
          </cell>
          <cell r="EK383">
            <v>-1.0236706652700605</v>
          </cell>
          <cell r="EL383">
            <v>-2.708954304890085</v>
          </cell>
          <cell r="EM383">
            <v>0</v>
          </cell>
          <cell r="EN383">
            <v>0.19805343976986478</v>
          </cell>
          <cell r="EO383">
            <v>0.1715377231499815</v>
          </cell>
          <cell r="EP383">
            <v>-1.3330892729982224E-2</v>
          </cell>
          <cell r="EQ383">
            <v>0</v>
          </cell>
          <cell r="ER383">
            <v>-136.55075410667814</v>
          </cell>
          <cell r="ES383">
            <v>-1.6647823753698958</v>
          </cell>
          <cell r="ET383">
            <v>0</v>
          </cell>
          <cell r="EU383">
            <v>-3.7720358249998753E-2</v>
          </cell>
          <cell r="EV383">
            <v>0</v>
          </cell>
          <cell r="EW383">
            <v>0</v>
          </cell>
          <cell r="EX383">
            <v>2.7000862648399675</v>
          </cell>
          <cell r="EY383">
            <v>2.7765347332099282</v>
          </cell>
          <cell r="EZ383">
            <v>0</v>
          </cell>
          <cell r="FA383">
            <v>0</v>
          </cell>
          <cell r="FB383">
            <v>0.60013894199994411</v>
          </cell>
          <cell r="FC383">
            <v>0</v>
          </cell>
          <cell r="FD383">
            <v>-140.92501131310996</v>
          </cell>
          <cell r="FE383">
            <v>1.6135961305571982</v>
          </cell>
          <cell r="FF383">
            <v>2.2578648388698639</v>
          </cell>
          <cell r="FG383">
            <v>-1.9619452598199132</v>
          </cell>
          <cell r="FH383">
            <v>1.6397744419919036E-2</v>
          </cell>
          <cell r="FI383">
            <v>1.7172659442298936</v>
          </cell>
          <cell r="FJ383">
            <v>0</v>
          </cell>
          <cell r="FK383">
            <v>0</v>
          </cell>
          <cell r="FL383">
            <v>-3.9403168953099339</v>
          </cell>
          <cell r="FM383">
            <v>2.6065423686598024</v>
          </cell>
          <cell r="FN383">
            <v>0</v>
          </cell>
          <cell r="FO383">
            <v>-8.538448904939969</v>
          </cell>
          <cell r="FP383">
            <v>-1.1464888902696657</v>
          </cell>
          <cell r="FQ383">
            <v>10.602725184720157</v>
          </cell>
          <cell r="FR383">
            <v>-131.81052680866924</v>
          </cell>
          <cell r="FS383">
            <v>-106.77024134497992</v>
          </cell>
          <cell r="FT383">
            <v>-24.026797680689924</v>
          </cell>
          <cell r="FU383">
            <v>-0.73821553204993506</v>
          </cell>
          <cell r="FV383">
            <v>0.13491331250003213</v>
          </cell>
          <cell r="FW383">
            <v>0</v>
          </cell>
          <cell r="FX383">
            <v>0</v>
          </cell>
          <cell r="FY383">
            <v>-0.74857558957978654</v>
          </cell>
          <cell r="FZ383">
            <v>0.31491522510987124</v>
          </cell>
          <cell r="GA383">
            <v>2.347480102002919E-2</v>
          </cell>
          <cell r="GB383">
            <v>0</v>
          </cell>
          <cell r="GC383">
            <v>0</v>
          </cell>
          <cell r="GD383">
            <v>0</v>
          </cell>
          <cell r="GE383">
            <v>-27.972253088211801</v>
          </cell>
          <cell r="GF383">
            <v>0.10298692628998651</v>
          </cell>
          <cell r="GG383">
            <v>-19.450998159599976</v>
          </cell>
          <cell r="GH383">
            <v>0.76296411938005804</v>
          </cell>
          <cell r="GI383">
            <v>-4.0418158511399724</v>
          </cell>
          <cell r="GJ383">
            <v>2.4657794134299991</v>
          </cell>
          <cell r="GK383">
            <v>-0.39784123760999535</v>
          </cell>
          <cell r="GL383">
            <v>1.9534371609501022</v>
          </cell>
          <cell r="GM383">
            <v>-2.5746380803398097</v>
          </cell>
          <cell r="GN383">
            <v>0</v>
          </cell>
          <cell r="GO383">
            <v>0</v>
          </cell>
          <cell r="GP383">
            <v>1.2950859463599045</v>
          </cell>
          <cell r="GQ383">
            <v>-8.0872133259301791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  <cell r="GV383">
            <v>0</v>
          </cell>
          <cell r="GW383">
            <v>0</v>
          </cell>
          <cell r="GX383">
            <v>0</v>
          </cell>
          <cell r="GY383">
            <v>0</v>
          </cell>
          <cell r="GZ383">
            <v>0</v>
          </cell>
          <cell r="HA383">
            <v>0</v>
          </cell>
          <cell r="HB383">
            <v>0</v>
          </cell>
          <cell r="HC383">
            <v>0</v>
          </cell>
          <cell r="HD383">
            <v>0</v>
          </cell>
          <cell r="HE383">
            <v>0</v>
          </cell>
          <cell r="HF383">
            <v>0</v>
          </cell>
          <cell r="HG383">
            <v>0</v>
          </cell>
          <cell r="HH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0</v>
          </cell>
          <cell r="IG383">
            <v>0</v>
          </cell>
          <cell r="IH383">
            <v>0</v>
          </cell>
          <cell r="II383">
            <v>0</v>
          </cell>
          <cell r="IJ383">
            <v>0</v>
          </cell>
          <cell r="IK383">
            <v>0</v>
          </cell>
          <cell r="IL383">
            <v>0</v>
          </cell>
          <cell r="IM383">
            <v>0</v>
          </cell>
          <cell r="IN383">
            <v>0</v>
          </cell>
          <cell r="IO383">
            <v>0</v>
          </cell>
          <cell r="IP383">
            <v>0</v>
          </cell>
          <cell r="IQ383">
            <v>0</v>
          </cell>
          <cell r="IR383">
            <v>0</v>
          </cell>
          <cell r="IS383">
            <v>0</v>
          </cell>
          <cell r="IT383">
            <v>0</v>
          </cell>
          <cell r="IU383">
            <v>0</v>
          </cell>
          <cell r="IV383">
            <v>0</v>
          </cell>
          <cell r="IW383">
            <v>0</v>
          </cell>
          <cell r="IX383">
            <v>0</v>
          </cell>
          <cell r="IY383">
            <v>0</v>
          </cell>
          <cell r="IZ383">
            <v>0</v>
          </cell>
          <cell r="JA383">
            <v>0</v>
          </cell>
          <cell r="JB383">
            <v>0</v>
          </cell>
          <cell r="JC383">
            <v>0</v>
          </cell>
          <cell r="JD383">
            <v>0</v>
          </cell>
          <cell r="JE383">
            <v>0</v>
          </cell>
          <cell r="JF383">
            <v>0</v>
          </cell>
          <cell r="JG383">
            <v>0</v>
          </cell>
          <cell r="JH383">
            <v>0</v>
          </cell>
          <cell r="JI383">
            <v>0</v>
          </cell>
          <cell r="JJ383">
            <v>0</v>
          </cell>
          <cell r="JK383">
            <v>0</v>
          </cell>
          <cell r="JL383">
            <v>0</v>
          </cell>
          <cell r="JM383">
            <v>0</v>
          </cell>
          <cell r="JN383">
            <v>0</v>
          </cell>
          <cell r="JO383">
            <v>0</v>
          </cell>
          <cell r="JP383">
            <v>0</v>
          </cell>
          <cell r="JQ383">
            <v>0</v>
          </cell>
        </row>
        <row r="384">
          <cell r="F384">
            <v>-3.4106702378599039</v>
          </cell>
          <cell r="G384">
            <v>3.0760916762801571</v>
          </cell>
          <cell r="H384">
            <v>-14.148115241400774</v>
          </cell>
          <cell r="I384">
            <v>-1.4227966031099868</v>
          </cell>
          <cell r="J384">
            <v>0</v>
          </cell>
          <cell r="K384">
            <v>2.0215416881500232</v>
          </cell>
          <cell r="L384">
            <v>0.35457215954920684</v>
          </cell>
          <cell r="M384">
            <v>-6.2799700407595083</v>
          </cell>
          <cell r="N384">
            <v>4.4030531677599356</v>
          </cell>
          <cell r="O384">
            <v>0.81890751854962218</v>
          </cell>
          <cell r="P384">
            <v>-0.65705615317028787</v>
          </cell>
          <cell r="Q384">
            <v>0.12486809297024593</v>
          </cell>
          <cell r="R384">
            <v>-55.684557921929809</v>
          </cell>
          <cell r="S384">
            <v>-21.613583178259432</v>
          </cell>
          <cell r="T384">
            <v>-21.256073154430396</v>
          </cell>
          <cell r="U384">
            <v>1.9758717018198695</v>
          </cell>
          <cell r="V384">
            <v>-18.879364806960893</v>
          </cell>
          <cell r="W384">
            <v>-14.572393340310555</v>
          </cell>
          <cell r="X384">
            <v>31.166330434250085</v>
          </cell>
          <cell r="Y384">
            <v>-6.9556170252299125</v>
          </cell>
          <cell r="Z384">
            <v>-1.0880683906598279</v>
          </cell>
          <cell r="AA384">
            <v>-16.659233163350109</v>
          </cell>
          <cell r="AB384">
            <v>-56.160420307769073</v>
          </cell>
          <cell r="AC384">
            <v>78.567664172020159</v>
          </cell>
          <cell r="AD384">
            <v>-10.209670863039719</v>
          </cell>
          <cell r="AE384">
            <v>-440.14165839354246</v>
          </cell>
          <cell r="AF384">
            <v>-33.446143317220049</v>
          </cell>
          <cell r="AG384">
            <v>-74.417514623250099</v>
          </cell>
          <cell r="AH384">
            <v>-1.5731444076495791</v>
          </cell>
          <cell r="AI384">
            <v>-27.415590783359221</v>
          </cell>
          <cell r="AJ384">
            <v>-20.35541674949036</v>
          </cell>
          <cell r="AK384">
            <v>-11.559714612860262</v>
          </cell>
          <cell r="AL384">
            <v>-13.581230194248747</v>
          </cell>
          <cell r="AM384">
            <v>-54.239986562660306</v>
          </cell>
          <cell r="AN384">
            <v>-10.835685132209619</v>
          </cell>
          <cell r="AO384">
            <v>-73.664038533170242</v>
          </cell>
          <cell r="AP384">
            <v>-15.571359084049618</v>
          </cell>
          <cell r="AQ384">
            <v>-103.48183439338936</v>
          </cell>
          <cell r="AR384">
            <v>-335.53647131572507</v>
          </cell>
          <cell r="AS384">
            <v>-31.308484821299317</v>
          </cell>
          <cell r="AT384">
            <v>13.932480717030558</v>
          </cell>
          <cell r="AU384">
            <v>-23.661002113509767</v>
          </cell>
          <cell r="AV384">
            <v>-10.359277513489815</v>
          </cell>
          <cell r="AW384">
            <v>-7.2694843481699536</v>
          </cell>
          <cell r="AX384">
            <v>-57.244543737269851</v>
          </cell>
          <cell r="AY384">
            <v>-36.075183711160207</v>
          </cell>
          <cell r="AZ384">
            <v>-12.045320624400119</v>
          </cell>
          <cell r="BA384">
            <v>-7.9902169292599865</v>
          </cell>
          <cell r="BB384">
            <v>-81.859821165579888</v>
          </cell>
          <cell r="BC384">
            <v>-76.094909792578619</v>
          </cell>
          <cell r="BD384">
            <v>-5.5607072760412848</v>
          </cell>
          <cell r="BE384">
            <v>-37.645833682472585</v>
          </cell>
          <cell r="BF384">
            <v>-65.494610408562039</v>
          </cell>
          <cell r="BG384">
            <v>3.7687641783895742</v>
          </cell>
          <cell r="BH384">
            <v>-17.94875888452998</v>
          </cell>
          <cell r="BI384">
            <v>13.479082245089558</v>
          </cell>
          <cell r="BJ384">
            <v>-2.2280534852793608</v>
          </cell>
          <cell r="BK384">
            <v>-25.97282557428025</v>
          </cell>
          <cell r="BL384">
            <v>-31.852200127129436</v>
          </cell>
          <cell r="BM384">
            <v>4.8071598669102968</v>
          </cell>
          <cell r="BN384">
            <v>-26.058895366440083</v>
          </cell>
          <cell r="BO384">
            <v>150.04383129310008</v>
          </cell>
          <cell r="BP384">
            <v>-11.521168709449739</v>
          </cell>
          <cell r="BQ384">
            <v>-28.668158710299394</v>
          </cell>
          <cell r="BR384">
            <v>-311.37417597134481</v>
          </cell>
          <cell r="BS384">
            <v>-31.108056586799648</v>
          </cell>
          <cell r="BT384">
            <v>-10.573896942289139</v>
          </cell>
          <cell r="BU384">
            <v>-39.730961371579724</v>
          </cell>
          <cell r="BV384">
            <v>0</v>
          </cell>
          <cell r="BW384">
            <v>-70.627284468739617</v>
          </cell>
          <cell r="BX384">
            <v>-21.110808716139672</v>
          </cell>
          <cell r="BY384">
            <v>-1.7962609849491855</v>
          </cell>
          <cell r="BZ384">
            <v>-63.632173073832746</v>
          </cell>
          <cell r="CA384">
            <v>-9.0786157914499199</v>
          </cell>
          <cell r="CB384">
            <v>-27.884155621237369</v>
          </cell>
          <cell r="CC384">
            <v>-28.561675426941292</v>
          </cell>
          <cell r="CD384">
            <v>-7.2702869873901363</v>
          </cell>
          <cell r="CE384">
            <v>-34.693967850136687</v>
          </cell>
          <cell r="CF384">
            <v>-0.90533399782907509</v>
          </cell>
          <cell r="CG384">
            <v>1.1026532830001088</v>
          </cell>
          <cell r="CH384">
            <v>-0.6399276578304125</v>
          </cell>
          <cell r="CI384">
            <v>-0.78398372969877528</v>
          </cell>
          <cell r="CJ384">
            <v>0.23738541700095084</v>
          </cell>
          <cell r="CK384">
            <v>-1.8126320506298725</v>
          </cell>
          <cell r="CL384">
            <v>-27.379373412830319</v>
          </cell>
          <cell r="CM384">
            <v>-4.7269920443504816</v>
          </cell>
          <cell r="CN384">
            <v>-0.11185786177156842</v>
          </cell>
          <cell r="CO384">
            <v>1.3231047194512939</v>
          </cell>
          <cell r="CP384">
            <v>0.82186023080976156</v>
          </cell>
          <cell r="CQ384">
            <v>-1.8188707454719406</v>
          </cell>
          <cell r="CR384">
            <v>-14.746521543405834</v>
          </cell>
          <cell r="CS384">
            <v>-1.3066555501391122</v>
          </cell>
          <cell r="CT384">
            <v>-2.9254314652389439</v>
          </cell>
          <cell r="CU384">
            <v>0.26475513345940271</v>
          </cell>
          <cell r="CV384">
            <v>-1.7403749146496921</v>
          </cell>
          <cell r="CW384">
            <v>5.5773134220544307E-2</v>
          </cell>
          <cell r="CX384">
            <v>1.1500717978105968</v>
          </cell>
          <cell r="CY384">
            <v>-0.20916739471977053</v>
          </cell>
          <cell r="CZ384">
            <v>-2.4634287374301493</v>
          </cell>
          <cell r="DA384">
            <v>2.0126452775712096</v>
          </cell>
          <cell r="DB384">
            <v>-6.3352104322602827</v>
          </cell>
          <cell r="DC384">
            <v>-3.5978365753835533</v>
          </cell>
          <cell r="DD384">
            <v>0.34833818333936506</v>
          </cell>
          <cell r="DE384">
            <v>31.2588969104836</v>
          </cell>
          <cell r="DF384">
            <v>-1.7477958073013724</v>
          </cell>
          <cell r="DG384">
            <v>5.5683809795391426</v>
          </cell>
          <cell r="DH384">
            <v>-2.5698204907093896</v>
          </cell>
          <cell r="DI384">
            <v>8.5955456622505153</v>
          </cell>
          <cell r="DJ384">
            <v>-1.8839690421500563</v>
          </cell>
          <cell r="DK384">
            <v>0.13851741743019375</v>
          </cell>
          <cell r="DL384">
            <v>0.17037142203844269</v>
          </cell>
          <cell r="DM384">
            <v>-3.3773321864409809</v>
          </cell>
          <cell r="DN384">
            <v>3.7633102082381811</v>
          </cell>
          <cell r="DO384">
            <v>25.569474292011364</v>
          </cell>
          <cell r="DP384">
            <v>-2.9961281375799445</v>
          </cell>
          <cell r="DQ384">
            <v>2.834259315932286E-2</v>
          </cell>
          <cell r="DR384">
            <v>-8.2031228392443154</v>
          </cell>
          <cell r="DS384">
            <v>7.8367819429622614</v>
          </cell>
          <cell r="DT384">
            <v>29.602102142710464</v>
          </cell>
          <cell r="DU384">
            <v>-21.735021402198981</v>
          </cell>
          <cell r="DV384">
            <v>0.11797006871893245</v>
          </cell>
          <cell r="DW384">
            <v>-2.5741328064705158</v>
          </cell>
          <cell r="DX384">
            <v>-6.1249774391403662</v>
          </cell>
          <cell r="DY384">
            <v>23.594856524130591</v>
          </cell>
          <cell r="DZ384">
            <v>0.97759378969021782</v>
          </cell>
          <cell r="EA384">
            <v>-1.9671776748909906</v>
          </cell>
          <cell r="EB384">
            <v>-26.068169814070643</v>
          </cell>
          <cell r="EC384">
            <v>-6.745609407329539</v>
          </cell>
          <cell r="ED384">
            <v>-5.1173387633498351</v>
          </cell>
          <cell r="EE384">
            <v>9.172992134524975</v>
          </cell>
          <cell r="EF384">
            <v>1.2608340700262488</v>
          </cell>
          <cell r="EG384">
            <v>0.85028615549981623</v>
          </cell>
          <cell r="EH384">
            <v>-11.6187043696209</v>
          </cell>
          <cell r="EI384">
            <v>0</v>
          </cell>
          <cell r="EJ384">
            <v>-9.8309018755603574</v>
          </cell>
          <cell r="EK384">
            <v>13.372055551449193</v>
          </cell>
          <cell r="EL384">
            <v>5.347231687810563</v>
          </cell>
          <cell r="EM384">
            <v>2.8827294910788623</v>
          </cell>
          <cell r="EN384">
            <v>-7.3551489173205482</v>
          </cell>
          <cell r="EO384">
            <v>11.064911881549961</v>
          </cell>
          <cell r="EP384">
            <v>0.71294898049927724</v>
          </cell>
          <cell r="EQ384">
            <v>2.4867494790905766</v>
          </cell>
          <cell r="ER384">
            <v>1.7709791509405477</v>
          </cell>
          <cell r="ES384">
            <v>7.1398746458708047</v>
          </cell>
          <cell r="ET384">
            <v>2.7998539692998747</v>
          </cell>
          <cell r="EU384">
            <v>-32.049987831480394</v>
          </cell>
          <cell r="EV384">
            <v>-6.671637795049719</v>
          </cell>
          <cell r="EW384">
            <v>-1.1722958613290757</v>
          </cell>
          <cell r="EX384">
            <v>37.768603215729399</v>
          </cell>
          <cell r="EY384">
            <v>-4.5405287891917396</v>
          </cell>
          <cell r="EZ384">
            <v>-2.7395803779891139</v>
          </cell>
          <cell r="FA384">
            <v>5.0533954604579776</v>
          </cell>
          <cell r="FB384">
            <v>-7.2953991495514856</v>
          </cell>
          <cell r="FC384">
            <v>4.9551726429399423</v>
          </cell>
          <cell r="FD384">
            <v>-1.4764909787609213</v>
          </cell>
          <cell r="FE384">
            <v>67.950900811716565</v>
          </cell>
          <cell r="FF384">
            <v>76.907571419940723</v>
          </cell>
          <cell r="FG384">
            <v>-2.5135955083096633</v>
          </cell>
          <cell r="FH384">
            <v>0.13850003732022742</v>
          </cell>
          <cell r="FI384">
            <v>1.6304716883596484</v>
          </cell>
          <cell r="FJ384">
            <v>2.174706752869497</v>
          </cell>
          <cell r="FK384">
            <v>5.9916982098693552</v>
          </cell>
          <cell r="FL384">
            <v>-5.9553487554785534</v>
          </cell>
          <cell r="FM384">
            <v>-2.2065035635605454</v>
          </cell>
          <cell r="FN384">
            <v>-6.1196329016293021</v>
          </cell>
          <cell r="FO384">
            <v>-0.37859085673972004</v>
          </cell>
          <cell r="FP384">
            <v>1.6767621040817176</v>
          </cell>
          <cell r="FQ384">
            <v>-3.3951378149886295</v>
          </cell>
          <cell r="FR384">
            <v>28.910079097884591</v>
          </cell>
          <cell r="FS384">
            <v>38.037214905629298</v>
          </cell>
          <cell r="FT384">
            <v>24.350631716068165</v>
          </cell>
          <cell r="FU384">
            <v>2.4532734866106694</v>
          </cell>
          <cell r="FV384">
            <v>0.19218726087910909</v>
          </cell>
          <cell r="FW384">
            <v>-1.5530551405390725</v>
          </cell>
          <cell r="FX384">
            <v>-9.5220086375497885</v>
          </cell>
          <cell r="FY384">
            <v>-1.9776961000588926</v>
          </cell>
          <cell r="FZ384">
            <v>-4.0376541926398204</v>
          </cell>
          <cell r="GA384">
            <v>2.0615349549007078</v>
          </cell>
          <cell r="GB384">
            <v>-3.9259138495217485</v>
          </cell>
          <cell r="GC384">
            <v>-18.885837812789759</v>
          </cell>
          <cell r="GD384">
            <v>1.7174025069107302</v>
          </cell>
          <cell r="GE384">
            <v>32.20490449242061</v>
          </cell>
          <cell r="GF384">
            <v>2.1743450217309146</v>
          </cell>
          <cell r="GG384">
            <v>0.71150589078024495</v>
          </cell>
          <cell r="GH384">
            <v>0.78178216761079966</v>
          </cell>
          <cell r="GI384">
            <v>-0.96078717493855947</v>
          </cell>
          <cell r="GJ384">
            <v>13.97580004043084</v>
          </cell>
          <cell r="GK384">
            <v>7.0866255102182549</v>
          </cell>
          <cell r="GL384">
            <v>13.279116330080797</v>
          </cell>
          <cell r="GM384">
            <v>2.9641465815984702</v>
          </cell>
          <cell r="GN384">
            <v>-3.5661132653276582</v>
          </cell>
          <cell r="GO384">
            <v>-3.5965050417589737</v>
          </cell>
          <cell r="GP384">
            <v>-5.7938266360506532</v>
          </cell>
          <cell r="GQ384">
            <v>5.1488150680688705</v>
          </cell>
          <cell r="GR384">
            <v>313.61923830892192</v>
          </cell>
          <cell r="GS384">
            <v>-25.450983803064446</v>
          </cell>
          <cell r="GT384">
            <v>56.385689847997128</v>
          </cell>
          <cell r="GU384">
            <v>14.132023703689811</v>
          </cell>
          <cell r="GV384">
            <v>6.7383557739958633E-2</v>
          </cell>
          <cell r="GW384">
            <v>0.52486695361858438</v>
          </cell>
          <cell r="GX384">
            <v>-10.96191506750165</v>
          </cell>
          <cell r="GY384">
            <v>-3.8450120675224753</v>
          </cell>
          <cell r="GZ384">
            <v>25.793662607098668</v>
          </cell>
          <cell r="HA384">
            <v>15.117014819647011</v>
          </cell>
          <cell r="HB384">
            <v>242.04374964095041</v>
          </cell>
          <cell r="HC384">
            <v>-0.37328128495937563</v>
          </cell>
          <cell r="HD384">
            <v>0.18603940121101914</v>
          </cell>
          <cell r="HE384">
            <v>56.44676897636964</v>
          </cell>
          <cell r="HF384">
            <v>60.352247088347212</v>
          </cell>
          <cell r="HG384">
            <v>-0.58464736819041718</v>
          </cell>
          <cell r="HH384">
            <v>3.4776171040684858</v>
          </cell>
          <cell r="HI384">
            <v>0.14233397661996605</v>
          </cell>
          <cell r="HJ384">
            <v>1.513481014269928</v>
          </cell>
          <cell r="HK384">
            <v>-28.648655741129915</v>
          </cell>
          <cell r="HL384">
            <v>10.487730158980412</v>
          </cell>
          <cell r="HM384">
            <v>0.1275696714874357</v>
          </cell>
          <cell r="HN384">
            <v>3.251167122147308</v>
          </cell>
          <cell r="HO384">
            <v>-3.0668888523723581</v>
          </cell>
          <cell r="HP384">
            <v>6.2410770567566942</v>
          </cell>
          <cell r="HQ384">
            <v>3.1537377453896625</v>
          </cell>
          <cell r="HR384">
            <v>30.633472292975057</v>
          </cell>
          <cell r="HS384">
            <v>8.8461148602509638</v>
          </cell>
          <cell r="HT384">
            <v>8.5904539698894951</v>
          </cell>
          <cell r="HU384">
            <v>4.1304671735215379</v>
          </cell>
          <cell r="HV384">
            <v>2.5013156641307432</v>
          </cell>
          <cell r="HW384">
            <v>-1.8652674326303895</v>
          </cell>
          <cell r="HX384">
            <v>8.0513907553895478</v>
          </cell>
          <cell r="HY384">
            <v>3.9070837776707776</v>
          </cell>
          <cell r="HZ384">
            <v>0.43263042993930867</v>
          </cell>
          <cell r="IA384">
            <v>3.8832575329943211</v>
          </cell>
          <cell r="IB384">
            <v>0.32658835483016446</v>
          </cell>
          <cell r="IC384">
            <v>3.8080499787611188E-2</v>
          </cell>
          <cell r="ID384">
            <v>-8.2086432927899295</v>
          </cell>
          <cell r="IE384">
            <v>-2.5813160130637698</v>
          </cell>
          <cell r="IF384">
            <v>14.253628218062659</v>
          </cell>
          <cell r="IG384">
            <v>-0.60874977031198796</v>
          </cell>
          <cell r="IH384">
            <v>13.135550852601227</v>
          </cell>
          <cell r="II384">
            <v>-3.1972762580189737</v>
          </cell>
          <cell r="IJ384">
            <v>-4.1803111516601348</v>
          </cell>
          <cell r="IK384">
            <v>12.644064053090005</v>
          </cell>
          <cell r="IL384">
            <v>5.8061143055201683</v>
          </cell>
          <cell r="IM384">
            <v>2.0359623193835432</v>
          </cell>
          <cell r="IN384">
            <v>3.6094389422651147</v>
          </cell>
          <cell r="IO384">
            <v>1.1463147016802395</v>
          </cell>
          <cell r="IP384">
            <v>-4.586140981198696</v>
          </cell>
          <cell r="IQ384">
            <v>-42.639911244452378</v>
          </cell>
          <cell r="IR384">
            <v>311.08369803515961</v>
          </cell>
          <cell r="IS384">
            <v>42.297777337153093</v>
          </cell>
          <cell r="IT384">
            <v>5.0931013360204815</v>
          </cell>
          <cell r="IU384">
            <v>0.79643511311041948</v>
          </cell>
          <cell r="IV384">
            <v>-1.4620618043918512</v>
          </cell>
          <cell r="IW384">
            <v>0.81457284163207078</v>
          </cell>
          <cell r="IX384">
            <v>152.83693942960053</v>
          </cell>
          <cell r="IY384">
            <v>10.630570153531153</v>
          </cell>
          <cell r="IZ384">
            <v>2.0728760085330578</v>
          </cell>
          <cell r="JA384">
            <v>4.5032524566267966</v>
          </cell>
          <cell r="JB384">
            <v>128.80118901724927</v>
          </cell>
          <cell r="JC384">
            <v>2.7928860132014961</v>
          </cell>
          <cell r="JD384">
            <v>-38.093839867091447</v>
          </cell>
          <cell r="JE384">
            <v>1149.9227184688207</v>
          </cell>
          <cell r="JF384">
            <v>68.323232976956206</v>
          </cell>
          <cell r="JG384">
            <v>150.65067455173266</v>
          </cell>
          <cell r="JH384">
            <v>195.4737976019951</v>
          </cell>
          <cell r="JI384">
            <v>57.382097335381332</v>
          </cell>
          <cell r="JJ384">
            <v>76.802988255269156</v>
          </cell>
          <cell r="JK384">
            <v>158.05800086104136</v>
          </cell>
          <cell r="JL384">
            <v>125.90392446507758</v>
          </cell>
          <cell r="JM384">
            <v>18.185656489855319</v>
          </cell>
          <cell r="JN384">
            <v>115.09152277536123</v>
          </cell>
          <cell r="JO384">
            <v>86.824937674960893</v>
          </cell>
          <cell r="JP384">
            <v>48.377022274413321</v>
          </cell>
          <cell r="JQ384">
            <v>48.848863206738315</v>
          </cell>
        </row>
        <row r="385">
          <cell r="F385">
            <v>4.1141396190498654</v>
          </cell>
          <cell r="G385">
            <v>-3.0762908399101434</v>
          </cell>
          <cell r="H385">
            <v>13.144577197719968</v>
          </cell>
          <cell r="I385">
            <v>1.4227966031100152</v>
          </cell>
          <cell r="J385">
            <v>0</v>
          </cell>
          <cell r="K385">
            <v>-2.0215416882500108</v>
          </cell>
          <cell r="L385">
            <v>-0.3542569096000534</v>
          </cell>
          <cell r="M385">
            <v>6.2799700409200341</v>
          </cell>
          <cell r="N385">
            <v>-4.2322103452800093</v>
          </cell>
          <cell r="O385">
            <v>-0.84057926954005779</v>
          </cell>
          <cell r="P385">
            <v>0.57788937718009947</v>
          </cell>
          <cell r="Q385">
            <v>-0.20797111122999468</v>
          </cell>
          <cell r="R385">
            <v>-146.93346701969131</v>
          </cell>
          <cell r="S385">
            <v>-1.6232721503802168</v>
          </cell>
          <cell r="T385">
            <v>-3.2969688739899539</v>
          </cell>
          <cell r="U385">
            <v>-14.348248879739685</v>
          </cell>
          <cell r="V385">
            <v>-23.781796659740166</v>
          </cell>
          <cell r="W385">
            <v>-3.6076843886804681</v>
          </cell>
          <cell r="X385">
            <v>-4.7531732040999941</v>
          </cell>
          <cell r="Y385">
            <v>0</v>
          </cell>
          <cell r="Z385">
            <v>-3.0360942886200064</v>
          </cell>
          <cell r="AA385">
            <v>-8.7423275394303346</v>
          </cell>
          <cell r="AB385">
            <v>-17.275669437520492</v>
          </cell>
          <cell r="AC385">
            <v>-17.493944229499675</v>
          </cell>
          <cell r="AD385">
            <v>-48.974287367989973</v>
          </cell>
          <cell r="AE385">
            <v>-90.505698148390366</v>
          </cell>
          <cell r="AF385">
            <v>-4.3645583763695868</v>
          </cell>
          <cell r="AG385">
            <v>-12.242121959510314</v>
          </cell>
          <cell r="AH385">
            <v>2.9319634153598599</v>
          </cell>
          <cell r="AI385">
            <v>-42.298195215529859</v>
          </cell>
          <cell r="AJ385">
            <v>-18.394715608120123</v>
          </cell>
          <cell r="AK385">
            <v>0</v>
          </cell>
          <cell r="AL385">
            <v>6.509410383319846</v>
          </cell>
          <cell r="AM385">
            <v>-1.6977363602563855E-3</v>
          </cell>
          <cell r="AN385">
            <v>3.1664999948807235</v>
          </cell>
          <cell r="AO385">
            <v>-19.234175841839715</v>
          </cell>
          <cell r="AP385">
            <v>-6.2175866222098648</v>
          </cell>
          <cell r="AQ385">
            <v>-0.36052058200993997</v>
          </cell>
          <cell r="AR385">
            <v>-117.20005364443205</v>
          </cell>
          <cell r="AS385">
            <v>-8.2244241525900179</v>
          </cell>
          <cell r="AT385">
            <v>-120.18776699904015</v>
          </cell>
          <cell r="AU385">
            <v>-0.8816136132900283</v>
          </cell>
          <cell r="AV385">
            <v>-29.869245528100009</v>
          </cell>
          <cell r="AW385">
            <v>-20.236625681560099</v>
          </cell>
          <cell r="AX385">
            <v>14.031067152179958</v>
          </cell>
          <cell r="AY385">
            <v>-1.5817182057298851</v>
          </cell>
          <cell r="AZ385">
            <v>-1.8846221840003636</v>
          </cell>
          <cell r="BA385">
            <v>-2.882346503809913</v>
          </cell>
          <cell r="BB385">
            <v>54.488131672369718</v>
          </cell>
          <cell r="BC385">
            <v>1.1723674638697048</v>
          </cell>
          <cell r="BD385">
            <v>-1.1432570647298235</v>
          </cell>
          <cell r="BE385">
            <v>-176.51217574888869</v>
          </cell>
          <cell r="BF385">
            <v>30.731234319619944</v>
          </cell>
          <cell r="BG385">
            <v>-15.76349400161007</v>
          </cell>
          <cell r="BH385">
            <v>-0.34866545022987339</v>
          </cell>
          <cell r="BI385">
            <v>-11.89862966192004</v>
          </cell>
          <cell r="BJ385">
            <v>-5.9074698935700098</v>
          </cell>
          <cell r="BK385">
            <v>-0.9921805855101411</v>
          </cell>
          <cell r="BL385">
            <v>0.51583909186047094</v>
          </cell>
          <cell r="BM385">
            <v>-2.4510205380697698</v>
          </cell>
          <cell r="BN385">
            <v>-16.364928236069773</v>
          </cell>
          <cell r="BO385">
            <v>-51.83618075817003</v>
          </cell>
          <cell r="BP385">
            <v>-12.471489233469583</v>
          </cell>
          <cell r="BQ385">
            <v>-89.725190801749704</v>
          </cell>
          <cell r="BR385">
            <v>-205.49495710659176</v>
          </cell>
          <cell r="BS385">
            <v>4.7231399971801693</v>
          </cell>
          <cell r="BT385">
            <v>-10.165480993309757</v>
          </cell>
          <cell r="BU385">
            <v>-16.616377935320088</v>
          </cell>
          <cell r="BV385">
            <v>-59.134251575989992</v>
          </cell>
          <cell r="BW385">
            <v>-4.5724424400600583</v>
          </cell>
          <cell r="BX385">
            <v>-9.0269733481197818</v>
          </cell>
          <cell r="BY385">
            <v>-0.69644606565998401</v>
          </cell>
          <cell r="BZ385">
            <v>-8.3980666280194782</v>
          </cell>
          <cell r="CA385">
            <v>0</v>
          </cell>
          <cell r="CB385">
            <v>-15.787094150840176</v>
          </cell>
          <cell r="CC385">
            <v>-80.473522729330398</v>
          </cell>
          <cell r="CD385">
            <v>-5.3474412371206199</v>
          </cell>
          <cell r="CE385">
            <v>30.445978992473101</v>
          </cell>
          <cell r="CF385">
            <v>2.2738182560401583</v>
          </cell>
          <cell r="CG385">
            <v>-1.1954748340499464</v>
          </cell>
          <cell r="CH385">
            <v>0.57287544978998994</v>
          </cell>
          <cell r="CI385">
            <v>0.65332283004022429</v>
          </cell>
          <cell r="CJ385">
            <v>-6.8986894470299376E-2</v>
          </cell>
          <cell r="CK385">
            <v>-1.7163997506700071</v>
          </cell>
          <cell r="CL385">
            <v>27.243647907589548</v>
          </cell>
          <cell r="CM385">
            <v>4.1020852183901297</v>
          </cell>
          <cell r="CN385">
            <v>0</v>
          </cell>
          <cell r="CO385">
            <v>-1.4041861767097998</v>
          </cell>
          <cell r="CP385">
            <v>-1.7870478782401733</v>
          </cell>
          <cell r="CQ385">
            <v>1.7723248647698711</v>
          </cell>
          <cell r="CR385">
            <v>-13.217671134800185</v>
          </cell>
          <cell r="CS385">
            <v>1.3748119629290159</v>
          </cell>
          <cell r="CT385">
            <v>4.0612775500094358</v>
          </cell>
          <cell r="CU385">
            <v>-2.697370975669628</v>
          </cell>
          <cell r="CV385">
            <v>-0.89402785716970357</v>
          </cell>
          <cell r="CW385">
            <v>-6.2546131229737512E-2</v>
          </cell>
          <cell r="CX385">
            <v>0</v>
          </cell>
          <cell r="CY385">
            <v>-4.0754955498414347E-3</v>
          </cell>
          <cell r="CZ385">
            <v>2.5021148258097128</v>
          </cell>
          <cell r="DA385">
            <v>-1.9737844648002465</v>
          </cell>
          <cell r="DB385">
            <v>-15.177946142139945</v>
          </cell>
          <cell r="DC385">
            <v>0.61026851788983549</v>
          </cell>
          <cell r="DD385">
            <v>-0.95639292488021965</v>
          </cell>
          <cell r="DE385">
            <v>-233.60907870831215</v>
          </cell>
          <cell r="DF385">
            <v>-6.302876941590057</v>
          </cell>
          <cell r="DG385">
            <v>-254.88639352526025</v>
          </cell>
          <cell r="DH385">
            <v>3.7572864998764999E-3</v>
          </cell>
          <cell r="DI385">
            <v>0</v>
          </cell>
          <cell r="DJ385">
            <v>1.7842322129902186</v>
          </cell>
          <cell r="DK385">
            <v>18.010419793690062</v>
          </cell>
          <cell r="DL385">
            <v>0.23130006149995097</v>
          </cell>
          <cell r="DM385">
            <v>3.9833567615100947</v>
          </cell>
          <cell r="DN385">
            <v>3.1813006655397658</v>
          </cell>
          <cell r="DO385">
            <v>-1.2935964266002884</v>
          </cell>
          <cell r="DP385">
            <v>1.6717839067096065</v>
          </cell>
          <cell r="DQ385">
            <v>7.6374966993171256E-3</v>
          </cell>
          <cell r="DR385">
            <v>2.4667636190642952</v>
          </cell>
          <cell r="DS385">
            <v>-7.671150057360137</v>
          </cell>
          <cell r="DT385">
            <v>-0.26550513484016847</v>
          </cell>
          <cell r="DU385">
            <v>7.0304606584497833</v>
          </cell>
          <cell r="DV385">
            <v>1.6753892762699252</v>
          </cell>
          <cell r="DW385">
            <v>4.3179709504900075</v>
          </cell>
          <cell r="DX385">
            <v>2.4594136954300438</v>
          </cell>
          <cell r="DY385">
            <v>-22.676827441709975</v>
          </cell>
          <cell r="DZ385">
            <v>0.711960437790367</v>
          </cell>
          <cell r="EA385">
            <v>0.16020377513996209</v>
          </cell>
          <cell r="EB385">
            <v>19.525231419380134</v>
          </cell>
          <cell r="EC385">
            <v>-3.7737038763193596</v>
          </cell>
          <cell r="ED385">
            <v>0.97331991634018777</v>
          </cell>
          <cell r="EE385">
            <v>-35.1678043289794</v>
          </cell>
          <cell r="EF385">
            <v>1.1057410472403717</v>
          </cell>
          <cell r="EG385">
            <v>-1.543924912140028</v>
          </cell>
          <cell r="EH385">
            <v>10.955835749329481</v>
          </cell>
          <cell r="EI385">
            <v>0</v>
          </cell>
          <cell r="EJ385">
            <v>-1.5307049000057305E-2</v>
          </cell>
          <cell r="EK385">
            <v>0.17025358074999986</v>
          </cell>
          <cell r="EL385">
            <v>-3.3720748184900913</v>
          </cell>
          <cell r="EM385">
            <v>-2.1971936282097886</v>
          </cell>
          <cell r="EN385">
            <v>-3.2110593729203174</v>
          </cell>
          <cell r="EO385">
            <v>-36.60283668359989</v>
          </cell>
          <cell r="EP385">
            <v>-0.56528584890020284</v>
          </cell>
          <cell r="EQ385">
            <v>0.10804760696055382</v>
          </cell>
          <cell r="ER385">
            <v>11.769432223649346</v>
          </cell>
          <cell r="ES385">
            <v>5.0434855044295546</v>
          </cell>
          <cell r="ET385">
            <v>-8.4793004557300264</v>
          </cell>
          <cell r="EU385">
            <v>-2.3795773586098221</v>
          </cell>
          <cell r="EV385">
            <v>-0.96772924377989966</v>
          </cell>
          <cell r="EW385">
            <v>0.41851866219030853</v>
          </cell>
          <cell r="EX385">
            <v>1.8288812650899899</v>
          </cell>
          <cell r="EY385">
            <v>7.33029243701003</v>
          </cell>
          <cell r="EZ385">
            <v>8.1669326823694064</v>
          </cell>
          <cell r="FA385">
            <v>-4.3057961953400081</v>
          </cell>
          <cell r="FB385">
            <v>4.9497670542100423</v>
          </cell>
          <cell r="FC385">
            <v>-1.5565248715797679</v>
          </cell>
          <cell r="FD385">
            <v>1.720482743390221</v>
          </cell>
          <cell r="FE385">
            <v>20.44055121357087</v>
          </cell>
          <cell r="FF385">
            <v>-1.3921415643781074</v>
          </cell>
          <cell r="FG385">
            <v>0.26690882823049833</v>
          </cell>
          <cell r="FH385">
            <v>0.10107338616990091</v>
          </cell>
          <cell r="FI385">
            <v>-0.81313386433021151</v>
          </cell>
          <cell r="FJ385">
            <v>0.16718742123998709</v>
          </cell>
          <cell r="FK385">
            <v>0</v>
          </cell>
          <cell r="FL385">
            <v>6.471814071339395</v>
          </cell>
          <cell r="FM385">
            <v>3.936371481740025</v>
          </cell>
          <cell r="FN385">
            <v>7.6641052424301961</v>
          </cell>
          <cell r="FO385">
            <v>0</v>
          </cell>
          <cell r="FP385">
            <v>-0.82840112363055596</v>
          </cell>
          <cell r="FQ385">
            <v>4.8667673347599703</v>
          </cell>
          <cell r="FR385">
            <v>17.37674399282696</v>
          </cell>
          <cell r="FS385">
            <v>-15.237934051120646</v>
          </cell>
          <cell r="FT385">
            <v>-4.7231246925503001</v>
          </cell>
          <cell r="FU385">
            <v>-0.85209322289983902</v>
          </cell>
          <cell r="FV385">
            <v>-0.17040732961004323</v>
          </cell>
          <cell r="FW385">
            <v>3.1739133829887578E-2</v>
          </cell>
          <cell r="FX385">
            <v>-15.03277674964994</v>
          </cell>
          <cell r="FY385">
            <v>2.5467090135598482</v>
          </cell>
          <cell r="FZ385">
            <v>5.5289111780803069</v>
          </cell>
          <cell r="GA385">
            <v>-0.94542985118050638</v>
          </cell>
          <cell r="GB385">
            <v>5.0683868799799257</v>
          </cell>
          <cell r="GC385">
            <v>36.947402594060804</v>
          </cell>
          <cell r="GD385">
            <v>4.2153610903405934</v>
          </cell>
          <cell r="GE385">
            <v>12.250749789731344</v>
          </cell>
          <cell r="GF385">
            <v>-0.4434944256208837</v>
          </cell>
          <cell r="GG385">
            <v>0.22311511708949183</v>
          </cell>
          <cell r="GH385">
            <v>0.59732679954004197</v>
          </cell>
          <cell r="GI385">
            <v>0.24183910806982567</v>
          </cell>
          <cell r="GJ385">
            <v>0</v>
          </cell>
          <cell r="GK385">
            <v>0.71074573136002073</v>
          </cell>
          <cell r="GL385">
            <v>-9.6603609592707471</v>
          </cell>
          <cell r="GM385">
            <v>2.0372858331002135</v>
          </cell>
          <cell r="GN385">
            <v>2.4174387915209081</v>
          </cell>
          <cell r="GO385">
            <v>8.9247748949399011</v>
          </cell>
          <cell r="GP385">
            <v>7.2193258565998804</v>
          </cell>
          <cell r="GQ385">
            <v>-1.7246957600036694E-2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  <cell r="GV385">
            <v>0</v>
          </cell>
          <cell r="GW385">
            <v>0</v>
          </cell>
          <cell r="GX385">
            <v>0</v>
          </cell>
          <cell r="GY385">
            <v>0</v>
          </cell>
          <cell r="GZ385">
            <v>0</v>
          </cell>
          <cell r="HA385">
            <v>0</v>
          </cell>
          <cell r="HB385">
            <v>0</v>
          </cell>
          <cell r="HC385">
            <v>0</v>
          </cell>
          <cell r="HD385">
            <v>0</v>
          </cell>
          <cell r="HE385">
            <v>0</v>
          </cell>
          <cell r="HF385">
            <v>0</v>
          </cell>
          <cell r="HG385">
            <v>0</v>
          </cell>
          <cell r="HH385">
            <v>0</v>
          </cell>
          <cell r="HI385">
            <v>0</v>
          </cell>
          <cell r="HJ385">
            <v>0</v>
          </cell>
          <cell r="HK385">
            <v>0</v>
          </cell>
          <cell r="HL385">
            <v>0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0</v>
          </cell>
          <cell r="IG385">
            <v>0</v>
          </cell>
          <cell r="IH385">
            <v>0</v>
          </cell>
          <cell r="II385">
            <v>0</v>
          </cell>
          <cell r="IJ385">
            <v>0</v>
          </cell>
          <cell r="IK385">
            <v>0</v>
          </cell>
          <cell r="IL385">
            <v>0</v>
          </cell>
          <cell r="IM385">
            <v>0</v>
          </cell>
          <cell r="IN385">
            <v>0</v>
          </cell>
          <cell r="IO385">
            <v>0</v>
          </cell>
          <cell r="IP385">
            <v>0</v>
          </cell>
          <cell r="IQ385">
            <v>0</v>
          </cell>
          <cell r="IR385">
            <v>0</v>
          </cell>
          <cell r="IS385">
            <v>0</v>
          </cell>
          <cell r="IT385">
            <v>0</v>
          </cell>
          <cell r="IU385">
            <v>0</v>
          </cell>
          <cell r="IV385">
            <v>0</v>
          </cell>
          <cell r="IW385">
            <v>0</v>
          </cell>
          <cell r="IX385">
            <v>0</v>
          </cell>
          <cell r="IY385">
            <v>0</v>
          </cell>
          <cell r="IZ385">
            <v>0</v>
          </cell>
          <cell r="JA385">
            <v>0</v>
          </cell>
          <cell r="JB385">
            <v>0</v>
          </cell>
          <cell r="JC385">
            <v>0</v>
          </cell>
          <cell r="JD385">
            <v>0</v>
          </cell>
          <cell r="JE385">
            <v>0</v>
          </cell>
          <cell r="JF385">
            <v>0</v>
          </cell>
          <cell r="JG385">
            <v>0</v>
          </cell>
          <cell r="JH385">
            <v>0</v>
          </cell>
          <cell r="JI385">
            <v>0</v>
          </cell>
          <cell r="JJ385">
            <v>0</v>
          </cell>
          <cell r="JK385">
            <v>0</v>
          </cell>
          <cell r="JL385">
            <v>0</v>
          </cell>
          <cell r="JM385">
            <v>0</v>
          </cell>
          <cell r="JN385">
            <v>0</v>
          </cell>
          <cell r="JO385">
            <v>0</v>
          </cell>
          <cell r="JP385">
            <v>0</v>
          </cell>
          <cell r="JQ385">
            <v>0</v>
          </cell>
        </row>
        <row r="386">
          <cell r="F386">
            <v>2.5160980629502774</v>
          </cell>
          <cell r="G386">
            <v>-3.4974674809300268</v>
          </cell>
          <cell r="H386">
            <v>3.741307745609447</v>
          </cell>
          <cell r="I386">
            <v>7.944959630710855</v>
          </cell>
          <cell r="J386">
            <v>-1.4994926550600667</v>
          </cell>
          <cell r="K386">
            <v>8.6340988071797256</v>
          </cell>
          <cell r="L386">
            <v>-3.0319098273703275</v>
          </cell>
          <cell r="M386">
            <v>-1.8998555842490532</v>
          </cell>
          <cell r="N386">
            <v>4.7085591492395906</v>
          </cell>
          <cell r="O386">
            <v>-0.14923008285040851</v>
          </cell>
          <cell r="P386">
            <v>8.598449783085016E-2</v>
          </cell>
          <cell r="Q386">
            <v>-0.14356226505060476</v>
          </cell>
          <cell r="R386">
            <v>-225.24579930726031</v>
          </cell>
          <cell r="S386">
            <v>-24.55513079109005</v>
          </cell>
          <cell r="T386">
            <v>-36.199647553290561</v>
          </cell>
          <cell r="U386">
            <v>-20.02724944988995</v>
          </cell>
          <cell r="V386">
            <v>-8.8350126586515216</v>
          </cell>
          <cell r="W386">
            <v>-11.374184160850291</v>
          </cell>
          <cell r="X386">
            <v>-38.012088360190319</v>
          </cell>
          <cell r="Y386">
            <v>-19.473379214130546</v>
          </cell>
          <cell r="Z386">
            <v>-36.502679615489797</v>
          </cell>
          <cell r="AA386">
            <v>-1.3795740405812467</v>
          </cell>
          <cell r="AB386">
            <v>-2.0075743889992737</v>
          </cell>
          <cell r="AC386">
            <v>-17.330629964892069</v>
          </cell>
          <cell r="AD386">
            <v>-9.5486491091905918</v>
          </cell>
          <cell r="AE386">
            <v>-144.76221634930698</v>
          </cell>
          <cell r="AF386">
            <v>0.8154157021199353</v>
          </cell>
          <cell r="AG386">
            <v>-52.30424260045038</v>
          </cell>
          <cell r="AH386">
            <v>-14.865861729827884</v>
          </cell>
          <cell r="AI386">
            <v>-11.879143784430198</v>
          </cell>
          <cell r="AJ386">
            <v>-2.2712252640098995</v>
          </cell>
          <cell r="AK386">
            <v>-32.487472340929344</v>
          </cell>
          <cell r="AL386">
            <v>-23.624036231879472</v>
          </cell>
          <cell r="AM386">
            <v>-21.607355736290629</v>
          </cell>
          <cell r="AN386">
            <v>-25.462635853480606</v>
          </cell>
          <cell r="AO386">
            <v>22.073684721228346</v>
          </cell>
          <cell r="AP386">
            <v>1.2963461976896724</v>
          </cell>
          <cell r="AQ386">
            <v>15.554310570949383</v>
          </cell>
          <cell r="AR386">
            <v>-149.68566580400511</v>
          </cell>
          <cell r="AS386">
            <v>-45.235129520180635</v>
          </cell>
          <cell r="AT386">
            <v>-12.612402536040463</v>
          </cell>
          <cell r="AU386">
            <v>-2.3249269836887834</v>
          </cell>
          <cell r="AV386">
            <v>-3.0648730336400263</v>
          </cell>
          <cell r="AW386">
            <v>-5.1196161813099934</v>
          </cell>
          <cell r="AX386">
            <v>-13.597931480179795</v>
          </cell>
          <cell r="AY386">
            <v>-2.9931063240292133</v>
          </cell>
          <cell r="AZ386">
            <v>-21.651302875980946</v>
          </cell>
          <cell r="BA386">
            <v>4.9420528722803283</v>
          </cell>
          <cell r="BB386">
            <v>-27.747137807590661</v>
          </cell>
          <cell r="BC386">
            <v>-21.108564895330346</v>
          </cell>
          <cell r="BD386">
            <v>0.82727296168741304</v>
          </cell>
          <cell r="BE386">
            <v>-152.91384079444106</v>
          </cell>
          <cell r="BF386">
            <v>12.394534535829735</v>
          </cell>
          <cell r="BG386">
            <v>-68.074891318538903</v>
          </cell>
          <cell r="BH386">
            <v>10.476640108229731</v>
          </cell>
          <cell r="BI386">
            <v>1.2774606877701444</v>
          </cell>
          <cell r="BJ386">
            <v>-9.6034324119996199</v>
          </cell>
          <cell r="BK386">
            <v>-30.648211624880787</v>
          </cell>
          <cell r="BL386">
            <v>-23.050154083899542</v>
          </cell>
          <cell r="BM386">
            <v>-35.889104426360063</v>
          </cell>
          <cell r="BN386">
            <v>-3.1934209021928837</v>
          </cell>
          <cell r="BO386">
            <v>40.252091779959301</v>
          </cell>
          <cell r="BP386">
            <v>-36.612286189470979</v>
          </cell>
          <cell r="BQ386">
            <v>-10.243066948898559</v>
          </cell>
          <cell r="BR386">
            <v>-343.0902585904696</v>
          </cell>
          <cell r="BS386">
            <v>-24.689199415386611</v>
          </cell>
          <cell r="BT386">
            <v>-8.4689268489000824</v>
          </cell>
          <cell r="BU386">
            <v>-4.6409305627894355</v>
          </cell>
          <cell r="BV386">
            <v>4.9000062703407821</v>
          </cell>
          <cell r="BW386">
            <v>-4.106453444640465</v>
          </cell>
          <cell r="BX386">
            <v>-73.52466363045005</v>
          </cell>
          <cell r="BY386">
            <v>-83.4591971646405</v>
          </cell>
          <cell r="BZ386">
            <v>-46.295380784609733</v>
          </cell>
          <cell r="CA386">
            <v>-16.53425592088206</v>
          </cell>
          <cell r="CB386">
            <v>-30.944327660217823</v>
          </cell>
          <cell r="CC386">
            <v>-37.33076131388043</v>
          </cell>
          <cell r="CD386">
            <v>-17.99616811443957</v>
          </cell>
          <cell r="CE386">
            <v>12.229046974491212</v>
          </cell>
          <cell r="CF386">
            <v>0.70182053722783166</v>
          </cell>
          <cell r="CG386">
            <v>-8.4465327189209347</v>
          </cell>
          <cell r="CH386">
            <v>0.85546267276185972</v>
          </cell>
          <cell r="CI386">
            <v>4.6671099928489639</v>
          </cell>
          <cell r="CJ386">
            <v>1.6194744061299389</v>
          </cell>
          <cell r="CK386">
            <v>1.237193115498485</v>
          </cell>
          <cell r="CL386">
            <v>5.3371855434797908</v>
          </cell>
          <cell r="CM386">
            <v>-2.2399590805289336</v>
          </cell>
          <cell r="CN386">
            <v>-0.81443960024807893</v>
          </cell>
          <cell r="CO386">
            <v>0.86336311756167561</v>
          </cell>
          <cell r="CP386">
            <v>-1.604086563560486</v>
          </cell>
          <cell r="CQ386">
            <v>10.052455552251558</v>
          </cell>
          <cell r="CR386">
            <v>73.454758539606701</v>
          </cell>
          <cell r="CS386">
            <v>57.007085414797984</v>
          </cell>
          <cell r="CT386">
            <v>7.4144038736703806</v>
          </cell>
          <cell r="CU386">
            <v>-1.7709629763885459</v>
          </cell>
          <cell r="CV386">
            <v>-0.16854064927883883</v>
          </cell>
          <cell r="CW386">
            <v>7.4324702322301164</v>
          </cell>
          <cell r="CX386">
            <v>-8.851674369061584</v>
          </cell>
          <cell r="CY386">
            <v>2.2717472544791235</v>
          </cell>
          <cell r="CZ386">
            <v>-1.8553210657210002</v>
          </cell>
          <cell r="DA386">
            <v>0.22465332113824843</v>
          </cell>
          <cell r="DB386">
            <v>-4.702408754359567</v>
          </cell>
          <cell r="DC386">
            <v>1.2820474643813213</v>
          </cell>
          <cell r="DD386">
            <v>15.171258793707239</v>
          </cell>
          <cell r="DE386">
            <v>-55.19115932272689</v>
          </cell>
          <cell r="DF386">
            <v>-0.57539193780394271</v>
          </cell>
          <cell r="DG386">
            <v>-2.2295290520305571</v>
          </cell>
          <cell r="DH386">
            <v>-1.9318200731995603</v>
          </cell>
          <cell r="DI386">
            <v>-6.1897749694808226</v>
          </cell>
          <cell r="DJ386">
            <v>-2.031000734420104</v>
          </cell>
          <cell r="DK386">
            <v>-0.96896477100926859</v>
          </cell>
          <cell r="DL386">
            <v>-21.611835259871441</v>
          </cell>
          <cell r="DM386">
            <v>-5.2447947324708366</v>
          </cell>
          <cell r="DN386">
            <v>7.8028707177072647</v>
          </cell>
          <cell r="DO386">
            <v>0.47222753666756034</v>
          </cell>
          <cell r="DP386">
            <v>6.3864082076979685</v>
          </cell>
          <cell r="DQ386">
            <v>-29.069554254529066</v>
          </cell>
          <cell r="DR386">
            <v>104.90797622827813</v>
          </cell>
          <cell r="DS386">
            <v>0.97807102772458165</v>
          </cell>
          <cell r="DT386">
            <v>-8.3207776500112232</v>
          </cell>
          <cell r="DU386">
            <v>3.9384867978315015</v>
          </cell>
          <cell r="DV386">
            <v>0</v>
          </cell>
          <cell r="DW386">
            <v>4.7100712059200305</v>
          </cell>
          <cell r="DX386">
            <v>-10.614607396160864</v>
          </cell>
          <cell r="DY386">
            <v>0.28662735754005553</v>
          </cell>
          <cell r="DZ386">
            <v>-4.4445688740506739</v>
          </cell>
          <cell r="EA386">
            <v>10.909857602062402</v>
          </cell>
          <cell r="EB386">
            <v>27.460596186061593</v>
          </cell>
          <cell r="EC386">
            <v>-3.8374183609630563</v>
          </cell>
          <cell r="ED386">
            <v>83.84163833230923</v>
          </cell>
          <cell r="EE386">
            <v>-31.619032687958679</v>
          </cell>
          <cell r="EF386">
            <v>9.727205892544589</v>
          </cell>
          <cell r="EG386">
            <v>-6.5876480068400269</v>
          </cell>
          <cell r="EH386">
            <v>-0.68024893333131331</v>
          </cell>
          <cell r="EI386">
            <v>14.540427150739561</v>
          </cell>
          <cell r="EJ386">
            <v>0.41365257117968213</v>
          </cell>
          <cell r="EK386">
            <v>-12.045212632661787</v>
          </cell>
          <cell r="EL386">
            <v>5.0530378986732103</v>
          </cell>
          <cell r="EM386">
            <v>3.26077236862875</v>
          </cell>
          <cell r="EN386">
            <v>-55.322456025971405</v>
          </cell>
          <cell r="EO386">
            <v>-0.2703913263794675</v>
          </cell>
          <cell r="EP386">
            <v>5.1006794524346333</v>
          </cell>
          <cell r="EQ386">
            <v>5.191148903038993</v>
          </cell>
          <cell r="ER386">
            <v>37.061517510490376</v>
          </cell>
          <cell r="ES386">
            <v>9.3202521647981484E-2</v>
          </cell>
          <cell r="ET386">
            <v>-10.866053612189717</v>
          </cell>
          <cell r="EU386">
            <v>1.8615795568002795</v>
          </cell>
          <cell r="EV386">
            <v>0.9550210253601108</v>
          </cell>
          <cell r="EW386">
            <v>43.479485287090483</v>
          </cell>
          <cell r="EX386">
            <v>-15.223239265911616</v>
          </cell>
          <cell r="EY386">
            <v>3.6771171600103116</v>
          </cell>
          <cell r="EZ386">
            <v>8.9632952090432809</v>
          </cell>
          <cell r="FA386">
            <v>8.9610857917286921</v>
          </cell>
          <cell r="FB386">
            <v>4.3360108307606424</v>
          </cell>
          <cell r="FC386">
            <v>-7.0402104677705211</v>
          </cell>
          <cell r="FD386">
            <v>-2.1357765260800079</v>
          </cell>
          <cell r="FE386">
            <v>52.047029247900355</v>
          </cell>
          <cell r="FF386">
            <v>-2.0035175227803848</v>
          </cell>
          <cell r="FG386">
            <v>-37.437861505533874</v>
          </cell>
          <cell r="FH386">
            <v>3.0498870505198283</v>
          </cell>
          <cell r="FI386">
            <v>3.6818203795919544</v>
          </cell>
          <cell r="FJ386">
            <v>-6.152477764429932</v>
          </cell>
          <cell r="FK386">
            <v>60.174881161849044</v>
          </cell>
          <cell r="FL386">
            <v>18.179670999426889</v>
          </cell>
          <cell r="FM386">
            <v>4.8522054579134419</v>
          </cell>
          <cell r="FN386">
            <v>-10.615726483571052</v>
          </cell>
          <cell r="FO386">
            <v>-6.9772963198884099</v>
          </cell>
          <cell r="FP386">
            <v>6.7125984289232292</v>
          </cell>
          <cell r="FQ386">
            <v>18.582845365879621</v>
          </cell>
          <cell r="FR386">
            <v>146.51027366449125</v>
          </cell>
          <cell r="FS386">
            <v>-5.6602872560088144</v>
          </cell>
          <cell r="FT386">
            <v>-1.8654110337993188</v>
          </cell>
          <cell r="FU386">
            <v>1.3991882881291531</v>
          </cell>
          <cell r="FV386">
            <v>-4.0493790085802175</v>
          </cell>
          <cell r="FW386">
            <v>26.16292832587078</v>
          </cell>
          <cell r="FX386">
            <v>-2.5075252092665323</v>
          </cell>
          <cell r="FY386">
            <v>8.5651068498409586</v>
          </cell>
          <cell r="FZ386">
            <v>3.445868955061087</v>
          </cell>
          <cell r="GA386">
            <v>-3.6651529292503255</v>
          </cell>
          <cell r="GB386">
            <v>1.4568770788500842</v>
          </cell>
          <cell r="GC386">
            <v>40.263348502450754</v>
          </cell>
          <cell r="GD386">
            <v>82.964711101183639</v>
          </cell>
          <cell r="GE386">
            <v>-109.04474803211633</v>
          </cell>
          <cell r="GF386">
            <v>-4.7919601017583773</v>
          </cell>
          <cell r="GG386">
            <v>-133.16546042401933</v>
          </cell>
          <cell r="GH386">
            <v>25.034102924570107</v>
          </cell>
          <cell r="GI386">
            <v>-4.9776807474001998</v>
          </cell>
          <cell r="GJ386">
            <v>-13.734280095230133</v>
          </cell>
          <cell r="GK386">
            <v>-13.271554392000326</v>
          </cell>
          <cell r="GL386">
            <v>11.612982791679315</v>
          </cell>
          <cell r="GM386">
            <v>0.34314562578038021</v>
          </cell>
          <cell r="GN386">
            <v>7.7608660398891516</v>
          </cell>
          <cell r="GO386">
            <v>10.364077670019469</v>
          </cell>
          <cell r="GP386">
            <v>-0.66549350252535078</v>
          </cell>
          <cell r="GQ386">
            <v>6.4465061788705498</v>
          </cell>
          <cell r="GR386">
            <v>73.187721024471102</v>
          </cell>
          <cell r="GS386">
            <v>-10.817269232578838</v>
          </cell>
          <cell r="GT386">
            <v>-3.020730353973704</v>
          </cell>
          <cell r="GU386">
            <v>-6.0490172217196232</v>
          </cell>
          <cell r="GV386">
            <v>-0.78229324216044915</v>
          </cell>
          <cell r="GW386">
            <v>0.62266902479950659</v>
          </cell>
          <cell r="GX386">
            <v>1.7773611508710019</v>
          </cell>
          <cell r="GY386">
            <v>-10.263012820942095</v>
          </cell>
          <cell r="GZ386">
            <v>8.979427723599656</v>
          </cell>
          <cell r="HA386">
            <v>85.618938863928634</v>
          </cell>
          <cell r="HB386">
            <v>-3.0336653286613</v>
          </cell>
          <cell r="HC386">
            <v>1.0570214627441601</v>
          </cell>
          <cell r="HD386">
            <v>9.0982909986232698</v>
          </cell>
          <cell r="HE386">
            <v>93.686822362040402</v>
          </cell>
          <cell r="HF386">
            <v>-4.3457318101609417</v>
          </cell>
          <cell r="HG386">
            <v>59.824181383870382</v>
          </cell>
          <cell r="HH386">
            <v>-2.8906829260340601</v>
          </cell>
          <cell r="HI386">
            <v>3.9140845597667067</v>
          </cell>
          <cell r="HJ386">
            <v>0.18452989378783968</v>
          </cell>
          <cell r="HK386">
            <v>1.9160042204293859</v>
          </cell>
          <cell r="HL386">
            <v>10.534694737878453</v>
          </cell>
          <cell r="HM386">
            <v>10.162532408878178</v>
          </cell>
          <cell r="HN386">
            <v>3.2064614434784744</v>
          </cell>
          <cell r="HO386">
            <v>-4.8689596449912642</v>
          </cell>
          <cell r="HP386">
            <v>4.7481745995501115</v>
          </cell>
          <cell r="HQ386">
            <v>11.301533495647163</v>
          </cell>
          <cell r="HR386">
            <v>39.51503774500452</v>
          </cell>
          <cell r="HS386">
            <v>-4.0025292534228356</v>
          </cell>
          <cell r="HT386">
            <v>3.2902650166724925</v>
          </cell>
          <cell r="HU386">
            <v>1.4495253665954806</v>
          </cell>
          <cell r="HV386">
            <v>-6.0873159364400635</v>
          </cell>
          <cell r="HW386">
            <v>0.39135354786048993</v>
          </cell>
          <cell r="HX386">
            <v>16.757336985079746</v>
          </cell>
          <cell r="HY386">
            <v>4.1730005575736868</v>
          </cell>
          <cell r="HZ386">
            <v>8.6826587214854953</v>
          </cell>
          <cell r="IA386">
            <v>5.9263792640776956</v>
          </cell>
          <cell r="IB386">
            <v>3.2655247552011133</v>
          </cell>
          <cell r="IC386">
            <v>0.90039118696222431</v>
          </cell>
          <cell r="ID386">
            <v>4.7684475333990122</v>
          </cell>
          <cell r="IE386">
            <v>73.341945773834595</v>
          </cell>
          <cell r="IF386">
            <v>-0.76849484480408137</v>
          </cell>
          <cell r="IG386">
            <v>12.371408796658216</v>
          </cell>
          <cell r="IH386">
            <v>1.0792397980076203</v>
          </cell>
          <cell r="II386">
            <v>16.440789781217973</v>
          </cell>
          <cell r="IJ386">
            <v>0.52055924721935298</v>
          </cell>
          <cell r="IK386">
            <v>3.9357899574697512</v>
          </cell>
          <cell r="IL386">
            <v>-3.111937069803389</v>
          </cell>
          <cell r="IM386">
            <v>-28.48897768644747</v>
          </cell>
          <cell r="IN386">
            <v>6.7413547431278857</v>
          </cell>
          <cell r="IO386">
            <v>-27.400985430673245</v>
          </cell>
          <cell r="IP386">
            <v>-79.334614096067526</v>
          </cell>
          <cell r="IQ386">
            <v>171.35781257792041</v>
          </cell>
          <cell r="IR386">
            <v>148.23798084573355</v>
          </cell>
          <cell r="IS386">
            <v>29.655988868078566</v>
          </cell>
          <cell r="IT386">
            <v>2.162090320030984</v>
          </cell>
          <cell r="IU386">
            <v>3.0673675079779059</v>
          </cell>
          <cell r="IV386">
            <v>6.90882185701048</v>
          </cell>
          <cell r="IW386">
            <v>1.2181872882792959</v>
          </cell>
          <cell r="IX386">
            <v>24.169678197218673</v>
          </cell>
          <cell r="IY386">
            <v>9.698805057509162</v>
          </cell>
          <cell r="IZ386">
            <v>4.9116280473208462</v>
          </cell>
          <cell r="JA386">
            <v>6.1289942655166669</v>
          </cell>
          <cell r="JB386">
            <v>-88.414228844023455</v>
          </cell>
          <cell r="JC386">
            <v>138.40041513030883</v>
          </cell>
          <cell r="JD386">
            <v>10.330233150463755</v>
          </cell>
          <cell r="JE386">
            <v>765.86981365489191</v>
          </cell>
          <cell r="JF386">
            <v>13.915561407902715</v>
          </cell>
          <cell r="JG386">
            <v>105.55201042006229</v>
          </cell>
          <cell r="JH386">
            <v>-12.133232012340159</v>
          </cell>
          <cell r="JI386">
            <v>0</v>
          </cell>
          <cell r="JJ386">
            <v>0.95362779800007047</v>
          </cell>
          <cell r="JK386">
            <v>114.99064026919223</v>
          </cell>
          <cell r="JL386">
            <v>107.23061904868518</v>
          </cell>
          <cell r="JM386">
            <v>111.62021241564435</v>
          </cell>
          <cell r="JN386">
            <v>240.73104343701925</v>
          </cell>
          <cell r="JO386">
            <v>7.414910409013828</v>
          </cell>
          <cell r="JP386">
            <v>70.885688012207538</v>
          </cell>
          <cell r="JQ386">
            <v>4.7087324494968925</v>
          </cell>
        </row>
        <row r="387">
          <cell r="F387">
            <v>-1.9832736942598785</v>
          </cell>
          <cell r="G387">
            <v>3.4249718201700716</v>
          </cell>
          <cell r="H387">
            <v>-4.1834890485999949</v>
          </cell>
          <cell r="I387">
            <v>-7.9349795857999652</v>
          </cell>
          <cell r="J387">
            <v>1.5121895936300689</v>
          </cell>
          <cell r="K387">
            <v>-8.634098807340024</v>
          </cell>
          <cell r="L387">
            <v>1.4183011409204482</v>
          </cell>
          <cell r="M387">
            <v>1.8998555847097123</v>
          </cell>
          <cell r="N387">
            <v>0.72803657560984902</v>
          </cell>
          <cell r="O387">
            <v>9.70622289999028E-2</v>
          </cell>
          <cell r="P387">
            <v>1.7308738351100601</v>
          </cell>
          <cell r="Q387">
            <v>0.14356227206030781</v>
          </cell>
          <cell r="R387">
            <v>-92.249722606375144</v>
          </cell>
          <cell r="S387">
            <v>-7.5726166541999191</v>
          </cell>
          <cell r="T387">
            <v>10.530467353789618</v>
          </cell>
          <cell r="U387">
            <v>20.149103304419896</v>
          </cell>
          <cell r="V387">
            <v>-3.2763996654100538</v>
          </cell>
          <cell r="W387">
            <v>1.5463030652900898</v>
          </cell>
          <cell r="X387">
            <v>-96.428969507590182</v>
          </cell>
          <cell r="Y387">
            <v>-3.5832755144101611</v>
          </cell>
          <cell r="Z387">
            <v>-1.5504255825503606</v>
          </cell>
          <cell r="AA387">
            <v>-0.66219321585003854</v>
          </cell>
          <cell r="AB387">
            <v>1.026926912270028</v>
          </cell>
          <cell r="AC387">
            <v>-30.444545383599916</v>
          </cell>
          <cell r="AD387">
            <v>18.015902281459603</v>
          </cell>
          <cell r="AE387">
            <v>-193.97018474770084</v>
          </cell>
          <cell r="AF387">
            <v>-15.074414762520064</v>
          </cell>
          <cell r="AG387">
            <v>-16.234775028349759</v>
          </cell>
          <cell r="AH387">
            <v>-8.3895859125602783</v>
          </cell>
          <cell r="AI387">
            <v>0.19931689768986871</v>
          </cell>
          <cell r="AJ387">
            <v>-23.153925680590078</v>
          </cell>
          <cell r="AK387">
            <v>-23.887715021589884</v>
          </cell>
          <cell r="AL387">
            <v>-22.888583716210178</v>
          </cell>
          <cell r="AM387">
            <v>2.5169231286899958</v>
          </cell>
          <cell r="AN387">
            <v>-4.5167393046704092</v>
          </cell>
          <cell r="AO387">
            <v>-12.446831263210242</v>
          </cell>
          <cell r="AP387">
            <v>-39.784210524910577</v>
          </cell>
          <cell r="AQ387">
            <v>-30.309643559469805</v>
          </cell>
          <cell r="AR387">
            <v>-76.967018097013352</v>
          </cell>
          <cell r="AS387">
            <v>12.731824222730211</v>
          </cell>
          <cell r="AT387">
            <v>4.7738403901194033</v>
          </cell>
          <cell r="AU387">
            <v>14.971153899889487</v>
          </cell>
          <cell r="AV387">
            <v>0</v>
          </cell>
          <cell r="AW387">
            <v>-8.8949994928299247</v>
          </cell>
          <cell r="AX387">
            <v>-23.854999599949679</v>
          </cell>
          <cell r="AY387">
            <v>-8.0196082297798057</v>
          </cell>
          <cell r="AZ387">
            <v>-0.99234583486031624</v>
          </cell>
          <cell r="BA387">
            <v>-30.94192629042027</v>
          </cell>
          <cell r="BB387">
            <v>0.52170908160042018</v>
          </cell>
          <cell r="BC387">
            <v>-1.28040355811072</v>
          </cell>
          <cell r="BD387">
            <v>-35.981262685400907</v>
          </cell>
          <cell r="BE387">
            <v>-258.28904456993405</v>
          </cell>
          <cell r="BF387">
            <v>-21.898778857460456</v>
          </cell>
          <cell r="BG387">
            <v>1.9496415755497765</v>
          </cell>
          <cell r="BH387">
            <v>30.335657462299196</v>
          </cell>
          <cell r="BI387">
            <v>5.661990047510244</v>
          </cell>
          <cell r="BJ387">
            <v>-1.4298583251101036</v>
          </cell>
          <cell r="BK387">
            <v>-10.698844215119607</v>
          </cell>
          <cell r="BL387">
            <v>1.3159592202300701</v>
          </cell>
          <cell r="BM387">
            <v>-9.0309621061201142</v>
          </cell>
          <cell r="BN387">
            <v>-1.6996795345503415</v>
          </cell>
          <cell r="BO387">
            <v>-238.82555128284002</v>
          </cell>
          <cell r="BP387">
            <v>-1.7255941212397374</v>
          </cell>
          <cell r="BQ387">
            <v>-12.243024433079881</v>
          </cell>
          <cell r="BR387">
            <v>-171.12554263648053</v>
          </cell>
          <cell r="BS387">
            <v>-39.660342579128155</v>
          </cell>
          <cell r="BT387">
            <v>-46.075806022250163</v>
          </cell>
          <cell r="BU387">
            <v>1.4527981578494291</v>
          </cell>
          <cell r="BV387">
            <v>-19.844431562150476</v>
          </cell>
          <cell r="BW387">
            <v>48.671988432300054</v>
          </cell>
          <cell r="BX387">
            <v>-11.705980376710158</v>
          </cell>
          <cell r="BY387">
            <v>-0.45151933090983221</v>
          </cell>
          <cell r="BZ387">
            <v>-1.7498984383391871</v>
          </cell>
          <cell r="CA387">
            <v>-1.3806402035602332</v>
          </cell>
          <cell r="CB387">
            <v>-2.0464562223505709</v>
          </cell>
          <cell r="CC387">
            <v>-17.633853102890498</v>
          </cell>
          <cell r="CD387">
            <v>-80.701401388339036</v>
          </cell>
          <cell r="CE387">
            <v>-2.4830991092894692</v>
          </cell>
          <cell r="CF387">
            <v>-0.66214947353910247</v>
          </cell>
          <cell r="CG387">
            <v>8.2378056793399992</v>
          </cell>
          <cell r="CH387">
            <v>-0.90175420592913724</v>
          </cell>
          <cell r="CI387">
            <v>-4.713023188479383</v>
          </cell>
          <cell r="CJ387">
            <v>-1.6405911818100094</v>
          </cell>
          <cell r="CK387">
            <v>-1.3300829244699344</v>
          </cell>
          <cell r="CL387">
            <v>-5.5340788686999076</v>
          </cell>
          <cell r="CM387">
            <v>2.0552263819899963</v>
          </cell>
          <cell r="CN387">
            <v>0.18460393482018844</v>
          </cell>
          <cell r="CO387">
            <v>-5.7930610159100979</v>
          </cell>
          <cell r="CP387">
            <v>1.5714387146608715</v>
          </cell>
          <cell r="CQ387">
            <v>6.0425670387294304</v>
          </cell>
          <cell r="CR387">
            <v>-47.466472795807931</v>
          </cell>
          <cell r="CS387">
            <v>4.9449004029402204</v>
          </cell>
          <cell r="CT387">
            <v>-5.4239152666405062</v>
          </cell>
          <cell r="CU387">
            <v>3.7159039921202748</v>
          </cell>
          <cell r="CV387">
            <v>7.7272708399505063E-3</v>
          </cell>
          <cell r="CW387">
            <v>-7.413104025370103</v>
          </cell>
          <cell r="CX387">
            <v>8.8824968846497541</v>
          </cell>
          <cell r="CY387">
            <v>-2.2978877767600352</v>
          </cell>
          <cell r="CZ387">
            <v>1.9420927742803542</v>
          </cell>
          <cell r="DA387">
            <v>3.9417312219802625</v>
          </cell>
          <cell r="DB387">
            <v>4.6687301806200594</v>
          </cell>
          <cell r="DC387">
            <v>-1.2318958151690822</v>
          </cell>
          <cell r="DD387">
            <v>-59.20325263929044</v>
          </cell>
          <cell r="DE387">
            <v>27.778205849470396</v>
          </cell>
          <cell r="DF387">
            <v>-3.3147911997202755</v>
          </cell>
          <cell r="DG387">
            <v>-1.9749351920099798</v>
          </cell>
          <cell r="DH387">
            <v>31.636884842000654</v>
          </cell>
          <cell r="DI387">
            <v>6.0799184517295544</v>
          </cell>
          <cell r="DJ387">
            <v>2.083416905669992</v>
          </cell>
          <cell r="DK387">
            <v>-4.8478615520252788E-2</v>
          </cell>
          <cell r="DL387">
            <v>-2.0460354030992676</v>
          </cell>
          <cell r="DM387">
            <v>3.9751841636407335</v>
          </cell>
          <cell r="DN387">
            <v>3.2874980165897796</v>
          </cell>
          <cell r="DO387">
            <v>0.64909972616987943</v>
          </cell>
          <cell r="DP387">
            <v>-5.8635690765886466</v>
          </cell>
          <cell r="DQ387">
            <v>-6.6859867693801789</v>
          </cell>
          <cell r="DR387">
            <v>68.164155763908639</v>
          </cell>
          <cell r="DS387">
            <v>3.1904292778999661</v>
          </cell>
          <cell r="DT387">
            <v>-2.9991445574696627</v>
          </cell>
          <cell r="DU387">
            <v>-5.373866712729523</v>
          </cell>
          <cell r="DV387">
            <v>0</v>
          </cell>
          <cell r="DW387">
            <v>-2.091298873380083</v>
          </cell>
          <cell r="DX387">
            <v>-3.3459594195001046</v>
          </cell>
          <cell r="DY387">
            <v>1.5701419290899139</v>
          </cell>
          <cell r="DZ387">
            <v>6.1655798056499407</v>
          </cell>
          <cell r="EA387">
            <v>14.027229616489421</v>
          </cell>
          <cell r="EB387">
            <v>14.077039712260103</v>
          </cell>
          <cell r="EC387">
            <v>2.2853093573703518</v>
          </cell>
          <cell r="ED387">
            <v>40.658695628229907</v>
          </cell>
          <cell r="EE387">
            <v>-113.13605207477667</v>
          </cell>
          <cell r="EF387">
            <v>-6.847645016129718</v>
          </cell>
          <cell r="EG387">
            <v>1.0619785931098704</v>
          </cell>
          <cell r="EH387">
            <v>1.0213668213905294</v>
          </cell>
          <cell r="EI387">
            <v>-51.400606106070427</v>
          </cell>
          <cell r="EJ387">
            <v>3.6570381559840826E-2</v>
          </cell>
          <cell r="EK387">
            <v>4.4062622213700706</v>
          </cell>
          <cell r="EL387">
            <v>-1.6279519851887017</v>
          </cell>
          <cell r="EM387">
            <v>-1.6212269003099209</v>
          </cell>
          <cell r="EN387">
            <v>-2.6655672344995764</v>
          </cell>
          <cell r="EO387">
            <v>-7.0228482629800055</v>
          </cell>
          <cell r="EP387">
            <v>0.27432616613987193</v>
          </cell>
          <cell r="EQ387">
            <v>-48.750710753170097</v>
          </cell>
          <cell r="ER387">
            <v>-28.849013302227831</v>
          </cell>
          <cell r="ES387">
            <v>-0.29548817083014001</v>
          </cell>
          <cell r="ET387">
            <v>4.1842160140804481</v>
          </cell>
          <cell r="EU387">
            <v>1.1431076831404425</v>
          </cell>
          <cell r="EV387">
            <v>0.13491759395992631</v>
          </cell>
          <cell r="EW387">
            <v>-42.520303133210064</v>
          </cell>
          <cell r="EX387">
            <v>19.247724309410387</v>
          </cell>
          <cell r="EY387">
            <v>-0.92566315430030954</v>
          </cell>
          <cell r="EZ387">
            <v>-6.2620346465519106</v>
          </cell>
          <cell r="FA387">
            <v>-6.9809671039101886</v>
          </cell>
          <cell r="FB387">
            <v>-4.5329979610796727</v>
          </cell>
          <cell r="FC387">
            <v>3.8915531903494411</v>
          </cell>
          <cell r="FD387">
            <v>4.0669220767194929</v>
          </cell>
          <cell r="FE387">
            <v>-92.734723271307303</v>
          </cell>
          <cell r="FF387">
            <v>3.3632564974004708</v>
          </cell>
          <cell r="FG387">
            <v>-20.632088375080002</v>
          </cell>
          <cell r="FH387">
            <v>-2.9006020557499141</v>
          </cell>
          <cell r="FI387">
            <v>-7.8693526474894497</v>
          </cell>
          <cell r="FJ387">
            <v>4.4035488423896822</v>
          </cell>
          <cell r="FK387">
            <v>-56.757021007140793</v>
          </cell>
          <cell r="FL387">
            <v>-15.36663660765953</v>
          </cell>
          <cell r="FM387">
            <v>0.15389501920890325</v>
          </cell>
          <cell r="FN387">
            <v>2.9448560098708185</v>
          </cell>
          <cell r="FO387">
            <v>1.4448425655305073</v>
          </cell>
          <cell r="FP387">
            <v>-1.1920671336411033</v>
          </cell>
          <cell r="FQ387">
            <v>-0.32735437895007635</v>
          </cell>
          <cell r="FR387">
            <v>-39.008423842635239</v>
          </cell>
          <cell r="FS387">
            <v>12.606444076009211</v>
          </cell>
          <cell r="FT387">
            <v>9.1799014900198017</v>
          </cell>
          <cell r="FU387">
            <v>-1.3450878311900851</v>
          </cell>
          <cell r="FV387">
            <v>3.7219806481800788</v>
          </cell>
          <cell r="FW387">
            <v>-25.758271711060161</v>
          </cell>
          <cell r="FX387">
            <v>5.4546324196398928</v>
          </cell>
          <cell r="FY387">
            <v>-4.4194890188200588</v>
          </cell>
          <cell r="FZ387">
            <v>-0.69829159394976159</v>
          </cell>
          <cell r="GA387">
            <v>6.8910539065100238</v>
          </cell>
          <cell r="GB387">
            <v>-0.86161527576950903</v>
          </cell>
          <cell r="GC387">
            <v>2.4285491822693075</v>
          </cell>
          <cell r="GD387">
            <v>-46.208230134468977</v>
          </cell>
          <cell r="GE387">
            <v>56.90925124160276</v>
          </cell>
          <cell r="GF387">
            <v>1.4089070875006655</v>
          </cell>
          <cell r="GG387">
            <v>83.116870095519516</v>
          </cell>
          <cell r="GH387">
            <v>-20.202375118669352</v>
          </cell>
          <cell r="GI387">
            <v>5.5463851075199955</v>
          </cell>
          <cell r="GJ387">
            <v>1.5374742150800103</v>
          </cell>
          <cell r="GK387">
            <v>-1.7422883656099657</v>
          </cell>
          <cell r="GL387">
            <v>-6.0873387054798513</v>
          </cell>
          <cell r="GM387">
            <v>2.9091593959301463</v>
          </cell>
          <cell r="GN387">
            <v>-4.63932836487038</v>
          </cell>
          <cell r="GO387">
            <v>-9.1330531581797914</v>
          </cell>
          <cell r="GP387">
            <v>3.3329239415916163</v>
          </cell>
          <cell r="GQ387">
            <v>0.86191511126071418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  <cell r="GV387">
            <v>0</v>
          </cell>
          <cell r="GW387">
            <v>0</v>
          </cell>
          <cell r="GX387">
            <v>0</v>
          </cell>
          <cell r="GY387">
            <v>0</v>
          </cell>
          <cell r="GZ387">
            <v>0</v>
          </cell>
          <cell r="HA387">
            <v>0</v>
          </cell>
          <cell r="HB387">
            <v>0</v>
          </cell>
          <cell r="HC387">
            <v>0</v>
          </cell>
          <cell r="HD387">
            <v>0</v>
          </cell>
          <cell r="HE387">
            <v>0</v>
          </cell>
          <cell r="HF387">
            <v>0</v>
          </cell>
          <cell r="HG387">
            <v>0</v>
          </cell>
          <cell r="HH387">
            <v>0</v>
          </cell>
          <cell r="HI387">
            <v>0</v>
          </cell>
          <cell r="HJ387">
            <v>0</v>
          </cell>
          <cell r="HK387">
            <v>0</v>
          </cell>
          <cell r="HL387">
            <v>0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0</v>
          </cell>
          <cell r="IG387">
            <v>0</v>
          </cell>
          <cell r="IH387">
            <v>0</v>
          </cell>
          <cell r="II387">
            <v>0</v>
          </cell>
          <cell r="IJ387">
            <v>0</v>
          </cell>
          <cell r="IK387">
            <v>0</v>
          </cell>
          <cell r="IL387">
            <v>0</v>
          </cell>
          <cell r="IM387">
            <v>0</v>
          </cell>
          <cell r="IN387">
            <v>0</v>
          </cell>
          <cell r="IO387">
            <v>0</v>
          </cell>
          <cell r="IP387">
            <v>0</v>
          </cell>
          <cell r="IQ387">
            <v>0</v>
          </cell>
          <cell r="IR387">
            <v>0</v>
          </cell>
          <cell r="IS387">
            <v>0</v>
          </cell>
          <cell r="IT387">
            <v>0</v>
          </cell>
          <cell r="IU387">
            <v>0</v>
          </cell>
          <cell r="IV387">
            <v>0</v>
          </cell>
          <cell r="IW387">
            <v>0</v>
          </cell>
          <cell r="IX387">
            <v>0</v>
          </cell>
          <cell r="IY387">
            <v>0</v>
          </cell>
          <cell r="IZ387">
            <v>0</v>
          </cell>
          <cell r="JA387">
            <v>0</v>
          </cell>
          <cell r="JB387">
            <v>0</v>
          </cell>
          <cell r="JC387">
            <v>0</v>
          </cell>
          <cell r="JD387">
            <v>0</v>
          </cell>
          <cell r="JE387">
            <v>0</v>
          </cell>
          <cell r="JF387">
            <v>0</v>
          </cell>
          <cell r="JG387">
            <v>0</v>
          </cell>
          <cell r="JH387">
            <v>0</v>
          </cell>
          <cell r="JI387">
            <v>0</v>
          </cell>
          <cell r="JJ387">
            <v>0</v>
          </cell>
          <cell r="JK387">
            <v>0</v>
          </cell>
          <cell r="JL387">
            <v>0</v>
          </cell>
          <cell r="JM387">
            <v>0</v>
          </cell>
          <cell r="JN387">
            <v>0</v>
          </cell>
          <cell r="JO387">
            <v>0</v>
          </cell>
          <cell r="JP387">
            <v>0</v>
          </cell>
          <cell r="JQ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-0.32856822719999812</v>
          </cell>
          <cell r="J388">
            <v>8.0004766710018771E-2</v>
          </cell>
          <cell r="K388">
            <v>0</v>
          </cell>
          <cell r="L388">
            <v>7.5336063299999978E-2</v>
          </cell>
          <cell r="M388">
            <v>0</v>
          </cell>
          <cell r="N388">
            <v>0</v>
          </cell>
          <cell r="O388">
            <v>-0.45979791231000178</v>
          </cell>
          <cell r="P388">
            <v>0</v>
          </cell>
          <cell r="Q388">
            <v>0</v>
          </cell>
          <cell r="R388">
            <v>12.913087509010097</v>
          </cell>
          <cell r="S388">
            <v>-0.3839618713400057</v>
          </cell>
          <cell r="T388">
            <v>1.9976528105200089</v>
          </cell>
          <cell r="U388">
            <v>7.6648730604600104</v>
          </cell>
          <cell r="V388">
            <v>2.9107447022600041</v>
          </cell>
          <cell r="W388">
            <v>4.0499972204500025</v>
          </cell>
          <cell r="X388">
            <v>-0.42674020788999911</v>
          </cell>
          <cell r="Y388">
            <v>-2.6095554065000037</v>
          </cell>
          <cell r="Z388">
            <v>-0.28992279895000195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-2.3413740237699869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-1.0373591568999885</v>
          </cell>
          <cell r="AM388">
            <v>-1.3040148668699771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-20.850107191749998</v>
          </cell>
          <cell r="AS388">
            <v>0</v>
          </cell>
          <cell r="AT388">
            <v>0</v>
          </cell>
          <cell r="AU388">
            <v>-0.53162761265000036</v>
          </cell>
          <cell r="AV388">
            <v>0</v>
          </cell>
          <cell r="AW388">
            <v>0</v>
          </cell>
          <cell r="AX388">
            <v>-2.7351595133599997</v>
          </cell>
          <cell r="AY388">
            <v>-7.8804528654399917</v>
          </cell>
          <cell r="AZ388">
            <v>-0.88755630085000803</v>
          </cell>
          <cell r="BA388">
            <v>-8.8153108994499974</v>
          </cell>
          <cell r="BB388">
            <v>0</v>
          </cell>
          <cell r="BC388">
            <v>0</v>
          </cell>
          <cell r="BD388">
            <v>0</v>
          </cell>
          <cell r="BE388">
            <v>-19.521516067149975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-19.521516067149996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-15.208532912980004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-15.208532912979999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-2.2203082341199973</v>
          </cell>
          <cell r="CS388">
            <v>0</v>
          </cell>
          <cell r="CT388">
            <v>-2.2203082341199991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-1.0850987902200018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-1.0850987902199947</v>
          </cell>
          <cell r="EB388">
            <v>0</v>
          </cell>
          <cell r="EC388">
            <v>0</v>
          </cell>
          <cell r="ED388">
            <v>0</v>
          </cell>
          <cell r="EE388">
            <v>-11.662348521360002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-11.407318230119998</v>
          </cell>
          <cell r="EM388">
            <v>0</v>
          </cell>
          <cell r="EN388">
            <v>0</v>
          </cell>
          <cell r="EO388">
            <v>0</v>
          </cell>
          <cell r="EP388">
            <v>-0.2550302912400042</v>
          </cell>
          <cell r="EQ388">
            <v>0</v>
          </cell>
          <cell r="ER388">
            <v>-0.17354219486003331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-0.17354219486000488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-2.7689669229400238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-2.7689669229400238</v>
          </cell>
          <cell r="FR388">
            <v>-8.0766333965999593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-8.0766333965999877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-7.7461450634799576</v>
          </cell>
          <cell r="GS388">
            <v>0</v>
          </cell>
          <cell r="GT388">
            <v>-3.9942526944000036</v>
          </cell>
          <cell r="GU388">
            <v>0</v>
          </cell>
          <cell r="GV388">
            <v>0</v>
          </cell>
          <cell r="GW388">
            <v>0</v>
          </cell>
          <cell r="GX388">
            <v>0</v>
          </cell>
          <cell r="GY388">
            <v>0</v>
          </cell>
          <cell r="GZ388">
            <v>-3.7518923690800108</v>
          </cell>
          <cell r="HA388">
            <v>0</v>
          </cell>
          <cell r="HB388">
            <v>0</v>
          </cell>
          <cell r="HC388">
            <v>0</v>
          </cell>
          <cell r="HD388">
            <v>0</v>
          </cell>
          <cell r="HE388">
            <v>0</v>
          </cell>
          <cell r="HF388">
            <v>0</v>
          </cell>
          <cell r="HG388">
            <v>0</v>
          </cell>
          <cell r="HH388">
            <v>0</v>
          </cell>
          <cell r="HI388">
            <v>0</v>
          </cell>
          <cell r="HJ388">
            <v>0</v>
          </cell>
          <cell r="HK388">
            <v>0</v>
          </cell>
          <cell r="HL388">
            <v>0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0</v>
          </cell>
          <cell r="IE388">
            <v>40.062356987680005</v>
          </cell>
          <cell r="IF388">
            <v>-10.346906533049975</v>
          </cell>
          <cell r="IG388">
            <v>0</v>
          </cell>
          <cell r="IH388">
            <v>0</v>
          </cell>
          <cell r="II388">
            <v>0</v>
          </cell>
          <cell r="IJ388">
            <v>0</v>
          </cell>
          <cell r="IK388">
            <v>0</v>
          </cell>
          <cell r="IL388">
            <v>0</v>
          </cell>
          <cell r="IM388">
            <v>50.409263520730008</v>
          </cell>
          <cell r="IN388">
            <v>0</v>
          </cell>
          <cell r="IO388">
            <v>0</v>
          </cell>
          <cell r="IP388">
            <v>0</v>
          </cell>
          <cell r="IQ388">
            <v>0</v>
          </cell>
          <cell r="IR388">
            <v>-10.339168224689956</v>
          </cell>
          <cell r="IS388">
            <v>0</v>
          </cell>
          <cell r="IT388">
            <v>0</v>
          </cell>
          <cell r="IU388">
            <v>0</v>
          </cell>
          <cell r="IV388">
            <v>0</v>
          </cell>
          <cell r="IW388">
            <v>0</v>
          </cell>
          <cell r="IX388">
            <v>0</v>
          </cell>
          <cell r="IY388">
            <v>0</v>
          </cell>
          <cell r="IZ388">
            <v>-10.339168224690013</v>
          </cell>
          <cell r="JA388">
            <v>0</v>
          </cell>
          <cell r="JB388">
            <v>0</v>
          </cell>
          <cell r="JC388">
            <v>0</v>
          </cell>
          <cell r="JD388">
            <v>0</v>
          </cell>
          <cell r="JE388">
            <v>29.690090645960026</v>
          </cell>
          <cell r="JF388">
            <v>0</v>
          </cell>
          <cell r="JG388">
            <v>0</v>
          </cell>
          <cell r="JH388">
            <v>0</v>
          </cell>
          <cell r="JI388">
            <v>0</v>
          </cell>
          <cell r="JJ388">
            <v>0</v>
          </cell>
          <cell r="JK388">
            <v>0</v>
          </cell>
          <cell r="JL388">
            <v>0</v>
          </cell>
          <cell r="JM388">
            <v>0</v>
          </cell>
          <cell r="JN388">
            <v>29.690090645959998</v>
          </cell>
          <cell r="JO388">
            <v>0</v>
          </cell>
          <cell r="JP388">
            <v>0</v>
          </cell>
          <cell r="JQ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0.18338631392000337</v>
          </cell>
          <cell r="K389">
            <v>0</v>
          </cell>
          <cell r="L389">
            <v>0.18025357594000013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2.9749930661300255</v>
          </cell>
          <cell r="S389">
            <v>2.5657894844799927</v>
          </cell>
          <cell r="T389">
            <v>1.0408721442499953</v>
          </cell>
          <cell r="U389">
            <v>1.0349105172299957</v>
          </cell>
          <cell r="V389">
            <v>0.86639314002999868</v>
          </cell>
          <cell r="W389">
            <v>0.47452281200000179</v>
          </cell>
          <cell r="X389">
            <v>-1.24947082283</v>
          </cell>
          <cell r="Y389">
            <v>-1.7580242090299976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-1.1899878108700008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0.11592127099999994</v>
          </cell>
          <cell r="AL389">
            <v>-0.47974205887999943</v>
          </cell>
          <cell r="AM389">
            <v>-0.82616702298999911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-5.996320971269995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2.1461751829999542E-2</v>
          </cell>
          <cell r="AZ389">
            <v>-6.0177827230999981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-24.103452357849989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-24.103452357849996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-0.76117185586000247</v>
          </cell>
          <cell r="CS389">
            <v>0</v>
          </cell>
          <cell r="CT389">
            <v>-0.76117185586000025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-6.0883469440000226E-2</v>
          </cell>
          <cell r="DF389">
            <v>0</v>
          </cell>
          <cell r="DG389">
            <v>-6.0883469440000226E-2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1.1191455703899997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1.11914557039</v>
          </cell>
          <cell r="EB389">
            <v>0</v>
          </cell>
          <cell r="EC389">
            <v>0</v>
          </cell>
          <cell r="ED389">
            <v>0</v>
          </cell>
          <cell r="EE389">
            <v>-11.181419238940002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-11.181419238939998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-3.5599875011999984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-3.559987501200002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  <cell r="GV389">
            <v>0</v>
          </cell>
          <cell r="GW389">
            <v>0</v>
          </cell>
          <cell r="GX389">
            <v>0</v>
          </cell>
          <cell r="GY389">
            <v>0</v>
          </cell>
          <cell r="GZ389">
            <v>0</v>
          </cell>
          <cell r="HA389">
            <v>0</v>
          </cell>
          <cell r="HB389">
            <v>0</v>
          </cell>
          <cell r="HC389">
            <v>0</v>
          </cell>
          <cell r="HD389">
            <v>0</v>
          </cell>
          <cell r="HE389">
            <v>0</v>
          </cell>
          <cell r="HF389">
            <v>0</v>
          </cell>
          <cell r="HG389">
            <v>0</v>
          </cell>
          <cell r="HH389">
            <v>0</v>
          </cell>
          <cell r="HI389">
            <v>0</v>
          </cell>
          <cell r="HJ389">
            <v>0</v>
          </cell>
          <cell r="HK389">
            <v>0</v>
          </cell>
          <cell r="HL389">
            <v>0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0</v>
          </cell>
          <cell r="IG389">
            <v>0</v>
          </cell>
          <cell r="IH389">
            <v>0</v>
          </cell>
          <cell r="II389">
            <v>0</v>
          </cell>
          <cell r="IJ389">
            <v>0</v>
          </cell>
          <cell r="IK389">
            <v>0</v>
          </cell>
          <cell r="IL389">
            <v>0</v>
          </cell>
          <cell r="IM389">
            <v>0</v>
          </cell>
          <cell r="IN389">
            <v>0</v>
          </cell>
          <cell r="IO389">
            <v>0</v>
          </cell>
          <cell r="IP389">
            <v>0</v>
          </cell>
          <cell r="IQ389">
            <v>0</v>
          </cell>
          <cell r="IR389">
            <v>0</v>
          </cell>
          <cell r="IS389">
            <v>0</v>
          </cell>
          <cell r="IT389">
            <v>0</v>
          </cell>
          <cell r="IU389">
            <v>0</v>
          </cell>
          <cell r="IV389">
            <v>0</v>
          </cell>
          <cell r="IW389">
            <v>0</v>
          </cell>
          <cell r="IX389">
            <v>0</v>
          </cell>
          <cell r="IY389">
            <v>0</v>
          </cell>
          <cell r="IZ389">
            <v>0</v>
          </cell>
          <cell r="JA389">
            <v>0</v>
          </cell>
          <cell r="JB389">
            <v>0</v>
          </cell>
          <cell r="JC389">
            <v>0</v>
          </cell>
          <cell r="JD389">
            <v>0</v>
          </cell>
          <cell r="JE389">
            <v>0</v>
          </cell>
          <cell r="JF389">
            <v>0</v>
          </cell>
          <cell r="JG389">
            <v>0</v>
          </cell>
          <cell r="JH389">
            <v>0</v>
          </cell>
          <cell r="JI389">
            <v>0</v>
          </cell>
          <cell r="JJ389">
            <v>0</v>
          </cell>
          <cell r="JK389">
            <v>0</v>
          </cell>
          <cell r="JL389">
            <v>0</v>
          </cell>
          <cell r="JM389">
            <v>0</v>
          </cell>
          <cell r="JN389">
            <v>0</v>
          </cell>
          <cell r="JO389">
            <v>0</v>
          </cell>
          <cell r="JP389">
            <v>0</v>
          </cell>
          <cell r="JQ389">
            <v>0</v>
          </cell>
        </row>
        <row r="390">
          <cell r="F390">
            <v>0</v>
          </cell>
          <cell r="G390">
            <v>-0.13900600975000188</v>
          </cell>
          <cell r="H390">
            <v>0</v>
          </cell>
          <cell r="I390">
            <v>1.195594014999557E-2</v>
          </cell>
          <cell r="J390">
            <v>0.42326074073001507</v>
          </cell>
          <cell r="K390">
            <v>4.347348439999621E-2</v>
          </cell>
          <cell r="L390">
            <v>0.29246560529000476</v>
          </cell>
          <cell r="M390">
            <v>0</v>
          </cell>
          <cell r="N390">
            <v>0</v>
          </cell>
          <cell r="O390">
            <v>5.6562591839998788E-2</v>
          </cell>
          <cell r="P390">
            <v>0</v>
          </cell>
          <cell r="Q390">
            <v>0</v>
          </cell>
          <cell r="R390">
            <v>-3.8410392262100004</v>
          </cell>
          <cell r="S390">
            <v>4.5370972989999814E-2</v>
          </cell>
          <cell r="T390">
            <v>-0.10522672589999615</v>
          </cell>
          <cell r="U390">
            <v>-0.24318943243999058</v>
          </cell>
          <cell r="V390">
            <v>-0.66307738142999995</v>
          </cell>
          <cell r="W390">
            <v>1.5620143565500015</v>
          </cell>
          <cell r="X390">
            <v>-3.1839102345699999</v>
          </cell>
          <cell r="Y390">
            <v>-0.98064045706000158</v>
          </cell>
          <cell r="Z390">
            <v>-0.27238032435000292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-2.2773402622200223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-1.3773298038600004</v>
          </cell>
          <cell r="AM390">
            <v>-0.90001045836001481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-6.035751299549986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-4.3044075121400027</v>
          </cell>
          <cell r="AZ390">
            <v>-1.7313437874099975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-1.8989778044800119</v>
          </cell>
          <cell r="BF390">
            <v>0</v>
          </cell>
          <cell r="BG390">
            <v>0</v>
          </cell>
          <cell r="BH390">
            <v>-1.8989778044800047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-8.373521255970001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-8.373521255970001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-3.7218697029699968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-3.7218697029699968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-11.696454392410033</v>
          </cell>
          <cell r="GF390">
            <v>0</v>
          </cell>
          <cell r="GG390">
            <v>0</v>
          </cell>
          <cell r="GH390">
            <v>-2.1718700572299996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-2.8146227713900061</v>
          </cell>
          <cell r="GN390">
            <v>0</v>
          </cell>
          <cell r="GO390">
            <v>0</v>
          </cell>
          <cell r="GP390">
            <v>-6.7099615637899959</v>
          </cell>
          <cell r="GQ390">
            <v>0</v>
          </cell>
          <cell r="GR390">
            <v>0</v>
          </cell>
          <cell r="GS390">
            <v>0</v>
          </cell>
          <cell r="GT390">
            <v>0</v>
          </cell>
          <cell r="GU390">
            <v>0</v>
          </cell>
          <cell r="GV390">
            <v>0</v>
          </cell>
          <cell r="GW390">
            <v>0</v>
          </cell>
          <cell r="GX390">
            <v>0</v>
          </cell>
          <cell r="GY390">
            <v>0</v>
          </cell>
          <cell r="GZ390">
            <v>0</v>
          </cell>
          <cell r="HA390">
            <v>0</v>
          </cell>
          <cell r="HB390">
            <v>0</v>
          </cell>
          <cell r="HC390">
            <v>0</v>
          </cell>
          <cell r="HD390">
            <v>0</v>
          </cell>
          <cell r="HE390">
            <v>0</v>
          </cell>
          <cell r="HF390">
            <v>0</v>
          </cell>
          <cell r="HG390">
            <v>0</v>
          </cell>
          <cell r="HH390">
            <v>0</v>
          </cell>
          <cell r="HI390">
            <v>0</v>
          </cell>
          <cell r="HJ390">
            <v>0</v>
          </cell>
          <cell r="HK390">
            <v>0</v>
          </cell>
          <cell r="HL390">
            <v>0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0</v>
          </cell>
          <cell r="IE390">
            <v>-62.864323470919999</v>
          </cell>
          <cell r="IF390">
            <v>-10.667554343540019</v>
          </cell>
          <cell r="IG390">
            <v>-1.3139146420002135E-2</v>
          </cell>
          <cell r="IH390">
            <v>0</v>
          </cell>
          <cell r="II390">
            <v>0</v>
          </cell>
          <cell r="IJ390">
            <v>0</v>
          </cell>
          <cell r="IK390">
            <v>0</v>
          </cell>
          <cell r="IL390">
            <v>0</v>
          </cell>
          <cell r="IM390">
            <v>0</v>
          </cell>
          <cell r="IN390">
            <v>0</v>
          </cell>
          <cell r="IO390">
            <v>0</v>
          </cell>
          <cell r="IP390">
            <v>-1.9347794135599941</v>
          </cell>
          <cell r="IQ390">
            <v>-50.248850567399984</v>
          </cell>
          <cell r="IR390">
            <v>-6.983420703669708</v>
          </cell>
          <cell r="IS390">
            <v>0</v>
          </cell>
          <cell r="IT390">
            <v>-0.18870510266000018</v>
          </cell>
          <cell r="IU390">
            <v>0</v>
          </cell>
          <cell r="IV390">
            <v>0</v>
          </cell>
          <cell r="IW390">
            <v>0</v>
          </cell>
          <cell r="IX390">
            <v>0</v>
          </cell>
          <cell r="IY390">
            <v>0</v>
          </cell>
          <cell r="IZ390">
            <v>-4.4628450144300018</v>
          </cell>
          <cell r="JA390">
            <v>0</v>
          </cell>
          <cell r="JB390">
            <v>0</v>
          </cell>
          <cell r="JC390">
            <v>-1.9312797278599874</v>
          </cell>
          <cell r="JD390">
            <v>-0.40059085871996558</v>
          </cell>
          <cell r="JE390">
            <v>0</v>
          </cell>
          <cell r="JF390">
            <v>0</v>
          </cell>
          <cell r="JG390">
            <v>0</v>
          </cell>
          <cell r="JH390">
            <v>0</v>
          </cell>
          <cell r="JI390">
            <v>0</v>
          </cell>
          <cell r="JJ390">
            <v>0</v>
          </cell>
          <cell r="JK390">
            <v>0</v>
          </cell>
          <cell r="JL390">
            <v>0</v>
          </cell>
          <cell r="JM390">
            <v>0</v>
          </cell>
          <cell r="JN390">
            <v>0</v>
          </cell>
          <cell r="JO390">
            <v>0</v>
          </cell>
          <cell r="JP390">
            <v>0</v>
          </cell>
          <cell r="JQ390">
            <v>0</v>
          </cell>
        </row>
        <row r="391">
          <cell r="F391">
            <v>0</v>
          </cell>
          <cell r="G391">
            <v>0.13900600960000098</v>
          </cell>
          <cell r="H391">
            <v>0</v>
          </cell>
          <cell r="I391">
            <v>-3.8999914409032499E-10</v>
          </cell>
          <cell r="J391">
            <v>-0.27431819624000298</v>
          </cell>
          <cell r="K391">
            <v>-4.3473484419999764E-2</v>
          </cell>
          <cell r="L391">
            <v>0.27383306521999984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-0.95640616084006069</v>
          </cell>
          <cell r="S391">
            <v>2.904161097000113E-2</v>
          </cell>
          <cell r="T391">
            <v>0.5160813815399905</v>
          </cell>
          <cell r="U391">
            <v>-0.15648203293000051</v>
          </cell>
          <cell r="V391">
            <v>-1.5486468041600006</v>
          </cell>
          <cell r="W391">
            <v>0.52361919570000026</v>
          </cell>
          <cell r="X391">
            <v>0</v>
          </cell>
          <cell r="Y391">
            <v>-0.59360731383000065</v>
          </cell>
          <cell r="Z391">
            <v>0.27358780186999709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-1.2138856792999988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-1.0474459135499998</v>
          </cell>
          <cell r="AM391">
            <v>-0.16643976574999897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-1.5820380354799966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-1.0633416962200002</v>
          </cell>
          <cell r="AZ391">
            <v>-0.51869633925999636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-0.65101252046000013</v>
          </cell>
          <cell r="BF391">
            <v>0</v>
          </cell>
          <cell r="BG391">
            <v>0</v>
          </cell>
          <cell r="BH391">
            <v>-0.65101252046000013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4.4390993085499986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-0.96491625928000246</v>
          </cell>
          <cell r="GN391">
            <v>0</v>
          </cell>
          <cell r="GO391">
            <v>0</v>
          </cell>
          <cell r="GP391">
            <v>5.404015567830001</v>
          </cell>
          <cell r="GQ391">
            <v>0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  <cell r="GV391">
            <v>0</v>
          </cell>
          <cell r="GW391">
            <v>0</v>
          </cell>
          <cell r="GX391">
            <v>0</v>
          </cell>
          <cell r="GY391">
            <v>0</v>
          </cell>
          <cell r="GZ391">
            <v>0</v>
          </cell>
          <cell r="HA391">
            <v>0</v>
          </cell>
          <cell r="HB391">
            <v>0</v>
          </cell>
          <cell r="HC391">
            <v>0</v>
          </cell>
          <cell r="HD391">
            <v>0</v>
          </cell>
          <cell r="HE391">
            <v>0</v>
          </cell>
          <cell r="HF391">
            <v>0</v>
          </cell>
          <cell r="HG391">
            <v>0</v>
          </cell>
          <cell r="HH391">
            <v>0</v>
          </cell>
          <cell r="HI391">
            <v>0</v>
          </cell>
          <cell r="HJ391">
            <v>0</v>
          </cell>
          <cell r="HK391">
            <v>0</v>
          </cell>
          <cell r="HL391">
            <v>0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0</v>
          </cell>
          <cell r="IG391">
            <v>0</v>
          </cell>
          <cell r="IH391">
            <v>0</v>
          </cell>
          <cell r="II391">
            <v>0</v>
          </cell>
          <cell r="IJ391">
            <v>0</v>
          </cell>
          <cell r="IK391">
            <v>0</v>
          </cell>
          <cell r="IL391">
            <v>0</v>
          </cell>
          <cell r="IM391">
            <v>0</v>
          </cell>
          <cell r="IN391">
            <v>0</v>
          </cell>
          <cell r="IO391">
            <v>0</v>
          </cell>
          <cell r="IP391">
            <v>0</v>
          </cell>
          <cell r="IQ391">
            <v>0</v>
          </cell>
          <cell r="IR391">
            <v>0</v>
          </cell>
          <cell r="IS391">
            <v>0</v>
          </cell>
          <cell r="IT391">
            <v>0</v>
          </cell>
          <cell r="IU391">
            <v>0</v>
          </cell>
          <cell r="IV391">
            <v>0</v>
          </cell>
          <cell r="IW391">
            <v>0</v>
          </cell>
          <cell r="IX391">
            <v>0</v>
          </cell>
          <cell r="IY391">
            <v>0</v>
          </cell>
          <cell r="IZ391">
            <v>0</v>
          </cell>
          <cell r="JA391">
            <v>0</v>
          </cell>
          <cell r="JB391">
            <v>0</v>
          </cell>
          <cell r="JC391">
            <v>0</v>
          </cell>
          <cell r="JD391">
            <v>0</v>
          </cell>
          <cell r="JE391">
            <v>0</v>
          </cell>
          <cell r="JF391">
            <v>0</v>
          </cell>
          <cell r="JG391">
            <v>0</v>
          </cell>
          <cell r="JH391">
            <v>0</v>
          </cell>
          <cell r="JI391">
            <v>0</v>
          </cell>
          <cell r="JJ391">
            <v>0</v>
          </cell>
          <cell r="JK391">
            <v>0</v>
          </cell>
          <cell r="JL391">
            <v>0</v>
          </cell>
          <cell r="JM391">
            <v>0</v>
          </cell>
          <cell r="JN391">
            <v>0</v>
          </cell>
          <cell r="JO391">
            <v>0</v>
          </cell>
          <cell r="JP391">
            <v>0</v>
          </cell>
          <cell r="JQ391">
            <v>0</v>
          </cell>
        </row>
        <row r="392">
          <cell r="F392">
            <v>0</v>
          </cell>
          <cell r="G392">
            <v>0.22996837408999937</v>
          </cell>
          <cell r="H392">
            <v>0</v>
          </cell>
          <cell r="I392">
            <v>-0.10197206697000638</v>
          </cell>
          <cell r="J392">
            <v>0</v>
          </cell>
          <cell r="K392">
            <v>0</v>
          </cell>
          <cell r="L392">
            <v>7.9573469600120461E-3</v>
          </cell>
          <cell r="M392">
            <v>-0.27319357377999154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-12.473094429030027</v>
          </cell>
          <cell r="S392">
            <v>1.615625650003949E-3</v>
          </cell>
          <cell r="T392">
            <v>0</v>
          </cell>
          <cell r="U392">
            <v>-5.8420326023799873</v>
          </cell>
          <cell r="V392">
            <v>-0.10517627291000053</v>
          </cell>
          <cell r="W392">
            <v>2.05965760606</v>
          </cell>
          <cell r="X392">
            <v>-3.4631535891</v>
          </cell>
          <cell r="Y392">
            <v>-3.4739484430800012</v>
          </cell>
          <cell r="Z392">
            <v>-1.6500567532700003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-2.7367804102499917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0.23900166822999935</v>
          </cell>
          <cell r="AL392">
            <v>-2.2095308674599963</v>
          </cell>
          <cell r="AM392">
            <v>-0.76625121101999127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-34.74565643727999</v>
          </cell>
          <cell r="AS392">
            <v>0</v>
          </cell>
          <cell r="AT392">
            <v>-1.6230643385399972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-2.6374277564799797</v>
          </cell>
          <cell r="AZ392">
            <v>-10.205928072759974</v>
          </cell>
          <cell r="BA392">
            <v>-15.01033643003</v>
          </cell>
          <cell r="BB392">
            <v>0</v>
          </cell>
          <cell r="BC392">
            <v>0</v>
          </cell>
          <cell r="BD392">
            <v>-5.2688998394699951</v>
          </cell>
          <cell r="BE392">
            <v>-2.2569628841499991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-1.1871842653300035</v>
          </cell>
          <cell r="BM392">
            <v>-1.0697786188199956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5.812704829060003</v>
          </cell>
          <cell r="BS392">
            <v>0</v>
          </cell>
          <cell r="BT392">
            <v>5.8127048290599994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-3.1025267124700022</v>
          </cell>
          <cell r="DF392">
            <v>0</v>
          </cell>
          <cell r="DG392">
            <v>-1.9010304041300001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-1.2014963083399977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-1.8159899192500006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-1.8159899192500006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-12.726599851000032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-3.5655026224600022</v>
          </cell>
          <cell r="EY392">
            <v>-3.6660733498599996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-5.4950238786800298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-21.953618818610011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-4.8298076166400001</v>
          </cell>
          <cell r="GA392">
            <v>0</v>
          </cell>
          <cell r="GB392">
            <v>0</v>
          </cell>
          <cell r="GC392">
            <v>-1.1288731422600051</v>
          </cell>
          <cell r="GD392">
            <v>-15.994938059709995</v>
          </cell>
          <cell r="GE392">
            <v>-15.109998679989985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-15.109998679989985</v>
          </cell>
          <cell r="GR392">
            <v>-3.7254630223799268</v>
          </cell>
          <cell r="GS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  <cell r="GZ392">
            <v>-3.7254630223799978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-5.0584276738400149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-5.0584276738400149</v>
          </cell>
          <cell r="HR392">
            <v>-40.699324654850045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-10.29214195130001</v>
          </cell>
          <cell r="ID392">
            <v>-30.407182703550006</v>
          </cell>
          <cell r="IE392">
            <v>-16.294696517609964</v>
          </cell>
          <cell r="IF392">
            <v>-10.450365954770007</v>
          </cell>
          <cell r="IG392">
            <v>0</v>
          </cell>
          <cell r="IH392">
            <v>0</v>
          </cell>
          <cell r="II392">
            <v>0</v>
          </cell>
          <cell r="IJ392">
            <v>0</v>
          </cell>
          <cell r="IK392">
            <v>0</v>
          </cell>
          <cell r="IL392">
            <v>0</v>
          </cell>
          <cell r="IM392">
            <v>0</v>
          </cell>
          <cell r="IN392">
            <v>0</v>
          </cell>
          <cell r="IO392">
            <v>0</v>
          </cell>
          <cell r="IP392">
            <v>0</v>
          </cell>
          <cell r="IQ392">
            <v>-5.8443305628399003</v>
          </cell>
          <cell r="IR392">
            <v>4.9810342148000473</v>
          </cell>
          <cell r="IS392">
            <v>0</v>
          </cell>
          <cell r="IT392">
            <v>0</v>
          </cell>
          <cell r="IU392">
            <v>0</v>
          </cell>
          <cell r="IV392">
            <v>0</v>
          </cell>
          <cell r="IW392">
            <v>0</v>
          </cell>
          <cell r="IX392">
            <v>0</v>
          </cell>
          <cell r="IY392">
            <v>0</v>
          </cell>
          <cell r="IZ392">
            <v>4.9810342148000473</v>
          </cell>
          <cell r="JA392">
            <v>0</v>
          </cell>
          <cell r="JB392">
            <v>0</v>
          </cell>
          <cell r="JC392">
            <v>0</v>
          </cell>
          <cell r="JD392">
            <v>0</v>
          </cell>
          <cell r="JE392">
            <v>210.84610868761001</v>
          </cell>
          <cell r="JF392">
            <v>0</v>
          </cell>
          <cell r="JG392">
            <v>0</v>
          </cell>
          <cell r="JH392">
            <v>0</v>
          </cell>
          <cell r="JI392">
            <v>0</v>
          </cell>
          <cell r="JJ392">
            <v>0</v>
          </cell>
          <cell r="JK392">
            <v>0</v>
          </cell>
          <cell r="JL392">
            <v>52.975429769790004</v>
          </cell>
          <cell r="JM392">
            <v>157.87067891782002</v>
          </cell>
          <cell r="JN392">
            <v>0</v>
          </cell>
          <cell r="JO392">
            <v>0</v>
          </cell>
          <cell r="JP392">
            <v>0</v>
          </cell>
          <cell r="JQ392">
            <v>0</v>
          </cell>
        </row>
        <row r="393">
          <cell r="F393">
            <v>0</v>
          </cell>
          <cell r="G393">
            <v>-0.22490231384999859</v>
          </cell>
          <cell r="H393">
            <v>0</v>
          </cell>
          <cell r="I393">
            <v>0.1734151009299989</v>
          </cell>
          <cell r="J393">
            <v>0</v>
          </cell>
          <cell r="K393">
            <v>0</v>
          </cell>
          <cell r="L393">
            <v>-0.12058336197999964</v>
          </cell>
          <cell r="M393">
            <v>0.27735352617000331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4.4118600570799913</v>
          </cell>
          <cell r="S393">
            <v>1.9605769714200001</v>
          </cell>
          <cell r="T393">
            <v>0.25889469767999174</v>
          </cell>
          <cell r="U393">
            <v>0.29229865965000101</v>
          </cell>
          <cell r="V393">
            <v>1.4814189115500014</v>
          </cell>
          <cell r="W393">
            <v>1.9018749988499994</v>
          </cell>
          <cell r="X393">
            <v>-1.19746341987</v>
          </cell>
          <cell r="Y393">
            <v>0.16154622075000091</v>
          </cell>
          <cell r="Z393">
            <v>-0.4472869829499988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-0.59009236748000404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0.14163343961000008</v>
          </cell>
          <cell r="AL393">
            <v>-0.38445970753000047</v>
          </cell>
          <cell r="AM393">
            <v>-0.34726609956000232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-16.121782349249983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-6.5577246802099936</v>
          </cell>
          <cell r="AZ393">
            <v>-9.5640576690399968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-2.579825600250004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-2.5798256002500004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-6.4833064513699998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-6.4833064513699998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-0.94371616679999804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-0.94371616679999981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0.84944461380000291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0.84944461379999936</v>
          </cell>
          <cell r="GD393">
            <v>0</v>
          </cell>
          <cell r="GE393">
            <v>-3.2423346230600174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-0.47428809496000213</v>
          </cell>
          <cell r="GN393">
            <v>0</v>
          </cell>
          <cell r="GO393">
            <v>0</v>
          </cell>
          <cell r="GP393">
            <v>0</v>
          </cell>
          <cell r="GQ393">
            <v>-2.7680465281000082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  <cell r="GV393">
            <v>0</v>
          </cell>
          <cell r="GW393">
            <v>0</v>
          </cell>
          <cell r="GX393">
            <v>0</v>
          </cell>
          <cell r="GY393">
            <v>0</v>
          </cell>
          <cell r="GZ393">
            <v>0</v>
          </cell>
          <cell r="HA393">
            <v>0</v>
          </cell>
          <cell r="HB393">
            <v>0</v>
          </cell>
          <cell r="HC393">
            <v>0</v>
          </cell>
          <cell r="HD393">
            <v>0</v>
          </cell>
          <cell r="HE393">
            <v>0</v>
          </cell>
          <cell r="HF393">
            <v>0</v>
          </cell>
          <cell r="HG393">
            <v>0</v>
          </cell>
          <cell r="HH393">
            <v>0</v>
          </cell>
          <cell r="HI393">
            <v>0</v>
          </cell>
          <cell r="HJ393">
            <v>0</v>
          </cell>
          <cell r="HK393">
            <v>0</v>
          </cell>
          <cell r="HL393">
            <v>0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0</v>
          </cell>
          <cell r="IG393">
            <v>0</v>
          </cell>
          <cell r="IH393">
            <v>0</v>
          </cell>
          <cell r="II393">
            <v>0</v>
          </cell>
          <cell r="IJ393">
            <v>0</v>
          </cell>
          <cell r="IK393">
            <v>0</v>
          </cell>
          <cell r="IL393">
            <v>0</v>
          </cell>
          <cell r="IM393">
            <v>0</v>
          </cell>
          <cell r="IN393">
            <v>0</v>
          </cell>
          <cell r="IO393">
            <v>0</v>
          </cell>
          <cell r="IP393">
            <v>0</v>
          </cell>
          <cell r="IQ393">
            <v>0</v>
          </cell>
          <cell r="IR393">
            <v>0</v>
          </cell>
          <cell r="IS393">
            <v>0</v>
          </cell>
          <cell r="IT393">
            <v>0</v>
          </cell>
          <cell r="IU393">
            <v>0</v>
          </cell>
          <cell r="IV393">
            <v>0</v>
          </cell>
          <cell r="IW393">
            <v>0</v>
          </cell>
          <cell r="IX393">
            <v>0</v>
          </cell>
          <cell r="IY393">
            <v>0</v>
          </cell>
          <cell r="IZ393">
            <v>0</v>
          </cell>
          <cell r="JA393">
            <v>0</v>
          </cell>
          <cell r="JB393">
            <v>0</v>
          </cell>
          <cell r="JC393">
            <v>0</v>
          </cell>
          <cell r="JD393">
            <v>0</v>
          </cell>
          <cell r="JE393">
            <v>0</v>
          </cell>
          <cell r="JF393">
            <v>0</v>
          </cell>
          <cell r="JG393">
            <v>0</v>
          </cell>
          <cell r="JH393">
            <v>0</v>
          </cell>
          <cell r="JI393">
            <v>0</v>
          </cell>
          <cell r="JJ393">
            <v>0</v>
          </cell>
          <cell r="JK393">
            <v>0</v>
          </cell>
          <cell r="JL393">
            <v>0</v>
          </cell>
          <cell r="JM393">
            <v>0</v>
          </cell>
          <cell r="JN393">
            <v>0</v>
          </cell>
          <cell r="JO393">
            <v>0</v>
          </cell>
          <cell r="JP393">
            <v>0</v>
          </cell>
          <cell r="JQ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-1.6180734970000055E-2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-4.5417140100000308E-3</v>
          </cell>
          <cell r="AX394">
            <v>0</v>
          </cell>
          <cell r="AY394">
            <v>-4.3581170899999466E-3</v>
          </cell>
          <cell r="AZ394">
            <v>0</v>
          </cell>
          <cell r="BA394">
            <v>-8.6229932699999901E-3</v>
          </cell>
          <cell r="BB394">
            <v>0</v>
          </cell>
          <cell r="BC394">
            <v>1.3420893999999961E-3</v>
          </cell>
          <cell r="BD394">
            <v>0</v>
          </cell>
          <cell r="BE394">
            <v>-35.308558042140248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-18.662432357729926</v>
          </cell>
          <cell r="BM394">
            <v>-8.1255924618399149</v>
          </cell>
          <cell r="BN394">
            <v>-2.8595519566600274</v>
          </cell>
          <cell r="BO394">
            <v>0</v>
          </cell>
          <cell r="BP394">
            <v>-3.4499560437000127</v>
          </cell>
          <cell r="BQ394">
            <v>-2.2110252222100257</v>
          </cell>
          <cell r="BR394">
            <v>-19.326346220640062</v>
          </cell>
          <cell r="BS394">
            <v>-6.329590223999304E-2</v>
          </cell>
          <cell r="BT394">
            <v>0.76622595106002223</v>
          </cell>
          <cell r="BU394">
            <v>0</v>
          </cell>
          <cell r="BV394">
            <v>0</v>
          </cell>
          <cell r="BW394">
            <v>0.6643525502499994</v>
          </cell>
          <cell r="BX394">
            <v>0</v>
          </cell>
          <cell r="BY394">
            <v>-9.0077152368500037</v>
          </cell>
          <cell r="BZ394">
            <v>-7.7958102050800449</v>
          </cell>
          <cell r="CA394">
            <v>-2.4595195847999776</v>
          </cell>
          <cell r="CB394">
            <v>1.0280302800001806E-2</v>
          </cell>
          <cell r="CC394">
            <v>3.8006269189992281E-2</v>
          </cell>
          <cell r="CD394">
            <v>-1.4788703649699642</v>
          </cell>
          <cell r="CE394">
            <v>5.1237071754701446</v>
          </cell>
          <cell r="CF394">
            <v>0</v>
          </cell>
          <cell r="CG394">
            <v>0</v>
          </cell>
          <cell r="CH394">
            <v>-5.5921427579988858E-2</v>
          </cell>
          <cell r="CI394">
            <v>0</v>
          </cell>
          <cell r="CJ394">
            <v>4.6593733599991083E-3</v>
          </cell>
          <cell r="CK394">
            <v>0</v>
          </cell>
          <cell r="CL394">
            <v>3.6444780828000489</v>
          </cell>
          <cell r="CM394">
            <v>-8.0946303299924693E-3</v>
          </cell>
          <cell r="CN394">
            <v>-5.2656398199815158E-3</v>
          </cell>
          <cell r="CO394">
            <v>0</v>
          </cell>
          <cell r="CP394">
            <v>7.0422221999422163E-4</v>
          </cell>
          <cell r="CQ394">
            <v>1.5431471948199942</v>
          </cell>
          <cell r="CR394">
            <v>-3.9212061238799834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1.6456803539100022</v>
          </cell>
          <cell r="CX394">
            <v>0</v>
          </cell>
          <cell r="CY394">
            <v>-8.4392607349999764</v>
          </cell>
          <cell r="CZ394">
            <v>-2.2794053054000187</v>
          </cell>
          <cell r="DA394">
            <v>3.8072128649600074</v>
          </cell>
          <cell r="DB394">
            <v>0</v>
          </cell>
          <cell r="DC394">
            <v>0</v>
          </cell>
          <cell r="DD394">
            <v>1.3445666976499524</v>
          </cell>
          <cell r="DE394">
            <v>-19.84976918874986</v>
          </cell>
          <cell r="DF394">
            <v>0</v>
          </cell>
          <cell r="DG394">
            <v>-9.5739424360033354E-2</v>
          </cell>
          <cell r="DH394">
            <v>-3.9464521107599921</v>
          </cell>
          <cell r="DI394">
            <v>0</v>
          </cell>
          <cell r="DJ394">
            <v>-4.6347224050399944</v>
          </cell>
          <cell r="DK394">
            <v>-1.5637514940003427E-2</v>
          </cell>
          <cell r="DL394">
            <v>0</v>
          </cell>
          <cell r="DM394">
            <v>-5.4975890646700236</v>
          </cell>
          <cell r="DN394">
            <v>-3.4702918750299716</v>
          </cell>
          <cell r="DO394">
            <v>0</v>
          </cell>
          <cell r="DP394">
            <v>-1.2124331833699955</v>
          </cell>
          <cell r="DQ394">
            <v>-0.97690361057993869</v>
          </cell>
          <cell r="DR394">
            <v>-18.98542213717019</v>
          </cell>
          <cell r="DS394">
            <v>0</v>
          </cell>
          <cell r="DT394">
            <v>0.13748435529998915</v>
          </cell>
          <cell r="DU394">
            <v>0</v>
          </cell>
          <cell r="DV394">
            <v>0</v>
          </cell>
          <cell r="DW394">
            <v>-1.8416961150002464E-2</v>
          </cell>
          <cell r="DX394">
            <v>0</v>
          </cell>
          <cell r="DY394">
            <v>-13.302482275960003</v>
          </cell>
          <cell r="DZ394">
            <v>-5.1436561676600263</v>
          </cell>
          <cell r="EA394">
            <v>5.6002136261668056E-10</v>
          </cell>
          <cell r="EB394">
            <v>0</v>
          </cell>
          <cell r="EC394">
            <v>0</v>
          </cell>
          <cell r="ED394">
            <v>-0.65835108826001942</v>
          </cell>
          <cell r="EE394">
            <v>-5.2189253544499934</v>
          </cell>
          <cell r="EF394">
            <v>0</v>
          </cell>
          <cell r="EG394">
            <v>-1.6325812697299966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1.8319388651299846</v>
          </cell>
          <cell r="EM394">
            <v>0</v>
          </cell>
          <cell r="EN394">
            <v>0</v>
          </cell>
          <cell r="EO394">
            <v>-5.2676735897399993</v>
          </cell>
          <cell r="EP394">
            <v>-0.15060936010999626</v>
          </cell>
          <cell r="EQ394">
            <v>0</v>
          </cell>
          <cell r="ER394">
            <v>2.6411862263503281</v>
          </cell>
          <cell r="ES394">
            <v>-0.55172296647000252</v>
          </cell>
          <cell r="ET394">
            <v>-2.1768756419299962</v>
          </cell>
          <cell r="EU394">
            <v>0</v>
          </cell>
          <cell r="EV394">
            <v>-0.73653113218000499</v>
          </cell>
          <cell r="EW394">
            <v>0</v>
          </cell>
          <cell r="EX394">
            <v>0</v>
          </cell>
          <cell r="EY394">
            <v>-0.37422667897999418</v>
          </cell>
          <cell r="EZ394">
            <v>-4.6750701613599972</v>
          </cell>
          <cell r="FA394">
            <v>2.643243859020032</v>
          </cell>
          <cell r="FB394">
            <v>0</v>
          </cell>
          <cell r="FC394">
            <v>6.3666810526999953</v>
          </cell>
          <cell r="FD394">
            <v>2.1456878955500542</v>
          </cell>
          <cell r="FE394">
            <v>-4.9292467580000903</v>
          </cell>
          <cell r="FF394">
            <v>0</v>
          </cell>
          <cell r="FG394">
            <v>-2.7719320770800095</v>
          </cell>
          <cell r="FH394">
            <v>0</v>
          </cell>
          <cell r="FI394">
            <v>9.5932072481199988</v>
          </cell>
          <cell r="FJ394">
            <v>3.1947079756299956</v>
          </cell>
          <cell r="FK394">
            <v>0</v>
          </cell>
          <cell r="FL394">
            <v>-0.31948654007999977</v>
          </cell>
          <cell r="FM394">
            <v>-12.003942245080054</v>
          </cell>
          <cell r="FN394">
            <v>-0.25123816474996374</v>
          </cell>
          <cell r="FO394">
            <v>0</v>
          </cell>
          <cell r="FP394">
            <v>2.5044658250400289</v>
          </cell>
          <cell r="FQ394">
            <v>-4.8750287798000045</v>
          </cell>
          <cell r="FR394">
            <v>-43.10381446070005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-5.6430643034299983</v>
          </cell>
          <cell r="FX394">
            <v>0</v>
          </cell>
          <cell r="FY394">
            <v>-21.293612845300018</v>
          </cell>
          <cell r="FZ394">
            <v>-6.9603680313200016</v>
          </cell>
          <cell r="GA394">
            <v>-6.114782658790034</v>
          </cell>
          <cell r="GB394">
            <v>-9.0035645680000442E-2</v>
          </cell>
          <cell r="GC394">
            <v>-0.17229746089003584</v>
          </cell>
          <cell r="GD394">
            <v>-2.8296535152900333</v>
          </cell>
          <cell r="GE394">
            <v>-21.133440229479675</v>
          </cell>
          <cell r="GF394">
            <v>0</v>
          </cell>
          <cell r="GG394">
            <v>0</v>
          </cell>
          <cell r="GH394">
            <v>-9.0910712378500023</v>
          </cell>
          <cell r="GI394">
            <v>2.2397209710000254E-2</v>
          </cell>
          <cell r="GJ394">
            <v>0</v>
          </cell>
          <cell r="GK394">
            <v>0</v>
          </cell>
          <cell r="GL394">
            <v>0</v>
          </cell>
          <cell r="GM394">
            <v>-7.451185222429956</v>
          </cell>
          <cell r="GN394">
            <v>-3.5526116093399764</v>
          </cell>
          <cell r="GO394">
            <v>0</v>
          </cell>
          <cell r="GP394">
            <v>1.1532846378999864</v>
          </cell>
          <cell r="GQ394">
            <v>-2.21425400746989</v>
          </cell>
          <cell r="GR394">
            <v>42.035277199579923</v>
          </cell>
          <cell r="GS394">
            <v>0</v>
          </cell>
          <cell r="GT394">
            <v>-0.53026379406998103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34.70199971368001</v>
          </cell>
          <cell r="GZ394">
            <v>0</v>
          </cell>
          <cell r="HA394">
            <v>13.272252003909955</v>
          </cell>
          <cell r="HB394">
            <v>0</v>
          </cell>
          <cell r="HC394">
            <v>-1.5063247516999922</v>
          </cell>
          <cell r="HD394">
            <v>-3.9023859722399266</v>
          </cell>
          <cell r="HE394">
            <v>-120.91020521477003</v>
          </cell>
          <cell r="HF394">
            <v>0.49471337582998842</v>
          </cell>
          <cell r="HG394">
            <v>-5.3309074099843201E-3</v>
          </cell>
          <cell r="HH394">
            <v>4.5549125723799992</v>
          </cell>
          <cell r="HI394">
            <v>0</v>
          </cell>
          <cell r="HJ394">
            <v>-7.2999739586521173E-10</v>
          </cell>
          <cell r="HK394">
            <v>0</v>
          </cell>
          <cell r="HL394">
            <v>-34.824182268109979</v>
          </cell>
          <cell r="HM394">
            <v>-2.2836314937399891</v>
          </cell>
          <cell r="HN394">
            <v>-89.918576348130017</v>
          </cell>
          <cell r="HO394">
            <v>0</v>
          </cell>
          <cell r="HP394">
            <v>1.0685882466599992</v>
          </cell>
          <cell r="HQ394">
            <v>3.3016084801147372E-3</v>
          </cell>
          <cell r="HR394">
            <v>1.6907000590599637</v>
          </cell>
          <cell r="HS394">
            <v>0</v>
          </cell>
          <cell r="HT394">
            <v>-1.064158663899974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2.7173258487700007</v>
          </cell>
          <cell r="HZ394">
            <v>0</v>
          </cell>
          <cell r="IA394">
            <v>0</v>
          </cell>
          <cell r="IB394">
            <v>0</v>
          </cell>
          <cell r="IC394">
            <v>7.1997874329099432E-10</v>
          </cell>
          <cell r="ID394">
            <v>3.7532873469899641E-2</v>
          </cell>
          <cell r="IE394">
            <v>-11.051458610540067</v>
          </cell>
          <cell r="IF394">
            <v>1.6751384998769936E-4</v>
          </cell>
          <cell r="IG394">
            <v>0</v>
          </cell>
          <cell r="IH394">
            <v>-9.3318439200004377E-2</v>
          </cell>
          <cell r="II394">
            <v>7.4001604843942914E-10</v>
          </cell>
          <cell r="IJ394">
            <v>0</v>
          </cell>
          <cell r="IK394">
            <v>0</v>
          </cell>
          <cell r="IL394">
            <v>0</v>
          </cell>
          <cell r="IM394">
            <v>8.2682765052900322</v>
          </cell>
          <cell r="IN394">
            <v>-14.056877330769964</v>
          </cell>
          <cell r="IO394">
            <v>0</v>
          </cell>
          <cell r="IP394">
            <v>-5.1697068604499918</v>
          </cell>
          <cell r="IQ394">
            <v>0</v>
          </cell>
          <cell r="IR394">
            <v>-8.246361608659754</v>
          </cell>
          <cell r="IS394">
            <v>8.9331649977100085</v>
          </cell>
          <cell r="IT394">
            <v>1.4891785600070762E-2</v>
          </cell>
          <cell r="IU394">
            <v>0</v>
          </cell>
          <cell r="IV394">
            <v>0</v>
          </cell>
          <cell r="IW394">
            <v>0</v>
          </cell>
          <cell r="IX394">
            <v>0</v>
          </cell>
          <cell r="IY394">
            <v>0</v>
          </cell>
          <cell r="IZ394">
            <v>-17.472089039609955</v>
          </cell>
          <cell r="JA394">
            <v>0</v>
          </cell>
          <cell r="JB394">
            <v>0</v>
          </cell>
          <cell r="JC394">
            <v>0.27767064763997951</v>
          </cell>
          <cell r="JD394">
            <v>0</v>
          </cell>
          <cell r="JE394">
            <v>-64.252250565789836</v>
          </cell>
          <cell r="JF394">
            <v>0</v>
          </cell>
          <cell r="JG394">
            <v>-1.569850356850111</v>
          </cell>
          <cell r="JH394">
            <v>0</v>
          </cell>
          <cell r="JI394">
            <v>0</v>
          </cell>
          <cell r="JJ394">
            <v>0</v>
          </cell>
          <cell r="JK394">
            <v>0</v>
          </cell>
          <cell r="JL394">
            <v>0</v>
          </cell>
          <cell r="JM394">
            <v>-2.4510818866700674</v>
          </cell>
          <cell r="JN394">
            <v>-61.76481999488999</v>
          </cell>
          <cell r="JO394">
            <v>0</v>
          </cell>
          <cell r="JP394">
            <v>0</v>
          </cell>
          <cell r="JQ394">
            <v>1.5335016726198774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-1.4836573000009956E-4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-2.5542406100000012E-3</v>
          </cell>
          <cell r="BA395">
            <v>0</v>
          </cell>
          <cell r="BB395">
            <v>2.4058748799999918E-3</v>
          </cell>
          <cell r="BC395">
            <v>0</v>
          </cell>
          <cell r="BD395">
            <v>0</v>
          </cell>
          <cell r="BE395">
            <v>-1.6180998219001594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-0.2628637167999841</v>
          </cell>
          <cell r="BM395">
            <v>-1.9515592556599586</v>
          </cell>
          <cell r="BN395">
            <v>0</v>
          </cell>
          <cell r="BO395">
            <v>0</v>
          </cell>
          <cell r="BP395">
            <v>3.0406926277600235</v>
          </cell>
          <cell r="BQ395">
            <v>-2.4443694771999844</v>
          </cell>
          <cell r="BR395">
            <v>44.927113470460199</v>
          </cell>
          <cell r="BS395">
            <v>0</v>
          </cell>
          <cell r="BT395">
            <v>-2.8798803160099737</v>
          </cell>
          <cell r="BU395">
            <v>0</v>
          </cell>
          <cell r="BV395">
            <v>1.8649336458899981</v>
          </cell>
          <cell r="BW395">
            <v>0.57760686267999972</v>
          </cell>
          <cell r="BX395">
            <v>0</v>
          </cell>
          <cell r="BY395">
            <v>-0.10734406621999426</v>
          </cell>
          <cell r="BZ395">
            <v>-10.071054588300001</v>
          </cell>
          <cell r="CA395">
            <v>6.2434441662900042</v>
          </cell>
          <cell r="CB395">
            <v>49.299036364699987</v>
          </cell>
          <cell r="CC395">
            <v>0</v>
          </cell>
          <cell r="CD395">
            <v>3.7140143012948101E-4</v>
          </cell>
          <cell r="CE395">
            <v>-1.3953711876799844</v>
          </cell>
          <cell r="CF395">
            <v>0</v>
          </cell>
          <cell r="CG395">
            <v>-1.0766370295800129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-7.8112229270004718E-2</v>
          </cell>
          <cell r="CM395">
            <v>0</v>
          </cell>
          <cell r="CN395">
            <v>-0.29436752627000828</v>
          </cell>
          <cell r="CO395">
            <v>0</v>
          </cell>
          <cell r="CP395">
            <v>5.3745597439956327E-2</v>
          </cell>
          <cell r="CQ395">
            <v>0</v>
          </cell>
          <cell r="CR395">
            <v>-8.2563861998501125</v>
          </cell>
          <cell r="CS395">
            <v>0</v>
          </cell>
          <cell r="CT395">
            <v>-0.82244848816000626</v>
          </cell>
          <cell r="CU395">
            <v>0</v>
          </cell>
          <cell r="CV395">
            <v>-1.7433570350200007</v>
          </cell>
          <cell r="CW395">
            <v>-0.50463239052999143</v>
          </cell>
          <cell r="CX395">
            <v>0</v>
          </cell>
          <cell r="CY395">
            <v>-2.7667092515500258</v>
          </cell>
          <cell r="CZ395">
            <v>-1.3159583368900485</v>
          </cell>
          <cell r="DA395">
            <v>0.56001203489999796</v>
          </cell>
          <cell r="DB395">
            <v>0</v>
          </cell>
          <cell r="DC395">
            <v>0</v>
          </cell>
          <cell r="DD395">
            <v>-1.6632927325999844</v>
          </cell>
          <cell r="DE395">
            <v>-9.8945555829104705</v>
          </cell>
          <cell r="DF395">
            <v>0</v>
          </cell>
          <cell r="DG395">
            <v>-1.2972900622200427</v>
          </cell>
          <cell r="DH395">
            <v>-0.90653344228000066</v>
          </cell>
          <cell r="DI395">
            <v>0</v>
          </cell>
          <cell r="DJ395">
            <v>0</v>
          </cell>
          <cell r="DK395">
            <v>-9.8529115949997248E-2</v>
          </cell>
          <cell r="DL395">
            <v>-7.3264108593299966</v>
          </cell>
          <cell r="DM395">
            <v>0</v>
          </cell>
          <cell r="DN395">
            <v>0.35679250028999832</v>
          </cell>
          <cell r="DO395">
            <v>0</v>
          </cell>
          <cell r="DP395">
            <v>-0.62258460341999466</v>
          </cell>
          <cell r="DQ395">
            <v>0</v>
          </cell>
          <cell r="DR395">
            <v>-4.829249618879885</v>
          </cell>
          <cell r="DS395">
            <v>0</v>
          </cell>
          <cell r="DT395">
            <v>-8.9668973650020689E-2</v>
          </cell>
          <cell r="DU395">
            <v>-1.5771050744000004</v>
          </cell>
          <cell r="DV395">
            <v>1.500096559710002</v>
          </cell>
          <cell r="DW395">
            <v>-2.9055051481899987</v>
          </cell>
          <cell r="DX395">
            <v>0</v>
          </cell>
          <cell r="DY395">
            <v>-0.3129609413000054</v>
          </cell>
          <cell r="DZ395">
            <v>0.85465989154999988</v>
          </cell>
          <cell r="EA395">
            <v>7.1999295414570952E-10</v>
          </cell>
          <cell r="EB395">
            <v>0</v>
          </cell>
          <cell r="EC395">
            <v>-1.6059788256100092</v>
          </cell>
          <cell r="ED395">
            <v>-0.69278710770993257</v>
          </cell>
          <cell r="EE395">
            <v>-23.499140120290122</v>
          </cell>
          <cell r="EF395">
            <v>-1.195696168829997</v>
          </cell>
          <cell r="EG395">
            <v>1.0163085775499781</v>
          </cell>
          <cell r="EH395">
            <v>2.3563108500006535E-3</v>
          </cell>
          <cell r="EI395">
            <v>0</v>
          </cell>
          <cell r="EJ395">
            <v>0</v>
          </cell>
          <cell r="EK395">
            <v>0</v>
          </cell>
          <cell r="EL395">
            <v>11.538074335920015</v>
          </cell>
          <cell r="EM395">
            <v>-29.988417195590017</v>
          </cell>
          <cell r="EN395">
            <v>-0.30392055902999005</v>
          </cell>
          <cell r="EO395">
            <v>-2.3297711470799953</v>
          </cell>
          <cell r="EP395">
            <v>0.47111529845000177</v>
          </cell>
          <cell r="EQ395">
            <v>-2.7091895725300219</v>
          </cell>
          <cell r="ER395">
            <v>-10.991970710840178</v>
          </cell>
          <cell r="ES395">
            <v>0</v>
          </cell>
          <cell r="ET395">
            <v>-1.6895393566600205</v>
          </cell>
          <cell r="EU395">
            <v>0</v>
          </cell>
          <cell r="EV395">
            <v>-0.99413864819000253</v>
          </cell>
          <cell r="EW395">
            <v>1.5345663766500053</v>
          </cell>
          <cell r="EX395">
            <v>-0.44702767340000094</v>
          </cell>
          <cell r="EY395">
            <v>-2.5261255369997571E-2</v>
          </cell>
          <cell r="EZ395">
            <v>0.96119993006999493</v>
          </cell>
          <cell r="FA395">
            <v>-9.8790497627299771</v>
          </cell>
          <cell r="FB395">
            <v>0</v>
          </cell>
          <cell r="FC395">
            <v>0</v>
          </cell>
          <cell r="FD395">
            <v>-0.45272032120999484</v>
          </cell>
          <cell r="FE395">
            <v>-19.359251864329963</v>
          </cell>
          <cell r="FF395">
            <v>-0.53652939902999996</v>
          </cell>
          <cell r="FG395">
            <v>-2.6594558980600027</v>
          </cell>
          <cell r="FH395">
            <v>1.4809421163299987</v>
          </cell>
          <cell r="FI395">
            <v>3.3422022952799999</v>
          </cell>
          <cell r="FJ395">
            <v>-3.2389575471199805</v>
          </cell>
          <cell r="FK395">
            <v>0</v>
          </cell>
          <cell r="FL395">
            <v>1.0225985655000045</v>
          </cell>
          <cell r="FM395">
            <v>-6.7550637296100149</v>
          </cell>
          <cell r="FN395">
            <v>0</v>
          </cell>
          <cell r="FO395">
            <v>-0.14474790944000127</v>
          </cell>
          <cell r="FP395">
            <v>-1.3311059722599907</v>
          </cell>
          <cell r="FQ395">
            <v>-10.539134385920079</v>
          </cell>
          <cell r="FR395">
            <v>-14.848877895869919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0.98737206154000035</v>
          </cell>
          <cell r="FZ395">
            <v>-15.495879982860004</v>
          </cell>
          <cell r="GA395">
            <v>0</v>
          </cell>
          <cell r="GB395">
            <v>-0.12359749933999709</v>
          </cell>
          <cell r="GC395">
            <v>-0.21677247520995024</v>
          </cell>
          <cell r="GD395">
            <v>0</v>
          </cell>
          <cell r="GE395">
            <v>-10.402946758580129</v>
          </cell>
          <cell r="GF395">
            <v>0</v>
          </cell>
          <cell r="GG395">
            <v>-0.70153105934997484</v>
          </cell>
          <cell r="GH395">
            <v>4.947241542879965</v>
          </cell>
          <cell r="GI395">
            <v>0</v>
          </cell>
          <cell r="GJ395">
            <v>5.7223658380000764E-2</v>
          </cell>
          <cell r="GK395">
            <v>0</v>
          </cell>
          <cell r="GL395">
            <v>0</v>
          </cell>
          <cell r="GM395">
            <v>-7.7556228617399938</v>
          </cell>
          <cell r="GN395">
            <v>0</v>
          </cell>
          <cell r="GO395">
            <v>0</v>
          </cell>
          <cell r="GP395">
            <v>-0.78318041325002241</v>
          </cell>
          <cell r="GQ395">
            <v>-6.1670776255000419</v>
          </cell>
          <cell r="GR395">
            <v>-18.146557423709964</v>
          </cell>
          <cell r="GS395">
            <v>0</v>
          </cell>
          <cell r="GT395">
            <v>-3.0898012524700107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7.6741449072399917</v>
          </cell>
          <cell r="GZ395">
            <v>-18.930240102389973</v>
          </cell>
          <cell r="HA395">
            <v>-1.9856377733499926</v>
          </cell>
          <cell r="HB395">
            <v>0</v>
          </cell>
          <cell r="HC395">
            <v>0</v>
          </cell>
          <cell r="HD395">
            <v>-1.8150232027401216</v>
          </cell>
          <cell r="HE395">
            <v>-55.132684505529596</v>
          </cell>
          <cell r="HF395">
            <v>0</v>
          </cell>
          <cell r="HG395">
            <v>-5.284953049210003</v>
          </cell>
          <cell r="HH395">
            <v>0</v>
          </cell>
          <cell r="HI395">
            <v>1.072930409579989</v>
          </cell>
          <cell r="HJ395">
            <v>-7.1000272328092251E-10</v>
          </cell>
          <cell r="HK395">
            <v>0</v>
          </cell>
          <cell r="HL395">
            <v>-0.96810885765995636</v>
          </cell>
          <cell r="HM395">
            <v>-5.6312884945999997</v>
          </cell>
          <cell r="HN395">
            <v>-21.905453833709998</v>
          </cell>
          <cell r="HO395">
            <v>0</v>
          </cell>
          <cell r="HP395">
            <v>-4.8794504717900509</v>
          </cell>
          <cell r="HQ395">
            <v>-17.53636020742988</v>
          </cell>
          <cell r="HR395">
            <v>-12.951687420749749</v>
          </cell>
          <cell r="HS395">
            <v>0</v>
          </cell>
          <cell r="HT395">
            <v>-0.97180792008998651</v>
          </cell>
          <cell r="HU395">
            <v>0</v>
          </cell>
          <cell r="HV395">
            <v>0</v>
          </cell>
          <cell r="HW395">
            <v>-2.3770974400036948E-3</v>
          </cell>
          <cell r="HX395">
            <v>0</v>
          </cell>
          <cell r="HY395">
            <v>-9.9172780260700009</v>
          </cell>
          <cell r="HZ395">
            <v>0</v>
          </cell>
          <cell r="IA395">
            <v>0</v>
          </cell>
          <cell r="IB395">
            <v>0</v>
          </cell>
          <cell r="IC395">
            <v>-0.36440958077002961</v>
          </cell>
          <cell r="ID395">
            <v>-1.6958147963800911</v>
          </cell>
          <cell r="IE395">
            <v>-59.236312141189956</v>
          </cell>
          <cell r="IF395">
            <v>-14.137565416230018</v>
          </cell>
          <cell r="IG395">
            <v>-8.1529161529999783E-2</v>
          </cell>
          <cell r="IH395">
            <v>-0.40179616219000991</v>
          </cell>
          <cell r="II395">
            <v>0.48668238625998583</v>
          </cell>
          <cell r="IJ395">
            <v>0</v>
          </cell>
          <cell r="IK395">
            <v>0</v>
          </cell>
          <cell r="IL395">
            <v>-34.782497108039991</v>
          </cell>
          <cell r="IM395">
            <v>0</v>
          </cell>
          <cell r="IN395">
            <v>0</v>
          </cell>
          <cell r="IO395">
            <v>0</v>
          </cell>
          <cell r="IP395">
            <v>-10.46380509209007</v>
          </cell>
          <cell r="IQ395">
            <v>0.14419841262997579</v>
          </cell>
          <cell r="IR395">
            <v>-50.867052292069275</v>
          </cell>
          <cell r="IS395">
            <v>0</v>
          </cell>
          <cell r="IT395">
            <v>-1.1509171775200002</v>
          </cell>
          <cell r="IU395">
            <v>-3.4164431080699842</v>
          </cell>
          <cell r="IV395">
            <v>0</v>
          </cell>
          <cell r="IW395">
            <v>-8.1675391960001065E-2</v>
          </cell>
          <cell r="IX395">
            <v>0</v>
          </cell>
          <cell r="IY395">
            <v>0</v>
          </cell>
          <cell r="IZ395">
            <v>-16.266945139750078</v>
          </cell>
          <cell r="JA395">
            <v>10.896290293330026</v>
          </cell>
          <cell r="JB395">
            <v>0</v>
          </cell>
          <cell r="JC395">
            <v>4.5186204184400367</v>
          </cell>
          <cell r="JD395">
            <v>-45.365982186540123</v>
          </cell>
          <cell r="JE395">
            <v>-28.216142715040405</v>
          </cell>
          <cell r="JF395">
            <v>0</v>
          </cell>
          <cell r="JG395">
            <v>0</v>
          </cell>
          <cell r="JH395">
            <v>0</v>
          </cell>
          <cell r="JI395">
            <v>0</v>
          </cell>
          <cell r="JJ395">
            <v>0</v>
          </cell>
          <cell r="JK395">
            <v>0</v>
          </cell>
          <cell r="JL395">
            <v>0</v>
          </cell>
          <cell r="JM395">
            <v>-1.8768389098800071</v>
          </cell>
          <cell r="JN395">
            <v>-20.997998534410016</v>
          </cell>
          <cell r="JO395">
            <v>-0.34157931416000054</v>
          </cell>
          <cell r="JP395">
            <v>-0.52738735677996829</v>
          </cell>
          <cell r="JQ395">
            <v>-4.4723385998102003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-8.4034934204198635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0.87118995848999248</v>
          </cell>
          <cell r="BM396">
            <v>-3.8280547259300022</v>
          </cell>
          <cell r="BN396">
            <v>-1.2704490724499919</v>
          </cell>
          <cell r="BO396">
            <v>0</v>
          </cell>
          <cell r="BP396">
            <v>-1.2266047545199967</v>
          </cell>
          <cell r="BQ396">
            <v>-2.9495748260100072</v>
          </cell>
          <cell r="BR396">
            <v>-0.63164423086004717</v>
          </cell>
          <cell r="BS396">
            <v>0</v>
          </cell>
          <cell r="BT396">
            <v>6.2299988573300027</v>
          </cell>
          <cell r="BU396">
            <v>0</v>
          </cell>
          <cell r="BV396">
            <v>0.11369050816000126</v>
          </cell>
          <cell r="BW396">
            <v>0</v>
          </cell>
          <cell r="BX396">
            <v>0</v>
          </cell>
          <cell r="BY396">
            <v>-1.9559317227900053</v>
          </cell>
          <cell r="BZ396">
            <v>-5.8277101215199991</v>
          </cell>
          <cell r="CA396">
            <v>5.1051049499761803E-3</v>
          </cell>
          <cell r="CB396">
            <v>0.5873867097500014</v>
          </cell>
          <cell r="CC396">
            <v>-2.5655353929998626E-2</v>
          </cell>
          <cell r="CD396">
            <v>0.24147178718996543</v>
          </cell>
          <cell r="CE396">
            <v>1.3518707213200969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-1.2588846000483045E-4</v>
          </cell>
          <cell r="CK396">
            <v>0</v>
          </cell>
          <cell r="CL396">
            <v>1.0121930545699911</v>
          </cell>
          <cell r="CM396">
            <v>1.8364472336999995</v>
          </cell>
          <cell r="CN396">
            <v>0</v>
          </cell>
          <cell r="CO396">
            <v>0</v>
          </cell>
          <cell r="CP396">
            <v>-3.2852006299961545E-3</v>
          </cell>
          <cell r="CQ396">
            <v>-1.4933584778599993</v>
          </cell>
          <cell r="CR396">
            <v>-8.8328118499200627</v>
          </cell>
          <cell r="CS396">
            <v>0</v>
          </cell>
          <cell r="CT396">
            <v>0</v>
          </cell>
          <cell r="CU396">
            <v>0</v>
          </cell>
          <cell r="CV396">
            <v>9.8683132179999689E-2</v>
          </cell>
          <cell r="CW396">
            <v>0</v>
          </cell>
          <cell r="CX396">
            <v>0</v>
          </cell>
          <cell r="CY396">
            <v>-3.746537836249999</v>
          </cell>
          <cell r="CZ396">
            <v>-4.5807107711000441</v>
          </cell>
          <cell r="DA396">
            <v>0.7818885738700061</v>
          </cell>
          <cell r="DB396">
            <v>0</v>
          </cell>
          <cell r="DC396">
            <v>-0.27864836233999313</v>
          </cell>
          <cell r="DD396">
            <v>-1.1074865862800038</v>
          </cell>
          <cell r="DE396">
            <v>-2.3038574263800911</v>
          </cell>
          <cell r="DF396">
            <v>0</v>
          </cell>
          <cell r="DG396">
            <v>0</v>
          </cell>
          <cell r="DH396">
            <v>-0.91105211305999845</v>
          </cell>
          <cell r="DI396">
            <v>0</v>
          </cell>
          <cell r="DJ396">
            <v>0</v>
          </cell>
          <cell r="DK396">
            <v>-0.22077275755999892</v>
          </cell>
          <cell r="DL396">
            <v>0</v>
          </cell>
          <cell r="DM396">
            <v>-1.8512485832900012</v>
          </cell>
          <cell r="DN396">
            <v>-0.51234396684999695</v>
          </cell>
          <cell r="DO396">
            <v>0</v>
          </cell>
          <cell r="DP396">
            <v>0.1890406143900023</v>
          </cell>
          <cell r="DQ396">
            <v>1.002519379989991</v>
          </cell>
          <cell r="DR396">
            <v>-3.6785060418799276</v>
          </cell>
          <cell r="DS396">
            <v>0</v>
          </cell>
          <cell r="DT396">
            <v>-1.2894152594699904</v>
          </cell>
          <cell r="DU396">
            <v>0</v>
          </cell>
          <cell r="DV396">
            <v>0</v>
          </cell>
          <cell r="DW396">
            <v>-6.1280904300001993E-2</v>
          </cell>
          <cell r="DX396">
            <v>0</v>
          </cell>
          <cell r="DY396">
            <v>-3.8333266986100014</v>
          </cell>
          <cell r="DZ396">
            <v>-0.83783408454000607</v>
          </cell>
          <cell r="EA396">
            <v>0</v>
          </cell>
          <cell r="EB396">
            <v>0</v>
          </cell>
          <cell r="EC396">
            <v>1.1455868984400013</v>
          </cell>
          <cell r="ED396">
            <v>1.197764006600039</v>
          </cell>
          <cell r="EE396">
            <v>5.0696475563700005</v>
          </cell>
          <cell r="EF396">
            <v>0</v>
          </cell>
          <cell r="EG396">
            <v>0.62828217230000405</v>
          </cell>
          <cell r="EH396">
            <v>0</v>
          </cell>
          <cell r="EI396">
            <v>0</v>
          </cell>
          <cell r="EJ396">
            <v>-0.1637622529399998</v>
          </cell>
          <cell r="EK396">
            <v>0</v>
          </cell>
          <cell r="EL396">
            <v>1.1894672688599996</v>
          </cell>
          <cell r="EM396">
            <v>0</v>
          </cell>
          <cell r="EN396">
            <v>3.4515240807800041</v>
          </cell>
          <cell r="EO396">
            <v>0</v>
          </cell>
          <cell r="EP396">
            <v>-3.5863712630003874E-2</v>
          </cell>
          <cell r="EQ396">
            <v>0</v>
          </cell>
          <cell r="ER396">
            <v>-0.57577381220016832</v>
          </cell>
          <cell r="ES396">
            <v>1.8271448066699989</v>
          </cell>
          <cell r="ET396">
            <v>-8.1516517240004305E-2</v>
          </cell>
          <cell r="EU396">
            <v>0</v>
          </cell>
          <cell r="EV396">
            <v>-0.52447984088000155</v>
          </cell>
          <cell r="EW396">
            <v>0</v>
          </cell>
          <cell r="EX396">
            <v>-1.2228876030400002</v>
          </cell>
          <cell r="EY396">
            <v>0</v>
          </cell>
          <cell r="EZ396">
            <v>-1.1992920506800147</v>
          </cell>
          <cell r="FA396">
            <v>-0.73245994090000011</v>
          </cell>
          <cell r="FB396">
            <v>0</v>
          </cell>
          <cell r="FC396">
            <v>3.8673293939299995</v>
          </cell>
          <cell r="FD396">
            <v>-2.5096120600600216</v>
          </cell>
          <cell r="FE396">
            <v>-10.473883736599987</v>
          </cell>
          <cell r="FF396">
            <v>0</v>
          </cell>
          <cell r="FG396">
            <v>-1.6080037093099975</v>
          </cell>
          <cell r="FH396">
            <v>0</v>
          </cell>
          <cell r="FI396">
            <v>1.7430067459999998</v>
          </cell>
          <cell r="FJ396">
            <v>-1.1552488385800004</v>
          </cell>
          <cell r="FK396">
            <v>0</v>
          </cell>
          <cell r="FL396">
            <v>-1.2014601220800039</v>
          </cell>
          <cell r="FM396">
            <v>-3.4082293308300109</v>
          </cell>
          <cell r="FN396">
            <v>-1.5475881946900074</v>
          </cell>
          <cell r="FO396">
            <v>0.16463249235999999</v>
          </cell>
          <cell r="FP396">
            <v>-3.46099277946999</v>
          </cell>
          <cell r="FQ396">
            <v>0</v>
          </cell>
          <cell r="FR396">
            <v>-10.340525015710114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-2.150980248479998</v>
          </cell>
          <cell r="FX396">
            <v>0</v>
          </cell>
          <cell r="FY396">
            <v>-2.3752768225300045</v>
          </cell>
          <cell r="FZ396">
            <v>-0.93899526631000185</v>
          </cell>
          <cell r="GA396">
            <v>-3.0722852425099916</v>
          </cell>
          <cell r="GB396">
            <v>0</v>
          </cell>
          <cell r="GC396">
            <v>-1.20716599215001</v>
          </cell>
          <cell r="GD396">
            <v>-0.59582144373001711</v>
          </cell>
          <cell r="GE396">
            <v>-4.2212889190600436</v>
          </cell>
          <cell r="GF396">
            <v>0</v>
          </cell>
          <cell r="GG396">
            <v>-5.5015643100091438E-3</v>
          </cell>
          <cell r="GH396">
            <v>0</v>
          </cell>
          <cell r="GI396">
            <v>0</v>
          </cell>
          <cell r="GJ396">
            <v>0</v>
          </cell>
          <cell r="GK396">
            <v>0.95909540129999993</v>
          </cell>
          <cell r="GL396">
            <v>0</v>
          </cell>
          <cell r="GM396">
            <v>-1.9865923676600232</v>
          </cell>
          <cell r="GN396">
            <v>-2.1999450913200036</v>
          </cell>
          <cell r="GO396">
            <v>0</v>
          </cell>
          <cell r="GP396">
            <v>-0.88288400913998544</v>
          </cell>
          <cell r="GQ396">
            <v>-0.10546128792998388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  <cell r="IH396">
            <v>0</v>
          </cell>
          <cell r="II396">
            <v>0</v>
          </cell>
          <cell r="IJ396">
            <v>0</v>
          </cell>
          <cell r="IK396">
            <v>0</v>
          </cell>
          <cell r="IL396">
            <v>0</v>
          </cell>
          <cell r="IM396">
            <v>0</v>
          </cell>
          <cell r="IN396">
            <v>0</v>
          </cell>
          <cell r="IO396">
            <v>0</v>
          </cell>
          <cell r="IP396">
            <v>0</v>
          </cell>
          <cell r="IQ396">
            <v>0</v>
          </cell>
          <cell r="IR396">
            <v>0</v>
          </cell>
          <cell r="IS396">
            <v>0</v>
          </cell>
          <cell r="IT396">
            <v>0</v>
          </cell>
          <cell r="IU396">
            <v>0</v>
          </cell>
          <cell r="IV396">
            <v>0</v>
          </cell>
          <cell r="IW396">
            <v>0</v>
          </cell>
          <cell r="IX396">
            <v>0</v>
          </cell>
          <cell r="IY396">
            <v>0</v>
          </cell>
          <cell r="IZ396">
            <v>0</v>
          </cell>
          <cell r="JA396">
            <v>0</v>
          </cell>
          <cell r="JB396">
            <v>0</v>
          </cell>
          <cell r="JC396">
            <v>0</v>
          </cell>
          <cell r="JD396">
            <v>0</v>
          </cell>
          <cell r="JE396">
            <v>0</v>
          </cell>
          <cell r="JF396">
            <v>0</v>
          </cell>
          <cell r="JG396">
            <v>0</v>
          </cell>
          <cell r="JH396">
            <v>0</v>
          </cell>
          <cell r="JI396">
            <v>0</v>
          </cell>
          <cell r="JJ396">
            <v>0</v>
          </cell>
          <cell r="JK396">
            <v>0</v>
          </cell>
          <cell r="JL396">
            <v>0</v>
          </cell>
          <cell r="JM396">
            <v>0</v>
          </cell>
          <cell r="JN396">
            <v>0</v>
          </cell>
          <cell r="JO396">
            <v>0</v>
          </cell>
          <cell r="JP396">
            <v>0</v>
          </cell>
          <cell r="JQ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-8.5803283444998897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-5.4690541707499847</v>
          </cell>
          <cell r="BM397">
            <v>-2.931677941519979</v>
          </cell>
          <cell r="BN397">
            <v>0</v>
          </cell>
          <cell r="BO397">
            <v>0</v>
          </cell>
          <cell r="BP397">
            <v>0</v>
          </cell>
          <cell r="BQ397">
            <v>-0.17959623223001131</v>
          </cell>
          <cell r="BR397">
            <v>-7.2319453622199035</v>
          </cell>
          <cell r="BS397">
            <v>-0.1590476516799999</v>
          </cell>
          <cell r="BT397">
            <v>-0.99575475487000631</v>
          </cell>
          <cell r="BU397">
            <v>0</v>
          </cell>
          <cell r="BV397">
            <v>0</v>
          </cell>
          <cell r="BW397">
            <v>-0.62745472138000036</v>
          </cell>
          <cell r="BX397">
            <v>0</v>
          </cell>
          <cell r="BY397">
            <v>-1.5184476016099993</v>
          </cell>
          <cell r="BZ397">
            <v>-3.4452413175899892</v>
          </cell>
          <cell r="CA397">
            <v>1.710710573180009</v>
          </cell>
          <cell r="CB397">
            <v>-1.3375049419000007</v>
          </cell>
          <cell r="CC397">
            <v>0</v>
          </cell>
          <cell r="CD397">
            <v>-0.85920494636999933</v>
          </cell>
          <cell r="CE397">
            <v>1.5625052498099876</v>
          </cell>
          <cell r="CF397">
            <v>0</v>
          </cell>
          <cell r="CG397">
            <v>1.2191678682399996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-9.3685893900214978E-3</v>
          </cell>
          <cell r="CN397">
            <v>0.35270597095998824</v>
          </cell>
          <cell r="CO397">
            <v>0</v>
          </cell>
          <cell r="CP397">
            <v>0</v>
          </cell>
          <cell r="CQ397">
            <v>0</v>
          </cell>
          <cell r="CR397">
            <v>-4.9938569913998663</v>
          </cell>
          <cell r="CS397">
            <v>0</v>
          </cell>
          <cell r="CT397">
            <v>-1.5820786139999967</v>
          </cell>
          <cell r="CU397">
            <v>0</v>
          </cell>
          <cell r="CV397">
            <v>-0.7787213374899995</v>
          </cell>
          <cell r="CW397">
            <v>-0.52516212191999756</v>
          </cell>
          <cell r="CX397">
            <v>0</v>
          </cell>
          <cell r="CY397">
            <v>0.54028934030000642</v>
          </cell>
          <cell r="CZ397">
            <v>-0.25198321752998254</v>
          </cell>
          <cell r="DA397">
            <v>-3.2118616961599997</v>
          </cell>
          <cell r="DB397">
            <v>0</v>
          </cell>
          <cell r="DC397">
            <v>-1.0339247748100036</v>
          </cell>
          <cell r="DD397">
            <v>1.849585430210027</v>
          </cell>
          <cell r="DE397">
            <v>-2.6964632765099168</v>
          </cell>
          <cell r="DF397">
            <v>0</v>
          </cell>
          <cell r="DG397">
            <v>0</v>
          </cell>
          <cell r="DH397">
            <v>-0.81623682800000097</v>
          </cell>
          <cell r="DI397">
            <v>0</v>
          </cell>
          <cell r="DJ397">
            <v>0.18925186251999548</v>
          </cell>
          <cell r="DK397">
            <v>0</v>
          </cell>
          <cell r="DL397">
            <v>-1.5860125064399995</v>
          </cell>
          <cell r="DM397">
            <v>-0.48346580458999711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-7.554754845989919</v>
          </cell>
          <cell r="DS397">
            <v>4.5341430399998828E-3</v>
          </cell>
          <cell r="DT397">
            <v>0</v>
          </cell>
          <cell r="DU397">
            <v>-7.8893765955299999</v>
          </cell>
          <cell r="DV397">
            <v>-1.5000965597099984</v>
          </cell>
          <cell r="DW397">
            <v>0</v>
          </cell>
          <cell r="DX397">
            <v>-2.8373430659999421E-2</v>
          </cell>
          <cell r="DY397">
            <v>-0.12237438870999995</v>
          </cell>
          <cell r="DZ397">
            <v>1.1012705809989143E-2</v>
          </cell>
          <cell r="EA397">
            <v>0</v>
          </cell>
          <cell r="EB397">
            <v>1.4269189188200002</v>
          </cell>
          <cell r="EC397">
            <v>2.011354960730003</v>
          </cell>
          <cell r="ED397">
            <v>-1.4683545997800138</v>
          </cell>
          <cell r="EE397">
            <v>-16.229228247320066</v>
          </cell>
          <cell r="EF397">
            <v>0.22998162244000042</v>
          </cell>
          <cell r="EG397">
            <v>0</v>
          </cell>
          <cell r="EH397">
            <v>0</v>
          </cell>
          <cell r="EI397">
            <v>0</v>
          </cell>
          <cell r="EJ397">
            <v>-0.97536174613000171</v>
          </cell>
          <cell r="EK397">
            <v>0</v>
          </cell>
          <cell r="EL397">
            <v>6.6994002917500097</v>
          </cell>
          <cell r="EM397">
            <v>-21.717026727849984</v>
          </cell>
          <cell r="EN397">
            <v>-0.35524129387000158</v>
          </cell>
          <cell r="EO397">
            <v>0</v>
          </cell>
          <cell r="EP397">
            <v>0</v>
          </cell>
          <cell r="EQ397">
            <v>-0.11098039365998602</v>
          </cell>
          <cell r="ER397">
            <v>-5.5601514633100351</v>
          </cell>
          <cell r="ES397">
            <v>0</v>
          </cell>
          <cell r="ET397">
            <v>0</v>
          </cell>
          <cell r="EU397">
            <v>9.0567234347499994</v>
          </cell>
          <cell r="EV397">
            <v>-0.34050674642000089</v>
          </cell>
          <cell r="EW397">
            <v>-1.5345663766500053</v>
          </cell>
          <cell r="EX397">
            <v>-1.2571373824600016</v>
          </cell>
          <cell r="EY397">
            <v>-0.61479683174999167</v>
          </cell>
          <cell r="EZ397">
            <v>-0.64581759047001697</v>
          </cell>
          <cell r="FA397">
            <v>-10.224049970309991</v>
          </cell>
          <cell r="FB397">
            <v>0</v>
          </cell>
          <cell r="FC397">
            <v>0</v>
          </cell>
          <cell r="FD397">
            <v>0</v>
          </cell>
          <cell r="FE397">
            <v>2.5997739618100013</v>
          </cell>
          <cell r="FF397">
            <v>0</v>
          </cell>
          <cell r="FG397">
            <v>-2.4534829812099872</v>
          </cell>
          <cell r="FH397">
            <v>0</v>
          </cell>
          <cell r="FI397">
            <v>5.7466493563299998</v>
          </cell>
          <cell r="FJ397">
            <v>5.4694341708200085</v>
          </cell>
          <cell r="FK397">
            <v>0</v>
          </cell>
          <cell r="FL397">
            <v>-0.94232756800000317</v>
          </cell>
          <cell r="FM397">
            <v>-2.4617851179299635</v>
          </cell>
          <cell r="FN397">
            <v>0</v>
          </cell>
          <cell r="FO397">
            <v>-6.6671428169999825E-2</v>
          </cell>
          <cell r="FP397">
            <v>-2.6920424700300032</v>
          </cell>
          <cell r="FQ397">
            <v>0</v>
          </cell>
          <cell r="FR397">
            <v>-3.8295986861699021</v>
          </cell>
          <cell r="FS397">
            <v>0</v>
          </cell>
          <cell r="FT397">
            <v>0</v>
          </cell>
          <cell r="FU397">
            <v>0</v>
          </cell>
          <cell r="FV397">
            <v>-0.1960186003400004</v>
          </cell>
          <cell r="FW397">
            <v>0</v>
          </cell>
          <cell r="FX397">
            <v>0</v>
          </cell>
          <cell r="FY397">
            <v>-0.32522973570000602</v>
          </cell>
          <cell r="FZ397">
            <v>-2.2026646095100091</v>
          </cell>
          <cell r="GA397">
            <v>0</v>
          </cell>
          <cell r="GB397">
            <v>0</v>
          </cell>
          <cell r="GC397">
            <v>-1.1056857406199754</v>
          </cell>
          <cell r="GD397">
            <v>0</v>
          </cell>
          <cell r="GE397">
            <v>-1.5268627539901445</v>
          </cell>
          <cell r="GF397">
            <v>0</v>
          </cell>
          <cell r="GG397">
            <v>0.16218472246998772</v>
          </cell>
          <cell r="GH397">
            <v>-0.99560869113000194</v>
          </cell>
          <cell r="GI397">
            <v>-0.22395753494999937</v>
          </cell>
          <cell r="GJ397">
            <v>-1.7968213796900008</v>
          </cell>
          <cell r="GK397">
            <v>0</v>
          </cell>
          <cell r="GL397">
            <v>0</v>
          </cell>
          <cell r="GM397">
            <v>0.67241737368001964</v>
          </cell>
          <cell r="GN397">
            <v>-1.6189640503700105</v>
          </cell>
          <cell r="GO397">
            <v>-1.60487970856</v>
          </cell>
          <cell r="GP397">
            <v>0</v>
          </cell>
          <cell r="GQ397">
            <v>3.8787665145600272</v>
          </cell>
          <cell r="GR397">
            <v>0</v>
          </cell>
          <cell r="GS397">
            <v>0</v>
          </cell>
          <cell r="GT397">
            <v>0</v>
          </cell>
          <cell r="GU397">
            <v>0</v>
          </cell>
          <cell r="GV397">
            <v>0</v>
          </cell>
          <cell r="GW397">
            <v>0</v>
          </cell>
          <cell r="GX397">
            <v>0</v>
          </cell>
          <cell r="GY397">
            <v>0</v>
          </cell>
          <cell r="GZ397">
            <v>0</v>
          </cell>
          <cell r="HA397">
            <v>0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</v>
          </cell>
          <cell r="HI397">
            <v>0</v>
          </cell>
          <cell r="HJ397">
            <v>0</v>
          </cell>
          <cell r="HK397">
            <v>0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0</v>
          </cell>
          <cell r="IG397">
            <v>0</v>
          </cell>
          <cell r="IH397">
            <v>0</v>
          </cell>
          <cell r="II397">
            <v>0</v>
          </cell>
          <cell r="IJ397">
            <v>0</v>
          </cell>
          <cell r="IK397">
            <v>0</v>
          </cell>
          <cell r="IL397">
            <v>0</v>
          </cell>
          <cell r="IM397">
            <v>0</v>
          </cell>
          <cell r="IN397">
            <v>0</v>
          </cell>
          <cell r="IO397">
            <v>0</v>
          </cell>
          <cell r="IP397">
            <v>0</v>
          </cell>
          <cell r="IQ397">
            <v>0</v>
          </cell>
          <cell r="IR397">
            <v>0</v>
          </cell>
          <cell r="IS397">
            <v>0</v>
          </cell>
          <cell r="IT397">
            <v>0</v>
          </cell>
          <cell r="IU397">
            <v>0</v>
          </cell>
          <cell r="IV397">
            <v>0</v>
          </cell>
          <cell r="IW397">
            <v>0</v>
          </cell>
          <cell r="IX397">
            <v>0</v>
          </cell>
          <cell r="IY397">
            <v>0</v>
          </cell>
          <cell r="IZ397">
            <v>0</v>
          </cell>
          <cell r="JA397">
            <v>0</v>
          </cell>
          <cell r="JB397">
            <v>0</v>
          </cell>
          <cell r="JC397">
            <v>0</v>
          </cell>
          <cell r="JD397">
            <v>0</v>
          </cell>
          <cell r="JE397">
            <v>0</v>
          </cell>
          <cell r="JF397">
            <v>0</v>
          </cell>
          <cell r="JG397">
            <v>0</v>
          </cell>
          <cell r="JH397">
            <v>0</v>
          </cell>
          <cell r="JI397">
            <v>0</v>
          </cell>
          <cell r="JJ397">
            <v>0</v>
          </cell>
          <cell r="JK397">
            <v>0</v>
          </cell>
          <cell r="JL397">
            <v>0</v>
          </cell>
          <cell r="JM397">
            <v>0</v>
          </cell>
          <cell r="JN397">
            <v>0</v>
          </cell>
          <cell r="JO397">
            <v>0</v>
          </cell>
          <cell r="JP397">
            <v>0</v>
          </cell>
          <cell r="JQ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-9.3411562400000925E-3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-1.2662210299998478E-3</v>
          </cell>
          <cell r="CA398">
            <v>-8.2270881300000043E-3</v>
          </cell>
          <cell r="CB398">
            <v>0</v>
          </cell>
          <cell r="CC398">
            <v>1.5215291999999547E-4</v>
          </cell>
          <cell r="CD398">
            <v>0</v>
          </cell>
          <cell r="CE398">
            <v>-1.5572347900003614E-3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-1.5572347899999728E-3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-1.3580969479999982E-2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-1.1303941139999996E-2</v>
          </cell>
          <cell r="CX398">
            <v>0</v>
          </cell>
          <cell r="CY398">
            <v>-2.0532440999998514E-4</v>
          </cell>
          <cell r="CZ398">
            <v>0</v>
          </cell>
          <cell r="DA398">
            <v>0</v>
          </cell>
          <cell r="DB398">
            <v>0</v>
          </cell>
          <cell r="DC398">
            <v>-2.0717039300000017E-3</v>
          </cell>
          <cell r="DD398">
            <v>0</v>
          </cell>
          <cell r="DE398">
            <v>-6.0802125890000447E-2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3.3462312000004379E-4</v>
          </cell>
          <cell r="DK398">
            <v>0</v>
          </cell>
          <cell r="DL398">
            <v>-1.0888526800000298E-3</v>
          </cell>
          <cell r="DM398">
            <v>-6.6227874490000005E-2</v>
          </cell>
          <cell r="DN398">
            <v>6.1799781599999326E-3</v>
          </cell>
          <cell r="DO398">
            <v>0</v>
          </cell>
          <cell r="DP398">
            <v>0</v>
          </cell>
          <cell r="DQ398">
            <v>0</v>
          </cell>
          <cell r="DR398">
            <v>-9.8579993599994253E-3</v>
          </cell>
          <cell r="DS398">
            <v>0</v>
          </cell>
          <cell r="DT398">
            <v>-4.4923015399999655E-3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-1.5388252799999336E-3</v>
          </cell>
          <cell r="DZ398">
            <v>0</v>
          </cell>
          <cell r="EA398">
            <v>-1.8145269600000624E-3</v>
          </cell>
          <cell r="EB398">
            <v>0</v>
          </cell>
          <cell r="EC398">
            <v>0</v>
          </cell>
          <cell r="ED398">
            <v>-2.0123455799999634E-3</v>
          </cell>
          <cell r="EE398">
            <v>-3.8966531609999855E-2</v>
          </cell>
          <cell r="EF398">
            <v>0</v>
          </cell>
          <cell r="EG398">
            <v>0</v>
          </cell>
          <cell r="EH398">
            <v>0</v>
          </cell>
          <cell r="EI398">
            <v>-4.0176978000000529E-4</v>
          </cell>
          <cell r="EJ398">
            <v>-7.1539610099999873E-3</v>
          </cell>
          <cell r="EK398">
            <v>0</v>
          </cell>
          <cell r="EL398">
            <v>0</v>
          </cell>
          <cell r="EM398">
            <v>-3.1317339070000005E-2</v>
          </cell>
          <cell r="EN398">
            <v>-9.3461750000023436E-5</v>
          </cell>
          <cell r="EO398">
            <v>0</v>
          </cell>
          <cell r="EP398">
            <v>0</v>
          </cell>
          <cell r="EQ398">
            <v>0</v>
          </cell>
          <cell r="ER398">
            <v>3.1214200900002709E-3</v>
          </cell>
          <cell r="ES398">
            <v>0</v>
          </cell>
          <cell r="ET398">
            <v>-1.1543708100000272E-3</v>
          </cell>
          <cell r="EU398">
            <v>6.0494510500000154E-3</v>
          </cell>
          <cell r="EV398">
            <v>0</v>
          </cell>
          <cell r="EW398">
            <v>0</v>
          </cell>
          <cell r="EX398">
            <v>-2.5863461900000051E-3</v>
          </cell>
          <cell r="EY398">
            <v>0</v>
          </cell>
          <cell r="EZ398">
            <v>-1.2890938899999815E-3</v>
          </cell>
          <cell r="FA398">
            <v>2.1017799300000473E-3</v>
          </cell>
          <cell r="FB398">
            <v>0</v>
          </cell>
          <cell r="FC398">
            <v>0</v>
          </cell>
          <cell r="FD398">
            <v>0</v>
          </cell>
          <cell r="FE398">
            <v>-2.2865898299997411E-3</v>
          </cell>
          <cell r="FF398">
            <v>0</v>
          </cell>
          <cell r="FG398">
            <v>0</v>
          </cell>
          <cell r="FH398">
            <v>0</v>
          </cell>
          <cell r="FI398">
            <v>5.2761757100000251E-3</v>
          </cell>
          <cell r="FJ398">
            <v>0</v>
          </cell>
          <cell r="FK398">
            <v>0</v>
          </cell>
          <cell r="FL398">
            <v>0</v>
          </cell>
          <cell r="FM398">
            <v>-3.3175828799998364E-3</v>
          </cell>
          <cell r="FN398">
            <v>-4.2451826600000686E-3</v>
          </cell>
          <cell r="FO398">
            <v>0</v>
          </cell>
          <cell r="FP398">
            <v>0</v>
          </cell>
          <cell r="FQ398">
            <v>0</v>
          </cell>
          <cell r="FR398">
            <v>-2.2683140029999826E-2</v>
          </cell>
          <cell r="FS398">
            <v>0</v>
          </cell>
          <cell r="FT398">
            <v>0</v>
          </cell>
          <cell r="FU398">
            <v>0</v>
          </cell>
          <cell r="FV398">
            <v>0</v>
          </cell>
          <cell r="FW398">
            <v>-3.044651930000003E-3</v>
          </cell>
          <cell r="FX398">
            <v>0</v>
          </cell>
          <cell r="FY398">
            <v>-9.9509766400001087E-3</v>
          </cell>
          <cell r="FZ398">
            <v>-9.687511459999909E-3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-1.0678842439999059E-2</v>
          </cell>
          <cell r="GF398">
            <v>0</v>
          </cell>
          <cell r="GG398">
            <v>0</v>
          </cell>
          <cell r="GH398">
            <v>2.4011000690000062E-2</v>
          </cell>
          <cell r="GI398">
            <v>0</v>
          </cell>
          <cell r="GJ398">
            <v>0</v>
          </cell>
          <cell r="GK398">
            <v>0</v>
          </cell>
          <cell r="GL398">
            <v>-3.1573196380000002E-2</v>
          </cell>
          <cell r="GM398">
            <v>0</v>
          </cell>
          <cell r="GN398">
            <v>-6.6992390499999943E-2</v>
          </cell>
          <cell r="GO398">
            <v>0</v>
          </cell>
          <cell r="GP398">
            <v>0</v>
          </cell>
          <cell r="GQ398">
            <v>6.3875743750000158E-2</v>
          </cell>
          <cell r="GR398">
            <v>-1.1421132669999778E-2</v>
          </cell>
          <cell r="GS398">
            <v>0</v>
          </cell>
          <cell r="GT398">
            <v>-3.1643121200000124E-3</v>
          </cell>
          <cell r="GU398">
            <v>0</v>
          </cell>
          <cell r="GV398">
            <v>-4.0058425700000011E-3</v>
          </cell>
          <cell r="GW398">
            <v>-4.2509779800000008E-3</v>
          </cell>
          <cell r="GX398">
            <v>0</v>
          </cell>
          <cell r="GY398">
            <v>0</v>
          </cell>
          <cell r="GZ398">
            <v>0</v>
          </cell>
          <cell r="HA398">
            <v>0</v>
          </cell>
          <cell r="HB398">
            <v>0</v>
          </cell>
          <cell r="HC398">
            <v>0</v>
          </cell>
          <cell r="HD398">
            <v>0</v>
          </cell>
          <cell r="HE398">
            <v>3.0280814480001084E-2</v>
          </cell>
          <cell r="HF398">
            <v>3.0280814480000001E-2</v>
          </cell>
          <cell r="HG398">
            <v>0</v>
          </cell>
          <cell r="HH398">
            <v>0</v>
          </cell>
          <cell r="HI398">
            <v>0</v>
          </cell>
          <cell r="HJ398">
            <v>0</v>
          </cell>
          <cell r="HK398">
            <v>0</v>
          </cell>
          <cell r="HL398">
            <v>0</v>
          </cell>
          <cell r="HM398">
            <v>0</v>
          </cell>
          <cell r="HN398">
            <v>0</v>
          </cell>
          <cell r="HO398">
            <v>0</v>
          </cell>
          <cell r="HP398">
            <v>0</v>
          </cell>
          <cell r="HQ398">
            <v>0</v>
          </cell>
          <cell r="HR398">
            <v>-3.7882406809999658E-2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1.7538267590000003E-2</v>
          </cell>
          <cell r="HX398">
            <v>0</v>
          </cell>
          <cell r="HY398">
            <v>0</v>
          </cell>
          <cell r="HZ398">
            <v>0</v>
          </cell>
          <cell r="IA398">
            <v>-5.5420674399999981E-2</v>
          </cell>
          <cell r="IB398">
            <v>0</v>
          </cell>
          <cell r="IC398">
            <v>0</v>
          </cell>
          <cell r="ID398">
            <v>0</v>
          </cell>
          <cell r="IE398">
            <v>-1.8621375950000463E-2</v>
          </cell>
          <cell r="IF398">
            <v>0</v>
          </cell>
          <cell r="IG398">
            <v>0</v>
          </cell>
          <cell r="IH398">
            <v>0</v>
          </cell>
          <cell r="II398">
            <v>0</v>
          </cell>
          <cell r="IJ398">
            <v>0</v>
          </cell>
          <cell r="IK398">
            <v>0</v>
          </cell>
          <cell r="IL398">
            <v>0</v>
          </cell>
          <cell r="IM398">
            <v>-9.1682468199998368E-3</v>
          </cell>
          <cell r="IN398">
            <v>0</v>
          </cell>
          <cell r="IO398">
            <v>0</v>
          </cell>
          <cell r="IP398">
            <v>0</v>
          </cell>
          <cell r="IQ398">
            <v>-9.4531291299999598E-3</v>
          </cell>
          <cell r="IR398">
            <v>-3.7931585089999942E-2</v>
          </cell>
          <cell r="IS398">
            <v>0</v>
          </cell>
          <cell r="IT398">
            <v>-1.9927788130000068E-2</v>
          </cell>
          <cell r="IU398">
            <v>0</v>
          </cell>
          <cell r="IV398">
            <v>0</v>
          </cell>
          <cell r="IW398">
            <v>0</v>
          </cell>
          <cell r="IX398">
            <v>0</v>
          </cell>
          <cell r="IY398">
            <v>-1.1651709729999959E-2</v>
          </cell>
          <cell r="IZ398">
            <v>-6.3520872300000253E-3</v>
          </cell>
          <cell r="JA398">
            <v>0</v>
          </cell>
          <cell r="JB398">
            <v>0</v>
          </cell>
          <cell r="JC398">
            <v>0</v>
          </cell>
          <cell r="JD398">
            <v>0</v>
          </cell>
          <cell r="JE398">
            <v>0.11861453969000024</v>
          </cell>
          <cell r="JF398">
            <v>0</v>
          </cell>
          <cell r="JG398">
            <v>1.9380908369999839E-2</v>
          </cell>
          <cell r="JH398">
            <v>0</v>
          </cell>
          <cell r="JI398">
            <v>0</v>
          </cell>
          <cell r="JJ398">
            <v>0</v>
          </cell>
          <cell r="JK398">
            <v>0</v>
          </cell>
          <cell r="JL398">
            <v>-3.2184483360000016E-2</v>
          </cell>
          <cell r="JM398">
            <v>0.14170497566999996</v>
          </cell>
          <cell r="JN398">
            <v>-1.0979226290000144E-2</v>
          </cell>
          <cell r="JO398">
            <v>0</v>
          </cell>
          <cell r="JP398">
            <v>0</v>
          </cell>
          <cell r="JQ398">
            <v>6.923652999999419E-4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5.4588731000038138E-4</v>
          </cell>
          <cell r="BS399">
            <v>0</v>
          </cell>
          <cell r="BT399">
            <v>-1.0540080499999993E-3</v>
          </cell>
          <cell r="BU399">
            <v>0</v>
          </cell>
          <cell r="BV399">
            <v>4.9465646000000363E-3</v>
          </cell>
          <cell r="BW399">
            <v>0</v>
          </cell>
          <cell r="BX399">
            <v>0</v>
          </cell>
          <cell r="BY399">
            <v>0</v>
          </cell>
          <cell r="BZ399">
            <v>-2.1800705599999137E-3</v>
          </cell>
          <cell r="CA399">
            <v>-1.1665986800000194E-3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-2.9224836280000055E-2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-1.1042398400000764E-3</v>
          </cell>
          <cell r="DA399">
            <v>-2.8120596439999979E-2</v>
          </cell>
          <cell r="DB399">
            <v>0</v>
          </cell>
          <cell r="DC399">
            <v>0</v>
          </cell>
          <cell r="DD399">
            <v>0</v>
          </cell>
          <cell r="DE399">
            <v>-8.1403376699999974E-3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-2.3307630800000201E-3</v>
          </cell>
          <cell r="DK399">
            <v>0</v>
          </cell>
          <cell r="DL399">
            <v>0</v>
          </cell>
          <cell r="DM399">
            <v>-5.2193765799999348E-3</v>
          </cell>
          <cell r="DN399">
            <v>-5.9019801000004257E-4</v>
          </cell>
          <cell r="DO399">
            <v>0</v>
          </cell>
          <cell r="DP399">
            <v>0</v>
          </cell>
          <cell r="DQ399">
            <v>0</v>
          </cell>
          <cell r="DR399">
            <v>-5.8921760100005827E-3</v>
          </cell>
          <cell r="DS399">
            <v>0</v>
          </cell>
          <cell r="DT399">
            <v>-2.7810093999999785E-3</v>
          </cell>
          <cell r="DU399">
            <v>5.0170829900000324E-3</v>
          </cell>
          <cell r="DV399">
            <v>-4.6364856999997484E-4</v>
          </cell>
          <cell r="DW399">
            <v>-4.1314897999999989E-3</v>
          </cell>
          <cell r="DX399">
            <v>-3.5331112299999967E-3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-5.7286115040000585E-2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-3.7205412199999982E-3</v>
          </cell>
          <cell r="EL399">
            <v>0</v>
          </cell>
          <cell r="EM399">
            <v>-5.3565573820000267E-2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-1.0103644999999162E-3</v>
          </cell>
          <cell r="ES399">
            <v>0</v>
          </cell>
          <cell r="ET399">
            <v>0</v>
          </cell>
          <cell r="EU399">
            <v>6.1936547900000027E-3</v>
          </cell>
          <cell r="EV399">
            <v>-5.2973233000000453E-4</v>
          </cell>
          <cell r="EW399">
            <v>0</v>
          </cell>
          <cell r="EX399">
            <v>1.4501079900000012E-3</v>
          </cell>
          <cell r="EY399">
            <v>0</v>
          </cell>
          <cell r="EZ399">
            <v>-4.5142835200000508E-3</v>
          </cell>
          <cell r="FA399">
            <v>-3.610111430000007E-3</v>
          </cell>
          <cell r="FB399">
            <v>0</v>
          </cell>
          <cell r="FC399">
            <v>0</v>
          </cell>
          <cell r="FD399">
            <v>0</v>
          </cell>
          <cell r="FE399">
            <v>-1.696825441000005E-2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6.4515231299999906E-3</v>
          </cell>
          <cell r="FL399">
            <v>0</v>
          </cell>
          <cell r="FM399">
            <v>0</v>
          </cell>
          <cell r="FN399">
            <v>-2.3419777539999798E-2</v>
          </cell>
          <cell r="FO399">
            <v>0</v>
          </cell>
          <cell r="FP399">
            <v>0</v>
          </cell>
          <cell r="FQ399">
            <v>0</v>
          </cell>
          <cell r="FR399">
            <v>2.2196491029999876E-2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2.2196491030000098E-2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-3.8328227599997433E-3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-3.8328227599999654E-3</v>
          </cell>
          <cell r="GO399">
            <v>0</v>
          </cell>
          <cell r="GP399">
            <v>0</v>
          </cell>
          <cell r="GQ399">
            <v>0</v>
          </cell>
          <cell r="GR399">
            <v>-4.460509629999887E-3</v>
          </cell>
          <cell r="GS399">
            <v>0</v>
          </cell>
          <cell r="GT399">
            <v>-6.4151602000001029E-4</v>
          </cell>
          <cell r="GU399">
            <v>0</v>
          </cell>
          <cell r="GV399">
            <v>0</v>
          </cell>
          <cell r="GW399">
            <v>0</v>
          </cell>
          <cell r="GX399">
            <v>-4.3237237100000048E-3</v>
          </cell>
          <cell r="GY399">
            <v>0</v>
          </cell>
          <cell r="GZ399">
            <v>5.0473009999996155E-4</v>
          </cell>
          <cell r="HA399">
            <v>0</v>
          </cell>
          <cell r="HB399">
            <v>0</v>
          </cell>
          <cell r="HC399">
            <v>0</v>
          </cell>
          <cell r="HD399">
            <v>0</v>
          </cell>
          <cell r="HE399">
            <v>4.2688889880000414E-2</v>
          </cell>
          <cell r="HF399">
            <v>9.2112551799999887E-3</v>
          </cell>
          <cell r="HG399">
            <v>0</v>
          </cell>
          <cell r="HH399">
            <v>0</v>
          </cell>
          <cell r="HI399">
            <v>0</v>
          </cell>
          <cell r="HJ399">
            <v>0</v>
          </cell>
          <cell r="HK399">
            <v>0</v>
          </cell>
          <cell r="HL399">
            <v>0</v>
          </cell>
          <cell r="HM399">
            <v>2.0326223709999924E-2</v>
          </cell>
          <cell r="HN399">
            <v>-2.3744081999999E-3</v>
          </cell>
          <cell r="HO399">
            <v>0</v>
          </cell>
          <cell r="HP399">
            <v>1.5525819190000012E-2</v>
          </cell>
          <cell r="HQ399">
            <v>0</v>
          </cell>
          <cell r="HR399">
            <v>-4.5466845900000052E-2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-1.8798292790000004E-2</v>
          </cell>
          <cell r="HX399">
            <v>0</v>
          </cell>
          <cell r="HY399">
            <v>0</v>
          </cell>
          <cell r="HZ399">
            <v>-6.588292090000003E-3</v>
          </cell>
          <cell r="IA399">
            <v>-2.0080261020000156E-2</v>
          </cell>
          <cell r="IB399">
            <v>0</v>
          </cell>
          <cell r="IC399">
            <v>0</v>
          </cell>
          <cell r="ID399">
            <v>0</v>
          </cell>
          <cell r="IE399">
            <v>-2.2328473899999146E-2</v>
          </cell>
          <cell r="IF399">
            <v>0</v>
          </cell>
          <cell r="IG399">
            <v>-2.2328473899999812E-2</v>
          </cell>
          <cell r="IH399">
            <v>0</v>
          </cell>
          <cell r="II399">
            <v>0</v>
          </cell>
          <cell r="IJ399">
            <v>0</v>
          </cell>
          <cell r="IK399">
            <v>0</v>
          </cell>
          <cell r="IL399">
            <v>0</v>
          </cell>
          <cell r="IM399">
            <v>0</v>
          </cell>
          <cell r="IN399">
            <v>0</v>
          </cell>
          <cell r="IO399">
            <v>0</v>
          </cell>
          <cell r="IP399">
            <v>0</v>
          </cell>
          <cell r="IQ399">
            <v>0</v>
          </cell>
          <cell r="IR399">
            <v>-2.2538538390000085E-2</v>
          </cell>
          <cell r="IS399">
            <v>0</v>
          </cell>
          <cell r="IT399">
            <v>-1.6880983900000035E-2</v>
          </cell>
          <cell r="IU399">
            <v>0</v>
          </cell>
          <cell r="IV399">
            <v>-9.7309067400000171E-3</v>
          </cell>
          <cell r="IW399">
            <v>0</v>
          </cell>
          <cell r="IX399">
            <v>0</v>
          </cell>
          <cell r="IY399">
            <v>0</v>
          </cell>
          <cell r="IZ399">
            <v>4.0733522499998287E-3</v>
          </cell>
          <cell r="JA399">
            <v>0</v>
          </cell>
          <cell r="JB399">
            <v>0</v>
          </cell>
          <cell r="JC399">
            <v>0</v>
          </cell>
          <cell r="JD399">
            <v>0</v>
          </cell>
          <cell r="JE399">
            <v>0.20221838247000079</v>
          </cell>
          <cell r="JF399">
            <v>0</v>
          </cell>
          <cell r="JG399">
            <v>7.7202944280000074E-2</v>
          </cell>
          <cell r="JH399">
            <v>8.5496767089999981E-2</v>
          </cell>
          <cell r="JI399">
            <v>0</v>
          </cell>
          <cell r="JJ399">
            <v>0</v>
          </cell>
          <cell r="JK399">
            <v>0</v>
          </cell>
          <cell r="JL399">
            <v>0</v>
          </cell>
          <cell r="JM399">
            <v>3.2338096529999971E-2</v>
          </cell>
          <cell r="JN399">
            <v>7.1805745699999868E-3</v>
          </cell>
          <cell r="JO399">
            <v>0</v>
          </cell>
          <cell r="JP399">
            <v>0</v>
          </cell>
          <cell r="JQ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  <cell r="GX400">
            <v>0</v>
          </cell>
          <cell r="GY400">
            <v>0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I400">
            <v>0</v>
          </cell>
          <cell r="HJ400">
            <v>0</v>
          </cell>
          <cell r="HK400">
            <v>0</v>
          </cell>
          <cell r="HL400">
            <v>0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0</v>
          </cell>
          <cell r="IG400">
            <v>0</v>
          </cell>
          <cell r="IH400">
            <v>0</v>
          </cell>
          <cell r="II400">
            <v>0</v>
          </cell>
          <cell r="IJ400">
            <v>0</v>
          </cell>
          <cell r="IK400">
            <v>0</v>
          </cell>
          <cell r="IL400">
            <v>0</v>
          </cell>
          <cell r="IM400">
            <v>0</v>
          </cell>
          <cell r="IN400">
            <v>0</v>
          </cell>
          <cell r="IO400">
            <v>0</v>
          </cell>
          <cell r="IP400">
            <v>0</v>
          </cell>
          <cell r="IQ400">
            <v>0</v>
          </cell>
          <cell r="IR400">
            <v>0</v>
          </cell>
          <cell r="IS400">
            <v>0</v>
          </cell>
          <cell r="IT400">
            <v>0</v>
          </cell>
          <cell r="IU400">
            <v>0</v>
          </cell>
          <cell r="IV400">
            <v>0</v>
          </cell>
          <cell r="IW400">
            <v>0</v>
          </cell>
          <cell r="IX400">
            <v>0</v>
          </cell>
          <cell r="IY400">
            <v>0</v>
          </cell>
          <cell r="IZ400">
            <v>0</v>
          </cell>
          <cell r="JA400">
            <v>0</v>
          </cell>
          <cell r="JB400">
            <v>0</v>
          </cell>
          <cell r="JC400">
            <v>0</v>
          </cell>
          <cell r="JD400">
            <v>0</v>
          </cell>
          <cell r="JE400">
            <v>0</v>
          </cell>
          <cell r="JF400">
            <v>0</v>
          </cell>
          <cell r="JG400">
            <v>0</v>
          </cell>
          <cell r="JH400">
            <v>0</v>
          </cell>
          <cell r="JI400">
            <v>0</v>
          </cell>
          <cell r="JJ400">
            <v>0</v>
          </cell>
          <cell r="JK400">
            <v>0</v>
          </cell>
          <cell r="JL400">
            <v>0</v>
          </cell>
          <cell r="JM400">
            <v>0</v>
          </cell>
          <cell r="JN400">
            <v>0</v>
          </cell>
          <cell r="JO400">
            <v>0</v>
          </cell>
          <cell r="JP400">
            <v>0</v>
          </cell>
          <cell r="JQ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  <cell r="GX401">
            <v>0</v>
          </cell>
          <cell r="GY401">
            <v>0</v>
          </cell>
          <cell r="GZ401">
            <v>0</v>
          </cell>
          <cell r="HA401">
            <v>0</v>
          </cell>
          <cell r="HB401">
            <v>0</v>
          </cell>
          <cell r="HC401">
            <v>0</v>
          </cell>
          <cell r="HD401">
            <v>0</v>
          </cell>
          <cell r="HE401">
            <v>0</v>
          </cell>
          <cell r="HF401">
            <v>0</v>
          </cell>
          <cell r="HG401">
            <v>0</v>
          </cell>
          <cell r="HH401">
            <v>0</v>
          </cell>
          <cell r="HI401">
            <v>0</v>
          </cell>
          <cell r="HJ401">
            <v>0</v>
          </cell>
          <cell r="HK401">
            <v>0</v>
          </cell>
          <cell r="HL401">
            <v>0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0</v>
          </cell>
          <cell r="IE401">
            <v>0</v>
          </cell>
          <cell r="IF401">
            <v>0</v>
          </cell>
          <cell r="IG401">
            <v>0</v>
          </cell>
          <cell r="IH401">
            <v>0</v>
          </cell>
          <cell r="II401">
            <v>0</v>
          </cell>
          <cell r="IJ401">
            <v>0</v>
          </cell>
          <cell r="IK401">
            <v>0</v>
          </cell>
          <cell r="IL401">
            <v>0</v>
          </cell>
          <cell r="IM401">
            <v>0</v>
          </cell>
          <cell r="IN401">
            <v>0</v>
          </cell>
          <cell r="IO401">
            <v>0</v>
          </cell>
          <cell r="IP401">
            <v>0</v>
          </cell>
          <cell r="IQ401">
            <v>0</v>
          </cell>
          <cell r="IR401">
            <v>0</v>
          </cell>
          <cell r="IS401">
            <v>0</v>
          </cell>
          <cell r="IT401">
            <v>0</v>
          </cell>
          <cell r="IU401">
            <v>0</v>
          </cell>
          <cell r="IV401">
            <v>0</v>
          </cell>
          <cell r="IW401">
            <v>0</v>
          </cell>
          <cell r="IX401">
            <v>0</v>
          </cell>
          <cell r="IY401">
            <v>0</v>
          </cell>
          <cell r="IZ401">
            <v>0</v>
          </cell>
          <cell r="JA401">
            <v>0</v>
          </cell>
          <cell r="JB401">
            <v>0</v>
          </cell>
          <cell r="JC401">
            <v>0</v>
          </cell>
          <cell r="JD401">
            <v>0</v>
          </cell>
          <cell r="JE401">
            <v>0</v>
          </cell>
          <cell r="JF401">
            <v>0</v>
          </cell>
          <cell r="JG401">
            <v>0</v>
          </cell>
          <cell r="JH401">
            <v>0</v>
          </cell>
          <cell r="JI401">
            <v>0</v>
          </cell>
          <cell r="JJ401">
            <v>0</v>
          </cell>
          <cell r="JK401">
            <v>0</v>
          </cell>
          <cell r="JL401">
            <v>0</v>
          </cell>
          <cell r="JM401">
            <v>0</v>
          </cell>
          <cell r="JN401">
            <v>0</v>
          </cell>
          <cell r="JO401">
            <v>0</v>
          </cell>
          <cell r="JP401">
            <v>0</v>
          </cell>
          <cell r="JQ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  <cell r="IH402">
            <v>0</v>
          </cell>
          <cell r="II402">
            <v>0</v>
          </cell>
          <cell r="IJ402">
            <v>0</v>
          </cell>
          <cell r="IK402">
            <v>0</v>
          </cell>
          <cell r="IL402">
            <v>0</v>
          </cell>
          <cell r="IM402">
            <v>0</v>
          </cell>
          <cell r="IN402">
            <v>0</v>
          </cell>
          <cell r="IO402">
            <v>0</v>
          </cell>
          <cell r="IP402">
            <v>0</v>
          </cell>
          <cell r="IQ402">
            <v>0</v>
          </cell>
          <cell r="IR402">
            <v>0</v>
          </cell>
          <cell r="IS402">
            <v>0</v>
          </cell>
          <cell r="IT402">
            <v>0</v>
          </cell>
          <cell r="IU402">
            <v>0</v>
          </cell>
          <cell r="IV402">
            <v>0</v>
          </cell>
          <cell r="IW402">
            <v>0</v>
          </cell>
          <cell r="IX402">
            <v>0</v>
          </cell>
          <cell r="IY402">
            <v>0</v>
          </cell>
          <cell r="IZ402">
            <v>0</v>
          </cell>
          <cell r="JA402">
            <v>0</v>
          </cell>
          <cell r="JB402">
            <v>0</v>
          </cell>
          <cell r="JC402">
            <v>0</v>
          </cell>
          <cell r="JD402">
            <v>0</v>
          </cell>
          <cell r="JE402">
            <v>0</v>
          </cell>
          <cell r="JF402">
            <v>0</v>
          </cell>
          <cell r="JG402">
            <v>0</v>
          </cell>
          <cell r="JH402">
            <v>0</v>
          </cell>
          <cell r="JI402">
            <v>0</v>
          </cell>
          <cell r="JJ402">
            <v>0</v>
          </cell>
          <cell r="JK402">
            <v>0</v>
          </cell>
          <cell r="JL402">
            <v>0</v>
          </cell>
          <cell r="JM402">
            <v>0</v>
          </cell>
          <cell r="JN402">
            <v>0</v>
          </cell>
          <cell r="JO402">
            <v>0</v>
          </cell>
          <cell r="JP402">
            <v>0</v>
          </cell>
          <cell r="JQ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  <cell r="GX403">
            <v>0</v>
          </cell>
          <cell r="GY403">
            <v>0</v>
          </cell>
          <cell r="GZ403">
            <v>0</v>
          </cell>
          <cell r="HA403">
            <v>0</v>
          </cell>
          <cell r="HB403">
            <v>0</v>
          </cell>
          <cell r="HC403">
            <v>0</v>
          </cell>
          <cell r="HD403">
            <v>0</v>
          </cell>
          <cell r="HE403">
            <v>0</v>
          </cell>
          <cell r="HF403">
            <v>0</v>
          </cell>
          <cell r="HG403">
            <v>0</v>
          </cell>
          <cell r="HH403">
            <v>0</v>
          </cell>
          <cell r="HI403">
            <v>0</v>
          </cell>
          <cell r="HJ403">
            <v>0</v>
          </cell>
          <cell r="HK403">
            <v>0</v>
          </cell>
          <cell r="HL403">
            <v>0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0</v>
          </cell>
          <cell r="IE403">
            <v>0</v>
          </cell>
          <cell r="IF403">
            <v>0</v>
          </cell>
          <cell r="IG403">
            <v>0</v>
          </cell>
          <cell r="IH403">
            <v>0</v>
          </cell>
          <cell r="II403">
            <v>0</v>
          </cell>
          <cell r="IJ403">
            <v>0</v>
          </cell>
          <cell r="IK403">
            <v>0</v>
          </cell>
          <cell r="IL403">
            <v>0</v>
          </cell>
          <cell r="IM403">
            <v>0</v>
          </cell>
          <cell r="IN403">
            <v>0</v>
          </cell>
          <cell r="IO403">
            <v>0</v>
          </cell>
          <cell r="IP403">
            <v>0</v>
          </cell>
          <cell r="IQ403">
            <v>0</v>
          </cell>
          <cell r="IR403">
            <v>0</v>
          </cell>
          <cell r="IS403">
            <v>0</v>
          </cell>
          <cell r="IT403">
            <v>0</v>
          </cell>
          <cell r="IU403">
            <v>0</v>
          </cell>
          <cell r="IV403">
            <v>0</v>
          </cell>
          <cell r="IW403">
            <v>0</v>
          </cell>
          <cell r="IX403">
            <v>0</v>
          </cell>
          <cell r="IY403">
            <v>0</v>
          </cell>
          <cell r="IZ403">
            <v>0</v>
          </cell>
          <cell r="JA403">
            <v>0</v>
          </cell>
          <cell r="JB403">
            <v>0</v>
          </cell>
          <cell r="JC403">
            <v>0</v>
          </cell>
          <cell r="JD403">
            <v>0</v>
          </cell>
          <cell r="JE403">
            <v>0</v>
          </cell>
          <cell r="JF403">
            <v>0</v>
          </cell>
          <cell r="JG403">
            <v>0</v>
          </cell>
          <cell r="JH403">
            <v>0</v>
          </cell>
          <cell r="JI403">
            <v>0</v>
          </cell>
          <cell r="JJ403">
            <v>0</v>
          </cell>
          <cell r="JK403">
            <v>0</v>
          </cell>
          <cell r="JL403">
            <v>0</v>
          </cell>
          <cell r="JM403">
            <v>0</v>
          </cell>
          <cell r="JN403">
            <v>0</v>
          </cell>
          <cell r="JO403">
            <v>0</v>
          </cell>
          <cell r="JP403">
            <v>0</v>
          </cell>
          <cell r="JQ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  <cell r="GX404">
            <v>0</v>
          </cell>
          <cell r="GY404">
            <v>0</v>
          </cell>
          <cell r="GZ404">
            <v>0</v>
          </cell>
          <cell r="HA404">
            <v>0</v>
          </cell>
          <cell r="HB404">
            <v>0</v>
          </cell>
          <cell r="HC404">
            <v>0</v>
          </cell>
          <cell r="HD404">
            <v>0</v>
          </cell>
          <cell r="HE404">
            <v>0</v>
          </cell>
          <cell r="HF404">
            <v>0</v>
          </cell>
          <cell r="HG404">
            <v>0</v>
          </cell>
          <cell r="HH404">
            <v>0</v>
          </cell>
          <cell r="HI404">
            <v>0</v>
          </cell>
          <cell r="HJ404">
            <v>0</v>
          </cell>
          <cell r="HK404">
            <v>0</v>
          </cell>
          <cell r="HL404">
            <v>0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0</v>
          </cell>
          <cell r="IG404">
            <v>0</v>
          </cell>
          <cell r="IH404">
            <v>0</v>
          </cell>
          <cell r="II404">
            <v>0</v>
          </cell>
          <cell r="IJ404">
            <v>0</v>
          </cell>
          <cell r="IK404">
            <v>0</v>
          </cell>
          <cell r="IL404">
            <v>0</v>
          </cell>
          <cell r="IM404">
            <v>0</v>
          </cell>
          <cell r="IN404">
            <v>0</v>
          </cell>
          <cell r="IO404">
            <v>0</v>
          </cell>
          <cell r="IP404">
            <v>0</v>
          </cell>
          <cell r="IQ404">
            <v>0</v>
          </cell>
          <cell r="IR404">
            <v>0</v>
          </cell>
          <cell r="IS404">
            <v>0</v>
          </cell>
          <cell r="IT404">
            <v>0</v>
          </cell>
          <cell r="IU404">
            <v>0</v>
          </cell>
          <cell r="IV404">
            <v>0</v>
          </cell>
          <cell r="IW404">
            <v>0</v>
          </cell>
          <cell r="IX404">
            <v>0</v>
          </cell>
          <cell r="IY404">
            <v>0</v>
          </cell>
          <cell r="IZ404">
            <v>0</v>
          </cell>
          <cell r="JA404">
            <v>0</v>
          </cell>
          <cell r="JB404">
            <v>0</v>
          </cell>
          <cell r="JC404">
            <v>0</v>
          </cell>
          <cell r="JD404">
            <v>0</v>
          </cell>
          <cell r="JE404">
            <v>0</v>
          </cell>
          <cell r="JF404">
            <v>0</v>
          </cell>
          <cell r="JG404">
            <v>0</v>
          </cell>
          <cell r="JH404">
            <v>0</v>
          </cell>
          <cell r="JI404">
            <v>0</v>
          </cell>
          <cell r="JJ404">
            <v>0</v>
          </cell>
          <cell r="JK404">
            <v>0</v>
          </cell>
          <cell r="JL404">
            <v>0</v>
          </cell>
          <cell r="JM404">
            <v>0</v>
          </cell>
          <cell r="JN404">
            <v>0</v>
          </cell>
          <cell r="JO404">
            <v>0</v>
          </cell>
          <cell r="JP404">
            <v>0</v>
          </cell>
          <cell r="JQ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-4.2803098570000087E-2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-4.2003863199999991E-3</v>
          </cell>
          <cell r="BZ405">
            <v>0</v>
          </cell>
          <cell r="CA405">
            <v>-3.8602712249999976E-2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2.1339577070000004E-2</v>
          </cell>
          <cell r="DF405">
            <v>0</v>
          </cell>
          <cell r="DG405">
            <v>-8.4776877999998002E-4</v>
          </cell>
          <cell r="DH405">
            <v>0</v>
          </cell>
          <cell r="DI405">
            <v>1.6124759939999997E-2</v>
          </cell>
          <cell r="DJ405">
            <v>6.0625859100000012E-3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-6.174350530000039E-3</v>
          </cell>
          <cell r="EF405">
            <v>0</v>
          </cell>
          <cell r="EG405">
            <v>2.6322369599999784E-3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-8.8065874900000174E-3</v>
          </cell>
          <cell r="EP405">
            <v>0</v>
          </cell>
          <cell r="EQ405">
            <v>0</v>
          </cell>
          <cell r="ER405">
            <v>2.1512649999988476E-4</v>
          </cell>
          <cell r="ES405">
            <v>0</v>
          </cell>
          <cell r="ET405">
            <v>2.1512649999999578E-4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0</v>
          </cell>
          <cell r="FR405">
            <v>0</v>
          </cell>
          <cell r="FS405">
            <v>0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O405">
            <v>0</v>
          </cell>
          <cell r="GP405">
            <v>0</v>
          </cell>
          <cell r="GQ405">
            <v>0</v>
          </cell>
          <cell r="GR405">
            <v>-1.1222061530000049E-2</v>
          </cell>
          <cell r="GS405">
            <v>0</v>
          </cell>
          <cell r="GT405">
            <v>0</v>
          </cell>
          <cell r="GU405">
            <v>0</v>
          </cell>
          <cell r="GV405">
            <v>-3.8837048999999998E-3</v>
          </cell>
          <cell r="GW405">
            <v>0</v>
          </cell>
          <cell r="GX405">
            <v>0</v>
          </cell>
          <cell r="GY405">
            <v>-7.3383566300000008E-3</v>
          </cell>
          <cell r="GZ405">
            <v>0</v>
          </cell>
          <cell r="HA405">
            <v>0</v>
          </cell>
          <cell r="HB405">
            <v>0</v>
          </cell>
          <cell r="HC405">
            <v>0</v>
          </cell>
          <cell r="HD405">
            <v>0</v>
          </cell>
          <cell r="HE405">
            <v>2.8467744139999862E-2</v>
          </cell>
          <cell r="HF405">
            <v>2.8458254070000008E-2</v>
          </cell>
          <cell r="HG405">
            <v>5.1364861000000039E-4</v>
          </cell>
          <cell r="HH405">
            <v>0</v>
          </cell>
          <cell r="HI405">
            <v>0</v>
          </cell>
          <cell r="HJ405">
            <v>0</v>
          </cell>
          <cell r="HK405">
            <v>0</v>
          </cell>
          <cell r="HL405">
            <v>0</v>
          </cell>
          <cell r="HM405">
            <v>0</v>
          </cell>
          <cell r="HN405">
            <v>0</v>
          </cell>
          <cell r="HO405">
            <v>0</v>
          </cell>
          <cell r="HP405">
            <v>-5.0415854000002147E-4</v>
          </cell>
          <cell r="HQ405">
            <v>0</v>
          </cell>
          <cell r="HR405">
            <v>-4.8510149299998417E-3</v>
          </cell>
          <cell r="HS405">
            <v>0</v>
          </cell>
          <cell r="HT405">
            <v>-5.5244980099999896E-3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6.7348307999999524E-4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0</v>
          </cell>
          <cell r="IE405">
            <v>2.5229937799999824E-2</v>
          </cell>
          <cell r="IF405">
            <v>-9.9875780999991726E-4</v>
          </cell>
          <cell r="IG405">
            <v>0</v>
          </cell>
          <cell r="IH405">
            <v>0</v>
          </cell>
          <cell r="II405">
            <v>0</v>
          </cell>
          <cell r="IJ405">
            <v>0</v>
          </cell>
          <cell r="IK405">
            <v>0</v>
          </cell>
          <cell r="IL405">
            <v>0</v>
          </cell>
          <cell r="IM405">
            <v>0</v>
          </cell>
          <cell r="IN405">
            <v>0</v>
          </cell>
          <cell r="IO405">
            <v>0</v>
          </cell>
          <cell r="IP405">
            <v>0</v>
          </cell>
          <cell r="IQ405">
            <v>2.6228695609999964E-2</v>
          </cell>
          <cell r="IR405">
            <v>7.2007418999997519E-4</v>
          </cell>
          <cell r="IS405">
            <v>7.200741900000307E-4</v>
          </cell>
          <cell r="IT405">
            <v>0</v>
          </cell>
          <cell r="IU405">
            <v>0</v>
          </cell>
          <cell r="IV405">
            <v>0</v>
          </cell>
          <cell r="IW405">
            <v>0</v>
          </cell>
          <cell r="IX405">
            <v>0</v>
          </cell>
          <cell r="IY405">
            <v>0</v>
          </cell>
          <cell r="IZ405">
            <v>0</v>
          </cell>
          <cell r="JA405">
            <v>0</v>
          </cell>
          <cell r="JB405">
            <v>0</v>
          </cell>
          <cell r="JC405">
            <v>0</v>
          </cell>
          <cell r="JD405">
            <v>0</v>
          </cell>
          <cell r="JE405">
            <v>7.3080584100000401E-3</v>
          </cell>
          <cell r="JF405">
            <v>0</v>
          </cell>
          <cell r="JG405">
            <v>6.6265272600000147E-3</v>
          </cell>
          <cell r="JH405">
            <v>0</v>
          </cell>
          <cell r="JI405">
            <v>0</v>
          </cell>
          <cell r="JJ405">
            <v>0</v>
          </cell>
          <cell r="JK405">
            <v>0</v>
          </cell>
          <cell r="JL405">
            <v>0</v>
          </cell>
          <cell r="JM405">
            <v>0</v>
          </cell>
          <cell r="JN405">
            <v>0</v>
          </cell>
          <cell r="JO405">
            <v>0</v>
          </cell>
          <cell r="JP405">
            <v>6.8153114999996989E-4</v>
          </cell>
          <cell r="JQ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  <cell r="GX406">
            <v>0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0</v>
          </cell>
          <cell r="IG406">
            <v>0</v>
          </cell>
          <cell r="IH406">
            <v>0</v>
          </cell>
          <cell r="II406">
            <v>0</v>
          </cell>
          <cell r="IJ406">
            <v>0</v>
          </cell>
          <cell r="IK406">
            <v>0</v>
          </cell>
          <cell r="IL406">
            <v>0</v>
          </cell>
          <cell r="IM406">
            <v>0</v>
          </cell>
          <cell r="IN406">
            <v>0</v>
          </cell>
          <cell r="IO406">
            <v>0</v>
          </cell>
          <cell r="IP406">
            <v>0</v>
          </cell>
          <cell r="IQ406">
            <v>0</v>
          </cell>
          <cell r="IR406">
            <v>0</v>
          </cell>
          <cell r="IS406">
            <v>0</v>
          </cell>
          <cell r="IT406">
            <v>0</v>
          </cell>
          <cell r="IU406">
            <v>0</v>
          </cell>
          <cell r="IV406">
            <v>0</v>
          </cell>
          <cell r="IW406">
            <v>0</v>
          </cell>
          <cell r="IX406">
            <v>0</v>
          </cell>
          <cell r="IY406">
            <v>0</v>
          </cell>
          <cell r="IZ406">
            <v>0</v>
          </cell>
          <cell r="JA406">
            <v>0</v>
          </cell>
          <cell r="JB406">
            <v>0</v>
          </cell>
          <cell r="JC406">
            <v>0</v>
          </cell>
          <cell r="JD406">
            <v>0</v>
          </cell>
          <cell r="JE406">
            <v>0</v>
          </cell>
          <cell r="JF406">
            <v>0</v>
          </cell>
          <cell r="JG406">
            <v>0</v>
          </cell>
          <cell r="JH406">
            <v>0</v>
          </cell>
          <cell r="JI406">
            <v>0</v>
          </cell>
          <cell r="JJ406">
            <v>0</v>
          </cell>
          <cell r="JK406">
            <v>0</v>
          </cell>
          <cell r="JL406">
            <v>0</v>
          </cell>
          <cell r="JM406">
            <v>0</v>
          </cell>
          <cell r="JN406">
            <v>0</v>
          </cell>
          <cell r="JO406">
            <v>0</v>
          </cell>
          <cell r="JP406">
            <v>0</v>
          </cell>
          <cell r="JQ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  <cell r="GX407">
            <v>0</v>
          </cell>
          <cell r="GY407">
            <v>0</v>
          </cell>
          <cell r="GZ407">
            <v>0</v>
          </cell>
          <cell r="HA407">
            <v>0</v>
          </cell>
          <cell r="HB407">
            <v>0</v>
          </cell>
          <cell r="HC407">
            <v>0</v>
          </cell>
          <cell r="HD407">
            <v>0</v>
          </cell>
          <cell r="HE407">
            <v>0</v>
          </cell>
          <cell r="HF407">
            <v>0</v>
          </cell>
          <cell r="HG407">
            <v>0</v>
          </cell>
          <cell r="HH407">
            <v>0</v>
          </cell>
          <cell r="HI407">
            <v>0</v>
          </cell>
          <cell r="HJ407">
            <v>0</v>
          </cell>
          <cell r="HK407">
            <v>0</v>
          </cell>
          <cell r="HL407">
            <v>0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0</v>
          </cell>
          <cell r="IG407">
            <v>0</v>
          </cell>
          <cell r="IH407">
            <v>0</v>
          </cell>
          <cell r="II407">
            <v>0</v>
          </cell>
          <cell r="IJ407">
            <v>0</v>
          </cell>
          <cell r="IK407">
            <v>0</v>
          </cell>
          <cell r="IL407">
            <v>0</v>
          </cell>
          <cell r="IM407">
            <v>0</v>
          </cell>
          <cell r="IN407">
            <v>0</v>
          </cell>
          <cell r="IO407">
            <v>0</v>
          </cell>
          <cell r="IP407">
            <v>0</v>
          </cell>
          <cell r="IQ407">
            <v>0</v>
          </cell>
          <cell r="IR407">
            <v>0</v>
          </cell>
          <cell r="IS407">
            <v>0</v>
          </cell>
          <cell r="IT407">
            <v>0</v>
          </cell>
          <cell r="IU407">
            <v>0</v>
          </cell>
          <cell r="IV407">
            <v>0</v>
          </cell>
          <cell r="IW407">
            <v>0</v>
          </cell>
          <cell r="IX407">
            <v>0</v>
          </cell>
          <cell r="IY407">
            <v>0</v>
          </cell>
          <cell r="IZ407">
            <v>0</v>
          </cell>
          <cell r="JA407">
            <v>0</v>
          </cell>
          <cell r="JB407">
            <v>0</v>
          </cell>
          <cell r="JC407">
            <v>0</v>
          </cell>
          <cell r="JD407">
            <v>0</v>
          </cell>
          <cell r="JE407">
            <v>0</v>
          </cell>
          <cell r="JF407">
            <v>0</v>
          </cell>
          <cell r="JG407">
            <v>0</v>
          </cell>
          <cell r="JH407">
            <v>0</v>
          </cell>
          <cell r="JI407">
            <v>0</v>
          </cell>
          <cell r="JJ407">
            <v>0</v>
          </cell>
          <cell r="JK407">
            <v>0</v>
          </cell>
          <cell r="JL407">
            <v>0</v>
          </cell>
          <cell r="JM407">
            <v>0</v>
          </cell>
          <cell r="JN407">
            <v>0</v>
          </cell>
          <cell r="JO407">
            <v>0</v>
          </cell>
          <cell r="JP407">
            <v>0</v>
          </cell>
          <cell r="JQ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  <cell r="GX408">
            <v>0</v>
          </cell>
          <cell r="GY408">
            <v>0</v>
          </cell>
          <cell r="GZ408">
            <v>0</v>
          </cell>
          <cell r="HA408">
            <v>0</v>
          </cell>
          <cell r="HB408">
            <v>0</v>
          </cell>
          <cell r="HC408">
            <v>0</v>
          </cell>
          <cell r="HD408">
            <v>0</v>
          </cell>
          <cell r="HE408">
            <v>0</v>
          </cell>
          <cell r="HF408">
            <v>0</v>
          </cell>
          <cell r="HG408">
            <v>0</v>
          </cell>
          <cell r="HH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0</v>
          </cell>
          <cell r="IE408">
            <v>0</v>
          </cell>
          <cell r="IF408">
            <v>0</v>
          </cell>
          <cell r="IG408">
            <v>0</v>
          </cell>
          <cell r="IH408">
            <v>0</v>
          </cell>
          <cell r="II408">
            <v>0</v>
          </cell>
          <cell r="IJ408">
            <v>0</v>
          </cell>
          <cell r="IK408">
            <v>0</v>
          </cell>
          <cell r="IL408">
            <v>0</v>
          </cell>
          <cell r="IM408">
            <v>0</v>
          </cell>
          <cell r="IN408">
            <v>0</v>
          </cell>
          <cell r="IO408">
            <v>0</v>
          </cell>
          <cell r="IP408">
            <v>0</v>
          </cell>
          <cell r="IQ408">
            <v>0</v>
          </cell>
          <cell r="IR408">
            <v>0</v>
          </cell>
          <cell r="IS408">
            <v>0</v>
          </cell>
          <cell r="IT408">
            <v>0</v>
          </cell>
          <cell r="IU408">
            <v>0</v>
          </cell>
          <cell r="IV408">
            <v>0</v>
          </cell>
          <cell r="IW408">
            <v>0</v>
          </cell>
          <cell r="IX408">
            <v>0</v>
          </cell>
          <cell r="IY408">
            <v>0</v>
          </cell>
          <cell r="IZ408">
            <v>0</v>
          </cell>
          <cell r="JA408">
            <v>0</v>
          </cell>
          <cell r="JB408">
            <v>0</v>
          </cell>
          <cell r="JC408">
            <v>0</v>
          </cell>
          <cell r="JD408">
            <v>0</v>
          </cell>
          <cell r="JE408">
            <v>0</v>
          </cell>
          <cell r="JF408">
            <v>0</v>
          </cell>
          <cell r="JG408">
            <v>0</v>
          </cell>
          <cell r="JH408">
            <v>0</v>
          </cell>
          <cell r="JI408">
            <v>0</v>
          </cell>
          <cell r="JJ408">
            <v>0</v>
          </cell>
          <cell r="JK408">
            <v>0</v>
          </cell>
          <cell r="JL408">
            <v>0</v>
          </cell>
          <cell r="JM408">
            <v>0</v>
          </cell>
          <cell r="JN408">
            <v>0</v>
          </cell>
          <cell r="JO408">
            <v>0</v>
          </cell>
          <cell r="JP408">
            <v>0</v>
          </cell>
          <cell r="JQ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  <cell r="GX409">
            <v>0</v>
          </cell>
          <cell r="GY409">
            <v>0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0</v>
          </cell>
          <cell r="IG409">
            <v>0</v>
          </cell>
          <cell r="IH409">
            <v>0</v>
          </cell>
          <cell r="II409">
            <v>0</v>
          </cell>
          <cell r="IJ409">
            <v>0</v>
          </cell>
          <cell r="IK409">
            <v>0</v>
          </cell>
          <cell r="IL409">
            <v>0</v>
          </cell>
          <cell r="IM409">
            <v>0</v>
          </cell>
          <cell r="IN409">
            <v>0</v>
          </cell>
          <cell r="IO409">
            <v>0</v>
          </cell>
          <cell r="IP409">
            <v>0</v>
          </cell>
          <cell r="IQ409">
            <v>0</v>
          </cell>
          <cell r="IR409">
            <v>0</v>
          </cell>
          <cell r="IS409">
            <v>0</v>
          </cell>
          <cell r="IT409">
            <v>0</v>
          </cell>
          <cell r="IU409">
            <v>0</v>
          </cell>
          <cell r="IV409">
            <v>0</v>
          </cell>
          <cell r="IW409">
            <v>0</v>
          </cell>
          <cell r="IX409">
            <v>0</v>
          </cell>
          <cell r="IY409">
            <v>0</v>
          </cell>
          <cell r="IZ409">
            <v>0</v>
          </cell>
          <cell r="JA409">
            <v>0</v>
          </cell>
          <cell r="JB409">
            <v>0</v>
          </cell>
          <cell r="JC409">
            <v>0</v>
          </cell>
          <cell r="JD409">
            <v>0</v>
          </cell>
          <cell r="JE409">
            <v>0</v>
          </cell>
          <cell r="JF409">
            <v>0</v>
          </cell>
          <cell r="JG409">
            <v>0</v>
          </cell>
          <cell r="JH409">
            <v>0</v>
          </cell>
          <cell r="JI409">
            <v>0</v>
          </cell>
          <cell r="JJ409">
            <v>0</v>
          </cell>
          <cell r="JK409">
            <v>0</v>
          </cell>
          <cell r="JL409">
            <v>0</v>
          </cell>
          <cell r="JM409">
            <v>0</v>
          </cell>
          <cell r="JN409">
            <v>0</v>
          </cell>
          <cell r="JO409">
            <v>0</v>
          </cell>
          <cell r="JP409">
            <v>0</v>
          </cell>
          <cell r="JQ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  <cell r="IJ410">
            <v>0</v>
          </cell>
          <cell r="IK410">
            <v>0</v>
          </cell>
          <cell r="IL410">
            <v>0</v>
          </cell>
          <cell r="IM410">
            <v>0</v>
          </cell>
          <cell r="IN410">
            <v>0</v>
          </cell>
          <cell r="IO410">
            <v>0</v>
          </cell>
          <cell r="IP410">
            <v>0</v>
          </cell>
          <cell r="IQ410">
            <v>0</v>
          </cell>
          <cell r="IR410">
            <v>0</v>
          </cell>
          <cell r="IS410">
            <v>0</v>
          </cell>
          <cell r="IT410">
            <v>0</v>
          </cell>
          <cell r="IU410">
            <v>0</v>
          </cell>
          <cell r="IV410">
            <v>0</v>
          </cell>
          <cell r="IW410">
            <v>0</v>
          </cell>
          <cell r="IX410">
            <v>0</v>
          </cell>
          <cell r="IY410">
            <v>0</v>
          </cell>
          <cell r="IZ410">
            <v>0</v>
          </cell>
          <cell r="JA410">
            <v>0</v>
          </cell>
          <cell r="JB410">
            <v>0</v>
          </cell>
          <cell r="JC410">
            <v>0</v>
          </cell>
          <cell r="JD410">
            <v>0</v>
          </cell>
          <cell r="JE410">
            <v>0</v>
          </cell>
          <cell r="JF410">
            <v>0</v>
          </cell>
          <cell r="JG410">
            <v>0</v>
          </cell>
          <cell r="JH410">
            <v>0</v>
          </cell>
          <cell r="JI410">
            <v>0</v>
          </cell>
          <cell r="JJ410">
            <v>0</v>
          </cell>
          <cell r="JK410">
            <v>0</v>
          </cell>
          <cell r="JL410">
            <v>0</v>
          </cell>
          <cell r="JM410">
            <v>0</v>
          </cell>
          <cell r="JN410">
            <v>0</v>
          </cell>
          <cell r="JO410">
            <v>0</v>
          </cell>
          <cell r="JP410">
            <v>0</v>
          </cell>
          <cell r="JQ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  <cell r="IJ411">
            <v>0</v>
          </cell>
          <cell r="IK411">
            <v>0</v>
          </cell>
          <cell r="IL411">
            <v>0</v>
          </cell>
          <cell r="IM411">
            <v>0</v>
          </cell>
          <cell r="IN411">
            <v>0</v>
          </cell>
          <cell r="IO411">
            <v>0</v>
          </cell>
          <cell r="IP411">
            <v>0</v>
          </cell>
          <cell r="IQ411">
            <v>0</v>
          </cell>
          <cell r="IR411">
            <v>0</v>
          </cell>
          <cell r="IS411">
            <v>0</v>
          </cell>
          <cell r="IT411">
            <v>0</v>
          </cell>
          <cell r="IU411">
            <v>0</v>
          </cell>
          <cell r="IV411">
            <v>0</v>
          </cell>
          <cell r="IW411">
            <v>0</v>
          </cell>
          <cell r="IX411">
            <v>0</v>
          </cell>
          <cell r="IY411">
            <v>0</v>
          </cell>
          <cell r="IZ411">
            <v>0</v>
          </cell>
          <cell r="JA411">
            <v>0</v>
          </cell>
          <cell r="JB411">
            <v>0</v>
          </cell>
          <cell r="JC411">
            <v>0</v>
          </cell>
          <cell r="JD411">
            <v>0</v>
          </cell>
          <cell r="JE411">
            <v>0</v>
          </cell>
          <cell r="JF411">
            <v>0</v>
          </cell>
          <cell r="JG411">
            <v>0</v>
          </cell>
          <cell r="JH411">
            <v>0</v>
          </cell>
          <cell r="JI411">
            <v>0</v>
          </cell>
          <cell r="JJ411">
            <v>0</v>
          </cell>
          <cell r="JK411">
            <v>0</v>
          </cell>
          <cell r="JL411">
            <v>0</v>
          </cell>
          <cell r="JM411">
            <v>0</v>
          </cell>
          <cell r="JN411">
            <v>0</v>
          </cell>
          <cell r="JO411">
            <v>0</v>
          </cell>
          <cell r="JP411">
            <v>0</v>
          </cell>
          <cell r="JQ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  <cell r="IJ412">
            <v>0</v>
          </cell>
          <cell r="IK412">
            <v>0</v>
          </cell>
          <cell r="IL412">
            <v>0</v>
          </cell>
          <cell r="IM412">
            <v>0</v>
          </cell>
          <cell r="IN412">
            <v>0</v>
          </cell>
          <cell r="IO412">
            <v>0</v>
          </cell>
          <cell r="IP412">
            <v>0</v>
          </cell>
          <cell r="IQ412">
            <v>0</v>
          </cell>
          <cell r="IR412">
            <v>0</v>
          </cell>
          <cell r="IS412">
            <v>0</v>
          </cell>
          <cell r="IT412">
            <v>0</v>
          </cell>
          <cell r="IU412">
            <v>0</v>
          </cell>
          <cell r="IV412">
            <v>0</v>
          </cell>
          <cell r="IW412">
            <v>0</v>
          </cell>
          <cell r="IX412">
            <v>0</v>
          </cell>
          <cell r="IY412">
            <v>0</v>
          </cell>
          <cell r="IZ412">
            <v>0</v>
          </cell>
          <cell r="JA412">
            <v>0</v>
          </cell>
          <cell r="JB412">
            <v>0</v>
          </cell>
          <cell r="JC412">
            <v>0</v>
          </cell>
          <cell r="JD412">
            <v>0</v>
          </cell>
          <cell r="JE412">
            <v>0</v>
          </cell>
          <cell r="JF412">
            <v>0</v>
          </cell>
          <cell r="JG412">
            <v>0</v>
          </cell>
          <cell r="JH412">
            <v>0</v>
          </cell>
          <cell r="JI412">
            <v>0</v>
          </cell>
          <cell r="JJ412">
            <v>0</v>
          </cell>
          <cell r="JK412">
            <v>0</v>
          </cell>
          <cell r="JL412">
            <v>0</v>
          </cell>
          <cell r="JM412">
            <v>0</v>
          </cell>
          <cell r="JN412">
            <v>0</v>
          </cell>
          <cell r="JO412">
            <v>0</v>
          </cell>
          <cell r="JP412">
            <v>0</v>
          </cell>
          <cell r="JQ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  <cell r="IJ413">
            <v>0</v>
          </cell>
          <cell r="IK413">
            <v>0</v>
          </cell>
          <cell r="IL413">
            <v>0</v>
          </cell>
          <cell r="IM413">
            <v>0</v>
          </cell>
          <cell r="IN413">
            <v>0</v>
          </cell>
          <cell r="IO413">
            <v>0</v>
          </cell>
          <cell r="IP413">
            <v>0</v>
          </cell>
          <cell r="IQ413">
            <v>0</v>
          </cell>
          <cell r="IR413">
            <v>0</v>
          </cell>
          <cell r="IS413">
            <v>0</v>
          </cell>
          <cell r="IT413">
            <v>0</v>
          </cell>
          <cell r="IU413">
            <v>0</v>
          </cell>
          <cell r="IV413">
            <v>0</v>
          </cell>
          <cell r="IW413">
            <v>0</v>
          </cell>
          <cell r="IX413">
            <v>0</v>
          </cell>
          <cell r="IY413">
            <v>0</v>
          </cell>
          <cell r="IZ413">
            <v>0</v>
          </cell>
          <cell r="JA413">
            <v>0</v>
          </cell>
          <cell r="JB413">
            <v>0</v>
          </cell>
          <cell r="JC413">
            <v>0</v>
          </cell>
          <cell r="JD413">
            <v>0</v>
          </cell>
          <cell r="JE413">
            <v>0</v>
          </cell>
          <cell r="JF413">
            <v>0</v>
          </cell>
          <cell r="JG413">
            <v>0</v>
          </cell>
          <cell r="JH413">
            <v>0</v>
          </cell>
          <cell r="JI413">
            <v>0</v>
          </cell>
          <cell r="JJ413">
            <v>0</v>
          </cell>
          <cell r="JK413">
            <v>0</v>
          </cell>
          <cell r="JL413">
            <v>0</v>
          </cell>
          <cell r="JM413">
            <v>0</v>
          </cell>
          <cell r="JN413">
            <v>0</v>
          </cell>
          <cell r="JO413">
            <v>0</v>
          </cell>
          <cell r="JP413">
            <v>0</v>
          </cell>
          <cell r="JQ413">
            <v>0</v>
          </cell>
        </row>
        <row r="414">
          <cell r="F414">
            <v>0.95908300381051959</v>
          </cell>
          <cell r="G414">
            <v>-0.23902920203181566</v>
          </cell>
          <cell r="H414">
            <v>-3.0565514739500941</v>
          </cell>
          <cell r="I414">
            <v>-0.4359476099962194</v>
          </cell>
          <cell r="J414">
            <v>9.6001928738496645</v>
          </cell>
          <cell r="K414">
            <v>-2.9259150599646091</v>
          </cell>
          <cell r="L414">
            <v>0.40043429825163912</v>
          </cell>
          <cell r="M414">
            <v>7.9292263595561963E-2</v>
          </cell>
          <cell r="N414">
            <v>5.9112755597197975</v>
          </cell>
          <cell r="O414">
            <v>-0.30955478473151743</v>
          </cell>
          <cell r="P414">
            <v>6.95472940315085</v>
          </cell>
          <cell r="Q414">
            <v>-6.2472699939462473E-2</v>
          </cell>
          <cell r="R414">
            <v>-1671.6857027030783</v>
          </cell>
          <cell r="S414">
            <v>-95.293746752973675</v>
          </cell>
          <cell r="T414">
            <v>-82.223547827401489</v>
          </cell>
          <cell r="U414">
            <v>-27.607655763702496</v>
          </cell>
          <cell r="V414">
            <v>-68.110580457330798</v>
          </cell>
          <cell r="W414">
            <v>-32.684282531314238</v>
          </cell>
          <cell r="X414">
            <v>-301.29783249563479</v>
          </cell>
          <cell r="Y414">
            <v>-320.07378154338221</v>
          </cell>
          <cell r="Z414">
            <v>-288.22116272294807</v>
          </cell>
          <cell r="AA414">
            <v>-108.8397648591781</v>
          </cell>
          <cell r="AB414">
            <v>-120.97511268286326</v>
          </cell>
          <cell r="AC414">
            <v>-123.2023704588064</v>
          </cell>
          <cell r="AD414">
            <v>-103.15586460756094</v>
          </cell>
          <cell r="AE414">
            <v>-2264.1159810511163</v>
          </cell>
          <cell r="AF414">
            <v>-83.187018702450587</v>
          </cell>
          <cell r="AG414">
            <v>-205.0949293710255</v>
          </cell>
          <cell r="AH414">
            <v>-92.316507802261185</v>
          </cell>
          <cell r="AI414">
            <v>-136.37854474128471</v>
          </cell>
          <cell r="AJ414">
            <v>-131.99063414738703</v>
          </cell>
          <cell r="AK414">
            <v>-105.9421837895934</v>
          </cell>
          <cell r="AL414">
            <v>-386.92363384355122</v>
          </cell>
          <cell r="AM414">
            <v>-518.65916645624384</v>
          </cell>
          <cell r="AN414">
            <v>-240.57136170011654</v>
          </cell>
          <cell r="AO414">
            <v>-63.116343550736929</v>
          </cell>
          <cell r="AP414">
            <v>-142.5477822844332</v>
          </cell>
          <cell r="AQ414">
            <v>-157.3878746620685</v>
          </cell>
          <cell r="AR414">
            <v>-2456.1688753308845</v>
          </cell>
          <cell r="AS414">
            <v>-89.522217152647499</v>
          </cell>
          <cell r="AT414">
            <v>-156.02747536633251</v>
          </cell>
          <cell r="AU414">
            <v>-65.75635071904253</v>
          </cell>
          <cell r="AV414">
            <v>-75.043539077280002</v>
          </cell>
          <cell r="AW414">
            <v>-107.84318369158427</v>
          </cell>
          <cell r="AX414">
            <v>-194.92184928519782</v>
          </cell>
          <cell r="AY414">
            <v>-577.98716986129148</v>
          </cell>
          <cell r="AZ414">
            <v>-497.31745721663174</v>
          </cell>
          <cell r="BA414">
            <v>-260.31283576708665</v>
          </cell>
          <cell r="BB414">
            <v>-124.61866387433111</v>
          </cell>
          <cell r="BC414">
            <v>-126.86031940755493</v>
          </cell>
          <cell r="BD414">
            <v>-179.95781391181663</v>
          </cell>
          <cell r="BE414">
            <v>-2596.2503522960469</v>
          </cell>
          <cell r="BF414">
            <v>-100.29230492259376</v>
          </cell>
          <cell r="BG414">
            <v>-140.62168005979765</v>
          </cell>
          <cell r="BH414">
            <v>-10.870676433998597</v>
          </cell>
          <cell r="BI414">
            <v>22.472678943860956</v>
          </cell>
          <cell r="BJ414">
            <v>-32.810130622809083</v>
          </cell>
          <cell r="BK414">
            <v>-313.15652321381276</v>
          </cell>
          <cell r="BL414">
            <v>-665.87205696944147</v>
          </cell>
          <cell r="BM414">
            <v>-579.22333366482053</v>
          </cell>
          <cell r="BN414">
            <v>-322.45938764593302</v>
          </cell>
          <cell r="BO414">
            <v>-135.02108394482639</v>
          </cell>
          <cell r="BP414">
            <v>-141.95044703001622</v>
          </cell>
          <cell r="BQ414">
            <v>-176.44540673186566</v>
          </cell>
          <cell r="BR414">
            <v>-2402.9018013750901</v>
          </cell>
          <cell r="BS414">
            <v>-112.77259254015371</v>
          </cell>
          <cell r="BT414">
            <v>-163.77211666721996</v>
          </cell>
          <cell r="BU414">
            <v>-112.68226215517643</v>
          </cell>
          <cell r="BV414">
            <v>-72.678113060545002</v>
          </cell>
          <cell r="BW414">
            <v>-67.439284760494047</v>
          </cell>
          <cell r="BX414">
            <v>-397.00280451478829</v>
          </cell>
          <cell r="BY414">
            <v>-322.73485416809854</v>
          </cell>
          <cell r="BZ414">
            <v>-478.70634797937237</v>
          </cell>
          <cell r="CA414">
            <v>-210.5342075509252</v>
          </cell>
          <cell r="CB414">
            <v>-76.442854083245038</v>
          </cell>
          <cell r="CC414">
            <v>-198.04967128636054</v>
          </cell>
          <cell r="CD414">
            <v>-190.08669260862371</v>
          </cell>
          <cell r="CE414">
            <v>-16.045927572646178</v>
          </cell>
          <cell r="CF414">
            <v>-8.2504359409504104</v>
          </cell>
          <cell r="CG414">
            <v>-27.493568878693623</v>
          </cell>
          <cell r="CH414">
            <v>10.810484633533633</v>
          </cell>
          <cell r="CI414">
            <v>-7.1511230583491852</v>
          </cell>
          <cell r="CJ414">
            <v>6.5044991400463914</v>
          </cell>
          <cell r="CK414">
            <v>-1.4915188414961449</v>
          </cell>
          <cell r="CL414">
            <v>8.6801733733955189</v>
          </cell>
          <cell r="CM414">
            <v>10.621896069555078</v>
          </cell>
          <cell r="CN414">
            <v>-1.4302746650646441</v>
          </cell>
          <cell r="CO414">
            <v>-21.432302761986648</v>
          </cell>
          <cell r="CP414">
            <v>5.7604639831697568</v>
          </cell>
          <cell r="CQ414">
            <v>8.8257793741868227</v>
          </cell>
          <cell r="CR414">
            <v>41.467768874776084</v>
          </cell>
          <cell r="CS414">
            <v>55.112990138717578</v>
          </cell>
          <cell r="CT414">
            <v>8.9165013868187089</v>
          </cell>
          <cell r="CU414">
            <v>-27.145571767883666</v>
          </cell>
          <cell r="CV414">
            <v>-13.346919523010001</v>
          </cell>
          <cell r="CW414">
            <v>-2.4643126953997125</v>
          </cell>
          <cell r="CX414">
            <v>-0.24923391334959888</v>
          </cell>
          <cell r="CY414">
            <v>33.857093343016459</v>
          </cell>
          <cell r="CZ414">
            <v>-30.578790531551931</v>
          </cell>
          <cell r="DA414">
            <v>41.463966295450518</v>
          </cell>
          <cell r="DB414">
            <v>16.90312600210018</v>
          </cell>
          <cell r="DC414">
            <v>-4.0226292636434664</v>
          </cell>
          <cell r="DD414">
            <v>-36.978450596448965</v>
          </cell>
          <cell r="DE414">
            <v>1.4535799855366349E-2</v>
          </cell>
          <cell r="DF414">
            <v>5.3352148632184253</v>
          </cell>
          <cell r="DG414">
            <v>-141.41181567341118</v>
          </cell>
          <cell r="DH414">
            <v>5.4314664043849916</v>
          </cell>
          <cell r="DI414">
            <v>27.293898220908886</v>
          </cell>
          <cell r="DJ414">
            <v>-0.99672871135044261</v>
          </cell>
          <cell r="DK414">
            <v>50.005803391341033</v>
          </cell>
          <cell r="DL414">
            <v>11.916531488612236</v>
          </cell>
          <cell r="DM414">
            <v>30.11890519229928</v>
          </cell>
          <cell r="DN414">
            <v>28.576258682798652</v>
          </cell>
          <cell r="DO414">
            <v>25.795249927861732</v>
          </cell>
          <cell r="DP414">
            <v>-27.189990112849046</v>
          </cell>
          <cell r="DQ414">
            <v>-14.860257873937371</v>
          </cell>
          <cell r="DR414">
            <v>360.90936980955303</v>
          </cell>
          <cell r="DS414">
            <v>-8.022149890428409</v>
          </cell>
          <cell r="DT414">
            <v>32.302614271917264</v>
          </cell>
          <cell r="DU414">
            <v>7.6633714645795408</v>
          </cell>
          <cell r="DV414">
            <v>-4.9859744771965779</v>
          </cell>
          <cell r="DW414">
            <v>37.947911180137453</v>
          </cell>
          <cell r="DX414">
            <v>-2.8308284828344767</v>
          </cell>
          <cell r="DY414">
            <v>13.074344635504531</v>
          </cell>
          <cell r="DZ414">
            <v>54.196247892818064</v>
          </cell>
          <cell r="EA414">
            <v>47.784959609125508</v>
          </cell>
          <cell r="EB414">
            <v>50.647705823204888</v>
          </cell>
          <cell r="EC414">
            <v>-12.734821085738076</v>
          </cell>
          <cell r="ED414">
            <v>145.86598886845604</v>
          </cell>
          <cell r="EE414">
            <v>37.079822817468084</v>
          </cell>
          <cell r="EF414">
            <v>11.459224206882936</v>
          </cell>
          <cell r="EG414">
            <v>-15.319402116816491</v>
          </cell>
          <cell r="EH414">
            <v>8.0537397069274448</v>
          </cell>
          <cell r="EI414">
            <v>-0.11436704651350738</v>
          </cell>
          <cell r="EJ414">
            <v>-14.499545498296357</v>
          </cell>
          <cell r="EK414">
            <v>12.733864387177164</v>
          </cell>
          <cell r="EL414">
            <v>-33.08987290650839</v>
          </cell>
          <cell r="EM414">
            <v>27.419340615320834</v>
          </cell>
          <cell r="EN414">
            <v>10.428803825554496</v>
          </cell>
          <cell r="EO414">
            <v>7.0498250237505999</v>
          </cell>
          <cell r="EP414">
            <v>47.972265699216223</v>
          </cell>
          <cell r="EQ414">
            <v>-25.014053079197765</v>
          </cell>
          <cell r="ER414">
            <v>-3.7681123829679564</v>
          </cell>
          <cell r="ES414">
            <v>-24.083490080069168</v>
          </cell>
          <cell r="ET414">
            <v>-1.3877440669821226</v>
          </cell>
          <cell r="EU414">
            <v>36.317249611456646</v>
          </cell>
          <cell r="EV414">
            <v>5.2262661115128139</v>
          </cell>
          <cell r="EW414">
            <v>-1.6786041706218384</v>
          </cell>
          <cell r="EX414">
            <v>76.190767914707976</v>
          </cell>
          <cell r="EY414">
            <v>-16.647183502696862</v>
          </cell>
          <cell r="EZ414">
            <v>-118.49811469673296</v>
          </cell>
          <cell r="FA414">
            <v>22.817899486195529</v>
          </cell>
          <cell r="FB414">
            <v>-7.1391986084054224</v>
          </cell>
          <cell r="FC414">
            <v>3.213966377741599</v>
          </cell>
          <cell r="FD414">
            <v>21.900073240918573</v>
          </cell>
          <cell r="FE414">
            <v>217.39774768357165</v>
          </cell>
          <cell r="FF414">
            <v>73.173908912154729</v>
          </cell>
          <cell r="FG414">
            <v>-56.961561526040896</v>
          </cell>
          <cell r="FH414">
            <v>42.974110766554077</v>
          </cell>
          <cell r="FI414">
            <v>23.278024495499267</v>
          </cell>
          <cell r="FJ414">
            <v>23.786132688546786</v>
          </cell>
          <cell r="FK414">
            <v>20.062628950541693</v>
          </cell>
          <cell r="FL414">
            <v>46.176733387488639</v>
          </cell>
          <cell r="FM414">
            <v>-12.704882782098139</v>
          </cell>
          <cell r="FN414">
            <v>12.875872480057296</v>
          </cell>
          <cell r="FO414">
            <v>-28.070630160880683</v>
          </cell>
          <cell r="FP414">
            <v>5.5553592119031237</v>
          </cell>
          <cell r="FQ414">
            <v>67.25205125976936</v>
          </cell>
          <cell r="FR414">
            <v>187.31051234400366</v>
          </cell>
          <cell r="FS414">
            <v>111.28341293126141</v>
          </cell>
          <cell r="FT414">
            <v>-27.340393129008589</v>
          </cell>
          <cell r="FU414">
            <v>20.106287582377263</v>
          </cell>
          <cell r="FV414">
            <v>4.3314725947420811</v>
          </cell>
          <cell r="FW414">
            <v>6.208585890053655</v>
          </cell>
          <cell r="FX414">
            <v>2.9072358561315923</v>
          </cell>
          <cell r="FY414">
            <v>6.8838995870173676</v>
          </cell>
          <cell r="FZ414">
            <v>-9.4419659528648481</v>
          </cell>
          <cell r="GA414">
            <v>38.899809410519083</v>
          </cell>
          <cell r="GB414">
            <v>-25.478896858818189</v>
          </cell>
          <cell r="GC414">
            <v>-8.1148452591150999E-4</v>
          </cell>
          <cell r="GD414">
            <v>58.951875917133293</v>
          </cell>
          <cell r="GE414">
            <v>69.285273312823847</v>
          </cell>
          <cell r="GF414">
            <v>11.351045698975213</v>
          </cell>
          <cell r="GG414">
            <v>-61.474376106714772</v>
          </cell>
          <cell r="GH414">
            <v>28.711892379113124</v>
          </cell>
          <cell r="GI414">
            <v>5.8428704321122495</v>
          </cell>
          <cell r="GJ414">
            <v>7.6497765872300079</v>
          </cell>
          <cell r="GK414">
            <v>22.315543206765142</v>
          </cell>
          <cell r="GL414">
            <v>-7.7352298331315978</v>
          </cell>
          <cell r="GM414">
            <v>26.47549789545883</v>
          </cell>
          <cell r="GN414">
            <v>14.45756282905495</v>
          </cell>
          <cell r="GO414">
            <v>8.4437839092497597</v>
          </cell>
          <cell r="GP414">
            <v>-14.497575422807131</v>
          </cell>
          <cell r="GQ414">
            <v>27.744481737550814</v>
          </cell>
          <cell r="GR414">
            <v>174.01223526347894</v>
          </cell>
          <cell r="GS414">
            <v>-45.724958855746081</v>
          </cell>
          <cell r="GT414">
            <v>29.67471261270839</v>
          </cell>
          <cell r="GU414">
            <v>58.968969967696466</v>
          </cell>
          <cell r="GV414">
            <v>-22.367573094274121</v>
          </cell>
          <cell r="GW414">
            <v>-6.2803151616280957</v>
          </cell>
          <cell r="GX414">
            <v>-21.353119009560032</v>
          </cell>
          <cell r="GY414">
            <v>-56.790320104359125</v>
          </cell>
          <cell r="GZ414">
            <v>-9.6890809922042536</v>
          </cell>
          <cell r="HA414">
            <v>140.74780346838088</v>
          </cell>
          <cell r="HB414">
            <v>92.164801880520827</v>
          </cell>
          <cell r="HC414">
            <v>-17.654032181657385</v>
          </cell>
          <cell r="HD414">
            <v>32.315346733550541</v>
          </cell>
          <cell r="HE414">
            <v>432.39593066496309</v>
          </cell>
          <cell r="HF414">
            <v>185.32098042745201</v>
          </cell>
          <cell r="HG414">
            <v>73.891925566771533</v>
          </cell>
          <cell r="HH414">
            <v>4.1328916242637206</v>
          </cell>
          <cell r="HI414">
            <v>0.8008430577465333</v>
          </cell>
          <cell r="HJ414">
            <v>66.433628542741644</v>
          </cell>
          <cell r="HK414">
            <v>-34.070073548758955</v>
          </cell>
          <cell r="HL414">
            <v>4.2180759396287613</v>
          </cell>
          <cell r="HM414">
            <v>442.46472934688791</v>
          </cell>
          <cell r="HN414">
            <v>-287.46911954560346</v>
          </cell>
          <cell r="HO414">
            <v>-41.029013717896305</v>
          </cell>
          <cell r="HP414">
            <v>-19.039829494111473</v>
          </cell>
          <cell r="HQ414">
            <v>36.740892465924844</v>
          </cell>
          <cell r="HR414">
            <v>189.554175254656</v>
          </cell>
          <cell r="HS414">
            <v>7.5022803099418525</v>
          </cell>
          <cell r="HT414">
            <v>47.896438545147248</v>
          </cell>
          <cell r="HU414">
            <v>13.377539004730352</v>
          </cell>
          <cell r="HV414">
            <v>-2.5273509910439316</v>
          </cell>
          <cell r="HW414">
            <v>14.19763853344557</v>
          </cell>
          <cell r="HX414">
            <v>31.020513017883786</v>
          </cell>
          <cell r="HY414">
            <v>21.220922922009777</v>
          </cell>
          <cell r="HZ414">
            <v>11.61081889597699</v>
          </cell>
          <cell r="IA414">
            <v>20.882823893276509</v>
          </cell>
          <cell r="IB414">
            <v>11.870528499734064</v>
          </cell>
          <cell r="IC414">
            <v>14.000047066263505</v>
          </cell>
          <cell r="ID414">
            <v>-1.4980244428297738</v>
          </cell>
          <cell r="IE414">
            <v>566.31724287522957</v>
          </cell>
          <cell r="IF414">
            <v>7.9656257237074897</v>
          </cell>
          <cell r="IG414">
            <v>56.348699706824846</v>
          </cell>
          <cell r="IH414">
            <v>-64.653976697969483</v>
          </cell>
          <cell r="II414">
            <v>1.2626828862776165</v>
          </cell>
          <cell r="IJ414">
            <v>5.5408829079533461</v>
          </cell>
          <cell r="IK414">
            <v>33.565324481132848</v>
          </cell>
          <cell r="IL414">
            <v>8.4435890294989804</v>
          </cell>
          <cell r="IM414">
            <v>318.76705903015682</v>
          </cell>
          <cell r="IN414">
            <v>22.885701766092097</v>
          </cell>
          <cell r="IO414">
            <v>-104.81575171939767</v>
          </cell>
          <cell r="IP414">
            <v>100.2743663633446</v>
          </cell>
          <cell r="IQ414">
            <v>180.7330393979064</v>
          </cell>
          <cell r="IR414">
            <v>824.21776525268797</v>
          </cell>
          <cell r="IS414">
            <v>26.358818997759954</v>
          </cell>
          <cell r="IT414">
            <v>-9.1758682885410963</v>
          </cell>
          <cell r="IU414">
            <v>32.383356259400898</v>
          </cell>
          <cell r="IV414">
            <v>9.3470843758477713</v>
          </cell>
          <cell r="IW414">
            <v>-136.10288763971039</v>
          </cell>
          <cell r="IX414">
            <v>380.6655878675956</v>
          </cell>
          <cell r="IY414">
            <v>44.614647951413644</v>
          </cell>
          <cell r="IZ414">
            <v>175.76609171478776</v>
          </cell>
          <cell r="JA414">
            <v>75.162893760585575</v>
          </cell>
          <cell r="JB414">
            <v>106.52628241784987</v>
          </cell>
          <cell r="JC414">
            <v>30.684533321604249</v>
          </cell>
          <cell r="JD414">
            <v>87.987224514217814</v>
          </cell>
          <cell r="JE414">
            <v>4895.6621043402702</v>
          </cell>
          <cell r="JF414">
            <v>284.85760387824848</v>
          </cell>
          <cell r="JG414">
            <v>519.63043330253277</v>
          </cell>
          <cell r="JH414">
            <v>211.94972716260236</v>
          </cell>
          <cell r="JI414">
            <v>80.772886781989655</v>
          </cell>
          <cell r="JJ414">
            <v>316.06192563688819</v>
          </cell>
          <cell r="JK414">
            <v>246.72712695609516</v>
          </cell>
          <cell r="JL414">
            <v>895.17675927990058</v>
          </cell>
          <cell r="JM414">
            <v>649.46378017253301</v>
          </cell>
          <cell r="JN414">
            <v>792.17046183577622</v>
          </cell>
          <cell r="JO414">
            <v>102.73778612763272</v>
          </cell>
          <cell r="JP414">
            <v>505.09568392968504</v>
          </cell>
          <cell r="JQ414">
            <v>291.01792927633505</v>
          </cell>
        </row>
        <row r="416">
          <cell r="F416">
            <v>2.9481210860005547E-2</v>
          </cell>
          <cell r="G416">
            <v>0</v>
          </cell>
          <cell r="H416">
            <v>1.8766169100032926E-3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4.4910391199977084E-3</v>
          </cell>
          <cell r="P416">
            <v>0</v>
          </cell>
          <cell r="Q416">
            <v>5.6455142220002585E-2</v>
          </cell>
          <cell r="R416">
            <v>-1.6078972624700327</v>
          </cell>
          <cell r="S416">
            <v>6.8331229099953816E-3</v>
          </cell>
          <cell r="T416">
            <v>-0.14829833769000089</v>
          </cell>
          <cell r="U416">
            <v>-0.19166988447999955</v>
          </cell>
          <cell r="V416">
            <v>-0.2555974707600086</v>
          </cell>
          <cell r="W416">
            <v>-0.27791701153999782</v>
          </cell>
          <cell r="X416">
            <v>-3.073286538000275E-2</v>
          </cell>
          <cell r="Y416">
            <v>-5.7256159249995164E-2</v>
          </cell>
          <cell r="Z416">
            <v>-1.750667054999866E-2</v>
          </cell>
          <cell r="AA416">
            <v>0</v>
          </cell>
          <cell r="AB416">
            <v>-0.45804927400000395</v>
          </cell>
          <cell r="AC416">
            <v>0</v>
          </cell>
          <cell r="AD416">
            <v>-0.17770271173000651</v>
          </cell>
          <cell r="AE416">
            <v>-1.1563696987299181</v>
          </cell>
          <cell r="AF416">
            <v>0</v>
          </cell>
          <cell r="AG416">
            <v>-4.4831584169997996E-2</v>
          </cell>
          <cell r="AH416">
            <v>-0.28326551223999985</v>
          </cell>
          <cell r="AI416">
            <v>-0.29028626966999838</v>
          </cell>
          <cell r="AJ416">
            <v>-5.8057253939999498E-2</v>
          </cell>
          <cell r="AK416">
            <v>0</v>
          </cell>
          <cell r="AL416">
            <v>0</v>
          </cell>
          <cell r="AM416">
            <v>-8.5509408019994737E-2</v>
          </cell>
          <cell r="AN416">
            <v>-8.8692935329994782E-2</v>
          </cell>
          <cell r="AO416">
            <v>-0.22724646394999581</v>
          </cell>
          <cell r="AP416">
            <v>0</v>
          </cell>
          <cell r="AQ416">
            <v>-7.8480271410008129E-2</v>
          </cell>
          <cell r="AR416">
            <v>-0.63383943058988734</v>
          </cell>
          <cell r="AS416">
            <v>0</v>
          </cell>
          <cell r="AT416">
            <v>0</v>
          </cell>
          <cell r="AU416">
            <v>-0.155648567450001</v>
          </cell>
          <cell r="AV416">
            <v>-0.27919797130999768</v>
          </cell>
          <cell r="AW416">
            <v>-0.11771683562999868</v>
          </cell>
          <cell r="AX416">
            <v>-4.7580694600029005E-3</v>
          </cell>
          <cell r="AY416">
            <v>0</v>
          </cell>
          <cell r="AZ416">
            <v>-1.855132178999952E-2</v>
          </cell>
          <cell r="BA416">
            <v>0</v>
          </cell>
          <cell r="BB416">
            <v>-5.7966664950001245E-2</v>
          </cell>
          <cell r="BC416">
            <v>0</v>
          </cell>
          <cell r="BD416">
            <v>0</v>
          </cell>
          <cell r="BE416">
            <v>-1.2342616792800527</v>
          </cell>
          <cell r="BF416">
            <v>0</v>
          </cell>
          <cell r="BG416">
            <v>-0.26374975825000035</v>
          </cell>
          <cell r="BH416">
            <v>-0.18170448991000399</v>
          </cell>
          <cell r="BI416">
            <v>-0.78860778713000457</v>
          </cell>
          <cell r="BJ416">
            <v>0</v>
          </cell>
          <cell r="BK416">
            <v>0</v>
          </cell>
          <cell r="BL416">
            <v>0</v>
          </cell>
          <cell r="BM416">
            <v>-1.9964399000116373E-4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-1.4665357751798638</v>
          </cell>
          <cell r="BS416">
            <v>0</v>
          </cell>
          <cell r="BT416">
            <v>0</v>
          </cell>
          <cell r="BU416">
            <v>-6.0460501430000591E-2</v>
          </cell>
          <cell r="BV416">
            <v>-9.9575249099999041E-3</v>
          </cell>
          <cell r="BW416">
            <v>-0.48368401144999496</v>
          </cell>
          <cell r="BX416">
            <v>-6.0460501430000591E-2</v>
          </cell>
          <cell r="BY416">
            <v>0</v>
          </cell>
          <cell r="BZ416">
            <v>-0.48368401144999496</v>
          </cell>
          <cell r="CA416">
            <v>0</v>
          </cell>
          <cell r="CB416">
            <v>-0.36828922451000068</v>
          </cell>
          <cell r="CC416">
            <v>0</v>
          </cell>
          <cell r="CD416">
            <v>0</v>
          </cell>
          <cell r="CE416">
            <v>0.11442041283009985</v>
          </cell>
          <cell r="CF416">
            <v>0</v>
          </cell>
          <cell r="CG416">
            <v>-1.4069195399954992E-3</v>
          </cell>
          <cell r="CH416">
            <v>-3.8893682999940893E-4</v>
          </cell>
          <cell r="CI416">
            <v>-5.8062125899951411E-3</v>
          </cell>
          <cell r="CJ416">
            <v>0.12262887440999748</v>
          </cell>
          <cell r="CK416">
            <v>-4.7528684999775805E-4</v>
          </cell>
          <cell r="CL416">
            <v>0</v>
          </cell>
          <cell r="CM416">
            <v>0</v>
          </cell>
          <cell r="CN416">
            <v>0</v>
          </cell>
          <cell r="CO416">
            <v>-1.3110576999508794E-4</v>
          </cell>
          <cell r="CP416">
            <v>0</v>
          </cell>
          <cell r="CQ416">
            <v>0</v>
          </cell>
          <cell r="CR416">
            <v>-5.4860295899743505E-3</v>
          </cell>
          <cell r="CS416">
            <v>0</v>
          </cell>
          <cell r="CT416">
            <v>1.7621735500057412E-3</v>
          </cell>
          <cell r="CU416">
            <v>0</v>
          </cell>
          <cell r="CV416">
            <v>6.2034089999940534E-5</v>
          </cell>
          <cell r="CW416">
            <v>0</v>
          </cell>
          <cell r="CX416">
            <v>-7.3102372300013485E-3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1.1470439999357041E-3</v>
          </cell>
          <cell r="DF416">
            <v>0</v>
          </cell>
          <cell r="DG416">
            <v>3.4660028000388365E-4</v>
          </cell>
          <cell r="DH416">
            <v>8.0044371999576924E-4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-6.293172189998586E-3</v>
          </cell>
          <cell r="DS416">
            <v>0</v>
          </cell>
          <cell r="DT416">
            <v>1.3861702799999875E-3</v>
          </cell>
          <cell r="DU416">
            <v>2.1513917599982335E-3</v>
          </cell>
          <cell r="DV416">
            <v>-1.1672283490000268E-2</v>
          </cell>
          <cell r="DW416">
            <v>0</v>
          </cell>
          <cell r="DX416">
            <v>1.7499123799993299E-3</v>
          </cell>
          <cell r="DY416">
            <v>9.1636880000578458E-5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9.5509648700726757E-3</v>
          </cell>
          <cell r="EF416">
            <v>0</v>
          </cell>
          <cell r="EG416">
            <v>0</v>
          </cell>
          <cell r="EH416">
            <v>0</v>
          </cell>
          <cell r="EI416">
            <v>1.2397985229995356E-2</v>
          </cell>
          <cell r="EJ416">
            <v>-7.7525612299993441E-3</v>
          </cell>
          <cell r="EK416">
            <v>4.9055408699985037E-3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3.3440462190014841E-2</v>
          </cell>
          <cell r="ES416">
            <v>0</v>
          </cell>
          <cell r="ET416">
            <v>0</v>
          </cell>
          <cell r="EU416">
            <v>2.5185632639995958E-2</v>
          </cell>
          <cell r="EV416">
            <v>6.4633691499977886E-3</v>
          </cell>
          <cell r="EW416">
            <v>0</v>
          </cell>
          <cell r="EX416">
            <v>0</v>
          </cell>
          <cell r="EY416">
            <v>1.791460399999778E-3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  <cell r="IJ416">
            <v>0</v>
          </cell>
          <cell r="IK416">
            <v>0</v>
          </cell>
          <cell r="IL416">
            <v>0</v>
          </cell>
          <cell r="IM416">
            <v>0</v>
          </cell>
          <cell r="IN416">
            <v>0</v>
          </cell>
          <cell r="IO416">
            <v>0</v>
          </cell>
          <cell r="IP416">
            <v>0</v>
          </cell>
          <cell r="IQ416">
            <v>0</v>
          </cell>
          <cell r="IR416">
            <v>0</v>
          </cell>
          <cell r="IS416">
            <v>0</v>
          </cell>
          <cell r="IT416">
            <v>0</v>
          </cell>
          <cell r="IU416">
            <v>0</v>
          </cell>
          <cell r="IV416">
            <v>0</v>
          </cell>
          <cell r="IW416">
            <v>0</v>
          </cell>
          <cell r="IX416">
            <v>0</v>
          </cell>
          <cell r="IY416">
            <v>0</v>
          </cell>
          <cell r="IZ416">
            <v>0</v>
          </cell>
          <cell r="JA416">
            <v>0</v>
          </cell>
          <cell r="JB416">
            <v>0</v>
          </cell>
          <cell r="JC416">
            <v>0</v>
          </cell>
          <cell r="JD416">
            <v>0</v>
          </cell>
          <cell r="JE416">
            <v>0</v>
          </cell>
          <cell r="JF416">
            <v>0</v>
          </cell>
          <cell r="JG416">
            <v>0</v>
          </cell>
          <cell r="JH416">
            <v>0</v>
          </cell>
          <cell r="JI416">
            <v>0</v>
          </cell>
          <cell r="JJ416">
            <v>0</v>
          </cell>
          <cell r="JK416">
            <v>0</v>
          </cell>
          <cell r="JL416">
            <v>0</v>
          </cell>
          <cell r="JM416">
            <v>0</v>
          </cell>
          <cell r="JN416">
            <v>0</v>
          </cell>
          <cell r="JO416">
            <v>0</v>
          </cell>
          <cell r="JP416">
            <v>0</v>
          </cell>
          <cell r="JQ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1.3686749120001451E-2</v>
          </cell>
          <cell r="R417">
            <v>-0.30590161942001259</v>
          </cell>
          <cell r="S417">
            <v>4.8975256499979025E-3</v>
          </cell>
          <cell r="T417">
            <v>-1.3880944350002977E-2</v>
          </cell>
          <cell r="U417">
            <v>-1.5019248609998925E-2</v>
          </cell>
          <cell r="V417">
            <v>-6.9404721709997119E-2</v>
          </cell>
          <cell r="W417">
            <v>-4.4998106959997841E-2</v>
          </cell>
          <cell r="X417">
            <v>-1.3880944340002088E-2</v>
          </cell>
          <cell r="Y417">
            <v>-9.247913199992297E-4</v>
          </cell>
          <cell r="Z417">
            <v>-1.3880944340002088E-2</v>
          </cell>
          <cell r="AA417">
            <v>0</v>
          </cell>
          <cell r="AB417">
            <v>-0.11104755475000161</v>
          </cell>
          <cell r="AC417">
            <v>0</v>
          </cell>
          <cell r="AD417">
            <v>-2.7761888690001513E-2</v>
          </cell>
          <cell r="AE417">
            <v>-0.26601365899998086</v>
          </cell>
          <cell r="AF417">
            <v>-8.2567080900020073E-3</v>
          </cell>
          <cell r="AG417">
            <v>0</v>
          </cell>
          <cell r="AH417">
            <v>-6.0704733359999707E-2</v>
          </cell>
          <cell r="AI417">
            <v>-7.0375791980000102E-2</v>
          </cell>
          <cell r="AJ417">
            <v>-1.4075158389999842E-2</v>
          </cell>
          <cell r="AK417">
            <v>0</v>
          </cell>
          <cell r="AL417">
            <v>0</v>
          </cell>
          <cell r="AM417">
            <v>-2.8150316790000574E-2</v>
          </cell>
          <cell r="AN417">
            <v>-1.4075158399997179E-2</v>
          </cell>
          <cell r="AO417">
            <v>-5.6300633589994931E-2</v>
          </cell>
          <cell r="AP417">
            <v>0</v>
          </cell>
          <cell r="AQ417">
            <v>-1.4075158399997179E-2</v>
          </cell>
          <cell r="AR417">
            <v>-0.16819455698001207</v>
          </cell>
          <cell r="AS417">
            <v>0</v>
          </cell>
          <cell r="AT417">
            <v>0</v>
          </cell>
          <cell r="AU417">
            <v>-2.8538778450002411E-2</v>
          </cell>
          <cell r="AV417">
            <v>-8.2578221649999506E-2</v>
          </cell>
          <cell r="AW417">
            <v>-2.8538778440001522E-2</v>
          </cell>
          <cell r="AX417">
            <v>0</v>
          </cell>
          <cell r="AY417">
            <v>0</v>
          </cell>
          <cell r="AZ417">
            <v>-1.4269389220000761E-2</v>
          </cell>
          <cell r="BA417">
            <v>0</v>
          </cell>
          <cell r="BB417">
            <v>-1.4269389220000761E-2</v>
          </cell>
          <cell r="BC417">
            <v>0</v>
          </cell>
          <cell r="BD417">
            <v>0</v>
          </cell>
          <cell r="BE417">
            <v>-0.31819926124995845</v>
          </cell>
          <cell r="BF417">
            <v>0</v>
          </cell>
          <cell r="BG417">
            <v>-7.2318013920000368E-2</v>
          </cell>
          <cell r="BH417">
            <v>-4.3390808360001643E-2</v>
          </cell>
          <cell r="BI417">
            <v>-0.18802683618999794</v>
          </cell>
          <cell r="BJ417">
            <v>0</v>
          </cell>
          <cell r="BK417">
            <v>0</v>
          </cell>
          <cell r="BL417">
            <v>0</v>
          </cell>
          <cell r="BM417">
            <v>-1.4463602779997586E-2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-0.38776626416000681</v>
          </cell>
          <cell r="BS417">
            <v>0</v>
          </cell>
          <cell r="BT417">
            <v>0</v>
          </cell>
          <cell r="BU417">
            <v>-2.1321471909999445E-2</v>
          </cell>
          <cell r="BV417">
            <v>-1.4657791690002142E-2</v>
          </cell>
          <cell r="BW417">
            <v>-0.11726233351999937</v>
          </cell>
          <cell r="BX417">
            <v>-1.4657791690002142E-2</v>
          </cell>
          <cell r="BY417">
            <v>0</v>
          </cell>
          <cell r="BZ417">
            <v>-0.11726233351999937</v>
          </cell>
          <cell r="CA417">
            <v>0</v>
          </cell>
          <cell r="CB417">
            <v>-0.10260454183000078</v>
          </cell>
          <cell r="CC417">
            <v>0</v>
          </cell>
          <cell r="CD417">
            <v>0</v>
          </cell>
          <cell r="CE417">
            <v>2.9729632639998727E-2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2.9729632639998727E-2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1.1694141169982686E-2</v>
          </cell>
          <cell r="CS417">
            <v>0</v>
          </cell>
          <cell r="CT417">
            <v>0</v>
          </cell>
          <cell r="CU417">
            <v>0</v>
          </cell>
          <cell r="CV417">
            <v>2.6947795500014138E-3</v>
          </cell>
          <cell r="CW417">
            <v>0</v>
          </cell>
          <cell r="CX417">
            <v>8.9993616199990356E-3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1.9171045099994899E-3</v>
          </cell>
          <cell r="DF417">
            <v>0</v>
          </cell>
          <cell r="DG417">
            <v>0</v>
          </cell>
          <cell r="DH417">
            <v>1.7223402000006161E-3</v>
          </cell>
          <cell r="DI417">
            <v>1.9476430999887384E-4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1.4850177529979192E-2</v>
          </cell>
          <cell r="DS417">
            <v>0</v>
          </cell>
          <cell r="DT417">
            <v>0</v>
          </cell>
          <cell r="DU417">
            <v>0</v>
          </cell>
          <cell r="DV417">
            <v>1.4850177530000508E-2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9.7231895999811968E-3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1.2253032130001174E-2</v>
          </cell>
          <cell r="EK417">
            <v>-2.5298425300022132E-3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-1.70400576001839E-3</v>
          </cell>
          <cell r="ES417">
            <v>0</v>
          </cell>
          <cell r="ET417">
            <v>0</v>
          </cell>
          <cell r="EU417">
            <v>-1.837077159997591E-3</v>
          </cell>
          <cell r="EV417">
            <v>0</v>
          </cell>
          <cell r="EW417">
            <v>1.3307140000051731E-4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1.063820272000271E-2</v>
          </cell>
          <cell r="FF417">
            <v>0</v>
          </cell>
          <cell r="FG417">
            <v>0</v>
          </cell>
          <cell r="FH417">
            <v>5.6998732799975471E-3</v>
          </cell>
          <cell r="FI417">
            <v>4.9383294399998334E-3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  <cell r="IJ417">
            <v>0</v>
          </cell>
          <cell r="IK417">
            <v>0</v>
          </cell>
          <cell r="IL417">
            <v>0</v>
          </cell>
          <cell r="IM417">
            <v>0</v>
          </cell>
          <cell r="IN417">
            <v>0</v>
          </cell>
          <cell r="IO417">
            <v>0</v>
          </cell>
          <cell r="IP417">
            <v>0</v>
          </cell>
          <cell r="IQ417">
            <v>0</v>
          </cell>
          <cell r="IR417">
            <v>0</v>
          </cell>
          <cell r="IS417">
            <v>0</v>
          </cell>
          <cell r="IT417">
            <v>0</v>
          </cell>
          <cell r="IU417">
            <v>0</v>
          </cell>
          <cell r="IV417">
            <v>0</v>
          </cell>
          <cell r="IW417">
            <v>0</v>
          </cell>
          <cell r="IX417">
            <v>0</v>
          </cell>
          <cell r="IY417">
            <v>0</v>
          </cell>
          <cell r="IZ417">
            <v>0</v>
          </cell>
          <cell r="JA417">
            <v>0</v>
          </cell>
          <cell r="JB417">
            <v>0</v>
          </cell>
          <cell r="JC417">
            <v>0</v>
          </cell>
          <cell r="JD417">
            <v>0</v>
          </cell>
          <cell r="JE417">
            <v>0</v>
          </cell>
          <cell r="JF417">
            <v>0</v>
          </cell>
          <cell r="JG417">
            <v>0</v>
          </cell>
          <cell r="JH417">
            <v>0</v>
          </cell>
          <cell r="JI417">
            <v>0</v>
          </cell>
          <cell r="JJ417">
            <v>0</v>
          </cell>
          <cell r="JK417">
            <v>0</v>
          </cell>
          <cell r="JL417">
            <v>0</v>
          </cell>
          <cell r="JM417">
            <v>0</v>
          </cell>
          <cell r="JN417">
            <v>0</v>
          </cell>
          <cell r="JO417">
            <v>0</v>
          </cell>
          <cell r="JP417">
            <v>0</v>
          </cell>
          <cell r="JQ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  <cell r="IJ418">
            <v>0</v>
          </cell>
          <cell r="IK418">
            <v>0</v>
          </cell>
          <cell r="IL418">
            <v>0</v>
          </cell>
          <cell r="IM418">
            <v>0</v>
          </cell>
          <cell r="IN418">
            <v>0</v>
          </cell>
          <cell r="IO418">
            <v>0</v>
          </cell>
          <cell r="IP418">
            <v>0</v>
          </cell>
          <cell r="IQ418">
            <v>0</v>
          </cell>
          <cell r="IR418">
            <v>0</v>
          </cell>
          <cell r="IS418">
            <v>0</v>
          </cell>
          <cell r="IT418">
            <v>0</v>
          </cell>
          <cell r="IU418">
            <v>0</v>
          </cell>
          <cell r="IV418">
            <v>0</v>
          </cell>
          <cell r="IW418">
            <v>0</v>
          </cell>
          <cell r="IX418">
            <v>0</v>
          </cell>
          <cell r="IY418">
            <v>0</v>
          </cell>
          <cell r="IZ418">
            <v>0</v>
          </cell>
          <cell r="JA418">
            <v>0</v>
          </cell>
          <cell r="JB418">
            <v>0</v>
          </cell>
          <cell r="JC418">
            <v>0</v>
          </cell>
          <cell r="JD418">
            <v>0</v>
          </cell>
          <cell r="JE418">
            <v>0</v>
          </cell>
          <cell r="JF418">
            <v>0</v>
          </cell>
          <cell r="JG418">
            <v>0</v>
          </cell>
          <cell r="JH418">
            <v>0</v>
          </cell>
          <cell r="JI418">
            <v>0</v>
          </cell>
          <cell r="JJ418">
            <v>0</v>
          </cell>
          <cell r="JK418">
            <v>0</v>
          </cell>
          <cell r="JL418">
            <v>0</v>
          </cell>
          <cell r="JM418">
            <v>0</v>
          </cell>
          <cell r="JN418">
            <v>0</v>
          </cell>
          <cell r="JO418">
            <v>0</v>
          </cell>
          <cell r="JP418">
            <v>0</v>
          </cell>
          <cell r="JQ418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-0.96990547538734972</v>
          </cell>
          <cell r="S420">
            <v>0</v>
          </cell>
          <cell r="T420">
            <v>0</v>
          </cell>
          <cell r="U420">
            <v>0</v>
          </cell>
          <cell r="V420">
            <v>-0.96990547539007821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2.5195830761877005</v>
          </cell>
          <cell r="AF420">
            <v>0</v>
          </cell>
          <cell r="AG420">
            <v>0</v>
          </cell>
          <cell r="AH420">
            <v>2.5195830761899742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2.327607701317902E-4</v>
          </cell>
          <cell r="BS420">
            <v>0</v>
          </cell>
          <cell r="BT420">
            <v>-3.1802999999989978E-6</v>
          </cell>
          <cell r="BU420">
            <v>9.0870419999999896E-5</v>
          </cell>
          <cell r="BV420">
            <v>7.6660529999999713E-5</v>
          </cell>
          <cell r="BW420">
            <v>2.0631220000000977E-5</v>
          </cell>
          <cell r="BX420">
            <v>4.777889999999993E-5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3.094958000002257E-5</v>
          </cell>
          <cell r="CF420">
            <v>0</v>
          </cell>
          <cell r="CG420">
            <v>-2.5548199999999438E-5</v>
          </cell>
          <cell r="CH420">
            <v>1.7488159999998892E-5</v>
          </cell>
          <cell r="CI420">
            <v>3.5301620000000727E-5</v>
          </cell>
          <cell r="CJ420">
            <v>0</v>
          </cell>
          <cell r="CK420">
            <v>3.6377400000004237E-6</v>
          </cell>
          <cell r="CL420">
            <v>0</v>
          </cell>
          <cell r="CM420">
            <v>0</v>
          </cell>
          <cell r="CN420">
            <v>0</v>
          </cell>
          <cell r="CO420">
            <v>7.0260000000280098E-8</v>
          </cell>
          <cell r="CP420">
            <v>0</v>
          </cell>
          <cell r="CQ420">
            <v>0</v>
          </cell>
          <cell r="CR420">
            <v>5.9140450000022549E-5</v>
          </cell>
          <cell r="CS420">
            <v>0</v>
          </cell>
          <cell r="CT420">
            <v>4.5798139999999113E-5</v>
          </cell>
          <cell r="CU420">
            <v>7.8374240000001621E-5</v>
          </cell>
          <cell r="CV420">
            <v>7.6930399999994292E-6</v>
          </cell>
          <cell r="CW420">
            <v>-7.2735390000000164E-5</v>
          </cell>
          <cell r="CX420">
            <v>-1.1841509999999979E-5</v>
          </cell>
          <cell r="CY420">
            <v>0</v>
          </cell>
          <cell r="CZ420">
            <v>0</v>
          </cell>
          <cell r="DA420">
            <v>0</v>
          </cell>
          <cell r="DB420">
            <v>1.1851929999999108E-5</v>
          </cell>
          <cell r="DC420">
            <v>0</v>
          </cell>
          <cell r="DD420">
            <v>0</v>
          </cell>
          <cell r="DE420">
            <v>4.4390380000008944E-5</v>
          </cell>
          <cell r="DF420">
            <v>0</v>
          </cell>
          <cell r="DG420">
            <v>3.6516799999998864E-5</v>
          </cell>
          <cell r="DH420">
            <v>5.3833469999998648E-5</v>
          </cell>
          <cell r="DI420">
            <v>6.3390899999980765E-6</v>
          </cell>
          <cell r="DJ420">
            <v>-1.8960159999999518E-5</v>
          </cell>
          <cell r="DK420">
            <v>-1.4638000000143092E-7</v>
          </cell>
          <cell r="DL420">
            <v>0</v>
          </cell>
          <cell r="DM420">
            <v>0</v>
          </cell>
          <cell r="DN420">
            <v>0</v>
          </cell>
          <cell r="DO420">
            <v>-3.3192440000001308E-5</v>
          </cell>
          <cell r="DP420">
            <v>0</v>
          </cell>
          <cell r="DQ420">
            <v>0</v>
          </cell>
          <cell r="DR420">
            <v>8.4818240000006373E-5</v>
          </cell>
          <cell r="DS420">
            <v>0</v>
          </cell>
          <cell r="DT420">
            <v>0</v>
          </cell>
          <cell r="DU420">
            <v>-1.9464659999999384E-5</v>
          </cell>
          <cell r="DV420">
            <v>1.0642559999997706E-5</v>
          </cell>
          <cell r="DW420">
            <v>9.3640239999999778E-5</v>
          </cell>
          <cell r="DX420">
            <v>1.000000013351432E-10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5.9193249999991981E-5</v>
          </cell>
          <cell r="EF420">
            <v>0</v>
          </cell>
          <cell r="EG420">
            <v>4.8816650000000142E-5</v>
          </cell>
          <cell r="EH420">
            <v>3.1444700000000936E-5</v>
          </cell>
          <cell r="EI420">
            <v>-8.0975200000017039E-6</v>
          </cell>
          <cell r="EJ420">
            <v>3.5310449999998404E-5</v>
          </cell>
          <cell r="EK420">
            <v>-4.8281029999999725E-5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-2.4126279999994726E-5</v>
          </cell>
          <cell r="ES420">
            <v>0</v>
          </cell>
          <cell r="ET420">
            <v>0</v>
          </cell>
          <cell r="EU420">
            <v>-1.9827790000001219E-5</v>
          </cell>
          <cell r="EV420">
            <v>-2.6239959999998716E-5</v>
          </cell>
          <cell r="EW420">
            <v>2.1941470000000005E-5</v>
          </cell>
          <cell r="EX420">
            <v>0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2.2870087999998789E-4</v>
          </cell>
          <cell r="FF420">
            <v>0</v>
          </cell>
          <cell r="FG420">
            <v>0</v>
          </cell>
          <cell r="FH420">
            <v>2.3397950000000195E-5</v>
          </cell>
          <cell r="FI420">
            <v>6.7712599999998624E-5</v>
          </cell>
          <cell r="FJ420">
            <v>1.2994255000000048E-4</v>
          </cell>
          <cell r="FK420">
            <v>4.3134599999996096E-6</v>
          </cell>
          <cell r="FL420">
            <v>0</v>
          </cell>
          <cell r="FM420">
            <v>-1.0177709999999868E-5</v>
          </cell>
          <cell r="FN420">
            <v>0</v>
          </cell>
          <cell r="FO420">
            <v>1.3512029999999259E-5</v>
          </cell>
          <cell r="FP420">
            <v>0</v>
          </cell>
          <cell r="FQ420">
            <v>0</v>
          </cell>
          <cell r="FR420">
            <v>1.2341279999994459E-5</v>
          </cell>
          <cell r="FS420">
            <v>0</v>
          </cell>
          <cell r="FT420">
            <v>0</v>
          </cell>
          <cell r="FU420">
            <v>-4.8617260000001494E-5</v>
          </cell>
          <cell r="FV420">
            <v>8.2833200000017454E-6</v>
          </cell>
          <cell r="FW420">
            <v>-2.1842480000000032E-5</v>
          </cell>
          <cell r="FX420">
            <v>3.8413019999999215E-5</v>
          </cell>
          <cell r="FY420">
            <v>0</v>
          </cell>
          <cell r="FZ420">
            <v>-4.9106999999888601E-7</v>
          </cell>
          <cell r="GA420">
            <v>0</v>
          </cell>
          <cell r="GB420">
            <v>3.6595749999999982E-5</v>
          </cell>
          <cell r="GC420">
            <v>0</v>
          </cell>
          <cell r="GD420">
            <v>0</v>
          </cell>
          <cell r="GE420">
            <v>-1.1253201999997242E-4</v>
          </cell>
          <cell r="GF420">
            <v>0</v>
          </cell>
          <cell r="GG420">
            <v>0</v>
          </cell>
          <cell r="GH420">
            <v>-2.7925090000000333E-5</v>
          </cell>
          <cell r="GI420">
            <v>-8.7359000000009068E-6</v>
          </cell>
          <cell r="GJ420">
            <v>-1.6229800000001557E-6</v>
          </cell>
          <cell r="GK420">
            <v>7.1793800000014701E-6</v>
          </cell>
          <cell r="GL420">
            <v>-5.4359359999998913E-5</v>
          </cell>
          <cell r="GM420">
            <v>-2.6600349999999356E-5</v>
          </cell>
          <cell r="GN420">
            <v>2.0543670000001263E-5</v>
          </cell>
          <cell r="GO420">
            <v>-2.1011390000000643E-5</v>
          </cell>
          <cell r="GP420">
            <v>0</v>
          </cell>
          <cell r="GQ420">
            <v>0</v>
          </cell>
          <cell r="GR420">
            <v>-2.251630000005278E-6</v>
          </cell>
          <cell r="GS420">
            <v>0</v>
          </cell>
          <cell r="GT420">
            <v>0</v>
          </cell>
          <cell r="GU420">
            <v>-3.3966090000000365E-5</v>
          </cell>
          <cell r="GV420">
            <v>2.2510900000001499E-5</v>
          </cell>
          <cell r="GW420">
            <v>9.2035599999987922E-6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-6.0985299999982701E-5</v>
          </cell>
          <cell r="HF420">
            <v>0</v>
          </cell>
          <cell r="HG420">
            <v>0</v>
          </cell>
          <cell r="HH420">
            <v>-6.8337790000001092E-5</v>
          </cell>
          <cell r="HI420">
            <v>7.3524899999993093E-6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6.052327000000135E-5</v>
          </cell>
          <cell r="HS420">
            <v>0</v>
          </cell>
          <cell r="HT420">
            <v>0</v>
          </cell>
          <cell r="HU420">
            <v>-1.2708899999984424E-6</v>
          </cell>
          <cell r="HV420">
            <v>0</v>
          </cell>
          <cell r="HW420">
            <v>6.1794159999999793E-5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0</v>
          </cell>
          <cell r="IJ420">
            <v>0</v>
          </cell>
          <cell r="IK420">
            <v>0</v>
          </cell>
          <cell r="IL420">
            <v>0</v>
          </cell>
          <cell r="IM420">
            <v>0</v>
          </cell>
          <cell r="IN420">
            <v>0</v>
          </cell>
          <cell r="IO420">
            <v>0</v>
          </cell>
          <cell r="IP420">
            <v>0</v>
          </cell>
          <cell r="IQ420">
            <v>0</v>
          </cell>
          <cell r="IR420">
            <v>0</v>
          </cell>
          <cell r="IS420">
            <v>0</v>
          </cell>
          <cell r="IT420">
            <v>0</v>
          </cell>
          <cell r="IU420">
            <v>0</v>
          </cell>
          <cell r="IV420">
            <v>0</v>
          </cell>
          <cell r="IW420">
            <v>0</v>
          </cell>
          <cell r="IX420">
            <v>0</v>
          </cell>
          <cell r="IY420">
            <v>0</v>
          </cell>
          <cell r="IZ420">
            <v>0</v>
          </cell>
          <cell r="JA420">
            <v>0</v>
          </cell>
          <cell r="JB420">
            <v>0</v>
          </cell>
          <cell r="JC420">
            <v>0</v>
          </cell>
          <cell r="JD420">
            <v>0</v>
          </cell>
          <cell r="JE420">
            <v>0</v>
          </cell>
          <cell r="JF420">
            <v>0</v>
          </cell>
          <cell r="JG420">
            <v>0</v>
          </cell>
          <cell r="JH420">
            <v>0</v>
          </cell>
          <cell r="JI420">
            <v>0</v>
          </cell>
          <cell r="JJ420">
            <v>0</v>
          </cell>
          <cell r="JK420">
            <v>0</v>
          </cell>
          <cell r="JL420">
            <v>0</v>
          </cell>
          <cell r="JM420">
            <v>0</v>
          </cell>
          <cell r="JN420">
            <v>0</v>
          </cell>
          <cell r="JO420">
            <v>0</v>
          </cell>
          <cell r="JP420">
            <v>0</v>
          </cell>
          <cell r="JQ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-1.6536598794700694</v>
          </cell>
          <cell r="S421">
            <v>0</v>
          </cell>
          <cell r="T421">
            <v>0</v>
          </cell>
          <cell r="U421">
            <v>0</v>
          </cell>
          <cell r="V421">
            <v>-1.6536598794700694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-1.091069852860528</v>
          </cell>
          <cell r="AF421">
            <v>0</v>
          </cell>
          <cell r="AG421">
            <v>0</v>
          </cell>
          <cell r="AH421">
            <v>-1.0910698528600733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1.3186913997742522E-4</v>
          </cell>
          <cell r="BS421">
            <v>0</v>
          </cell>
          <cell r="BT421">
            <v>1.720561002116483E-5</v>
          </cell>
          <cell r="BU421">
            <v>3.0108069999999765E-5</v>
          </cell>
          <cell r="BV421">
            <v>2.313383999999908E-5</v>
          </cell>
          <cell r="BW421">
            <v>2.1580279999999959E-5</v>
          </cell>
          <cell r="BX421">
            <v>2.3889449999999965E-5</v>
          </cell>
          <cell r="BY421">
            <v>0</v>
          </cell>
          <cell r="BZ421">
            <v>0</v>
          </cell>
          <cell r="CA421">
            <v>0</v>
          </cell>
          <cell r="CB421">
            <v>1.5951890000000073E-5</v>
          </cell>
          <cell r="CC421">
            <v>0</v>
          </cell>
          <cell r="CD421">
            <v>0</v>
          </cell>
          <cell r="CE421">
            <v>-6.1054420000004883E-5</v>
          </cell>
          <cell r="CF421">
            <v>0</v>
          </cell>
          <cell r="CG421">
            <v>-2.1736930000000251E-5</v>
          </cell>
          <cell r="CH421">
            <v>6.7017499999991875E-6</v>
          </cell>
          <cell r="CI421">
            <v>-1.0441449999999859E-5</v>
          </cell>
          <cell r="CJ421">
            <v>0</v>
          </cell>
          <cell r="CK421">
            <v>5.0447200000002142E-6</v>
          </cell>
          <cell r="CL421">
            <v>0</v>
          </cell>
          <cell r="CM421">
            <v>0</v>
          </cell>
          <cell r="CN421">
            <v>0</v>
          </cell>
          <cell r="CO421">
            <v>-4.0622510000000271E-5</v>
          </cell>
          <cell r="CP421">
            <v>0</v>
          </cell>
          <cell r="CQ421">
            <v>0</v>
          </cell>
          <cell r="CR421">
            <v>-4.5614280000001728E-5</v>
          </cell>
          <cell r="CS421">
            <v>0</v>
          </cell>
          <cell r="CT421">
            <v>1.0857799999999806E-5</v>
          </cell>
          <cell r="CU421">
            <v>1.6940990000000392E-5</v>
          </cell>
          <cell r="CV421">
            <v>-1.1626950000000365E-5</v>
          </cell>
          <cell r="CW421">
            <v>-5.5865369999999817E-5</v>
          </cell>
          <cell r="CX421">
            <v>-5.9207499999995757E-6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-9.39197100000011E-5</v>
          </cell>
          <cell r="DF421">
            <v>0</v>
          </cell>
          <cell r="DG421">
            <v>0</v>
          </cell>
          <cell r="DH421">
            <v>-2.1430139999999674E-5</v>
          </cell>
          <cell r="DI421">
            <v>-2.3599459999999045E-5</v>
          </cell>
          <cell r="DJ421">
            <v>-4.8890110000000646E-5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-6.3768890000009959E-5</v>
          </cell>
          <cell r="DS421">
            <v>0</v>
          </cell>
          <cell r="DT421">
            <v>-1.7031499999998687E-6</v>
          </cell>
          <cell r="DU421">
            <v>-2.7920439999999831E-5</v>
          </cell>
          <cell r="DV421">
            <v>-1.1647439999999155E-5</v>
          </cell>
          <cell r="DW421">
            <v>-2.2497859999999828E-5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1.0402189999994538E-5</v>
          </cell>
          <cell r="EF421">
            <v>0</v>
          </cell>
          <cell r="EG421">
            <v>2.4408320000000525E-5</v>
          </cell>
          <cell r="EH421">
            <v>1.814142000000022E-5</v>
          </cell>
          <cell r="EI421">
            <v>-1.4859559999999376E-5</v>
          </cell>
          <cell r="EJ421">
            <v>3.9221000000012884E-7</v>
          </cell>
          <cell r="EK421">
            <v>-1.7680200000000021E-5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5.7073240000010683E-5</v>
          </cell>
          <cell r="ES421">
            <v>0</v>
          </cell>
          <cell r="ET421">
            <v>0</v>
          </cell>
          <cell r="EU421">
            <v>-1.8364669999999805E-5</v>
          </cell>
          <cell r="EV421">
            <v>2.8269490000000681E-5</v>
          </cell>
          <cell r="EW421">
            <v>4.7168420000000266E-5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1.3555297000000799E-4</v>
          </cell>
          <cell r="FF421">
            <v>0</v>
          </cell>
          <cell r="FG421">
            <v>0</v>
          </cell>
          <cell r="FH421">
            <v>1.7013760000001051E-5</v>
          </cell>
          <cell r="FI421">
            <v>5.3219309999999811E-5</v>
          </cell>
          <cell r="FJ421">
            <v>7.3259800000000271E-5</v>
          </cell>
          <cell r="FK421">
            <v>0</v>
          </cell>
          <cell r="FL421">
            <v>0</v>
          </cell>
          <cell r="FM421">
            <v>-4.3715399999991189E-6</v>
          </cell>
          <cell r="FN421">
            <v>0</v>
          </cell>
          <cell r="FO421">
            <v>-3.5683600000009641E-6</v>
          </cell>
          <cell r="FP421">
            <v>0</v>
          </cell>
          <cell r="FQ421">
            <v>0</v>
          </cell>
          <cell r="FR421">
            <v>-5.4971470000005074E-5</v>
          </cell>
          <cell r="FS421">
            <v>0</v>
          </cell>
          <cell r="FT421">
            <v>0</v>
          </cell>
          <cell r="FU421">
            <v>-7.9568319999999068E-5</v>
          </cell>
          <cell r="FV421">
            <v>-6.8210800000002847E-6</v>
          </cell>
          <cell r="FW421">
            <v>3.991330999999999E-5</v>
          </cell>
          <cell r="FX421">
            <v>-8.9930600000003025E-6</v>
          </cell>
          <cell r="FY421">
            <v>0</v>
          </cell>
          <cell r="FZ421">
            <v>-2.3651059999999294E-5</v>
          </cell>
          <cell r="GA421">
            <v>0</v>
          </cell>
          <cell r="GB421">
            <v>2.4148739999999523E-5</v>
          </cell>
          <cell r="GC421">
            <v>0</v>
          </cell>
          <cell r="GD421">
            <v>0</v>
          </cell>
          <cell r="GE421">
            <v>-1.2239215999999831E-4</v>
          </cell>
          <cell r="GF421">
            <v>0</v>
          </cell>
          <cell r="GG421">
            <v>0</v>
          </cell>
          <cell r="GH421">
            <v>-1.4126500000001194E-6</v>
          </cell>
          <cell r="GI421">
            <v>-5.6016800000007957E-6</v>
          </cell>
          <cell r="GJ421">
            <v>-7.1025199999998068E-6</v>
          </cell>
          <cell r="GK421">
            <v>-1.1502959999999673E-5</v>
          </cell>
          <cell r="GL421">
            <v>-3.3936780000000388E-5</v>
          </cell>
          <cell r="GM421">
            <v>-7.7468399999995607E-6</v>
          </cell>
          <cell r="GN421">
            <v>-2.0543659999999568E-5</v>
          </cell>
          <cell r="GO421">
            <v>-3.4545070000000996E-5</v>
          </cell>
          <cell r="GP421">
            <v>0</v>
          </cell>
          <cell r="GQ421">
            <v>0</v>
          </cell>
          <cell r="GR421">
            <v>-1.8591819999996817E-5</v>
          </cell>
          <cell r="GS421">
            <v>0</v>
          </cell>
          <cell r="GT421">
            <v>0</v>
          </cell>
          <cell r="GU421">
            <v>-2.3575469999999495E-5</v>
          </cell>
          <cell r="GV421">
            <v>0</v>
          </cell>
          <cell r="GW421">
            <v>4.9836500000000755E-6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-6.5633600000031267E-6</v>
          </cell>
          <cell r="HF421">
            <v>0</v>
          </cell>
          <cell r="HG421">
            <v>0</v>
          </cell>
          <cell r="HH421">
            <v>-2.0419909999999653E-5</v>
          </cell>
          <cell r="HI421">
            <v>1.3856549999999995E-5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-1.2071170000002573E-5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-1.2071169999999104E-5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  <cell r="IJ421">
            <v>0</v>
          </cell>
          <cell r="IK421">
            <v>0</v>
          </cell>
          <cell r="IL421">
            <v>0</v>
          </cell>
          <cell r="IM421">
            <v>0</v>
          </cell>
          <cell r="IN421">
            <v>0</v>
          </cell>
          <cell r="IO421">
            <v>0</v>
          </cell>
          <cell r="IP421">
            <v>0</v>
          </cell>
          <cell r="IQ421">
            <v>0</v>
          </cell>
          <cell r="IR421">
            <v>0</v>
          </cell>
          <cell r="IS421">
            <v>0</v>
          </cell>
          <cell r="IT421">
            <v>0</v>
          </cell>
          <cell r="IU421">
            <v>0</v>
          </cell>
          <cell r="IV421">
            <v>0</v>
          </cell>
          <cell r="IW421">
            <v>0</v>
          </cell>
          <cell r="IX421">
            <v>0</v>
          </cell>
          <cell r="IY421">
            <v>0</v>
          </cell>
          <cell r="IZ421">
            <v>0</v>
          </cell>
          <cell r="JA421">
            <v>0</v>
          </cell>
          <cell r="JB421">
            <v>0</v>
          </cell>
          <cell r="JC421">
            <v>0</v>
          </cell>
          <cell r="JD421">
            <v>0</v>
          </cell>
          <cell r="JE421">
            <v>0</v>
          </cell>
          <cell r="JF421">
            <v>0</v>
          </cell>
          <cell r="JG421">
            <v>0</v>
          </cell>
          <cell r="JH421">
            <v>0</v>
          </cell>
          <cell r="JI421">
            <v>0</v>
          </cell>
          <cell r="JJ421">
            <v>0</v>
          </cell>
          <cell r="JK421">
            <v>0</v>
          </cell>
          <cell r="JL421">
            <v>0</v>
          </cell>
          <cell r="JM421">
            <v>0</v>
          </cell>
          <cell r="JN421">
            <v>0</v>
          </cell>
          <cell r="JO421">
            <v>0</v>
          </cell>
          <cell r="JP421">
            <v>0</v>
          </cell>
          <cell r="JQ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14.647860030210722</v>
          </cell>
          <cell r="S422">
            <v>-8.6148922150186991E-2</v>
          </cell>
          <cell r="T422">
            <v>0</v>
          </cell>
          <cell r="U422">
            <v>13.300804477000156</v>
          </cell>
          <cell r="V422">
            <v>-22.594794595740041</v>
          </cell>
          <cell r="W422">
            <v>15.416786710600036</v>
          </cell>
          <cell r="X422">
            <v>-1.5516680470227584E-2</v>
          </cell>
          <cell r="Y422">
            <v>0</v>
          </cell>
          <cell r="Z422">
            <v>0</v>
          </cell>
          <cell r="AA422">
            <v>8.6267290409698489</v>
          </cell>
          <cell r="AB422">
            <v>0</v>
          </cell>
          <cell r="AC422">
            <v>0</v>
          </cell>
          <cell r="AD422">
            <v>0</v>
          </cell>
          <cell r="AE422">
            <v>86.287289723251888</v>
          </cell>
          <cell r="AF422">
            <v>0</v>
          </cell>
          <cell r="AG422">
            <v>0</v>
          </cell>
          <cell r="AH422">
            <v>30.791163701770074</v>
          </cell>
          <cell r="AI422">
            <v>17.021110710139965</v>
          </cell>
          <cell r="AJ422">
            <v>8.782761239899628E-3</v>
          </cell>
          <cell r="AK422">
            <v>0</v>
          </cell>
          <cell r="AL422">
            <v>0</v>
          </cell>
          <cell r="AM422">
            <v>0</v>
          </cell>
          <cell r="AN422">
            <v>15.253471741089925</v>
          </cell>
          <cell r="AO422">
            <v>18.740549481130074</v>
          </cell>
          <cell r="AP422">
            <v>6.2875133398847538E-3</v>
          </cell>
          <cell r="AQ422">
            <v>4.4659238145400195</v>
          </cell>
          <cell r="AR422">
            <v>-4.9745280105817073</v>
          </cell>
          <cell r="AS422">
            <v>-84.419967090750106</v>
          </cell>
          <cell r="AT422">
            <v>-4.8635316741399492</v>
          </cell>
          <cell r="AU422">
            <v>3.7659374845297862</v>
          </cell>
          <cell r="AV422">
            <v>11.788679038120335</v>
          </cell>
          <cell r="AW422">
            <v>49.059782591559951</v>
          </cell>
          <cell r="AX422">
            <v>1.6487676443798591</v>
          </cell>
          <cell r="AY422">
            <v>-1.0441336608698748</v>
          </cell>
          <cell r="AZ422">
            <v>0</v>
          </cell>
          <cell r="BA422">
            <v>25.535180652040026</v>
          </cell>
          <cell r="BB422">
            <v>4.9582967772794291</v>
          </cell>
          <cell r="BC422">
            <v>-3.5625997210800051</v>
          </cell>
          <cell r="BD422">
            <v>-7.8409400516502501</v>
          </cell>
          <cell r="BE422">
            <v>-46.732030726634548</v>
          </cell>
          <cell r="BF422">
            <v>9.8829969466200964</v>
          </cell>
          <cell r="BG422">
            <v>5.8811050664398863</v>
          </cell>
          <cell r="BH422">
            <v>-19.203532525490346</v>
          </cell>
          <cell r="BI422">
            <v>11.689211570650059</v>
          </cell>
          <cell r="BJ422">
            <v>1.0148782446499354</v>
          </cell>
          <cell r="BK422">
            <v>3.1675787329600098</v>
          </cell>
          <cell r="BL422">
            <v>0</v>
          </cell>
          <cell r="BM422">
            <v>0</v>
          </cell>
          <cell r="BN422">
            <v>-16.537232358310121</v>
          </cell>
          <cell r="BO422">
            <v>0.37350379972986048</v>
          </cell>
          <cell r="BP422">
            <v>-41.111589337250734</v>
          </cell>
          <cell r="BQ422">
            <v>-1.8889508666306938</v>
          </cell>
          <cell r="BR422">
            <v>-78.113587849882606</v>
          </cell>
          <cell r="BS422">
            <v>-32.709892657949695</v>
          </cell>
          <cell r="BT422">
            <v>-134.64795725985005</v>
          </cell>
          <cell r="BU422">
            <v>-8.0871076239795912</v>
          </cell>
          <cell r="BV422">
            <v>8.3080991186600386</v>
          </cell>
          <cell r="BW422">
            <v>3.3090140517899727</v>
          </cell>
          <cell r="BX422">
            <v>0</v>
          </cell>
          <cell r="BY422">
            <v>0</v>
          </cell>
          <cell r="BZ422">
            <v>0</v>
          </cell>
          <cell r="CA422">
            <v>-8.4989362098895072E-3</v>
          </cell>
          <cell r="CB422">
            <v>111.1279191609492</v>
          </cell>
          <cell r="CC422">
            <v>-23.131111115510521</v>
          </cell>
          <cell r="CD422">
            <v>-2.2740525877798063</v>
          </cell>
          <cell r="CE422">
            <v>2.0189663110099332</v>
          </cell>
          <cell r="CF422">
            <v>1.4326169284699901</v>
          </cell>
          <cell r="CG422">
            <v>-0.29805451311000297</v>
          </cell>
          <cell r="CH422">
            <v>0.59994540487000236</v>
          </cell>
          <cell r="CI422">
            <v>-0.15923472133000161</v>
          </cell>
          <cell r="CJ422">
            <v>0.45846425934000123</v>
          </cell>
          <cell r="CK422">
            <v>2.014346774000586E-2</v>
          </cell>
          <cell r="CL422">
            <v>-0.31555352959000516</v>
          </cell>
          <cell r="CM422">
            <v>-7.822266342000006E-2</v>
          </cell>
          <cell r="CN422">
            <v>-0.1798676650300024</v>
          </cell>
          <cell r="CO422">
            <v>0.48759243333999791</v>
          </cell>
          <cell r="CP422">
            <v>0.50840592646000005</v>
          </cell>
          <cell r="CQ422">
            <v>-0.45726901672999531</v>
          </cell>
          <cell r="CR422">
            <v>0.86259601897006632</v>
          </cell>
          <cell r="CS422">
            <v>0.17650550775001506</v>
          </cell>
          <cell r="CT422">
            <v>1.3303819339299991</v>
          </cell>
          <cell r="CU422">
            <v>-0.41113562250999891</v>
          </cell>
          <cell r="CV422">
            <v>-0.1688204553099979</v>
          </cell>
          <cell r="CW422">
            <v>0.11285565674999631</v>
          </cell>
          <cell r="CX422">
            <v>8.0285654339999013E-2</v>
          </cell>
          <cell r="CY422">
            <v>-2.5325429700018276E-3</v>
          </cell>
          <cell r="CZ422">
            <v>1.7854791330002229E-2</v>
          </cell>
          <cell r="DA422">
            <v>0.29585761215999895</v>
          </cell>
          <cell r="DB422">
            <v>0.20664252100999647</v>
          </cell>
          <cell r="DC422">
            <v>2.7291158490001521E-2</v>
          </cell>
          <cell r="DD422">
            <v>-0.80259019599999704</v>
          </cell>
          <cell r="DE422">
            <v>-0.60081486366993886</v>
          </cell>
          <cell r="DF422">
            <v>-6.3024173810028117E-2</v>
          </cell>
          <cell r="DG422">
            <v>-0.2652818811199964</v>
          </cell>
          <cell r="DH422">
            <v>4.6573838730001427E-2</v>
          </cell>
          <cell r="DI422">
            <v>6.8792356430002144E-2</v>
          </cell>
          <cell r="DJ422">
            <v>-8.9158110610000563E-2</v>
          </cell>
          <cell r="DK422">
            <v>-0.40813182059000042</v>
          </cell>
          <cell r="DL422">
            <v>-0.11781672354999984</v>
          </cell>
          <cell r="DM422">
            <v>-4.503497818000568E-2</v>
          </cell>
          <cell r="DN422">
            <v>2.0827991769998278E-2</v>
          </cell>
          <cell r="DO422">
            <v>0.27529318153000304</v>
          </cell>
          <cell r="DP422">
            <v>9.4726704000436257E-4</v>
          </cell>
          <cell r="DQ422">
            <v>-2.4801811309998811E-2</v>
          </cell>
          <cell r="DR422">
            <v>1.1725500235699542</v>
          </cell>
          <cell r="DS422">
            <v>0.88853580174998825</v>
          </cell>
          <cell r="DT422">
            <v>-6.0445564380003702E-2</v>
          </cell>
          <cell r="DU422">
            <v>-0.24701661286000487</v>
          </cell>
          <cell r="DV422">
            <v>-0.15893652531001123</v>
          </cell>
          <cell r="DW422">
            <v>-0.17233210450000058</v>
          </cell>
          <cell r="DX422">
            <v>3.0364760790000389E-2</v>
          </cell>
          <cell r="DY422">
            <v>8.6324821000260954E-4</v>
          </cell>
          <cell r="DZ422">
            <v>-5.1745620289999295E-2</v>
          </cell>
          <cell r="EA422">
            <v>-2.9960609799999816E-2</v>
          </cell>
          <cell r="EB422">
            <v>0.50885611606999959</v>
          </cell>
          <cell r="EC422">
            <v>0.28670637093999574</v>
          </cell>
          <cell r="ED422">
            <v>0.17766076294999777</v>
          </cell>
          <cell r="EE422">
            <v>-2.064245762649989</v>
          </cell>
          <cell r="EF422">
            <v>-0.25498177724003313</v>
          </cell>
          <cell r="EG422">
            <v>-0.54121172709999854</v>
          </cell>
          <cell r="EH422">
            <v>0.17279429865999418</v>
          </cell>
          <cell r="EI422">
            <v>-3.3492189430003094E-2</v>
          </cell>
          <cell r="EJ422">
            <v>0.23947497867999701</v>
          </cell>
          <cell r="EK422">
            <v>-9.4978449880002813E-2</v>
          </cell>
          <cell r="EL422">
            <v>5.8676620079999964E-2</v>
          </cell>
          <cell r="EM422">
            <v>-0.10133911369000259</v>
          </cell>
          <cell r="EN422">
            <v>-2.3947275809998558E-2</v>
          </cell>
          <cell r="EO422">
            <v>-0.30851747255000816</v>
          </cell>
          <cell r="EP422">
            <v>-0.72878448719999511</v>
          </cell>
          <cell r="EQ422">
            <v>-0.44793916716999149</v>
          </cell>
          <cell r="ER422">
            <v>-1.6977495250999937</v>
          </cell>
          <cell r="ES422">
            <v>-0.87224566038999995</v>
          </cell>
          <cell r="ET422">
            <v>-0.12813384694999286</v>
          </cell>
          <cell r="EU422">
            <v>0.10030440834999865</v>
          </cell>
          <cell r="EV422">
            <v>-1.052435199999735E-2</v>
          </cell>
          <cell r="EW422">
            <v>3.822878917999617E-2</v>
          </cell>
          <cell r="EX422">
            <v>-3.2494123650000262E-2</v>
          </cell>
          <cell r="EY422">
            <v>0.11831672245000391</v>
          </cell>
          <cell r="EZ422">
            <v>-0.23872995056000335</v>
          </cell>
          <cell r="FA422">
            <v>-0.23204792141000041</v>
          </cell>
          <cell r="FB422">
            <v>-5.3553796290003675E-2</v>
          </cell>
          <cell r="FC422">
            <v>-3.2266571409998335E-2</v>
          </cell>
          <cell r="FD422">
            <v>-0.3546032224199962</v>
          </cell>
          <cell r="FE422">
            <v>-1.5747721963699632</v>
          </cell>
          <cell r="FF422">
            <v>0.19537525728999583</v>
          </cell>
          <cell r="FG422">
            <v>-0.68855178383000037</v>
          </cell>
          <cell r="FH422">
            <v>-0.36174576207000442</v>
          </cell>
          <cell r="FI422">
            <v>-0.330555653010002</v>
          </cell>
          <cell r="FJ422">
            <v>-0.19471163624999832</v>
          </cell>
          <cell r="FK422">
            <v>-0.55263845065000083</v>
          </cell>
          <cell r="FL422">
            <v>5.4767837699998267E-3</v>
          </cell>
          <cell r="FM422">
            <v>-0.21228025557000052</v>
          </cell>
          <cell r="FN422">
            <v>0.21085500028999604</v>
          </cell>
          <cell r="FO422">
            <v>-6.5020103109986849E-2</v>
          </cell>
          <cell r="FP422">
            <v>-0.11402438512999424</v>
          </cell>
          <cell r="FQ422">
            <v>0.53304879190000065</v>
          </cell>
          <cell r="FR422">
            <v>2.1993460581799695</v>
          </cell>
          <cell r="FS422">
            <v>1.3589462425899939</v>
          </cell>
          <cell r="FT422">
            <v>0.22904599011999949</v>
          </cell>
          <cell r="FU422">
            <v>8.1780785119999422E-2</v>
          </cell>
          <cell r="FV422">
            <v>-0.24461528082999706</v>
          </cell>
          <cell r="FW422">
            <v>8.9780059660000688E-2</v>
          </cell>
          <cell r="FX422">
            <v>-5.0464187710005604E-2</v>
          </cell>
          <cell r="FY422">
            <v>0.11831672245000036</v>
          </cell>
          <cell r="FZ422">
            <v>-7.9000356919998183E-2</v>
          </cell>
          <cell r="GA422">
            <v>-9.1130016199976183E-3</v>
          </cell>
          <cell r="GB422">
            <v>-0.31176535407000472</v>
          </cell>
          <cell r="GC422">
            <v>-0.10013457098999368</v>
          </cell>
          <cell r="GD422">
            <v>1.1165690103800188</v>
          </cell>
          <cell r="GE422">
            <v>1.1208625681600211</v>
          </cell>
          <cell r="GF422">
            <v>0.71789274309999485</v>
          </cell>
          <cell r="GG422">
            <v>0.2298783037400014</v>
          </cell>
          <cell r="GH422">
            <v>0.19890550349999714</v>
          </cell>
          <cell r="GI422">
            <v>-0.16412568776999947</v>
          </cell>
          <cell r="GJ422">
            <v>-4.4560483509997084E-2</v>
          </cell>
          <cell r="GK422">
            <v>-0.22615822314999789</v>
          </cell>
          <cell r="GL422">
            <v>-5.1210915569996018E-2</v>
          </cell>
          <cell r="GM422">
            <v>4.151917818000328E-2</v>
          </cell>
          <cell r="GN422">
            <v>9.27029593099995E-2</v>
          </cell>
          <cell r="GO422">
            <v>-0.15141229897999864</v>
          </cell>
          <cell r="GP422">
            <v>0.65814136825999725</v>
          </cell>
          <cell r="GQ422">
            <v>-0.18070987894998325</v>
          </cell>
          <cell r="GR422">
            <v>-1.2886841793299482</v>
          </cell>
          <cell r="GS422">
            <v>-0.33210782233000202</v>
          </cell>
          <cell r="GT422">
            <v>-0.10199614281999914</v>
          </cell>
          <cell r="GU422">
            <v>-0.30492955080999451</v>
          </cell>
          <cell r="GV422">
            <v>-8.545021475000425E-2</v>
          </cell>
          <cell r="GW422">
            <v>-7.5779498699994008E-2</v>
          </cell>
          <cell r="GX422">
            <v>0.16237728176000132</v>
          </cell>
          <cell r="GY422">
            <v>-0.14394969305999439</v>
          </cell>
          <cell r="GZ422">
            <v>-0.21611117779999489</v>
          </cell>
          <cell r="HA422">
            <v>7.7429788780001729E-2</v>
          </cell>
          <cell r="HB422">
            <v>0.49570684702000278</v>
          </cell>
          <cell r="HC422">
            <v>-0.11103423648999922</v>
          </cell>
          <cell r="HD422">
            <v>-0.6528397601299929</v>
          </cell>
          <cell r="HE422">
            <v>0.93909243676000642</v>
          </cell>
          <cell r="HF422">
            <v>-0.71692442689000302</v>
          </cell>
          <cell r="HG422">
            <v>0.60050034065000091</v>
          </cell>
          <cell r="HH422">
            <v>0.44900572797000038</v>
          </cell>
          <cell r="HI422">
            <v>0.15596909666998471</v>
          </cell>
          <cell r="HJ422">
            <v>0.16352064845001024</v>
          </cell>
          <cell r="HK422">
            <v>-0.14139049916999369</v>
          </cell>
          <cell r="HL422">
            <v>-0.25737798919000454</v>
          </cell>
          <cell r="HM422">
            <v>0.16752755974000166</v>
          </cell>
          <cell r="HN422">
            <v>0.44303013070000219</v>
          </cell>
          <cell r="HO422">
            <v>0.69702159655999196</v>
          </cell>
          <cell r="HP422">
            <v>-0.20456370163999793</v>
          </cell>
          <cell r="HQ422">
            <v>-0.41722604708999711</v>
          </cell>
          <cell r="HR422">
            <v>-1.7642076537400726</v>
          </cell>
          <cell r="HS422">
            <v>-1.2973360903000071</v>
          </cell>
          <cell r="HT422">
            <v>9.3395711790009273E-2</v>
          </cell>
          <cell r="HU422">
            <v>7.3460909029996913E-2</v>
          </cell>
          <cell r="HV422">
            <v>1.3300553200039644E-3</v>
          </cell>
          <cell r="HW422">
            <v>5.4527915409998684E-2</v>
          </cell>
          <cell r="HX422">
            <v>0.12945737555000392</v>
          </cell>
          <cell r="HY422">
            <v>0</v>
          </cell>
          <cell r="HZ422">
            <v>0.10773602276999839</v>
          </cell>
          <cell r="IA422">
            <v>0</v>
          </cell>
          <cell r="IB422">
            <v>-0.87930347913000162</v>
          </cell>
          <cell r="IC422">
            <v>-6.3419202650003115E-2</v>
          </cell>
          <cell r="ID422">
            <v>1.5943128469999124E-2</v>
          </cell>
          <cell r="IE422">
            <v>-0.94994705388000966</v>
          </cell>
          <cell r="IF422">
            <v>0.73463114352999526</v>
          </cell>
          <cell r="IG422">
            <v>-0.27617910805999912</v>
          </cell>
          <cell r="IH422">
            <v>-2.1901690029999088E-2</v>
          </cell>
          <cell r="II422">
            <v>2.7698808099998473E-3</v>
          </cell>
          <cell r="IJ422">
            <v>-0.11747201309000133</v>
          </cell>
          <cell r="IK422">
            <v>-0.20240357021999955</v>
          </cell>
          <cell r="IL422">
            <v>0</v>
          </cell>
          <cell r="IM422">
            <v>0</v>
          </cell>
          <cell r="IN422">
            <v>-9.0594529109999655E-2</v>
          </cell>
          <cell r="IO422">
            <v>-0.43199806951000141</v>
          </cell>
          <cell r="IP422">
            <v>3.5742101899998602E-2</v>
          </cell>
          <cell r="IQ422">
            <v>-0.58254120010001031</v>
          </cell>
          <cell r="IR422">
            <v>0.64870154759012166</v>
          </cell>
          <cell r="IS422">
            <v>-3.944627869998385E-2</v>
          </cell>
          <cell r="IT422">
            <v>-8.4206402379997769E-2</v>
          </cell>
          <cell r="IU422">
            <v>0.38066016680999581</v>
          </cell>
          <cell r="IV422">
            <v>0.68704226863000173</v>
          </cell>
          <cell r="IW422">
            <v>6.4174272039998925E-2</v>
          </cell>
          <cell r="IX422">
            <v>-0.187806777990005</v>
          </cell>
          <cell r="IY422">
            <v>0</v>
          </cell>
          <cell r="IZ422">
            <v>0</v>
          </cell>
          <cell r="JA422">
            <v>-6.4891145780002546E-2</v>
          </cell>
          <cell r="JB422">
            <v>-0.39010419391998141</v>
          </cell>
          <cell r="JC422">
            <v>0.64011582905000353</v>
          </cell>
          <cell r="JD422">
            <v>-0.35683619016998591</v>
          </cell>
          <cell r="JE422">
            <v>-0.48086584343002414</v>
          </cell>
          <cell r="JF422">
            <v>-9.8612045290010997E-2</v>
          </cell>
          <cell r="JG422">
            <v>-1.1996822571699965</v>
          </cell>
          <cell r="JH422">
            <v>0.16134791610999599</v>
          </cell>
          <cell r="JI422">
            <v>0.77122042002000057</v>
          </cell>
          <cell r="JJ422">
            <v>-5.6249259680001273E-2</v>
          </cell>
          <cell r="JK422">
            <v>0.45231933674000402</v>
          </cell>
          <cell r="JL422">
            <v>0.1989039582899963</v>
          </cell>
          <cell r="JM422">
            <v>0</v>
          </cell>
          <cell r="JN422">
            <v>0</v>
          </cell>
          <cell r="JO422">
            <v>-0.96381464065999012</v>
          </cell>
          <cell r="JP422">
            <v>0.19888000000000261</v>
          </cell>
          <cell r="JQ422">
            <v>5.4820728210003722E-2</v>
          </cell>
        </row>
        <row r="423">
          <cell r="F423">
            <v>0</v>
          </cell>
          <cell r="G423">
            <v>0</v>
          </cell>
          <cell r="H423">
            <v>3.6792709602195828E-3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48.681903378448624</v>
          </cell>
          <cell r="S423">
            <v>0</v>
          </cell>
          <cell r="T423">
            <v>0</v>
          </cell>
          <cell r="U423">
            <v>9.0132155524497648</v>
          </cell>
          <cell r="V423">
            <v>27.867335048350469</v>
          </cell>
          <cell r="W423">
            <v>0.25722538234981585</v>
          </cell>
          <cell r="X423">
            <v>0</v>
          </cell>
          <cell r="Y423">
            <v>0</v>
          </cell>
          <cell r="Z423">
            <v>0</v>
          </cell>
          <cell r="AA423">
            <v>11.544127395299938</v>
          </cell>
          <cell r="AB423">
            <v>0</v>
          </cell>
          <cell r="AC423">
            <v>0</v>
          </cell>
          <cell r="AD423">
            <v>0</v>
          </cell>
          <cell r="AE423">
            <v>22.302619591297116</v>
          </cell>
          <cell r="AF423">
            <v>0</v>
          </cell>
          <cell r="AG423">
            <v>0</v>
          </cell>
          <cell r="AH423">
            <v>-28.94099857225001</v>
          </cell>
          <cell r="AI423">
            <v>29.316423502440102</v>
          </cell>
          <cell r="AJ423">
            <v>9.7013433520201033</v>
          </cell>
          <cell r="AK423">
            <v>9.8092531165002583</v>
          </cell>
          <cell r="AL423">
            <v>0</v>
          </cell>
          <cell r="AM423">
            <v>0</v>
          </cell>
          <cell r="AN423">
            <v>-7.5331433477501832</v>
          </cell>
          <cell r="AO423">
            <v>9.9497415403398008</v>
          </cell>
          <cell r="AP423">
            <v>0</v>
          </cell>
          <cell r="AQ423">
            <v>0</v>
          </cell>
          <cell r="AR423">
            <v>22.576228987898503</v>
          </cell>
          <cell r="AS423">
            <v>0</v>
          </cell>
          <cell r="AT423">
            <v>0</v>
          </cell>
          <cell r="AU423">
            <v>-0.51574942974002624</v>
          </cell>
          <cell r="AV423">
            <v>0</v>
          </cell>
          <cell r="AW423">
            <v>0</v>
          </cell>
          <cell r="AX423">
            <v>23.124119268039976</v>
          </cell>
          <cell r="AY423">
            <v>-3.2140850399855481E-2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0.15950239164885716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0.15950239164999402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67.838487682849518</v>
          </cell>
          <cell r="BS423">
            <v>0</v>
          </cell>
          <cell r="BT423">
            <v>0</v>
          </cell>
          <cell r="BU423">
            <v>21.003613789549945</v>
          </cell>
          <cell r="BV423">
            <v>36.803833350739296</v>
          </cell>
          <cell r="BW423">
            <v>-0.23381156811001347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10.264852110669835</v>
          </cell>
          <cell r="CC423">
            <v>0</v>
          </cell>
          <cell r="CD423">
            <v>0</v>
          </cell>
          <cell r="CE423">
            <v>-8.5490329999993175E-5</v>
          </cell>
          <cell r="CF423">
            <v>0</v>
          </cell>
          <cell r="CG423">
            <v>0</v>
          </cell>
          <cell r="CH423">
            <v>-1.4803799999997536E-5</v>
          </cell>
          <cell r="CI423">
            <v>-5.5697099999999986E-5</v>
          </cell>
          <cell r="CJ423">
            <v>-2.0901820000000446E-5</v>
          </cell>
          <cell r="CK423">
            <v>-7.7157600000023197E-6</v>
          </cell>
          <cell r="CL423">
            <v>0</v>
          </cell>
          <cell r="CM423">
            <v>0</v>
          </cell>
          <cell r="CN423">
            <v>0</v>
          </cell>
          <cell r="CO423">
            <v>1.3628150000000172E-5</v>
          </cell>
          <cell r="CP423">
            <v>0</v>
          </cell>
          <cell r="CQ423">
            <v>0</v>
          </cell>
          <cell r="CR423">
            <v>-1.1137631999996733E-4</v>
          </cell>
          <cell r="CS423">
            <v>0</v>
          </cell>
          <cell r="CT423">
            <v>2.5261800000002388E-6</v>
          </cell>
          <cell r="CU423">
            <v>-6.5630230000000497E-5</v>
          </cell>
          <cell r="CV423">
            <v>-3.3128990000000705E-5</v>
          </cell>
          <cell r="CW423">
            <v>-2.0482439999998728E-5</v>
          </cell>
          <cell r="CX423">
            <v>1.7455289999999263E-5</v>
          </cell>
          <cell r="CY423">
            <v>0</v>
          </cell>
          <cell r="CZ423">
            <v>0</v>
          </cell>
          <cell r="DA423">
            <v>0</v>
          </cell>
          <cell r="DB423">
            <v>-1.2116129999996395E-5</v>
          </cell>
          <cell r="DC423">
            <v>0</v>
          </cell>
          <cell r="DD423">
            <v>0</v>
          </cell>
          <cell r="DE423">
            <v>-1.0802279999971853E-5</v>
          </cell>
          <cell r="DF423">
            <v>0</v>
          </cell>
          <cell r="DG423">
            <v>2.0286200000000504E-5</v>
          </cell>
          <cell r="DH423">
            <v>-5.8501829999998284E-5</v>
          </cell>
          <cell r="DI423">
            <v>-3.0508279999997417E-5</v>
          </cell>
          <cell r="DJ423">
            <v>0</v>
          </cell>
          <cell r="DK423">
            <v>-5.8663699999995933E-6</v>
          </cell>
          <cell r="DL423">
            <v>0</v>
          </cell>
          <cell r="DM423">
            <v>0</v>
          </cell>
          <cell r="DN423">
            <v>0</v>
          </cell>
          <cell r="DO423">
            <v>6.3787999999998651E-5</v>
          </cell>
          <cell r="DP423">
            <v>0</v>
          </cell>
          <cell r="DQ423">
            <v>0</v>
          </cell>
          <cell r="DR423">
            <v>4.0065699999924931E-6</v>
          </cell>
          <cell r="DS423">
            <v>0</v>
          </cell>
          <cell r="DT423">
            <v>-5.780288999999994E-5</v>
          </cell>
          <cell r="DU423">
            <v>7.0086410000001417E-5</v>
          </cell>
          <cell r="DV423">
            <v>-2.753867999999958E-5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1.9261729999997534E-5</v>
          </cell>
          <cell r="EC423">
            <v>0</v>
          </cell>
          <cell r="ED423">
            <v>0</v>
          </cell>
          <cell r="EE423">
            <v>-1.0573513000000645E-4</v>
          </cell>
          <cell r="EF423">
            <v>0</v>
          </cell>
          <cell r="EG423">
            <v>-4.4056130000000998E-5</v>
          </cell>
          <cell r="EH423">
            <v>-2.174171399999987E-4</v>
          </cell>
          <cell r="EI423">
            <v>1.7191766999999705E-4</v>
          </cell>
          <cell r="EJ423">
            <v>-1.6179530000002065E-5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-1.4468890000007839E-5</v>
          </cell>
          <cell r="ES423">
            <v>0</v>
          </cell>
          <cell r="ET423">
            <v>0</v>
          </cell>
          <cell r="EU423">
            <v>-4.8929200000026596E-6</v>
          </cell>
          <cell r="EV423">
            <v>0</v>
          </cell>
          <cell r="EW423">
            <v>-9.5759699999999753E-6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-4.4725730000028108E-5</v>
          </cell>
          <cell r="FF423">
            <v>0</v>
          </cell>
          <cell r="FG423">
            <v>0</v>
          </cell>
          <cell r="FH423">
            <v>-4.8847690000002747E-5</v>
          </cell>
          <cell r="FI423">
            <v>4.1219599999989254E-6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0</v>
          </cell>
          <cell r="FR423">
            <v>-4.1878600000044841E-6</v>
          </cell>
          <cell r="FS423">
            <v>0</v>
          </cell>
          <cell r="FT423">
            <v>0</v>
          </cell>
          <cell r="FU423">
            <v>-3.43219999999686E-6</v>
          </cell>
          <cell r="FV423">
            <v>0</v>
          </cell>
          <cell r="FW423">
            <v>-7.5565999999721578E-7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-7.0929230000016386E-5</v>
          </cell>
          <cell r="GF423">
            <v>0</v>
          </cell>
          <cell r="GG423">
            <v>0</v>
          </cell>
          <cell r="GH423">
            <v>-4.6254000000002515E-5</v>
          </cell>
          <cell r="GI423">
            <v>-2.4675229999999992E-5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O423">
            <v>0</v>
          </cell>
          <cell r="GP423">
            <v>0</v>
          </cell>
          <cell r="GQ423">
            <v>0</v>
          </cell>
          <cell r="GR423">
            <v>1.3693163999997648E-4</v>
          </cell>
          <cell r="GS423">
            <v>0</v>
          </cell>
          <cell r="GT423">
            <v>0</v>
          </cell>
          <cell r="GU423">
            <v>1.496733600000015E-4</v>
          </cell>
          <cell r="GV423">
            <v>-1.2741720000000734E-5</v>
          </cell>
          <cell r="GW423">
            <v>0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G423">
            <v>0</v>
          </cell>
          <cell r="IH423">
            <v>0</v>
          </cell>
          <cell r="II423">
            <v>0</v>
          </cell>
          <cell r="IJ423">
            <v>0</v>
          </cell>
          <cell r="IK423">
            <v>0</v>
          </cell>
          <cell r="IL423">
            <v>0</v>
          </cell>
          <cell r="IM423">
            <v>0</v>
          </cell>
          <cell r="IN423">
            <v>0</v>
          </cell>
          <cell r="IO423">
            <v>0</v>
          </cell>
          <cell r="IP423">
            <v>0</v>
          </cell>
          <cell r="IQ423">
            <v>0</v>
          </cell>
          <cell r="IR423">
            <v>0</v>
          </cell>
          <cell r="IS423">
            <v>0</v>
          </cell>
          <cell r="IT423">
            <v>0</v>
          </cell>
          <cell r="IU423">
            <v>0</v>
          </cell>
          <cell r="IV423">
            <v>0</v>
          </cell>
          <cell r="IW423">
            <v>0</v>
          </cell>
          <cell r="IX423">
            <v>0</v>
          </cell>
          <cell r="IY423">
            <v>0</v>
          </cell>
          <cell r="IZ423">
            <v>0</v>
          </cell>
          <cell r="JA423">
            <v>0</v>
          </cell>
          <cell r="JB423">
            <v>0</v>
          </cell>
          <cell r="JC423">
            <v>0</v>
          </cell>
          <cell r="JD423">
            <v>0</v>
          </cell>
          <cell r="JE423">
            <v>0</v>
          </cell>
          <cell r="JF423">
            <v>0</v>
          </cell>
          <cell r="JG423">
            <v>0</v>
          </cell>
          <cell r="JH423">
            <v>0</v>
          </cell>
          <cell r="JI423">
            <v>0</v>
          </cell>
          <cell r="JJ423">
            <v>0</v>
          </cell>
          <cell r="JK423">
            <v>0</v>
          </cell>
          <cell r="JL423">
            <v>0</v>
          </cell>
          <cell r="JM423">
            <v>0</v>
          </cell>
          <cell r="JN423">
            <v>0</v>
          </cell>
          <cell r="JO423">
            <v>0</v>
          </cell>
          <cell r="JP423">
            <v>0</v>
          </cell>
          <cell r="JQ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2.9075449024676345</v>
          </cell>
          <cell r="S424">
            <v>0.82516582703965469</v>
          </cell>
          <cell r="T424">
            <v>0</v>
          </cell>
          <cell r="U424">
            <v>0.68624031064018709</v>
          </cell>
          <cell r="V424">
            <v>-1.5230118945901268</v>
          </cell>
          <cell r="W424">
            <v>2.9191506593799659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2.8217774079021183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2.8217774078998445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-3.6448095560117508</v>
          </cell>
          <cell r="BS424">
            <v>0</v>
          </cell>
          <cell r="BT424">
            <v>0</v>
          </cell>
          <cell r="BU424">
            <v>0</v>
          </cell>
          <cell r="BV424">
            <v>-3.6448095560099318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4.8940019999998974E-5</v>
          </cell>
          <cell r="EF424">
            <v>0</v>
          </cell>
          <cell r="EG424">
            <v>-5.2361400000002639E-5</v>
          </cell>
          <cell r="EH424">
            <v>2.3453430000000206E-4</v>
          </cell>
          <cell r="EI424">
            <v>-8.9145719999995932E-5</v>
          </cell>
          <cell r="EJ424">
            <v>-4.4087160000001041E-5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-0.4532828884199489</v>
          </cell>
          <cell r="ES424">
            <v>0.16848500333000516</v>
          </cell>
          <cell r="ET424">
            <v>8.6933419299981551E-3</v>
          </cell>
          <cell r="EU424">
            <v>-0.37321665465000109</v>
          </cell>
          <cell r="EV424">
            <v>-0.27697511471001235</v>
          </cell>
          <cell r="EW424">
            <v>-0.14206109112999954</v>
          </cell>
          <cell r="EX424">
            <v>0.74946619211999632</v>
          </cell>
          <cell r="EY424">
            <v>8.3812615379997624E-2</v>
          </cell>
          <cell r="EZ424">
            <v>-4.6072570550002467E-2</v>
          </cell>
          <cell r="FA424">
            <v>0.21003915328000033</v>
          </cell>
          <cell r="FB424">
            <v>-0.5076132166600047</v>
          </cell>
          <cell r="FC424">
            <v>-0.25686402019999832</v>
          </cell>
          <cell r="FD424">
            <v>-7.097652656000264E-2</v>
          </cell>
          <cell r="FE424">
            <v>1.565038498869967</v>
          </cell>
          <cell r="FF424">
            <v>0.54234405482999648</v>
          </cell>
          <cell r="FG424">
            <v>0.44286761971000033</v>
          </cell>
          <cell r="FH424">
            <v>0.32928405511999159</v>
          </cell>
          <cell r="FI424">
            <v>-3.6727360260009334E-2</v>
          </cell>
          <cell r="FJ424">
            <v>-0.45311176293000344</v>
          </cell>
          <cell r="FK424">
            <v>0.68221012045001572</v>
          </cell>
          <cell r="FL424">
            <v>0.63846245420000258</v>
          </cell>
          <cell r="FM424">
            <v>0.21243058977000118</v>
          </cell>
          <cell r="FN424">
            <v>-1.1946551483799972</v>
          </cell>
          <cell r="FO424">
            <v>0.19716806117999397</v>
          </cell>
          <cell r="FP424">
            <v>-9.5947374749997039E-2</v>
          </cell>
          <cell r="FQ424">
            <v>0.30071318992999352</v>
          </cell>
          <cell r="FR424">
            <v>0.24644374086994958</v>
          </cell>
          <cell r="FS424">
            <v>0.27730769780001197</v>
          </cell>
          <cell r="FT424">
            <v>-2.6310658970004397E-2</v>
          </cell>
          <cell r="FU424">
            <v>-0.4194499131000029</v>
          </cell>
          <cell r="FV424">
            <v>-0.17647569210998881</v>
          </cell>
          <cell r="FW424">
            <v>0.16749396123999816</v>
          </cell>
          <cell r="FX424">
            <v>0.20120256145999349</v>
          </cell>
          <cell r="FY424">
            <v>-4.1007126709999397E-2</v>
          </cell>
          <cell r="FZ424">
            <v>-0.25029359140000196</v>
          </cell>
          <cell r="GA424">
            <v>-1.5974109579996565E-2</v>
          </cell>
          <cell r="GB424">
            <v>0.36687049856999465</v>
          </cell>
          <cell r="GC424">
            <v>-1.582294003999607E-2</v>
          </cell>
          <cell r="GD424">
            <v>0.17890305371003024</v>
          </cell>
          <cell r="GE424">
            <v>-0.52835410709997177</v>
          </cell>
          <cell r="GF424">
            <v>0.23774038029999645</v>
          </cell>
          <cell r="GG424">
            <v>-0.25552483988999342</v>
          </cell>
          <cell r="GH424">
            <v>-0.27430849863000617</v>
          </cell>
          <cell r="GI424">
            <v>-0.41482404909999104</v>
          </cell>
          <cell r="GJ424">
            <v>-0.47710345559999823</v>
          </cell>
          <cell r="GK424">
            <v>0.47386314774999505</v>
          </cell>
          <cell r="GL424">
            <v>-0.41705749414000337</v>
          </cell>
          <cell r="GM424">
            <v>0.25628536737999497</v>
          </cell>
          <cell r="GN424">
            <v>-0.15205903588000069</v>
          </cell>
          <cell r="GO424">
            <v>-0.12508214582001642</v>
          </cell>
          <cell r="GP424">
            <v>0.25607301369000623</v>
          </cell>
          <cell r="GQ424">
            <v>0.36364350284000579</v>
          </cell>
          <cell r="GR424">
            <v>-0.90549194612992778</v>
          </cell>
          <cell r="GS424">
            <v>5.132889563000731E-2</v>
          </cell>
          <cell r="GT424">
            <v>-0.46727248237998964</v>
          </cell>
          <cell r="GU424">
            <v>5.1765343129979158E-2</v>
          </cell>
          <cell r="GV424">
            <v>0.6449288471199921</v>
          </cell>
          <cell r="GW424">
            <v>-0.81247527714000611</v>
          </cell>
          <cell r="GX424">
            <v>-0.20353548277999778</v>
          </cell>
          <cell r="GY424">
            <v>-9.0893731610002249E-2</v>
          </cell>
          <cell r="GZ424">
            <v>3.6133421499997098E-2</v>
          </cell>
          <cell r="HA424">
            <v>-5.0624456199994228E-2</v>
          </cell>
          <cell r="HB424">
            <v>-1.6111218480006073E-2</v>
          </cell>
          <cell r="HC424">
            <v>7.1615974320003772E-2</v>
          </cell>
          <cell r="HD424">
            <v>-0.12035177924000351</v>
          </cell>
          <cell r="HE424">
            <v>-1.0204061190199809</v>
          </cell>
          <cell r="HF424">
            <v>-5.5447293099888384E-3</v>
          </cell>
          <cell r="HG424">
            <v>-0.18559191027000566</v>
          </cell>
          <cell r="HH424">
            <v>-0.41564791076000773</v>
          </cell>
          <cell r="HI424">
            <v>-0.46114187835000564</v>
          </cell>
          <cell r="HJ424">
            <v>3.119624691001377E-2</v>
          </cell>
          <cell r="HK424">
            <v>0.13263286721999634</v>
          </cell>
          <cell r="HL424">
            <v>9.4499833870003158E-2</v>
          </cell>
          <cell r="HM424">
            <v>0</v>
          </cell>
          <cell r="HN424">
            <v>-1.8870179740002158E-2</v>
          </cell>
          <cell r="HO424">
            <v>-0.1019435914499951</v>
          </cell>
          <cell r="HP424">
            <v>0</v>
          </cell>
          <cell r="HQ424">
            <v>-8.9994867139999712E-2</v>
          </cell>
          <cell r="HR424">
            <v>0.37255469035994793</v>
          </cell>
          <cell r="HS424">
            <v>0</v>
          </cell>
          <cell r="HT424">
            <v>-0.46145996928000699</v>
          </cell>
          <cell r="HU424">
            <v>-0.78980617140999243</v>
          </cell>
          <cell r="HV424">
            <v>0.379236006470002</v>
          </cell>
          <cell r="HW424">
            <v>0.87820213295999139</v>
          </cell>
          <cell r="HX424">
            <v>0.46135292246999882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-9.4970230850002224E-2</v>
          </cell>
          <cell r="IE424">
            <v>-0.59828659642005277</v>
          </cell>
          <cell r="IF424">
            <v>0</v>
          </cell>
          <cell r="IG424">
            <v>3.8915060269999913E-2</v>
          </cell>
          <cell r="IH424">
            <v>5.791583660000299E-2</v>
          </cell>
          <cell r="II424">
            <v>-0.25289747836001197</v>
          </cell>
          <cell r="IJ424">
            <v>-0.1502193270600074</v>
          </cell>
          <cell r="IK424">
            <v>-0.29200068787000077</v>
          </cell>
          <cell r="IL424">
            <v>0</v>
          </cell>
          <cell r="IM424">
            <v>0</v>
          </cell>
          <cell r="IN424">
            <v>0</v>
          </cell>
          <cell r="IO424">
            <v>0</v>
          </cell>
          <cell r="IP424">
            <v>0</v>
          </cell>
          <cell r="IQ424">
            <v>0</v>
          </cell>
          <cell r="IR424">
            <v>0.33919853847010017</v>
          </cell>
          <cell r="IS424">
            <v>0</v>
          </cell>
          <cell r="IT424">
            <v>9.5539853169995581E-2</v>
          </cell>
          <cell r="IU424">
            <v>0.68010012768000649</v>
          </cell>
          <cell r="IV424">
            <v>-5.384049193999374E-2</v>
          </cell>
          <cell r="IW424">
            <v>-9.7593895150005494E-2</v>
          </cell>
          <cell r="IX424">
            <v>-0.28500705528999504</v>
          </cell>
          <cell r="IY424">
            <v>0</v>
          </cell>
          <cell r="IZ424">
            <v>0</v>
          </cell>
          <cell r="JA424">
            <v>0</v>
          </cell>
          <cell r="JB424">
            <v>0</v>
          </cell>
          <cell r="JC424">
            <v>0</v>
          </cell>
          <cell r="JD424">
            <v>0</v>
          </cell>
          <cell r="JE424">
            <v>1.2407019028701143</v>
          </cell>
          <cell r="JF424">
            <v>0</v>
          </cell>
          <cell r="JG424">
            <v>0.41182524021999711</v>
          </cell>
          <cell r="JH424">
            <v>-0.38395242649000494</v>
          </cell>
          <cell r="JI424">
            <v>0.36141371128000799</v>
          </cell>
          <cell r="JJ424">
            <v>0.59466374542999745</v>
          </cell>
          <cell r="JK424">
            <v>0.25675163243000299</v>
          </cell>
          <cell r="JL424">
            <v>0</v>
          </cell>
          <cell r="JM424">
            <v>0</v>
          </cell>
          <cell r="JN424">
            <v>0</v>
          </cell>
          <cell r="JO424">
            <v>0</v>
          </cell>
          <cell r="JP424">
            <v>0</v>
          </cell>
          <cell r="JQ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5.0402971053990768</v>
          </cell>
          <cell r="S425">
            <v>7.4176200490001065E-2</v>
          </cell>
          <cell r="T425">
            <v>0</v>
          </cell>
          <cell r="U425">
            <v>4.955073152600562</v>
          </cell>
          <cell r="V425">
            <v>2.9301984116900712</v>
          </cell>
          <cell r="W425">
            <v>-2.9191506593801932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7.3702371490071528E-2</v>
          </cell>
          <cell r="AF425">
            <v>0</v>
          </cell>
          <cell r="AG425">
            <v>0</v>
          </cell>
          <cell r="AH425">
            <v>7.3702371490071528E-2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1.6977859370235819</v>
          </cell>
          <cell r="BS425">
            <v>0</v>
          </cell>
          <cell r="BT425">
            <v>0</v>
          </cell>
          <cell r="BU425">
            <v>0</v>
          </cell>
          <cell r="BV425">
            <v>1.6977859370217629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3.2767314551165327E-2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1.2419003215299895</v>
          </cell>
          <cell r="EO425">
            <v>-1.3193495225399943</v>
          </cell>
          <cell r="EP425">
            <v>0.23386340922002091</v>
          </cell>
          <cell r="EQ425">
            <v>-0.12364689366000903</v>
          </cell>
          <cell r="ER425">
            <v>-3.0545338609954342E-2</v>
          </cell>
          <cell r="ES425">
            <v>-0.16860457695997866</v>
          </cell>
          <cell r="ET425">
            <v>-0.32464603353000143</v>
          </cell>
          <cell r="EU425">
            <v>0.76900720595000394</v>
          </cell>
          <cell r="EV425">
            <v>-0.97067623367001943</v>
          </cell>
          <cell r="EW425">
            <v>-3.2554046359983602E-2</v>
          </cell>
          <cell r="EX425">
            <v>-0.57784780727999419</v>
          </cell>
          <cell r="EY425">
            <v>0.21006379063000225</v>
          </cell>
          <cell r="EZ425">
            <v>2.6445048499994073E-2</v>
          </cell>
          <cell r="FA425">
            <v>-0.57480457544998842</v>
          </cell>
          <cell r="FB425">
            <v>0.97580040037996696</v>
          </cell>
          <cell r="FC425">
            <v>0.72810805302999881</v>
          </cell>
          <cell r="FD425">
            <v>-9.0836563850004381E-2</v>
          </cell>
          <cell r="FE425">
            <v>-1.3823871625099855</v>
          </cell>
          <cell r="FF425">
            <v>0.12873542955998118</v>
          </cell>
          <cell r="FG425">
            <v>-0.51676390043996889</v>
          </cell>
          <cell r="FH425">
            <v>-0.79412056640001083</v>
          </cell>
          <cell r="FI425">
            <v>-1.2271212625299768</v>
          </cell>
          <cell r="FJ425">
            <v>-0.77319571115999963</v>
          </cell>
          <cell r="FK425">
            <v>-0.19161750589999826</v>
          </cell>
          <cell r="FL425">
            <v>0.60368834304000529</v>
          </cell>
          <cell r="FM425">
            <v>-0.17213076155999829</v>
          </cell>
          <cell r="FN425">
            <v>1.0490388814899916</v>
          </cell>
          <cell r="FO425">
            <v>0.12201775719000807</v>
          </cell>
          <cell r="FP425">
            <v>0.26825642234001634</v>
          </cell>
          <cell r="FQ425">
            <v>0.12082571186002156</v>
          </cell>
          <cell r="FR425">
            <v>-1.2180161660601243</v>
          </cell>
          <cell r="FS425">
            <v>-0.37403788207001298</v>
          </cell>
          <cell r="FT425">
            <v>-0.1950614468699996</v>
          </cell>
          <cell r="FU425">
            <v>-0.20408284411001887</v>
          </cell>
          <cell r="FV425">
            <v>0.28614371884000889</v>
          </cell>
          <cell r="FW425">
            <v>-1.1771108091299993</v>
          </cell>
          <cell r="FX425">
            <v>-3.1168389399979901E-2</v>
          </cell>
          <cell r="FY425">
            <v>0.18613555548999727</v>
          </cell>
          <cell r="FZ425">
            <v>0.38559463427998253</v>
          </cell>
          <cell r="GA425">
            <v>0.80216112047999388</v>
          </cell>
          <cell r="GB425">
            <v>-1.1440769211499742</v>
          </cell>
          <cell r="GC425">
            <v>0.13776221370997632</v>
          </cell>
          <cell r="GD425">
            <v>0.10972488387001533</v>
          </cell>
          <cell r="GE425">
            <v>-1.2501701307000985</v>
          </cell>
          <cell r="GF425">
            <v>-0.32582964420996063</v>
          </cell>
          <cell r="GG425">
            <v>0.24006932430998518</v>
          </cell>
          <cell r="GH425">
            <v>-0.55219206166999868</v>
          </cell>
          <cell r="GI425">
            <v>2.0982576317000081</v>
          </cell>
          <cell r="GJ425">
            <v>1.4395701580899924</v>
          </cell>
          <cell r="GK425">
            <v>-2.8397244796999956</v>
          </cell>
          <cell r="GL425">
            <v>-0.16281296093998776</v>
          </cell>
          <cell r="GM425">
            <v>-0.55061580045000369</v>
          </cell>
          <cell r="GN425">
            <v>-0.41607525945999413</v>
          </cell>
          <cell r="GO425">
            <v>-5.9671242130008295E-2</v>
          </cell>
          <cell r="GP425">
            <v>-0.24876955875998874</v>
          </cell>
          <cell r="GQ425">
            <v>0.12762376252000251</v>
          </cell>
          <cell r="GR425">
            <v>1.1614538345102119</v>
          </cell>
          <cell r="GS425">
            <v>0.40947048083995696</v>
          </cell>
          <cell r="GT425">
            <v>0.75600462430999471</v>
          </cell>
          <cell r="GU425">
            <v>-0.58851459919999627</v>
          </cell>
          <cell r="GV425">
            <v>-7.7663114019969726E-2</v>
          </cell>
          <cell r="GW425">
            <v>-1.9698342990011497E-2</v>
          </cell>
          <cell r="GX425">
            <v>0.26407310339000389</v>
          </cell>
          <cell r="GY425">
            <v>6.0240833099996394E-2</v>
          </cell>
          <cell r="GZ425">
            <v>0</v>
          </cell>
          <cell r="HA425">
            <v>0.15977473525000363</v>
          </cell>
          <cell r="HB425">
            <v>0.48629214487999661</v>
          </cell>
          <cell r="HC425">
            <v>-0.1261635225200024</v>
          </cell>
          <cell r="HD425">
            <v>-0.16236250853002332</v>
          </cell>
          <cell r="HE425">
            <v>0.57439976519026459</v>
          </cell>
          <cell r="HF425">
            <v>-8.6290957139993907E-2</v>
          </cell>
          <cell r="HG425">
            <v>-0.63881855107000263</v>
          </cell>
          <cell r="HH425">
            <v>1.1553599368500187</v>
          </cell>
          <cell r="HI425">
            <v>0.87608816561998992</v>
          </cell>
          <cell r="HJ425">
            <v>-0.14493141566998702</v>
          </cell>
          <cell r="HK425">
            <v>-0.93114840941998978</v>
          </cell>
          <cell r="HL425">
            <v>0</v>
          </cell>
          <cell r="HM425">
            <v>0</v>
          </cell>
          <cell r="HN425">
            <v>9.3686515970006212E-2</v>
          </cell>
          <cell r="HO425">
            <v>0.17265467034999915</v>
          </cell>
          <cell r="HP425">
            <v>5.9225858410016485E-2</v>
          </cell>
          <cell r="HQ425">
            <v>1.8573951289994284E-2</v>
          </cell>
          <cell r="HR425">
            <v>0.3253795292500854</v>
          </cell>
          <cell r="HS425">
            <v>0</v>
          </cell>
          <cell r="HT425">
            <v>0.73799512215001073</v>
          </cell>
          <cell r="HU425">
            <v>-0.59309010011999419</v>
          </cell>
          <cell r="HV425">
            <v>-0.29375184782000474</v>
          </cell>
          <cell r="HW425">
            <v>1.0045049827299977</v>
          </cell>
          <cell r="HX425">
            <v>-0.48623638134000657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-4.4042246350002756E-2</v>
          </cell>
          <cell r="IE425">
            <v>-1.2343137131601907</v>
          </cell>
          <cell r="IF425">
            <v>0.104282040399994</v>
          </cell>
          <cell r="IG425">
            <v>2.0056984760003616E-2</v>
          </cell>
          <cell r="IH425">
            <v>-1.1115173258099986</v>
          </cell>
          <cell r="II425">
            <v>0.24336707337997154</v>
          </cell>
          <cell r="IJ425">
            <v>0.60101209350999341</v>
          </cell>
          <cell r="IK425">
            <v>-0.96392401756999391</v>
          </cell>
          <cell r="IL425">
            <v>0</v>
          </cell>
          <cell r="IM425">
            <v>0</v>
          </cell>
          <cell r="IN425">
            <v>0</v>
          </cell>
          <cell r="IO425">
            <v>0</v>
          </cell>
          <cell r="IP425">
            <v>0</v>
          </cell>
          <cell r="IQ425">
            <v>-0.12759056183000439</v>
          </cell>
          <cell r="IR425">
            <v>-1.8753951287496875</v>
          </cell>
          <cell r="IS425">
            <v>0</v>
          </cell>
          <cell r="IT425">
            <v>-0.19811557075999531</v>
          </cell>
          <cell r="IU425">
            <v>-1.9291970021599809</v>
          </cell>
          <cell r="IV425">
            <v>0.66577194517000748</v>
          </cell>
          <cell r="IW425">
            <v>-0.72084594178001282</v>
          </cell>
          <cell r="IX425">
            <v>0.30699144077999563</v>
          </cell>
          <cell r="IY425">
            <v>0</v>
          </cell>
          <cell r="IZ425">
            <v>0</v>
          </cell>
          <cell r="JA425">
            <v>0</v>
          </cell>
          <cell r="JB425">
            <v>0</v>
          </cell>
          <cell r="JC425">
            <v>0</v>
          </cell>
          <cell r="JD425">
            <v>0</v>
          </cell>
          <cell r="JE425">
            <v>-1.5293376160800563</v>
          </cell>
          <cell r="JF425">
            <v>0</v>
          </cell>
          <cell r="JG425">
            <v>0.75155967091998832</v>
          </cell>
          <cell r="JH425">
            <v>-1.502992738620037</v>
          </cell>
          <cell r="JI425">
            <v>-2.2633017693700026</v>
          </cell>
          <cell r="JJ425">
            <v>-9.4058350399990331E-3</v>
          </cell>
          <cell r="JK425">
            <v>0.79596866743997907</v>
          </cell>
          <cell r="JL425">
            <v>-0.20262220512999818</v>
          </cell>
          <cell r="JM425">
            <v>0</v>
          </cell>
          <cell r="JN425">
            <v>-7.8176135130000546E-2</v>
          </cell>
          <cell r="JO425">
            <v>1.0362348703500288</v>
          </cell>
          <cell r="JP425">
            <v>-0.25835106801000052</v>
          </cell>
          <cell r="JQ425">
            <v>0.20174892650999254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-0.6779593397905046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-2.5929291440007773E-2</v>
          </cell>
          <cell r="EB426">
            <v>-0.31635165938000398</v>
          </cell>
          <cell r="EC426">
            <v>-0.19993703302999677</v>
          </cell>
          <cell r="ED426">
            <v>-0.13574135593999515</v>
          </cell>
          <cell r="EE426">
            <v>3.1871401930004595E-2</v>
          </cell>
          <cell r="EF426">
            <v>0</v>
          </cell>
          <cell r="EG426">
            <v>-8.734252899998296E-3</v>
          </cell>
          <cell r="EH426">
            <v>2.8891105149998708E-2</v>
          </cell>
          <cell r="EI426">
            <v>9.8447715409999859E-2</v>
          </cell>
          <cell r="EJ426">
            <v>-0.20466558471000162</v>
          </cell>
          <cell r="EK426">
            <v>0.15435206397999934</v>
          </cell>
          <cell r="EL426">
            <v>4.7000091360001051E-2</v>
          </cell>
          <cell r="EM426">
            <v>-7.3761077520000384E-2</v>
          </cell>
          <cell r="EN426">
            <v>-0.1228626669599997</v>
          </cell>
          <cell r="EO426">
            <v>0.11320400812000031</v>
          </cell>
          <cell r="EP426">
            <v>0</v>
          </cell>
          <cell r="EQ426">
            <v>0</v>
          </cell>
          <cell r="ER426">
            <v>-8.9260415020021355E-2</v>
          </cell>
          <cell r="ES426">
            <v>0</v>
          </cell>
          <cell r="ET426">
            <v>5.1671671950003883E-2</v>
          </cell>
          <cell r="EU426">
            <v>-8.1251987400001724E-3</v>
          </cell>
          <cell r="EV426">
            <v>-2.5908551860002405E-2</v>
          </cell>
          <cell r="EW426">
            <v>-0.17526316813999898</v>
          </cell>
          <cell r="EX426">
            <v>-9.9858987910000252E-2</v>
          </cell>
          <cell r="EY426">
            <v>-3.0101492100000016E-2</v>
          </cell>
          <cell r="EZ426">
            <v>-2.4329643970002479E-2</v>
          </cell>
          <cell r="FA426">
            <v>3.7959561090000093E-2</v>
          </cell>
          <cell r="FB426">
            <v>0.18469539466000029</v>
          </cell>
          <cell r="FC426">
            <v>0</v>
          </cell>
          <cell r="FD426">
            <v>0</v>
          </cell>
          <cell r="FE426">
            <v>0.21396026505999544</v>
          </cell>
          <cell r="FF426">
            <v>0</v>
          </cell>
          <cell r="FG426">
            <v>-7.7344903899998485E-3</v>
          </cell>
          <cell r="FH426">
            <v>-0.1601614823999995</v>
          </cell>
          <cell r="FI426">
            <v>0.14235815003999619</v>
          </cell>
          <cell r="FJ426">
            <v>0.23440672575999955</v>
          </cell>
          <cell r="FK426">
            <v>0.16826810078000065</v>
          </cell>
          <cell r="FL426">
            <v>5.7113194500004738E-3</v>
          </cell>
          <cell r="FM426">
            <v>-4.2164741280000584E-2</v>
          </cell>
          <cell r="FN426">
            <v>3.2936757510000803E-2</v>
          </cell>
          <cell r="FO426">
            <v>-0.15966007440999874</v>
          </cell>
          <cell r="FP426">
            <v>0</v>
          </cell>
          <cell r="FQ426">
            <v>0</v>
          </cell>
          <cell r="FR426">
            <v>0.23169425653998132</v>
          </cell>
          <cell r="FS426">
            <v>4.9984322419998506E-2</v>
          </cell>
          <cell r="FT426">
            <v>4.9039226459999696E-2</v>
          </cell>
          <cell r="FU426">
            <v>0.25376500492999909</v>
          </cell>
          <cell r="FV426">
            <v>-7.0622905289997817E-2</v>
          </cell>
          <cell r="FW426">
            <v>0.11802124476000131</v>
          </cell>
          <cell r="FX426">
            <v>-8.4251579240001817E-2</v>
          </cell>
          <cell r="FY426">
            <v>4.6950351430000481E-2</v>
          </cell>
          <cell r="FZ426">
            <v>1.0292987790000652E-2</v>
          </cell>
          <cell r="GA426">
            <v>-1.7962635310000863E-2</v>
          </cell>
          <cell r="GB426">
            <v>-0.12352176141000371</v>
          </cell>
          <cell r="GC426">
            <v>0</v>
          </cell>
          <cell r="GD426">
            <v>0</v>
          </cell>
          <cell r="GE426">
            <v>0.23809813200000463</v>
          </cell>
          <cell r="GF426">
            <v>0</v>
          </cell>
          <cell r="GG426">
            <v>-4.1919776349999438E-2</v>
          </cell>
          <cell r="GH426">
            <v>0.12225121223999835</v>
          </cell>
          <cell r="GI426">
            <v>0.20918362265999946</v>
          </cell>
          <cell r="GJ426">
            <v>-4.3544360970003027E-2</v>
          </cell>
          <cell r="GK426">
            <v>4.7294345690000128E-2</v>
          </cell>
          <cell r="GL426">
            <v>0</v>
          </cell>
          <cell r="GM426">
            <v>2.7936754220000637E-2</v>
          </cell>
          <cell r="GN426">
            <v>-3.7232899998684843E-6</v>
          </cell>
          <cell r="GO426">
            <v>-8.3099942200000498E-2</v>
          </cell>
          <cell r="GP426">
            <v>0</v>
          </cell>
          <cell r="GQ426">
            <v>0</v>
          </cell>
          <cell r="GR426">
            <v>-4.8362660850045813E-2</v>
          </cell>
          <cell r="GS426">
            <v>0</v>
          </cell>
          <cell r="GT426">
            <v>-4.9579027229999184E-2</v>
          </cell>
          <cell r="GU426">
            <v>0.20425980847000247</v>
          </cell>
          <cell r="GV426">
            <v>4.0086905870001743E-2</v>
          </cell>
          <cell r="GW426">
            <v>-3.8019006700002578E-2</v>
          </cell>
          <cell r="GX426">
            <v>-0.21060055774000119</v>
          </cell>
          <cell r="GY426">
            <v>0</v>
          </cell>
          <cell r="GZ426">
            <v>0</v>
          </cell>
          <cell r="HA426">
            <v>0</v>
          </cell>
          <cell r="HB426">
            <v>5.4892164800008914E-3</v>
          </cell>
          <cell r="HC426">
            <v>0</v>
          </cell>
          <cell r="HD426">
            <v>0</v>
          </cell>
          <cell r="HE426">
            <v>-6.3583642579999378E-2</v>
          </cell>
          <cell r="HF426">
            <v>0</v>
          </cell>
          <cell r="HG426">
            <v>-1.8898315259999521E-2</v>
          </cell>
          <cell r="HH426">
            <v>-3.5792204819998119E-2</v>
          </cell>
          <cell r="HI426">
            <v>-5.7107074490005516E-2</v>
          </cell>
          <cell r="HJ426">
            <v>-6.2026541650002542E-2</v>
          </cell>
          <cell r="HK426">
            <v>5.7385436939998868E-2</v>
          </cell>
          <cell r="HL426">
            <v>0</v>
          </cell>
          <cell r="HM426">
            <v>0</v>
          </cell>
          <cell r="HN426">
            <v>-4.1564809700002314E-2</v>
          </cell>
          <cell r="HO426">
            <v>9.4419866400002661E-2</v>
          </cell>
          <cell r="HP426">
            <v>0</v>
          </cell>
          <cell r="HQ426">
            <v>0</v>
          </cell>
          <cell r="HR426">
            <v>-7.8268509219981297E-2</v>
          </cell>
          <cell r="HS426">
            <v>0</v>
          </cell>
          <cell r="HT426">
            <v>0</v>
          </cell>
          <cell r="HU426">
            <v>5.7808492399999523E-2</v>
          </cell>
          <cell r="HV426">
            <v>-5.2728409750002925E-2</v>
          </cell>
          <cell r="HW426">
            <v>-8.334587272000249E-2</v>
          </cell>
          <cell r="HX426">
            <v>-2.7191500002743396E-6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1.7367219989978366E-2</v>
          </cell>
          <cell r="IF426">
            <v>0</v>
          </cell>
          <cell r="IG426">
            <v>6.3843872740001473E-2</v>
          </cell>
          <cell r="IH426">
            <v>-6.0956755689996811E-2</v>
          </cell>
          <cell r="II426">
            <v>-0.27342045167999629</v>
          </cell>
          <cell r="IJ426">
            <v>0.23991283968999966</v>
          </cell>
          <cell r="IK426">
            <v>4.7987714930002312E-2</v>
          </cell>
          <cell r="IL426">
            <v>0</v>
          </cell>
          <cell r="IM426">
            <v>0</v>
          </cell>
          <cell r="IN426">
            <v>0</v>
          </cell>
          <cell r="IO426">
            <v>0</v>
          </cell>
          <cell r="IP426">
            <v>0</v>
          </cell>
          <cell r="IQ426">
            <v>0</v>
          </cell>
          <cell r="IR426">
            <v>-0.14634227175997694</v>
          </cell>
          <cell r="IS426">
            <v>0</v>
          </cell>
          <cell r="IT426">
            <v>-0.19149887649000163</v>
          </cell>
          <cell r="IU426">
            <v>5.70885262500056E-2</v>
          </cell>
          <cell r="IV426">
            <v>-0.14119476419000065</v>
          </cell>
          <cell r="IW426">
            <v>0.13112435013999857</v>
          </cell>
          <cell r="IX426">
            <v>-1.8615074700001344E-3</v>
          </cell>
          <cell r="IY426">
            <v>0</v>
          </cell>
          <cell r="IZ426">
            <v>0</v>
          </cell>
          <cell r="JA426">
            <v>0</v>
          </cell>
          <cell r="JB426">
            <v>0</v>
          </cell>
          <cell r="JC426">
            <v>0</v>
          </cell>
          <cell r="JD426">
            <v>0</v>
          </cell>
          <cell r="JE426">
            <v>-0.38262860015001365</v>
          </cell>
          <cell r="JF426">
            <v>0</v>
          </cell>
          <cell r="JG426">
            <v>4.4258239070000371E-2</v>
          </cell>
          <cell r="JH426">
            <v>-0.3248214082200036</v>
          </cell>
          <cell r="JI426">
            <v>7.5948693000000844E-2</v>
          </cell>
          <cell r="JJ426">
            <v>-0.11920018312000025</v>
          </cell>
          <cell r="JK426">
            <v>4.9984332030000189E-2</v>
          </cell>
          <cell r="JL426">
            <v>3.742205129999121E-3</v>
          </cell>
          <cell r="JM426">
            <v>0</v>
          </cell>
          <cell r="JN426">
            <v>0</v>
          </cell>
          <cell r="JO426">
            <v>-0.25708785954999058</v>
          </cell>
          <cell r="JP426">
            <v>4.9999999999997158E-2</v>
          </cell>
          <cell r="JQ426">
            <v>9.4547381509997308E-2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26.591976183426596</v>
          </cell>
          <cell r="S427">
            <v>0</v>
          </cell>
          <cell r="T427">
            <v>0</v>
          </cell>
          <cell r="U427">
            <v>7.1328216204396995</v>
          </cell>
          <cell r="V427">
            <v>2.6562462482297633</v>
          </cell>
          <cell r="W427">
            <v>7.7535838701398916</v>
          </cell>
          <cell r="X427">
            <v>0</v>
          </cell>
          <cell r="Y427">
            <v>0</v>
          </cell>
          <cell r="Z427">
            <v>0</v>
          </cell>
          <cell r="AA427">
            <v>9.0981622991798758</v>
          </cell>
          <cell r="AB427">
            <v>-4.8837854560588312E-2</v>
          </cell>
          <cell r="AC427">
            <v>0</v>
          </cell>
          <cell r="AD427">
            <v>0</v>
          </cell>
          <cell r="AE427">
            <v>33.003991448516899</v>
          </cell>
          <cell r="AF427">
            <v>0</v>
          </cell>
          <cell r="AG427">
            <v>0</v>
          </cell>
          <cell r="AH427">
            <v>4.0361293297000884</v>
          </cell>
          <cell r="AI427">
            <v>-10.788320892749653</v>
          </cell>
          <cell r="AJ427">
            <v>12.322855744910157</v>
          </cell>
          <cell r="AK427">
            <v>21.11525236694024</v>
          </cell>
          <cell r="AL427">
            <v>0</v>
          </cell>
          <cell r="AM427">
            <v>0</v>
          </cell>
          <cell r="AN427">
            <v>6.6231388370799777</v>
          </cell>
          <cell r="AO427">
            <v>-0.3050639373705053</v>
          </cell>
          <cell r="AP427">
            <v>0</v>
          </cell>
          <cell r="AQ427">
            <v>0</v>
          </cell>
          <cell r="AR427">
            <v>24.237525218668452</v>
          </cell>
          <cell r="AS427">
            <v>0</v>
          </cell>
          <cell r="AT427">
            <v>0</v>
          </cell>
          <cell r="AU427">
            <v>21.78364361615013</v>
          </cell>
          <cell r="AV427">
            <v>0</v>
          </cell>
          <cell r="AW427">
            <v>0</v>
          </cell>
          <cell r="AX427">
            <v>2.4538816025201413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12.122882860479876</v>
          </cell>
          <cell r="BF427">
            <v>0</v>
          </cell>
          <cell r="BG427">
            <v>0</v>
          </cell>
          <cell r="BH427">
            <v>12.122882860479876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43.96496269513591</v>
          </cell>
          <cell r="BS427">
            <v>0</v>
          </cell>
          <cell r="BT427">
            <v>0</v>
          </cell>
          <cell r="BU427">
            <v>-2.3545472240407435</v>
          </cell>
          <cell r="BV427">
            <v>20.700639598850103</v>
          </cell>
          <cell r="BW427">
            <v>25.618870320330188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0.20203790912000841</v>
          </cell>
          <cell r="CF427">
            <v>2.6916783349989259E-2</v>
          </cell>
          <cell r="CG427">
            <v>0.22324733921999496</v>
          </cell>
          <cell r="CH427">
            <v>-6.1225875400005236E-2</v>
          </cell>
          <cell r="CI427">
            <v>0.11274450964000238</v>
          </cell>
          <cell r="CJ427">
            <v>0.16645574784000416</v>
          </cell>
          <cell r="CK427">
            <v>-1.2800002776799886</v>
          </cell>
          <cell r="CL427">
            <v>0.31932752634000394</v>
          </cell>
          <cell r="CM427">
            <v>6.3597756759996571E-2</v>
          </cell>
          <cell r="CN427">
            <v>1.7341463300013515E-3</v>
          </cell>
          <cell r="CO427">
            <v>0.64107091696000396</v>
          </cell>
          <cell r="CP427">
            <v>-4.0868679989998213E-2</v>
          </cell>
          <cell r="CQ427">
            <v>2.9038015750003865E-2</v>
          </cell>
          <cell r="CR427">
            <v>-0.56692693665002025</v>
          </cell>
          <cell r="CS427">
            <v>0.63975408401998379</v>
          </cell>
          <cell r="CT427">
            <v>9.2197786060012277E-2</v>
          </cell>
          <cell r="CU427">
            <v>-0.57727966581999368</v>
          </cell>
          <cell r="CV427">
            <v>0.6473523291600074</v>
          </cell>
          <cell r="CW427">
            <v>0.10749866406000308</v>
          </cell>
          <cell r="CX427">
            <v>-5.6082987939987561E-2</v>
          </cell>
          <cell r="CY427">
            <v>-0.59386145239999877</v>
          </cell>
          <cell r="CZ427">
            <v>-0.25442800774000318</v>
          </cell>
          <cell r="DA427">
            <v>0.50015073359000084</v>
          </cell>
          <cell r="DB427">
            <v>-1.3472833972300009</v>
          </cell>
          <cell r="DC427">
            <v>-9.3486763099974723E-3</v>
          </cell>
          <cell r="DD427">
            <v>0.28440365390001432</v>
          </cell>
          <cell r="DE427">
            <v>-1.5175330778998841</v>
          </cell>
          <cell r="DF427">
            <v>6.0566968999893334E-3</v>
          </cell>
          <cell r="DG427">
            <v>-0.35123940319000013</v>
          </cell>
          <cell r="DH427">
            <v>0.5194088181399934</v>
          </cell>
          <cell r="DI427">
            <v>0.30333811443999537</v>
          </cell>
          <cell r="DJ427">
            <v>-0.21133501885999095</v>
          </cell>
          <cell r="DK427">
            <v>-0.11087654135000236</v>
          </cell>
          <cell r="DL427">
            <v>1.1061558870004262E-2</v>
          </cell>
          <cell r="DM427">
            <v>-0.45911232990999196</v>
          </cell>
          <cell r="DN427">
            <v>0</v>
          </cell>
          <cell r="DO427">
            <v>-1.2309753448900125</v>
          </cell>
          <cell r="DP427">
            <v>-5.7060786199940594E-3</v>
          </cell>
          <cell r="DQ427">
            <v>1.1846450570004663E-2</v>
          </cell>
          <cell r="DR427">
            <v>1.4419042176100447</v>
          </cell>
          <cell r="DS427">
            <v>-7.3935111699938716E-3</v>
          </cell>
          <cell r="DT427">
            <v>-0.23835305436000453</v>
          </cell>
          <cell r="DU427">
            <v>0.22566120377000942</v>
          </cell>
          <cell r="DV427">
            <v>0.65804310931999765</v>
          </cell>
          <cell r="DW427">
            <v>4.9343780479993882E-2</v>
          </cell>
          <cell r="DX427">
            <v>-0.15568551516999918</v>
          </cell>
          <cell r="DY427">
            <v>-0.30279737064999779</v>
          </cell>
          <cell r="DZ427">
            <v>-2.3011932370003763E-2</v>
          </cell>
          <cell r="EA427">
            <v>3.1533485900006042E-3</v>
          </cell>
          <cell r="EB427">
            <v>1.2418651989500091</v>
          </cell>
          <cell r="EC427">
            <v>5.1242839099927551E-3</v>
          </cell>
          <cell r="ED427">
            <v>-1.4045323689998668E-2</v>
          </cell>
          <cell r="EE427">
            <v>1.3719973691599989</v>
          </cell>
          <cell r="EF427">
            <v>0</v>
          </cell>
          <cell r="EG427">
            <v>-3.5716170599897623E-3</v>
          </cell>
          <cell r="EH427">
            <v>0.85083353705999087</v>
          </cell>
          <cell r="EI427">
            <v>-1.0975359173599912</v>
          </cell>
          <cell r="EJ427">
            <v>0.27383356018000171</v>
          </cell>
          <cell r="EK427">
            <v>1.0455435592400022</v>
          </cell>
          <cell r="EL427">
            <v>-6.87100143999686E-3</v>
          </cell>
          <cell r="EM427">
            <v>0</v>
          </cell>
          <cell r="EN427">
            <v>-0.44032934572999949</v>
          </cell>
          <cell r="EO427">
            <v>0.75009459427002412</v>
          </cell>
          <cell r="EP427">
            <v>0</v>
          </cell>
          <cell r="EQ427">
            <v>0</v>
          </cell>
          <cell r="ER427">
            <v>2.2161920000498867</v>
          </cell>
          <cell r="ES427">
            <v>0</v>
          </cell>
          <cell r="ET427">
            <v>0.22074763499000483</v>
          </cell>
          <cell r="EU427">
            <v>-0.84355369882000986</v>
          </cell>
          <cell r="EV427">
            <v>0.33995903381000403</v>
          </cell>
          <cell r="EW427">
            <v>1.1813428907300079</v>
          </cell>
          <cell r="EX427">
            <v>-0.53673794320000212</v>
          </cell>
          <cell r="EY427">
            <v>-9.2406922039998562E-2</v>
          </cell>
          <cell r="EZ427">
            <v>0.28996107677999561</v>
          </cell>
          <cell r="FA427">
            <v>0.66919481313000517</v>
          </cell>
          <cell r="FB427">
            <v>0.98768511467000053</v>
          </cell>
          <cell r="FC427">
            <v>0</v>
          </cell>
          <cell r="FD427">
            <v>0</v>
          </cell>
          <cell r="FE427">
            <v>1.0708830680500796</v>
          </cell>
          <cell r="FF427">
            <v>-8.2367297500240966E-3</v>
          </cell>
          <cell r="FG427">
            <v>0.15207580460000258</v>
          </cell>
          <cell r="FH427">
            <v>0.46874509554999833</v>
          </cell>
          <cell r="FI427">
            <v>1.1294503270001144E-2</v>
          </cell>
          <cell r="FJ427">
            <v>0.25202312348000078</v>
          </cell>
          <cell r="FK427">
            <v>0.84179230844000585</v>
          </cell>
          <cell r="FL427">
            <v>-0.15650763264000034</v>
          </cell>
          <cell r="FM427">
            <v>0</v>
          </cell>
          <cell r="FN427">
            <v>0.28208415604999715</v>
          </cell>
          <cell r="FO427">
            <v>-0.77238756094999417</v>
          </cell>
          <cell r="FP427">
            <v>0</v>
          </cell>
          <cell r="FQ427">
            <v>0</v>
          </cell>
          <cell r="FR427">
            <v>1.1252311177501042</v>
          </cell>
          <cell r="FS427">
            <v>4.8368179299984604E-3</v>
          </cell>
          <cell r="FT427">
            <v>0.35242044345000068</v>
          </cell>
          <cell r="FU427">
            <v>-1.1318928319980159E-2</v>
          </cell>
          <cell r="FV427">
            <v>0.44643529222999945</v>
          </cell>
          <cell r="FW427">
            <v>-4.1020791260002909E-2</v>
          </cell>
          <cell r="FX427">
            <v>0.34136631447999832</v>
          </cell>
          <cell r="FY427">
            <v>0.3027977593100033</v>
          </cell>
          <cell r="FZ427">
            <v>0</v>
          </cell>
          <cell r="GA427">
            <v>-0.15967142681999746</v>
          </cell>
          <cell r="GB427">
            <v>-0.11061436324999363</v>
          </cell>
          <cell r="GC427">
            <v>0</v>
          </cell>
          <cell r="GD427">
            <v>0</v>
          </cell>
          <cell r="GE427">
            <v>2.3694100657700119</v>
          </cell>
          <cell r="GF427">
            <v>0</v>
          </cell>
          <cell r="GG427">
            <v>0.32257309813001456</v>
          </cell>
          <cell r="GH427">
            <v>0.18905947444999782</v>
          </cell>
          <cell r="GI427">
            <v>-0.86716342054000961</v>
          </cell>
          <cell r="GJ427">
            <v>0.10185494543998885</v>
          </cell>
          <cell r="GK427">
            <v>1.405452162900005</v>
          </cell>
          <cell r="GL427">
            <v>0.30279785646999358</v>
          </cell>
          <cell r="GM427">
            <v>-3.5286599953110453E-6</v>
          </cell>
          <cell r="GN427">
            <v>0.35892808806000431</v>
          </cell>
          <cell r="GO427">
            <v>0.55591138952001984</v>
          </cell>
          <cell r="GP427">
            <v>0</v>
          </cell>
          <cell r="GQ427">
            <v>0</v>
          </cell>
          <cell r="GR427">
            <v>-2.1453026467399923</v>
          </cell>
          <cell r="GS427">
            <v>0</v>
          </cell>
          <cell r="GT427">
            <v>-0.30498920484000536</v>
          </cell>
          <cell r="GU427">
            <v>-1.524685433059993</v>
          </cell>
          <cell r="GV427">
            <v>-1.0222358431499998</v>
          </cell>
          <cell r="GW427">
            <v>0.37922063669000039</v>
          </cell>
          <cell r="GX427">
            <v>0.10956244663999115</v>
          </cell>
          <cell r="GY427">
            <v>0</v>
          </cell>
          <cell r="GZ427">
            <v>0</v>
          </cell>
          <cell r="HA427">
            <v>0</v>
          </cell>
          <cell r="HB427">
            <v>0.21782475097998599</v>
          </cell>
          <cell r="HC427">
            <v>0</v>
          </cell>
          <cell r="HD427">
            <v>0</v>
          </cell>
          <cell r="HE427">
            <v>1.0886533904000544</v>
          </cell>
          <cell r="HF427">
            <v>0</v>
          </cell>
          <cell r="HG427">
            <v>0.68861940459999005</v>
          </cell>
          <cell r="HH427">
            <v>-0.27798020989998662</v>
          </cell>
          <cell r="HI427">
            <v>8.1295146299993348E-2</v>
          </cell>
          <cell r="HJ427">
            <v>0.59966778043000346</v>
          </cell>
          <cell r="HK427">
            <v>5.5094012040001417E-2</v>
          </cell>
          <cell r="HL427">
            <v>0</v>
          </cell>
          <cell r="HM427">
            <v>0</v>
          </cell>
          <cell r="HN427">
            <v>-5.8042743070004121E-2</v>
          </cell>
          <cell r="HO427">
            <v>0</v>
          </cell>
          <cell r="HP427">
            <v>0</v>
          </cell>
          <cell r="HQ427">
            <v>0</v>
          </cell>
          <cell r="HR427">
            <v>2.166531570490065</v>
          </cell>
          <cell r="HS427">
            <v>0</v>
          </cell>
          <cell r="HT427">
            <v>0.92820565362998764</v>
          </cell>
          <cell r="HU427">
            <v>1.0091387224999977</v>
          </cell>
          <cell r="HV427">
            <v>-0.49206505060999461</v>
          </cell>
          <cell r="HW427">
            <v>0.11180463418001807</v>
          </cell>
          <cell r="HX427">
            <v>0.60944761078999932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0.53480423653991238</v>
          </cell>
          <cell r="IF427">
            <v>0</v>
          </cell>
          <cell r="IG427">
            <v>7.0525100998963808E-4</v>
          </cell>
          <cell r="IH427">
            <v>0.45540664235998918</v>
          </cell>
          <cell r="II427">
            <v>-0.34143568073000097</v>
          </cell>
          <cell r="IJ427">
            <v>-0.51713104178000435</v>
          </cell>
          <cell r="IK427">
            <v>0.93725906567999573</v>
          </cell>
          <cell r="IL427">
            <v>0</v>
          </cell>
          <cell r="IM427">
            <v>0</v>
          </cell>
          <cell r="IN427">
            <v>0</v>
          </cell>
          <cell r="IO427">
            <v>0</v>
          </cell>
          <cell r="IP427">
            <v>0</v>
          </cell>
          <cell r="IQ427">
            <v>0</v>
          </cell>
          <cell r="IR427">
            <v>0.231481920399915</v>
          </cell>
          <cell r="IS427">
            <v>0</v>
          </cell>
          <cell r="IT427">
            <v>0.91127365010000005</v>
          </cell>
          <cell r="IU427">
            <v>0.10572362998999552</v>
          </cell>
          <cell r="IV427">
            <v>-0.70103103035999936</v>
          </cell>
          <cell r="IW427">
            <v>-0.35600353754999503</v>
          </cell>
          <cell r="IX427">
            <v>0.27151920821999909</v>
          </cell>
          <cell r="IY427">
            <v>0</v>
          </cell>
          <cell r="IZ427">
            <v>0</v>
          </cell>
          <cell r="JA427">
            <v>0</v>
          </cell>
          <cell r="JB427">
            <v>0</v>
          </cell>
          <cell r="JC427">
            <v>0</v>
          </cell>
          <cell r="JD427">
            <v>0</v>
          </cell>
          <cell r="JE427">
            <v>0.58029907477998677</v>
          </cell>
          <cell r="JF427">
            <v>0</v>
          </cell>
          <cell r="JG427">
            <v>-0.84996446057999719</v>
          </cell>
          <cell r="JH427">
            <v>1.1320285709300038</v>
          </cell>
          <cell r="JI427">
            <v>1.0163326542400029</v>
          </cell>
          <cell r="JJ427">
            <v>-0.68712101621000699</v>
          </cell>
          <cell r="JK427">
            <v>-3.0976673599994342E-2</v>
          </cell>
          <cell r="JL427">
            <v>0</v>
          </cell>
          <cell r="JM427">
            <v>0</v>
          </cell>
          <cell r="JN427">
            <v>0</v>
          </cell>
          <cell r="JO427">
            <v>0</v>
          </cell>
          <cell r="JP427">
            <v>0</v>
          </cell>
          <cell r="JQ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37.578323329551495</v>
          </cell>
          <cell r="S428">
            <v>0</v>
          </cell>
          <cell r="T428">
            <v>0</v>
          </cell>
          <cell r="U428">
            <v>13.773209167850382</v>
          </cell>
          <cell r="V428">
            <v>8.5522136867402878</v>
          </cell>
          <cell r="W428">
            <v>6.1218241679898711</v>
          </cell>
          <cell r="X428">
            <v>-0.11210428895014957</v>
          </cell>
          <cell r="Y428">
            <v>0</v>
          </cell>
          <cell r="Z428">
            <v>0</v>
          </cell>
          <cell r="AA428">
            <v>9.2431805959200801</v>
          </cell>
          <cell r="AB428">
            <v>0</v>
          </cell>
          <cell r="AC428">
            <v>0</v>
          </cell>
          <cell r="AD428">
            <v>0</v>
          </cell>
          <cell r="AE428">
            <v>12.771107042106451</v>
          </cell>
          <cell r="AF428">
            <v>0</v>
          </cell>
          <cell r="AG428">
            <v>0</v>
          </cell>
          <cell r="AH428">
            <v>16.498108971029751</v>
          </cell>
          <cell r="AI428">
            <v>9.1078750857100204</v>
          </cell>
          <cell r="AJ428">
            <v>-16.120866192169842</v>
          </cell>
          <cell r="AK428">
            <v>-5.0161601864699605</v>
          </cell>
          <cell r="AL428">
            <v>0</v>
          </cell>
          <cell r="AM428">
            <v>-0.18687921898003879</v>
          </cell>
          <cell r="AN428">
            <v>8.4890285829899312</v>
          </cell>
          <cell r="AO428">
            <v>0</v>
          </cell>
          <cell r="AP428">
            <v>0</v>
          </cell>
          <cell r="AQ428">
            <v>0</v>
          </cell>
          <cell r="AR428">
            <v>7.0411296928905358</v>
          </cell>
          <cell r="AS428">
            <v>0</v>
          </cell>
          <cell r="AT428">
            <v>0</v>
          </cell>
          <cell r="AU428">
            <v>6.8584633467301046</v>
          </cell>
          <cell r="AV428">
            <v>0</v>
          </cell>
          <cell r="AW428">
            <v>0</v>
          </cell>
          <cell r="AX428">
            <v>0.18266634615997646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0.13939270401169779</v>
          </cell>
          <cell r="BF428">
            <v>0</v>
          </cell>
          <cell r="BG428">
            <v>0</v>
          </cell>
          <cell r="BH428">
            <v>0.13939270401010617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18.363327553430281</v>
          </cell>
          <cell r="BS428">
            <v>0</v>
          </cell>
          <cell r="BT428">
            <v>0</v>
          </cell>
          <cell r="BU428">
            <v>-1.8259520702899863</v>
          </cell>
          <cell r="BV428">
            <v>4.6192246166199311</v>
          </cell>
          <cell r="BW428">
            <v>15.15589417514002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0.41416083195963438</v>
          </cell>
          <cell r="CC428">
            <v>0</v>
          </cell>
          <cell r="CD428">
            <v>0</v>
          </cell>
          <cell r="CE428">
            <v>-0.64376242185005594</v>
          </cell>
          <cell r="CF428">
            <v>-0.19632457052999541</v>
          </cell>
          <cell r="CG428">
            <v>-0.39903544666000812</v>
          </cell>
          <cell r="CH428">
            <v>-0.34301358005999916</v>
          </cell>
          <cell r="CI428">
            <v>-0.60580490934000153</v>
          </cell>
          <cell r="CJ428">
            <v>0.58501074498000349</v>
          </cell>
          <cell r="CK428">
            <v>0.28670160610000295</v>
          </cell>
          <cell r="CL428">
            <v>-2.124350940000852E-3</v>
          </cell>
          <cell r="CM428">
            <v>0</v>
          </cell>
          <cell r="CN428">
            <v>-6.0795912699980192E-3</v>
          </cell>
          <cell r="CO428">
            <v>4.0156929699861621E-3</v>
          </cell>
          <cell r="CP428">
            <v>2.5682865619998552E-2</v>
          </cell>
          <cell r="CQ428">
            <v>7.2091172799986225E-3</v>
          </cell>
          <cell r="CR428">
            <v>-0.44340855112005784</v>
          </cell>
          <cell r="CS428">
            <v>-0.18073042440001075</v>
          </cell>
          <cell r="CT428">
            <v>-0.31569340636000476</v>
          </cell>
          <cell r="CU428">
            <v>-0.56819945141000616</v>
          </cell>
          <cell r="CV428">
            <v>-0.60272438248999904</v>
          </cell>
          <cell r="CW428">
            <v>-0.15463645458000386</v>
          </cell>
          <cell r="CX428">
            <v>-0.37984717207999807</v>
          </cell>
          <cell r="CY428">
            <v>0.17433887101000067</v>
          </cell>
          <cell r="CZ428">
            <v>-0.19367985110999797</v>
          </cell>
          <cell r="DA428">
            <v>0.30950113780999899</v>
          </cell>
          <cell r="DB428">
            <v>1.4913097798599964</v>
          </cell>
          <cell r="DC428">
            <v>0.18366478885000248</v>
          </cell>
          <cell r="DD428">
            <v>-0.20671198622001441</v>
          </cell>
          <cell r="DE428">
            <v>-1.1761089994200233</v>
          </cell>
          <cell r="DF428">
            <v>0.18256730576999303</v>
          </cell>
          <cell r="DG428">
            <v>-0.31330359823001075</v>
          </cell>
          <cell r="DH428">
            <v>-0.24212309646000207</v>
          </cell>
          <cell r="DI428">
            <v>0.38991775729999745</v>
          </cell>
          <cell r="DJ428">
            <v>7.5630574269993645E-2</v>
          </cell>
          <cell r="DK428">
            <v>-0.22777701358000257</v>
          </cell>
          <cell r="DL428">
            <v>-8.3074207200013461E-3</v>
          </cell>
          <cell r="DM428">
            <v>1.5222293389996366E-2</v>
          </cell>
          <cell r="DN428">
            <v>0</v>
          </cell>
          <cell r="DO428">
            <v>-0.87016387343000901</v>
          </cell>
          <cell r="DP428">
            <v>-0.17721666766999533</v>
          </cell>
          <cell r="DQ428">
            <v>-5.5526005999695371E-4</v>
          </cell>
          <cell r="DR428">
            <v>-2.3686729671200055</v>
          </cell>
          <cell r="DS428">
            <v>-0.41137274655999079</v>
          </cell>
          <cell r="DT428">
            <v>-0.28002910309000129</v>
          </cell>
          <cell r="DU428">
            <v>-9.6713221290002593E-2</v>
          </cell>
          <cell r="DV428">
            <v>-0.92795424802999804</v>
          </cell>
          <cell r="DW428">
            <v>-3.4448934459998526E-2</v>
          </cell>
          <cell r="DX428">
            <v>-0.97578328132000181</v>
          </cell>
          <cell r="DY428">
            <v>-6.4818461619999823E-2</v>
          </cell>
          <cell r="DZ428">
            <v>-0.14049479434000034</v>
          </cell>
          <cell r="EA428">
            <v>4.0541264659999854E-2</v>
          </cell>
          <cell r="EB428">
            <v>0.12831987628999997</v>
          </cell>
          <cell r="EC428">
            <v>5.106277530003922E-3</v>
          </cell>
          <cell r="ED428">
            <v>0.38897440511000525</v>
          </cell>
          <cell r="EE428">
            <v>-1.2630375587100389</v>
          </cell>
          <cell r="EF428">
            <v>0</v>
          </cell>
          <cell r="EG428">
            <v>0.36097055912000542</v>
          </cell>
          <cell r="EH428">
            <v>-0.22404836104000481</v>
          </cell>
          <cell r="EI428">
            <v>-0.11271423386000379</v>
          </cell>
          <cell r="EJ428">
            <v>6.2955212980003949E-2</v>
          </cell>
          <cell r="EK428">
            <v>-1.211585241209999</v>
          </cell>
          <cell r="EL428">
            <v>-0.555865403250003</v>
          </cell>
          <cell r="EM428">
            <v>0.3450851208499941</v>
          </cell>
          <cell r="EN428">
            <v>-0.17766190186999964</v>
          </cell>
          <cell r="EO428">
            <v>0.24982668956999987</v>
          </cell>
          <cell r="EP428">
            <v>0</v>
          </cell>
          <cell r="EQ428">
            <v>0</v>
          </cell>
          <cell r="ER428">
            <v>-0.11782520869002155</v>
          </cell>
          <cell r="ES428">
            <v>0</v>
          </cell>
          <cell r="ET428">
            <v>-4.293375078000139E-2</v>
          </cell>
          <cell r="EU428">
            <v>6.5061159569999916E-2</v>
          </cell>
          <cell r="EV428">
            <v>0.1003283280900007</v>
          </cell>
          <cell r="EW428">
            <v>-0.41213634233000107</v>
          </cell>
          <cell r="EX428">
            <v>-2.6533487380003606E-2</v>
          </cell>
          <cell r="EY428">
            <v>-0.19008916239999962</v>
          </cell>
          <cell r="EZ428">
            <v>0.18383153234000105</v>
          </cell>
          <cell r="FA428">
            <v>-0.27086833659999954</v>
          </cell>
          <cell r="FB428">
            <v>0.47551485079999622</v>
          </cell>
          <cell r="FC428">
            <v>0</v>
          </cell>
          <cell r="FD428">
            <v>0</v>
          </cell>
          <cell r="FE428">
            <v>-0.95276651020003555</v>
          </cell>
          <cell r="FF428">
            <v>-0.19391607356000407</v>
          </cell>
          <cell r="FG428">
            <v>5.3950025129999801E-2</v>
          </cell>
          <cell r="FH428">
            <v>-0.2230343409600053</v>
          </cell>
          <cell r="FI428">
            <v>-0.17943705100999097</v>
          </cell>
          <cell r="FJ428">
            <v>-4.7035885409997036E-2</v>
          </cell>
          <cell r="FK428">
            <v>-0.25189867899999996</v>
          </cell>
          <cell r="FL428">
            <v>-0.1900890308799994</v>
          </cell>
          <cell r="FM428">
            <v>0</v>
          </cell>
          <cell r="FN428">
            <v>4.5096956970002822E-2</v>
          </cell>
          <cell r="FO428">
            <v>3.3597568519986964E-2</v>
          </cell>
          <cell r="FP428">
            <v>0</v>
          </cell>
          <cell r="FQ428">
            <v>0</v>
          </cell>
          <cell r="FR428">
            <v>-0.34815263634004623</v>
          </cell>
          <cell r="FS428">
            <v>0.19362168902000576</v>
          </cell>
          <cell r="FT428">
            <v>0.22519742752000127</v>
          </cell>
          <cell r="FU428">
            <v>-0.19178161129000415</v>
          </cell>
          <cell r="FV428">
            <v>-0.88972339378999976</v>
          </cell>
          <cell r="FW428">
            <v>-7.8505815500001574E-2</v>
          </cell>
          <cell r="FX428">
            <v>-4.4842457529988167E-2</v>
          </cell>
          <cell r="FY428">
            <v>0.2017076089300005</v>
          </cell>
          <cell r="FZ428">
            <v>0</v>
          </cell>
          <cell r="GA428">
            <v>6.2175477379998512E-2</v>
          </cell>
          <cell r="GB428">
            <v>0.17399843891998756</v>
          </cell>
          <cell r="GC428">
            <v>0</v>
          </cell>
          <cell r="GD428">
            <v>0</v>
          </cell>
          <cell r="GE428">
            <v>9.6853348690046914E-2</v>
          </cell>
          <cell r="GF428">
            <v>0</v>
          </cell>
          <cell r="GG428">
            <v>1.6115432939997731E-2</v>
          </cell>
          <cell r="GH428">
            <v>-0.53819803874000627</v>
          </cell>
          <cell r="GI428">
            <v>0.33924181446999313</v>
          </cell>
          <cell r="GJ428">
            <v>1.4772285409996755E-2</v>
          </cell>
          <cell r="GK428">
            <v>0.22622886730000147</v>
          </cell>
          <cell r="GL428">
            <v>-0.19008908063999996</v>
          </cell>
          <cell r="GM428">
            <v>-0.43077877574999945</v>
          </cell>
          <cell r="GN428">
            <v>5.004189070000109E-3</v>
          </cell>
          <cell r="GO428">
            <v>0.65455665462999235</v>
          </cell>
          <cell r="GP428">
            <v>0</v>
          </cell>
          <cell r="GQ428">
            <v>0</v>
          </cell>
          <cell r="GR428">
            <v>1.0971755087200563</v>
          </cell>
          <cell r="GS428">
            <v>0</v>
          </cell>
          <cell r="GT428">
            <v>1.4946704069998873E-2</v>
          </cell>
          <cell r="GU428">
            <v>0.31592046514999339</v>
          </cell>
          <cell r="GV428">
            <v>0.53682552897999614</v>
          </cell>
          <cell r="GW428">
            <v>0.20355107287000607</v>
          </cell>
          <cell r="GX428">
            <v>-0.12933899393999582</v>
          </cell>
          <cell r="GY428">
            <v>0</v>
          </cell>
          <cell r="GZ428">
            <v>0</v>
          </cell>
          <cell r="HA428">
            <v>0</v>
          </cell>
          <cell r="HB428">
            <v>0.15527073158999372</v>
          </cell>
          <cell r="HC428">
            <v>0</v>
          </cell>
          <cell r="HD428">
            <v>0</v>
          </cell>
          <cell r="HE428">
            <v>-0.72579244965993439</v>
          </cell>
          <cell r="HF428">
            <v>0</v>
          </cell>
          <cell r="HG428">
            <v>0.38713685243000384</v>
          </cell>
          <cell r="HH428">
            <v>2.4103733549992512E-2</v>
          </cell>
          <cell r="HI428">
            <v>-0.62139237098000422</v>
          </cell>
          <cell r="HJ428">
            <v>-0.38932002557999468</v>
          </cell>
          <cell r="HK428">
            <v>-0.16827447423000308</v>
          </cell>
          <cell r="HL428">
            <v>0</v>
          </cell>
          <cell r="HM428">
            <v>0</v>
          </cell>
          <cell r="HN428">
            <v>3.7159977630000895E-2</v>
          </cell>
          <cell r="HO428">
            <v>4.7938575199992783E-3</v>
          </cell>
          <cell r="HP428">
            <v>0</v>
          </cell>
          <cell r="HQ428">
            <v>0</v>
          </cell>
          <cell r="HR428">
            <v>-6.9349659990052714E-2</v>
          </cell>
          <cell r="HS428">
            <v>0</v>
          </cell>
          <cell r="HT428">
            <v>9.9708827000029032E-3</v>
          </cell>
          <cell r="HU428">
            <v>0.15927002823999459</v>
          </cell>
          <cell r="HV428">
            <v>0.17100618055000183</v>
          </cell>
          <cell r="HW428">
            <v>-0.22626193714000209</v>
          </cell>
          <cell r="HX428">
            <v>-0.18333481434000021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0</v>
          </cell>
          <cell r="IE428">
            <v>0.94170365898003183</v>
          </cell>
          <cell r="IF428">
            <v>0</v>
          </cell>
          <cell r="IG428">
            <v>-0.38649968260000378</v>
          </cell>
          <cell r="IH428">
            <v>1.281513977669988</v>
          </cell>
          <cell r="II428">
            <v>0.15010029932999913</v>
          </cell>
          <cell r="IJ428">
            <v>5.1283424179999315E-2</v>
          </cell>
          <cell r="IK428">
            <v>-0.15469435959999345</v>
          </cell>
          <cell r="IL428">
            <v>0</v>
          </cell>
          <cell r="IM428">
            <v>0</v>
          </cell>
          <cell r="IN428">
            <v>0</v>
          </cell>
          <cell r="IO428">
            <v>0</v>
          </cell>
          <cell r="IP428">
            <v>0</v>
          </cell>
          <cell r="IQ428">
            <v>0</v>
          </cell>
          <cell r="IR428">
            <v>1.7977084560700405</v>
          </cell>
          <cell r="IS428">
            <v>0</v>
          </cell>
          <cell r="IT428">
            <v>-0.1929469991000019</v>
          </cell>
          <cell r="IU428">
            <v>1.2443963582000066</v>
          </cell>
          <cell r="IV428">
            <v>0.33873548902000294</v>
          </cell>
          <cell r="IW428">
            <v>0.40741042460000187</v>
          </cell>
          <cell r="IX428">
            <v>1.1318335000254365E-4</v>
          </cell>
          <cell r="IY428">
            <v>0</v>
          </cell>
          <cell r="IZ428">
            <v>0</v>
          </cell>
          <cell r="JA428">
            <v>0</v>
          </cell>
          <cell r="JB428">
            <v>0</v>
          </cell>
          <cell r="JC428">
            <v>0</v>
          </cell>
          <cell r="JD428">
            <v>0</v>
          </cell>
          <cell r="JE428">
            <v>-0.19219660851013032</v>
          </cell>
          <cell r="JF428">
            <v>0</v>
          </cell>
          <cell r="JG428">
            <v>-0.38702181814001335</v>
          </cell>
          <cell r="JH428">
            <v>-0.54137099715999426</v>
          </cell>
          <cell r="JI428">
            <v>0.45404409975999727</v>
          </cell>
          <cell r="JJ428">
            <v>0.47600842104999685</v>
          </cell>
          <cell r="JK428">
            <v>-0.19385631401999603</v>
          </cell>
          <cell r="JL428">
            <v>0</v>
          </cell>
          <cell r="JM428">
            <v>0</v>
          </cell>
          <cell r="JN428">
            <v>0</v>
          </cell>
          <cell r="JO428">
            <v>0</v>
          </cell>
          <cell r="JP428">
            <v>0</v>
          </cell>
          <cell r="JQ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18.591461158441234</v>
          </cell>
          <cell r="S429">
            <v>0</v>
          </cell>
          <cell r="T429">
            <v>0</v>
          </cell>
          <cell r="U429">
            <v>13.394175363900104</v>
          </cell>
          <cell r="V429">
            <v>-2.6939134223500787</v>
          </cell>
          <cell r="W429">
            <v>10.268611844509905</v>
          </cell>
          <cell r="X429">
            <v>0</v>
          </cell>
          <cell r="Y429">
            <v>0</v>
          </cell>
          <cell r="Z429">
            <v>0</v>
          </cell>
          <cell r="AA429">
            <v>-2.5079749186899107</v>
          </cell>
          <cell r="AB429">
            <v>0.13056229106996398</v>
          </cell>
          <cell r="AC429">
            <v>0</v>
          </cell>
          <cell r="AD429">
            <v>0</v>
          </cell>
          <cell r="AE429">
            <v>30.022311647921015</v>
          </cell>
          <cell r="AF429">
            <v>0</v>
          </cell>
          <cell r="AG429">
            <v>0</v>
          </cell>
          <cell r="AH429">
            <v>8.4824096334600654</v>
          </cell>
          <cell r="AI429">
            <v>4.7979983158400046</v>
          </cell>
          <cell r="AJ429">
            <v>0</v>
          </cell>
          <cell r="AK429">
            <v>4.4522494880000067</v>
          </cell>
          <cell r="AL429">
            <v>0</v>
          </cell>
          <cell r="AM429">
            <v>-0.52814585053999963</v>
          </cell>
          <cell r="AN429">
            <v>12.817800061160028</v>
          </cell>
          <cell r="AO429">
            <v>0</v>
          </cell>
          <cell r="AP429">
            <v>0</v>
          </cell>
          <cell r="AQ429">
            <v>0</v>
          </cell>
          <cell r="AR429">
            <v>14.610804664178431</v>
          </cell>
          <cell r="AS429">
            <v>0</v>
          </cell>
          <cell r="AT429">
            <v>0</v>
          </cell>
          <cell r="AU429">
            <v>9.2096101025799726</v>
          </cell>
          <cell r="AV429">
            <v>0</v>
          </cell>
          <cell r="AW429">
            <v>0</v>
          </cell>
          <cell r="AX429">
            <v>5.4011945616000503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4.0086384042697318</v>
          </cell>
          <cell r="BF429">
            <v>0</v>
          </cell>
          <cell r="BG429">
            <v>0</v>
          </cell>
          <cell r="BH429">
            <v>4.5987664367200978</v>
          </cell>
          <cell r="BI429">
            <v>0</v>
          </cell>
          <cell r="BJ429">
            <v>0</v>
          </cell>
          <cell r="BK429">
            <v>-0.59012803245013856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35.758059466927079</v>
          </cell>
          <cell r="BS429">
            <v>0</v>
          </cell>
          <cell r="BT429">
            <v>0</v>
          </cell>
          <cell r="BU429">
            <v>5.2979013502501857</v>
          </cell>
          <cell r="BV429">
            <v>11.507090749570125</v>
          </cell>
          <cell r="BW429">
            <v>19.008882180669843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-5.5814813559997845E-2</v>
          </cell>
          <cell r="CE429">
            <v>0.59311028286992951</v>
          </cell>
          <cell r="CF429">
            <v>9.4392576120000626E-2</v>
          </cell>
          <cell r="CG429">
            <v>2.1794412549994036E-2</v>
          </cell>
          <cell r="CH429">
            <v>-9.0544620549998456E-2</v>
          </cell>
          <cell r="CI429">
            <v>-0.12894867660000386</v>
          </cell>
          <cell r="CJ429">
            <v>1.0424545570000276E-2</v>
          </cell>
          <cell r="CK429">
            <v>0.10194151910999949</v>
          </cell>
          <cell r="CL429">
            <v>-9.6869064179998077E-2</v>
          </cell>
          <cell r="CM429">
            <v>0</v>
          </cell>
          <cell r="CN429">
            <v>0</v>
          </cell>
          <cell r="CO429">
            <v>0.45740863281000799</v>
          </cell>
          <cell r="CP429">
            <v>0.22193025015000245</v>
          </cell>
          <cell r="CQ429">
            <v>1.5807078899996441E-3</v>
          </cell>
          <cell r="CR429">
            <v>-1.4012394053800676</v>
          </cell>
          <cell r="CS429">
            <v>-0.13875047992001299</v>
          </cell>
          <cell r="CT429">
            <v>0.13684620243999746</v>
          </cell>
          <cell r="CU429">
            <v>-4.9254495829998746E-2</v>
          </cell>
          <cell r="CV429">
            <v>-0.43832396386999406</v>
          </cell>
          <cell r="CW429">
            <v>0.14945736360000339</v>
          </cell>
          <cell r="CX429">
            <v>0.37692880382000027</v>
          </cell>
          <cell r="CY429">
            <v>-0.31861380938000394</v>
          </cell>
          <cell r="CZ429">
            <v>4.5163629490001966E-2</v>
          </cell>
          <cell r="DA429">
            <v>-0.26403225817999854</v>
          </cell>
          <cell r="DB429">
            <v>-0.9750653578600037</v>
          </cell>
          <cell r="DC429">
            <v>0</v>
          </cell>
          <cell r="DD429">
            <v>7.4404960309998103E-2</v>
          </cell>
          <cell r="DE429">
            <v>-0.41245065031989725</v>
          </cell>
          <cell r="DF429">
            <v>0.41351142777001115</v>
          </cell>
          <cell r="DG429">
            <v>0.26450549822000013</v>
          </cell>
          <cell r="DH429">
            <v>0.35879296054000065</v>
          </cell>
          <cell r="DI429">
            <v>-0.24595903234999739</v>
          </cell>
          <cell r="DJ429">
            <v>-8.4074152099944399E-3</v>
          </cell>
          <cell r="DK429">
            <v>-0.46991671914999955</v>
          </cell>
          <cell r="DL429">
            <v>1.3137373799985141E-3</v>
          </cell>
          <cell r="DM429">
            <v>1.3989085119998634E-2</v>
          </cell>
          <cell r="DN429">
            <v>7.5886092899999369E-3</v>
          </cell>
          <cell r="DO429">
            <v>-0.85521522932000948</v>
          </cell>
          <cell r="DP429">
            <v>1.3623865900029841E-3</v>
          </cell>
          <cell r="DQ429">
            <v>0.10598404080000989</v>
          </cell>
          <cell r="DR429">
            <v>-2.9762616979951417E-2</v>
          </cell>
          <cell r="DS429">
            <v>0.20910848269002003</v>
          </cell>
          <cell r="DT429">
            <v>-0.10668779987999599</v>
          </cell>
          <cell r="DU429">
            <v>-1.3996567499997781E-2</v>
          </cell>
          <cell r="DV429">
            <v>0.59916269687000323</v>
          </cell>
          <cell r="DW429">
            <v>-0.20653941120999519</v>
          </cell>
          <cell r="DX429">
            <v>0.11545195322999291</v>
          </cell>
          <cell r="DY429">
            <v>-2.9402509998277537E-5</v>
          </cell>
          <cell r="DZ429">
            <v>7.8451106999963827E-3</v>
          </cell>
          <cell r="EA429">
            <v>0</v>
          </cell>
          <cell r="EB429">
            <v>-0.81675779767999757</v>
          </cell>
          <cell r="EC429">
            <v>-0.12247483714000396</v>
          </cell>
          <cell r="ED429">
            <v>0.30515495544999283</v>
          </cell>
          <cell r="EE429">
            <v>0.19289033091007468</v>
          </cell>
          <cell r="EF429">
            <v>0</v>
          </cell>
          <cell r="EG429">
            <v>-4.2275999589946878E-7</v>
          </cell>
          <cell r="EH429">
            <v>0.30549275946999899</v>
          </cell>
          <cell r="EI429">
            <v>0.16634915733000355</v>
          </cell>
          <cell r="EJ429">
            <v>-0.17342169053999967</v>
          </cell>
          <cell r="EK429">
            <v>-0.22430262616999741</v>
          </cell>
          <cell r="EL429">
            <v>-0.33283481574000007</v>
          </cell>
          <cell r="EM429">
            <v>0.20355456455999743</v>
          </cell>
          <cell r="EN429">
            <v>-0.17544276165999761</v>
          </cell>
          <cell r="EO429">
            <v>0.42349616642000143</v>
          </cell>
          <cell r="EP429">
            <v>0</v>
          </cell>
          <cell r="EQ429">
            <v>0</v>
          </cell>
          <cell r="ER429">
            <v>3.709123303991646E-2</v>
          </cell>
          <cell r="ES429">
            <v>0</v>
          </cell>
          <cell r="ET429">
            <v>-9.2137355299968249E-3</v>
          </cell>
          <cell r="EU429">
            <v>2.3071679620002783E-2</v>
          </cell>
          <cell r="EV429">
            <v>-0.2209704582899974</v>
          </cell>
          <cell r="EW429">
            <v>0.30897099965999431</v>
          </cell>
          <cell r="EX429">
            <v>-0.27194020351000603</v>
          </cell>
          <cell r="EY429">
            <v>-0.22186962901999863</v>
          </cell>
          <cell r="EZ429">
            <v>0.16321437321000332</v>
          </cell>
          <cell r="FA429">
            <v>-0.10090244783000202</v>
          </cell>
          <cell r="FB429">
            <v>0.36673065472999866</v>
          </cell>
          <cell r="FC429">
            <v>0</v>
          </cell>
          <cell r="FD429">
            <v>0</v>
          </cell>
          <cell r="FE429">
            <v>1.123154326469944</v>
          </cell>
          <cell r="FF429">
            <v>0</v>
          </cell>
          <cell r="FG429">
            <v>0.24175834166999977</v>
          </cell>
          <cell r="FH429">
            <v>0.19534107193999972</v>
          </cell>
          <cell r="FI429">
            <v>-9.5409644449993891E-2</v>
          </cell>
          <cell r="FJ429">
            <v>0.59718585097999721</v>
          </cell>
          <cell r="FK429">
            <v>0.14536561510999846</v>
          </cell>
          <cell r="FL429">
            <v>-1.9538913800001723E-2</v>
          </cell>
          <cell r="FM429">
            <v>-0.11066368667000148</v>
          </cell>
          <cell r="FN429">
            <v>-6.5813210360001762E-2</v>
          </cell>
          <cell r="FO429">
            <v>0.23492890205000094</v>
          </cell>
          <cell r="FP429">
            <v>0</v>
          </cell>
          <cell r="FQ429">
            <v>0</v>
          </cell>
          <cell r="FR429">
            <v>0.1406073054299668</v>
          </cell>
          <cell r="FS429">
            <v>0.11096519577000663</v>
          </cell>
          <cell r="FT429">
            <v>-5.2140269920002424E-2</v>
          </cell>
          <cell r="FU429">
            <v>-0.16110371228000986</v>
          </cell>
          <cell r="FV429">
            <v>0.23817662579999421</v>
          </cell>
          <cell r="FW429">
            <v>0.30046143197000319</v>
          </cell>
          <cell r="FX429">
            <v>0.23219446178999803</v>
          </cell>
          <cell r="FY429">
            <v>0.12376343042000215</v>
          </cell>
          <cell r="FZ429">
            <v>0</v>
          </cell>
          <cell r="GA429">
            <v>6.0393800279999965E-2</v>
          </cell>
          <cell r="GB429">
            <v>-0.71210365839999668</v>
          </cell>
          <cell r="GC429">
            <v>0</v>
          </cell>
          <cell r="GD429">
            <v>0</v>
          </cell>
          <cell r="GE429">
            <v>1.0987413689700247</v>
          </cell>
          <cell r="GF429">
            <v>0</v>
          </cell>
          <cell r="GG429">
            <v>-0.15091647202000047</v>
          </cell>
          <cell r="GH429">
            <v>0.1352103422899944</v>
          </cell>
          <cell r="GI429">
            <v>0.15928689277999553</v>
          </cell>
          <cell r="GJ429">
            <v>0.43379891192999764</v>
          </cell>
          <cell r="GK429">
            <v>0.41951496635000396</v>
          </cell>
          <cell r="GL429">
            <v>6.0929139998222581E-5</v>
          </cell>
          <cell r="GM429">
            <v>-0.10446373685999788</v>
          </cell>
          <cell r="GN429">
            <v>6.4752037000204155E-4</v>
          </cell>
          <cell r="GO429">
            <v>0.2056020149899993</v>
          </cell>
          <cell r="GP429">
            <v>0</v>
          </cell>
          <cell r="GQ429">
            <v>0</v>
          </cell>
          <cell r="GR429">
            <v>0.92857861228998217</v>
          </cell>
          <cell r="GS429">
            <v>0</v>
          </cell>
          <cell r="GT429">
            <v>0.11096522713999946</v>
          </cell>
          <cell r="GU429">
            <v>1.0231477672000011</v>
          </cell>
          <cell r="GV429">
            <v>-6.346933248000397E-2</v>
          </cell>
          <cell r="GW429">
            <v>-7.39504049100006E-2</v>
          </cell>
          <cell r="GX429">
            <v>-0.16314275354000074</v>
          </cell>
          <cell r="GY429">
            <v>0</v>
          </cell>
          <cell r="GZ429">
            <v>0</v>
          </cell>
          <cell r="HA429">
            <v>0</v>
          </cell>
          <cell r="HB429">
            <v>9.5028108879994022E-2</v>
          </cell>
          <cell r="HC429">
            <v>0</v>
          </cell>
          <cell r="HD429">
            <v>0</v>
          </cell>
          <cell r="HE429">
            <v>0.30303801120993512</v>
          </cell>
          <cell r="HF429">
            <v>0</v>
          </cell>
          <cell r="HG429">
            <v>0.24672265633000023</v>
          </cell>
          <cell r="HH429">
            <v>-0.18092543741000355</v>
          </cell>
          <cell r="HI429">
            <v>-2.3718981420003615E-2</v>
          </cell>
          <cell r="HJ429">
            <v>9.1829817929991009E-2</v>
          </cell>
          <cell r="HK429">
            <v>-9.8774149499973873E-3</v>
          </cell>
          <cell r="HL429">
            <v>0</v>
          </cell>
          <cell r="HM429">
            <v>0</v>
          </cell>
          <cell r="HN429">
            <v>6.9408563420005009E-2</v>
          </cell>
          <cell r="HO429">
            <v>0.10959880731000737</v>
          </cell>
          <cell r="HP429">
            <v>0</v>
          </cell>
          <cell r="HQ429">
            <v>0</v>
          </cell>
          <cell r="HR429">
            <v>-0.46790164062997519</v>
          </cell>
          <cell r="HS429">
            <v>0</v>
          </cell>
          <cell r="HT429">
            <v>-0.12214250453000375</v>
          </cell>
          <cell r="HU429">
            <v>-0.35568602078000566</v>
          </cell>
          <cell r="HV429">
            <v>0.22045378824000039</v>
          </cell>
          <cell r="HW429">
            <v>1.1365346480001648E-2</v>
          </cell>
          <cell r="HX429">
            <v>-0.22189225003999979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0.68718251273003261</v>
          </cell>
          <cell r="IF429">
            <v>0</v>
          </cell>
          <cell r="IG429">
            <v>7.1100735430000839E-2</v>
          </cell>
          <cell r="IH429">
            <v>0.31484690672998994</v>
          </cell>
          <cell r="II429">
            <v>-0.12484122893000915</v>
          </cell>
          <cell r="IJ429">
            <v>0.31511088238999818</v>
          </cell>
          <cell r="IK429">
            <v>0.11096521711000662</v>
          </cell>
          <cell r="IL429">
            <v>0</v>
          </cell>
          <cell r="IM429">
            <v>0</v>
          </cell>
          <cell r="IN429">
            <v>0</v>
          </cell>
          <cell r="IO429">
            <v>0</v>
          </cell>
          <cell r="IP429">
            <v>0</v>
          </cell>
          <cell r="IQ429">
            <v>0</v>
          </cell>
          <cell r="IR429">
            <v>-1.5206241600367321E-3</v>
          </cell>
          <cell r="IS429">
            <v>0</v>
          </cell>
          <cell r="IT429">
            <v>-0.22193043421999903</v>
          </cell>
          <cell r="IU429">
            <v>-3.5527399420011818E-2</v>
          </cell>
          <cell r="IV429">
            <v>-8.5620555899978967E-3</v>
          </cell>
          <cell r="IW429">
            <v>0.37546448217999639</v>
          </cell>
          <cell r="IX429">
            <v>-0.11096521711000662</v>
          </cell>
          <cell r="IY429">
            <v>0</v>
          </cell>
          <cell r="IZ429">
            <v>0</v>
          </cell>
          <cell r="JA429">
            <v>0</v>
          </cell>
          <cell r="JB429">
            <v>0</v>
          </cell>
          <cell r="JC429">
            <v>0</v>
          </cell>
          <cell r="JD429">
            <v>0</v>
          </cell>
          <cell r="JE429">
            <v>0.20827981458000977</v>
          </cell>
          <cell r="JF429">
            <v>0</v>
          </cell>
          <cell r="JG429">
            <v>0</v>
          </cell>
          <cell r="JH429">
            <v>0.19013370021000497</v>
          </cell>
          <cell r="JI429">
            <v>0.11953593025000231</v>
          </cell>
          <cell r="JJ429">
            <v>-0.10142800006999764</v>
          </cell>
          <cell r="JK429">
            <v>3.8184190003676122E-5</v>
          </cell>
          <cell r="JL429">
            <v>0</v>
          </cell>
          <cell r="JM429">
            <v>0</v>
          </cell>
          <cell r="JN429">
            <v>0</v>
          </cell>
          <cell r="JO429">
            <v>0</v>
          </cell>
          <cell r="JP429">
            <v>0</v>
          </cell>
          <cell r="JQ429">
            <v>0</v>
          </cell>
        </row>
        <row r="430">
          <cell r="F430">
            <v>0</v>
          </cell>
          <cell r="G430">
            <v>0</v>
          </cell>
          <cell r="H430">
            <v>3.6792709599922091E-3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5.8102964808895194</v>
          </cell>
          <cell r="S430">
            <v>0</v>
          </cell>
          <cell r="T430">
            <v>0</v>
          </cell>
          <cell r="U430">
            <v>2.1732393924197595</v>
          </cell>
          <cell r="V430">
            <v>3.4344089946899885</v>
          </cell>
          <cell r="W430">
            <v>-2.9440961863400048</v>
          </cell>
          <cell r="X430">
            <v>1.5494549942500271</v>
          </cell>
          <cell r="Y430">
            <v>0</v>
          </cell>
          <cell r="Z430">
            <v>0</v>
          </cell>
          <cell r="AA430">
            <v>-8.2178530500414126E-3</v>
          </cell>
          <cell r="AB430">
            <v>1.6055071389199611</v>
          </cell>
          <cell r="AC430">
            <v>0</v>
          </cell>
          <cell r="AD430">
            <v>0</v>
          </cell>
          <cell r="AE430">
            <v>17.246534192081526</v>
          </cell>
          <cell r="AF430">
            <v>0</v>
          </cell>
          <cell r="AG430">
            <v>0</v>
          </cell>
          <cell r="AH430">
            <v>3.0753974811500484</v>
          </cell>
          <cell r="AI430">
            <v>6.4336358220299417</v>
          </cell>
          <cell r="AJ430">
            <v>2.2557850352500282</v>
          </cell>
          <cell r="AK430">
            <v>3.9255672130000789</v>
          </cell>
          <cell r="AL430">
            <v>0</v>
          </cell>
          <cell r="AM430">
            <v>-1.6605687279499648</v>
          </cell>
          <cell r="AN430">
            <v>3.2167173685999728</v>
          </cell>
          <cell r="AO430">
            <v>0</v>
          </cell>
          <cell r="AP430">
            <v>0</v>
          </cell>
          <cell r="AQ430">
            <v>0</v>
          </cell>
          <cell r="AR430">
            <v>7.5816754651004885</v>
          </cell>
          <cell r="AS430">
            <v>0</v>
          </cell>
          <cell r="AT430">
            <v>0</v>
          </cell>
          <cell r="AU430">
            <v>0.86588300715993682</v>
          </cell>
          <cell r="AV430">
            <v>0</v>
          </cell>
          <cell r="AW430">
            <v>0</v>
          </cell>
          <cell r="AX430">
            <v>6.7157924579399833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1.5825389538204035</v>
          </cell>
          <cell r="BF430">
            <v>0</v>
          </cell>
          <cell r="BG430">
            <v>0</v>
          </cell>
          <cell r="BH430">
            <v>1.742041345480061</v>
          </cell>
          <cell r="BI430">
            <v>0</v>
          </cell>
          <cell r="BJ430">
            <v>0</v>
          </cell>
          <cell r="BK430">
            <v>-0.15950239165999847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20.15401846352961</v>
          </cell>
          <cell r="BS430">
            <v>0</v>
          </cell>
          <cell r="BT430">
            <v>0</v>
          </cell>
          <cell r="BU430">
            <v>2.5493501200699029</v>
          </cell>
          <cell r="BV430">
            <v>1.9433210738899334</v>
          </cell>
          <cell r="BW430">
            <v>11.830776055710032</v>
          </cell>
          <cell r="BX430">
            <v>2.2008879446199217</v>
          </cell>
          <cell r="BY430">
            <v>0</v>
          </cell>
          <cell r="BZ430">
            <v>0</v>
          </cell>
          <cell r="CA430">
            <v>0</v>
          </cell>
          <cell r="CB430">
            <v>1.6296832692399903</v>
          </cell>
          <cell r="CC430">
            <v>0</v>
          </cell>
          <cell r="CD430">
            <v>0</v>
          </cell>
          <cell r="CE430">
            <v>0.38047294970010626</v>
          </cell>
          <cell r="CF430">
            <v>0</v>
          </cell>
          <cell r="CG430">
            <v>0</v>
          </cell>
          <cell r="CH430">
            <v>4.2111958880013844E-2</v>
          </cell>
          <cell r="CI430">
            <v>4.1320680269999244E-2</v>
          </cell>
          <cell r="CJ430">
            <v>4.7576681409999821E-2</v>
          </cell>
          <cell r="CK430">
            <v>7.8506243210000548E-2</v>
          </cell>
          <cell r="CL430">
            <v>6.0604977169999685E-2</v>
          </cell>
          <cell r="CM430">
            <v>1.430070816999951E-2</v>
          </cell>
          <cell r="CN430">
            <v>0.12402954725000015</v>
          </cell>
          <cell r="CO430">
            <v>0.23136660096999861</v>
          </cell>
          <cell r="CP430">
            <v>-0.11313234570999953</v>
          </cell>
          <cell r="CQ430">
            <v>-0.14621210191999978</v>
          </cell>
          <cell r="CR430">
            <v>-0.16407033137002713</v>
          </cell>
          <cell r="CS430">
            <v>0.18636262821999949</v>
          </cell>
          <cell r="CT430">
            <v>-9.603823971000125E-2</v>
          </cell>
          <cell r="CU430">
            <v>-5.0845446789997695E-2</v>
          </cell>
          <cell r="CV430">
            <v>0.10919257667999993</v>
          </cell>
          <cell r="CW430">
            <v>1.3433166729999613E-2</v>
          </cell>
          <cell r="CX430">
            <v>-7.1576751200000288E-2</v>
          </cell>
          <cell r="CY430">
            <v>3.9904102140001285E-2</v>
          </cell>
          <cell r="CZ430">
            <v>4.485626919999941E-2</v>
          </cell>
          <cell r="DA430">
            <v>-3.5473786909999916E-2</v>
          </cell>
          <cell r="DB430">
            <v>-0.14917475617000164</v>
          </cell>
          <cell r="DC430">
            <v>0</v>
          </cell>
          <cell r="DD430">
            <v>-0.15471009355999854</v>
          </cell>
          <cell r="DE430">
            <v>7.2925673109978106E-2</v>
          </cell>
          <cell r="DF430">
            <v>-0.21288295658999346</v>
          </cell>
          <cell r="DG430">
            <v>-2.3960459750000496E-2</v>
          </cell>
          <cell r="DH430">
            <v>7.6263895770001255E-2</v>
          </cell>
          <cell r="DI430">
            <v>0.15403115622000207</v>
          </cell>
          <cell r="DJ430">
            <v>-3.71576661400006E-2</v>
          </cell>
          <cell r="DK430">
            <v>7.5090055800011157E-3</v>
          </cell>
          <cell r="DL430">
            <v>1.4013806319999489E-2</v>
          </cell>
          <cell r="DM430">
            <v>8.6970548970000117E-2</v>
          </cell>
          <cell r="DN430">
            <v>-0.12403540559999993</v>
          </cell>
          <cell r="DO430">
            <v>0.20298634307999919</v>
          </cell>
          <cell r="DP430">
            <v>9.9991126489840099E-12</v>
          </cell>
          <cell r="DQ430">
            <v>-7.081259475999957E-2</v>
          </cell>
          <cell r="DR430">
            <v>6.0649414040000238E-2</v>
          </cell>
          <cell r="DS430">
            <v>0.23386391604999801</v>
          </cell>
          <cell r="DT430">
            <v>-0.16108460182000073</v>
          </cell>
          <cell r="DU430">
            <v>-6.8010592630001199E-2</v>
          </cell>
          <cell r="DV430">
            <v>0.12624942175999898</v>
          </cell>
          <cell r="DW430">
            <v>-6.2676530280000087E-2</v>
          </cell>
          <cell r="DX430">
            <v>-3.9891702879998547E-2</v>
          </cell>
          <cell r="DY430">
            <v>8.9342580300000307E-3</v>
          </cell>
          <cell r="DZ430">
            <v>4.7197759999839661E-5</v>
          </cell>
          <cell r="EA430">
            <v>0</v>
          </cell>
          <cell r="EB430">
            <v>8.0054934350002327E-2</v>
          </cell>
          <cell r="EC430">
            <v>0.12416089750999859</v>
          </cell>
          <cell r="ED430">
            <v>-0.1809977838100032</v>
          </cell>
          <cell r="EE430">
            <v>0.44428935795997404</v>
          </cell>
          <cell r="EF430">
            <v>0</v>
          </cell>
          <cell r="EG430">
            <v>4.0025421800002903E-2</v>
          </cell>
          <cell r="EH430">
            <v>-0.10333984160999776</v>
          </cell>
          <cell r="EI430">
            <v>0.21958044829999679</v>
          </cell>
          <cell r="EJ430">
            <v>0.10838766093000007</v>
          </cell>
          <cell r="EK430">
            <v>7.6246126140000925E-2</v>
          </cell>
          <cell r="EL430">
            <v>-5.0930451600001092E-2</v>
          </cell>
          <cell r="EM430">
            <v>-3.8785340989999639E-2</v>
          </cell>
          <cell r="EN430">
            <v>4.2921977560000713E-2</v>
          </cell>
          <cell r="EO430">
            <v>0.15018335742999867</v>
          </cell>
          <cell r="EP430">
            <v>0</v>
          </cell>
          <cell r="EQ430">
            <v>0</v>
          </cell>
          <cell r="ER430">
            <v>-2.635734196002204E-2</v>
          </cell>
          <cell r="ES430">
            <v>0</v>
          </cell>
          <cell r="ET430">
            <v>-3.3351952369999438E-2</v>
          </cell>
          <cell r="EU430">
            <v>6.9135804789995703E-2</v>
          </cell>
          <cell r="EV430">
            <v>-4.1754254289999793E-2</v>
          </cell>
          <cell r="EW430">
            <v>9.2593267050002481E-2</v>
          </cell>
          <cell r="EX430">
            <v>0.15754091337000098</v>
          </cell>
          <cell r="EY430">
            <v>-0.13897564477000035</v>
          </cell>
          <cell r="EZ430">
            <v>-4.1387050040000872E-2</v>
          </cell>
          <cell r="FA430">
            <v>-3.4415682589999719E-2</v>
          </cell>
          <cell r="FB430">
            <v>-5.5742743109998827E-2</v>
          </cell>
          <cell r="FC430">
            <v>0</v>
          </cell>
          <cell r="FD430">
            <v>0</v>
          </cell>
          <cell r="FE430">
            <v>5.7438315830040665E-2</v>
          </cell>
          <cell r="FF430">
            <v>4.1387021410002944E-2</v>
          </cell>
          <cell r="FG430">
            <v>-7.7928582660000245E-2</v>
          </cell>
          <cell r="FH430">
            <v>-0.42482178127999681</v>
          </cell>
          <cell r="FI430">
            <v>0.22926205958000168</v>
          </cell>
          <cell r="FJ430">
            <v>0.17545080362000043</v>
          </cell>
          <cell r="FK430">
            <v>0.11385855744999773</v>
          </cell>
          <cell r="FL430">
            <v>-4.363689504999968E-2</v>
          </cell>
          <cell r="FM430">
            <v>0</v>
          </cell>
          <cell r="FN430">
            <v>5.4632442900000022E-2</v>
          </cell>
          <cell r="FO430">
            <v>-1.076531013999471E-2</v>
          </cell>
          <cell r="FP430">
            <v>0</v>
          </cell>
          <cell r="FQ430">
            <v>0</v>
          </cell>
          <cell r="FR430">
            <v>2.346376123000482E-2</v>
          </cell>
          <cell r="FS430">
            <v>0</v>
          </cell>
          <cell r="FT430">
            <v>1.530273310000041E-2</v>
          </cell>
          <cell r="FU430">
            <v>0.11106038415000086</v>
          </cell>
          <cell r="FV430">
            <v>0.11026016930999916</v>
          </cell>
          <cell r="FW430">
            <v>0.21264524546000096</v>
          </cell>
          <cell r="FX430">
            <v>-0.11317612935999932</v>
          </cell>
          <cell r="FY430">
            <v>-6.0976780000387976E-5</v>
          </cell>
          <cell r="FZ430">
            <v>0</v>
          </cell>
          <cell r="GA430">
            <v>-0.12415797401000006</v>
          </cell>
          <cell r="GB430">
            <v>-0.18840969064000035</v>
          </cell>
          <cell r="GC430">
            <v>0</v>
          </cell>
          <cell r="GD430">
            <v>0</v>
          </cell>
          <cell r="GE430">
            <v>-0.13611202601998684</v>
          </cell>
          <cell r="GF430">
            <v>0</v>
          </cell>
          <cell r="GG430">
            <v>1.2334434359997815E-2</v>
          </cell>
          <cell r="GH430">
            <v>-0.29975179252999951</v>
          </cell>
          <cell r="GI430">
            <v>-7.877682443999845E-2</v>
          </cell>
          <cell r="GJ430">
            <v>-1.7247453350002218E-2</v>
          </cell>
          <cell r="GK430">
            <v>0.24619441407000053</v>
          </cell>
          <cell r="GL430">
            <v>-2.2530095500012948E-3</v>
          </cell>
          <cell r="GM430">
            <v>-5.5655716489999563E-2</v>
          </cell>
          <cell r="GN430">
            <v>5.3314657919999675E-2</v>
          </cell>
          <cell r="GO430">
            <v>5.729263989998401E-3</v>
          </cell>
          <cell r="GP430">
            <v>0</v>
          </cell>
          <cell r="GQ430">
            <v>0</v>
          </cell>
          <cell r="GR430">
            <v>-0.1469667151299916</v>
          </cell>
          <cell r="GS430">
            <v>0</v>
          </cell>
          <cell r="GT430">
            <v>-4.1387030660001045E-2</v>
          </cell>
          <cell r="GU430">
            <v>2.0739873629995742E-2</v>
          </cell>
          <cell r="GV430">
            <v>-0.16964320344999884</v>
          </cell>
          <cell r="GW430">
            <v>6.9852976780001796E-2</v>
          </cell>
          <cell r="GX430">
            <v>-6.7869767610000409E-2</v>
          </cell>
          <cell r="GY430">
            <v>0</v>
          </cell>
          <cell r="GZ430">
            <v>0</v>
          </cell>
          <cell r="HA430">
            <v>0</v>
          </cell>
          <cell r="HB430">
            <v>4.1340436180000495E-2</v>
          </cell>
          <cell r="HC430">
            <v>0</v>
          </cell>
          <cell r="HD430">
            <v>0</v>
          </cell>
          <cell r="HE430">
            <v>0.11014380644002131</v>
          </cell>
          <cell r="HF430">
            <v>0</v>
          </cell>
          <cell r="HG430">
            <v>4.1387025809999756E-2</v>
          </cell>
          <cell r="HH430">
            <v>-5.262782900000218E-2</v>
          </cell>
          <cell r="HI430">
            <v>0.12509060262000204</v>
          </cell>
          <cell r="HJ430">
            <v>3.5491715169998272E-2</v>
          </cell>
          <cell r="HK430">
            <v>-3.3697861520000316E-2</v>
          </cell>
          <cell r="HL430">
            <v>0</v>
          </cell>
          <cell r="HM430">
            <v>0</v>
          </cell>
          <cell r="HN430">
            <v>-5.4998466399993617E-3</v>
          </cell>
          <cell r="HO430">
            <v>0</v>
          </cell>
          <cell r="HP430">
            <v>0</v>
          </cell>
          <cell r="HQ430">
            <v>0</v>
          </cell>
          <cell r="HR430">
            <v>3.5568006840009048E-2</v>
          </cell>
          <cell r="HS430">
            <v>0</v>
          </cell>
          <cell r="HT430">
            <v>-6.496424107999843E-2</v>
          </cell>
          <cell r="HU430">
            <v>0.17562393904999851</v>
          </cell>
          <cell r="HV430">
            <v>-0.1066540974199981</v>
          </cell>
          <cell r="HW430">
            <v>3.1562406289999956E-2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-3.4251833399991938E-2</v>
          </cell>
          <cell r="IF430">
            <v>0</v>
          </cell>
          <cell r="IG430">
            <v>0</v>
          </cell>
          <cell r="IH430">
            <v>-0.10158044149000034</v>
          </cell>
          <cell r="II430">
            <v>7.4596727499987026E-3</v>
          </cell>
          <cell r="IJ430">
            <v>6.3642351470001302E-2</v>
          </cell>
          <cell r="IK430">
            <v>-3.7734161300004843E-3</v>
          </cell>
          <cell r="IL430">
            <v>0</v>
          </cell>
          <cell r="IM430">
            <v>0</v>
          </cell>
          <cell r="IN430">
            <v>0</v>
          </cell>
          <cell r="IO430">
            <v>0</v>
          </cell>
          <cell r="IP430">
            <v>0</v>
          </cell>
          <cell r="IQ430">
            <v>0</v>
          </cell>
          <cell r="IR430">
            <v>0.58879416588999334</v>
          </cell>
          <cell r="IS430">
            <v>0</v>
          </cell>
          <cell r="IT430">
            <v>4.1387026919998959E-2</v>
          </cell>
          <cell r="IU430">
            <v>0.29485181158000273</v>
          </cell>
          <cell r="IV430">
            <v>9.7053337079991309E-2</v>
          </cell>
          <cell r="IW430">
            <v>0.19628932380999942</v>
          </cell>
          <cell r="IX430">
            <v>-4.0787333499999079E-2</v>
          </cell>
          <cell r="IY430">
            <v>0</v>
          </cell>
          <cell r="IZ430">
            <v>0</v>
          </cell>
          <cell r="JA430">
            <v>0</v>
          </cell>
          <cell r="JB430">
            <v>0</v>
          </cell>
          <cell r="JC430">
            <v>0</v>
          </cell>
          <cell r="JD430">
            <v>0</v>
          </cell>
          <cell r="JE430">
            <v>0.37087486830000671</v>
          </cell>
          <cell r="JF430">
            <v>0</v>
          </cell>
          <cell r="JG430">
            <v>2.9231026119999726E-2</v>
          </cell>
          <cell r="JH430">
            <v>0.16578953911999506</v>
          </cell>
          <cell r="JI430">
            <v>8.4571986329994076E-2</v>
          </cell>
          <cell r="JJ430">
            <v>9.585928598999871E-2</v>
          </cell>
          <cell r="JK430">
            <v>-4.5769692600003964E-3</v>
          </cell>
          <cell r="JL430">
            <v>0</v>
          </cell>
          <cell r="JM430">
            <v>0</v>
          </cell>
          <cell r="JN430">
            <v>0</v>
          </cell>
          <cell r="JO430">
            <v>0</v>
          </cell>
          <cell r="JP430">
            <v>0</v>
          </cell>
          <cell r="JQ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0.61063485143995422</v>
          </cell>
          <cell r="S431">
            <v>0</v>
          </cell>
          <cell r="T431">
            <v>0</v>
          </cell>
          <cell r="U431">
            <v>0.20235422816999815</v>
          </cell>
          <cell r="V431">
            <v>0.20941397463999678</v>
          </cell>
          <cell r="W431">
            <v>-6.9749413250001169E-2</v>
          </cell>
          <cell r="X431">
            <v>0</v>
          </cell>
          <cell r="Y431">
            <v>0</v>
          </cell>
          <cell r="Z431">
            <v>0</v>
          </cell>
          <cell r="AA431">
            <v>-3.9453979999493072E-5</v>
          </cell>
          <cell r="AB431">
            <v>0.26865551585999725</v>
          </cell>
          <cell r="AC431">
            <v>0</v>
          </cell>
          <cell r="AD431">
            <v>0</v>
          </cell>
          <cell r="AE431">
            <v>-7.3712961089938744E-2</v>
          </cell>
          <cell r="AF431">
            <v>0</v>
          </cell>
          <cell r="AG431">
            <v>0</v>
          </cell>
          <cell r="AH431">
            <v>3.5024402999539461E-4</v>
          </cell>
          <cell r="AI431">
            <v>0</v>
          </cell>
          <cell r="AJ431">
            <v>-1.9305414999983839E-3</v>
          </cell>
          <cell r="AK431">
            <v>-7.2132663619999704E-2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0.29716955620000363</v>
          </cell>
          <cell r="AS431">
            <v>0</v>
          </cell>
          <cell r="AT431">
            <v>0</v>
          </cell>
          <cell r="AU431">
            <v>0.14912777490999929</v>
          </cell>
          <cell r="AV431">
            <v>0</v>
          </cell>
          <cell r="AW431">
            <v>0</v>
          </cell>
          <cell r="AX431">
            <v>0.14804178128999723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-6.5348740400850147E-3</v>
          </cell>
          <cell r="BF431">
            <v>0</v>
          </cell>
          <cell r="BG431">
            <v>0</v>
          </cell>
          <cell r="BH431">
            <v>0.14261430769000327</v>
          </cell>
          <cell r="BI431">
            <v>0</v>
          </cell>
          <cell r="BJ431">
            <v>0</v>
          </cell>
          <cell r="BK431">
            <v>0</v>
          </cell>
          <cell r="BL431">
            <v>-0.14914918172999947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0.60414667189996862</v>
          </cell>
          <cell r="BS431">
            <v>0</v>
          </cell>
          <cell r="BT431">
            <v>0</v>
          </cell>
          <cell r="BU431">
            <v>7.6958242019998124E-2</v>
          </cell>
          <cell r="BV431">
            <v>0</v>
          </cell>
          <cell r="BW431">
            <v>0.29637371880000174</v>
          </cell>
          <cell r="BX431">
            <v>7.6968576329996097E-2</v>
          </cell>
          <cell r="BY431">
            <v>0</v>
          </cell>
          <cell r="BZ431">
            <v>0</v>
          </cell>
          <cell r="CA431">
            <v>0</v>
          </cell>
          <cell r="CB431">
            <v>0.15384613475000464</v>
          </cell>
          <cell r="CC431">
            <v>0</v>
          </cell>
          <cell r="CD431">
            <v>0</v>
          </cell>
          <cell r="CE431">
            <v>3.3937398799963603E-3</v>
          </cell>
          <cell r="CF431">
            <v>0</v>
          </cell>
          <cell r="CG431">
            <v>0</v>
          </cell>
          <cell r="CH431">
            <v>0</v>
          </cell>
          <cell r="CI431">
            <v>6.6075038599999747E-3</v>
          </cell>
          <cell r="CJ431">
            <v>-8.4376649000000858E-4</v>
          </cell>
          <cell r="CK431">
            <v>1.4803200499999836E-3</v>
          </cell>
          <cell r="CL431">
            <v>0</v>
          </cell>
          <cell r="CM431">
            <v>-1.7976411099999701E-3</v>
          </cell>
          <cell r="CN431">
            <v>-3.5262874899999463E-3</v>
          </cell>
          <cell r="CO431">
            <v>1.4736110599998797E-3</v>
          </cell>
          <cell r="CP431">
            <v>0</v>
          </cell>
          <cell r="CQ431">
            <v>0</v>
          </cell>
          <cell r="CR431">
            <v>3.3159135099989356E-3</v>
          </cell>
          <cell r="CS431">
            <v>-9.1970000060115353E-8</v>
          </cell>
          <cell r="CT431">
            <v>-1.38940908999996E-3</v>
          </cell>
          <cell r="CU431">
            <v>7.6727300000190013E-6</v>
          </cell>
          <cell r="CV431">
            <v>8.4299455999997663E-4</v>
          </cell>
          <cell r="CW431">
            <v>0</v>
          </cell>
          <cell r="CX431">
            <v>3.5971122700000357E-3</v>
          </cell>
          <cell r="CY431">
            <v>1.7994419399999795E-3</v>
          </cell>
          <cell r="CZ431">
            <v>0</v>
          </cell>
          <cell r="DA431">
            <v>3.4654580000015311E-5</v>
          </cell>
          <cell r="DB431">
            <v>1.0461280099999248E-3</v>
          </cell>
          <cell r="DC431">
            <v>0</v>
          </cell>
          <cell r="DD431">
            <v>-2.6225895200000515E-3</v>
          </cell>
          <cell r="DE431">
            <v>-7.9014334000007125E-3</v>
          </cell>
          <cell r="DF431">
            <v>0</v>
          </cell>
          <cell r="DG431">
            <v>0</v>
          </cell>
          <cell r="DH431">
            <v>-2.6920685100000341E-3</v>
          </cell>
          <cell r="DI431">
            <v>3.1734784100000413E-3</v>
          </cell>
          <cell r="DJ431">
            <v>-8.0854115000000837E-4</v>
          </cell>
          <cell r="DK431">
            <v>-8.789763000000006E-5</v>
          </cell>
          <cell r="DL431">
            <v>1.7881700900000963E-3</v>
          </cell>
          <cell r="DM431">
            <v>-1.7976643700000072E-3</v>
          </cell>
          <cell r="DN431">
            <v>-4.980402599999989E-4</v>
          </cell>
          <cell r="DO431">
            <v>-1.8419337599999697E-3</v>
          </cell>
          <cell r="DP431">
            <v>0</v>
          </cell>
          <cell r="DQ431">
            <v>-5.1369362199999991E-3</v>
          </cell>
          <cell r="DR431">
            <v>1.4673006579998926E-2</v>
          </cell>
          <cell r="DS431">
            <v>1.7990982000000155E-3</v>
          </cell>
          <cell r="DT431">
            <v>1.5958917599999678E-3</v>
          </cell>
          <cell r="DU431">
            <v>-4.1879525999999334E-4</v>
          </cell>
          <cell r="DV431">
            <v>0</v>
          </cell>
          <cell r="DW431">
            <v>-8.8195758999998208E-4</v>
          </cell>
          <cell r="DX431">
            <v>8.8073248999998022E-4</v>
          </cell>
          <cell r="DY431">
            <v>0</v>
          </cell>
          <cell r="DZ431">
            <v>0</v>
          </cell>
          <cell r="EA431">
            <v>1.0613310900000061E-3</v>
          </cell>
          <cell r="EB431">
            <v>3.59886656999997E-3</v>
          </cell>
          <cell r="EC431">
            <v>-1.7994332899999854E-3</v>
          </cell>
          <cell r="ED431">
            <v>8.8372726100000021E-3</v>
          </cell>
          <cell r="EE431">
            <v>-3.1836918299994466E-3</v>
          </cell>
          <cell r="EF431">
            <v>0</v>
          </cell>
          <cell r="EG431">
            <v>-1.7994364599999146E-3</v>
          </cell>
          <cell r="EH431">
            <v>1.8095274999996303E-4</v>
          </cell>
          <cell r="EI431">
            <v>8.5160860999988763E-4</v>
          </cell>
          <cell r="EJ431">
            <v>-7.4250289300000216E-3</v>
          </cell>
          <cell r="EK431">
            <v>-4.6966745900001161E-3</v>
          </cell>
          <cell r="EL431">
            <v>1.7994364600000257E-3</v>
          </cell>
          <cell r="EM431">
            <v>1.7994364599999702E-3</v>
          </cell>
          <cell r="EN431">
            <v>8.4532953999993943E-4</v>
          </cell>
          <cell r="EO431">
            <v>5.2606843299999317E-3</v>
          </cell>
          <cell r="EP431">
            <v>0</v>
          </cell>
          <cell r="EQ431">
            <v>0</v>
          </cell>
          <cell r="ER431">
            <v>-1.1132422369998451E-2</v>
          </cell>
          <cell r="ES431">
            <v>0</v>
          </cell>
          <cell r="ET431">
            <v>-9.2805123000005985E-4</v>
          </cell>
          <cell r="EU431">
            <v>-9.7346364000006069E-4</v>
          </cell>
          <cell r="EV431">
            <v>-2.3987548499999622E-3</v>
          </cell>
          <cell r="EW431">
            <v>-2.5997724999993199E-4</v>
          </cell>
          <cell r="EX431">
            <v>6.9638096000002037E-4</v>
          </cell>
          <cell r="EY431">
            <v>-1.7908220600000302E-3</v>
          </cell>
          <cell r="EZ431">
            <v>0</v>
          </cell>
          <cell r="FA431">
            <v>-6.8394096000001792E-4</v>
          </cell>
          <cell r="FB431">
            <v>-4.7937933400000743E-3</v>
          </cell>
          <cell r="FC431">
            <v>0</v>
          </cell>
          <cell r="FD431">
            <v>0</v>
          </cell>
          <cell r="FE431">
            <v>-1.7178670229999859E-2</v>
          </cell>
          <cell r="FF431">
            <v>-3.5984597299999477E-3</v>
          </cell>
          <cell r="FG431">
            <v>-4.5343058899999233E-3</v>
          </cell>
          <cell r="FH431">
            <v>-3.6583535999999972E-3</v>
          </cell>
          <cell r="FI431">
            <v>3.6418746699999893E-3</v>
          </cell>
          <cell r="FJ431">
            <v>5.1709570199999777E-3</v>
          </cell>
          <cell r="FK431">
            <v>-3.3672129800000339E-3</v>
          </cell>
          <cell r="FL431">
            <v>-8.349320459999976E-3</v>
          </cell>
          <cell r="FM431">
            <v>0</v>
          </cell>
          <cell r="FN431">
            <v>-2.324667229999966E-3</v>
          </cell>
          <cell r="FO431">
            <v>-1.5918202999998243E-4</v>
          </cell>
          <cell r="FP431">
            <v>0</v>
          </cell>
          <cell r="FQ431">
            <v>0</v>
          </cell>
          <cell r="FR431">
            <v>1.487152982999973E-2</v>
          </cell>
          <cell r="FS431">
            <v>5.3983068200000872E-3</v>
          </cell>
          <cell r="FT431">
            <v>5.945785069999987E-3</v>
          </cell>
          <cell r="FU431">
            <v>2.5890752700000741E-3</v>
          </cell>
          <cell r="FV431">
            <v>3.5092339999875932E-5</v>
          </cell>
          <cell r="FW431">
            <v>-1.7676837400000256E-3</v>
          </cell>
          <cell r="FX431">
            <v>2.4396776299999146E-3</v>
          </cell>
          <cell r="FY431">
            <v>-4.4410000000216776E-6</v>
          </cell>
          <cell r="FZ431">
            <v>0</v>
          </cell>
          <cell r="GA431">
            <v>1.3403999998828908E-7</v>
          </cell>
          <cell r="GB431">
            <v>2.3558339999996125E-4</v>
          </cell>
          <cell r="GC431">
            <v>0</v>
          </cell>
          <cell r="GD431">
            <v>0</v>
          </cell>
          <cell r="GE431">
            <v>5.7490032000195868E-4</v>
          </cell>
          <cell r="GF431">
            <v>0</v>
          </cell>
          <cell r="GG431">
            <v>4.161186859999999E-3</v>
          </cell>
          <cell r="GH431">
            <v>-8.3526916599999668E-3</v>
          </cell>
          <cell r="GI431">
            <v>3.7761090399999198E-3</v>
          </cell>
          <cell r="GJ431">
            <v>-4.7545844899999912E-3</v>
          </cell>
          <cell r="GK431">
            <v>3.9335109699999427E-3</v>
          </cell>
          <cell r="GL431">
            <v>-1.7837938999999969E-3</v>
          </cell>
          <cell r="GM431">
            <v>3.6391388199999986E-3</v>
          </cell>
          <cell r="GN431">
            <v>-3.5988723700000058E-3</v>
          </cell>
          <cell r="GO431">
            <v>3.5548970500000054E-3</v>
          </cell>
          <cell r="GP431">
            <v>0</v>
          </cell>
          <cell r="GQ431">
            <v>0</v>
          </cell>
          <cell r="GR431">
            <v>5.33586377000006E-3</v>
          </cell>
          <cell r="GS431">
            <v>0</v>
          </cell>
          <cell r="GT431">
            <v>-2.091122190000072E-3</v>
          </cell>
          <cell r="GU431">
            <v>3.7219472700001921E-3</v>
          </cell>
          <cell r="GV431">
            <v>4.0554319200001299E-3</v>
          </cell>
          <cell r="GW431">
            <v>3.5987866600000196E-3</v>
          </cell>
          <cell r="GX431">
            <v>-2.1498627800000114E-3</v>
          </cell>
          <cell r="GY431">
            <v>0</v>
          </cell>
          <cell r="GZ431">
            <v>0</v>
          </cell>
          <cell r="HA431">
            <v>0</v>
          </cell>
          <cell r="HB431">
            <v>-1.7993171099999206E-3</v>
          </cell>
          <cell r="HC431">
            <v>0</v>
          </cell>
          <cell r="HD431">
            <v>0</v>
          </cell>
          <cell r="HE431">
            <v>7.7559088499992157E-3</v>
          </cell>
          <cell r="HF431">
            <v>0</v>
          </cell>
          <cell r="HG431">
            <v>-5.9386260000016122E-5</v>
          </cell>
          <cell r="HH431">
            <v>-3.5317945299999653E-3</v>
          </cell>
          <cell r="HI431">
            <v>2.5472710000000731E-3</v>
          </cell>
          <cell r="HJ431">
            <v>4.8867650999995238E-4</v>
          </cell>
          <cell r="HK431">
            <v>1.9237849400000062E-3</v>
          </cell>
          <cell r="HL431">
            <v>0</v>
          </cell>
          <cell r="HM431">
            <v>0</v>
          </cell>
          <cell r="HN431">
            <v>2.9882419999999188E-3</v>
          </cell>
          <cell r="HO431">
            <v>3.3991151899999128E-3</v>
          </cell>
          <cell r="HP431">
            <v>0</v>
          </cell>
          <cell r="HQ431">
            <v>0</v>
          </cell>
          <cell r="HR431">
            <v>-7.9010172200000284E-3</v>
          </cell>
          <cell r="HS431">
            <v>0</v>
          </cell>
          <cell r="HT431">
            <v>-1.7994359499999835E-3</v>
          </cell>
          <cell r="HU431">
            <v>5.0495052200000279E-3</v>
          </cell>
          <cell r="HV431">
            <v>-5.3983078599999512E-3</v>
          </cell>
          <cell r="HW431">
            <v>-8.9250746900000344E-3</v>
          </cell>
          <cell r="HX431">
            <v>3.1722960600001349E-3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1.7114841999976704E-4</v>
          </cell>
          <cell r="IF431">
            <v>0</v>
          </cell>
          <cell r="IG431">
            <v>0</v>
          </cell>
          <cell r="IH431">
            <v>-3.0377570000017506E-5</v>
          </cell>
          <cell r="II431">
            <v>-1.7981024500000053E-3</v>
          </cell>
          <cell r="IJ431">
            <v>2.4550315499999864E-3</v>
          </cell>
          <cell r="IK431">
            <v>-4.55403110000141E-4</v>
          </cell>
          <cell r="IL431">
            <v>0</v>
          </cell>
          <cell r="IM431">
            <v>0</v>
          </cell>
          <cell r="IN431">
            <v>0</v>
          </cell>
          <cell r="IO431">
            <v>0</v>
          </cell>
          <cell r="IP431">
            <v>0</v>
          </cell>
          <cell r="IQ431">
            <v>0</v>
          </cell>
          <cell r="IR431">
            <v>-3.0749413700004169E-3</v>
          </cell>
          <cell r="IS431">
            <v>0</v>
          </cell>
          <cell r="IT431">
            <v>0</v>
          </cell>
          <cell r="IU431">
            <v>1.3066119400000353E-3</v>
          </cell>
          <cell r="IV431">
            <v>-4.9301091599999181E-3</v>
          </cell>
          <cell r="IW431">
            <v>5.4855584999996543E-4</v>
          </cell>
          <cell r="IX431">
            <v>0</v>
          </cell>
          <cell r="IY431">
            <v>0</v>
          </cell>
          <cell r="IZ431">
            <v>0</v>
          </cell>
          <cell r="JA431">
            <v>0</v>
          </cell>
          <cell r="JB431">
            <v>0</v>
          </cell>
          <cell r="JC431">
            <v>0</v>
          </cell>
          <cell r="JD431">
            <v>0</v>
          </cell>
          <cell r="JE431">
            <v>1.2958961339998964E-2</v>
          </cell>
          <cell r="JF431">
            <v>0</v>
          </cell>
          <cell r="JG431">
            <v>-1.7654124899999513E-3</v>
          </cell>
          <cell r="JH431">
            <v>1.2187661019999907E-2</v>
          </cell>
          <cell r="JI431">
            <v>2.4705269900000548E-3</v>
          </cell>
          <cell r="JJ431">
            <v>1.8656217699999922E-3</v>
          </cell>
          <cell r="JK431">
            <v>-1.7994359499999835E-3</v>
          </cell>
          <cell r="JL431">
            <v>0</v>
          </cell>
          <cell r="JM431">
            <v>0</v>
          </cell>
          <cell r="JN431">
            <v>0</v>
          </cell>
          <cell r="JO431">
            <v>0</v>
          </cell>
          <cell r="JP431">
            <v>0</v>
          </cell>
          <cell r="JQ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-0.45043621819058899</v>
          </cell>
          <cell r="AF432">
            <v>0</v>
          </cell>
          <cell r="AG432">
            <v>0</v>
          </cell>
          <cell r="AH432">
            <v>0.98401365344994929</v>
          </cell>
          <cell r="AI432">
            <v>-1.3397232580099399</v>
          </cell>
          <cell r="AJ432">
            <v>-0.10085175494998566</v>
          </cell>
          <cell r="AK432">
            <v>1.4590484983099827</v>
          </cell>
          <cell r="AL432">
            <v>0</v>
          </cell>
          <cell r="AM432">
            <v>-0.9927313047600137</v>
          </cell>
          <cell r="AN432">
            <v>-0.99273130475000926</v>
          </cell>
          <cell r="AO432">
            <v>0.53253925251988221</v>
          </cell>
          <cell r="AP432">
            <v>0</v>
          </cell>
          <cell r="AQ432">
            <v>0</v>
          </cell>
          <cell r="AR432">
            <v>1.3969027916900814</v>
          </cell>
          <cell r="AS432">
            <v>0</v>
          </cell>
          <cell r="AT432">
            <v>0</v>
          </cell>
          <cell r="AU432">
            <v>-0.65371171153998375</v>
          </cell>
          <cell r="AV432">
            <v>0</v>
          </cell>
          <cell r="AW432">
            <v>0</v>
          </cell>
          <cell r="AX432">
            <v>2.0506145032300083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1.5376073505804015</v>
          </cell>
          <cell r="BF432">
            <v>0</v>
          </cell>
          <cell r="BG432">
            <v>0</v>
          </cell>
          <cell r="BH432">
            <v>0.94747931813003561</v>
          </cell>
          <cell r="BI432">
            <v>0</v>
          </cell>
          <cell r="BJ432">
            <v>0</v>
          </cell>
          <cell r="BK432">
            <v>0.59012803245002488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2.05497905960965</v>
          </cell>
          <cell r="BS432">
            <v>0</v>
          </cell>
          <cell r="BT432">
            <v>0</v>
          </cell>
          <cell r="BU432">
            <v>-0.73910203821003506</v>
          </cell>
          <cell r="BV432">
            <v>4.6044473129995822E-2</v>
          </cell>
          <cell r="BW432">
            <v>3.4904265590899399</v>
          </cell>
          <cell r="BX432">
            <v>0.41162628239004562</v>
          </cell>
          <cell r="BY432">
            <v>0</v>
          </cell>
          <cell r="BZ432">
            <v>0</v>
          </cell>
          <cell r="CA432">
            <v>0</v>
          </cell>
          <cell r="CB432">
            <v>-1.1540162167900689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9.011906613022802E-2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6.5289931810070811E-2</v>
          </cell>
          <cell r="DQ432">
            <v>2.4829134319999113E-2</v>
          </cell>
          <cell r="DR432">
            <v>6.2947508660002427E-2</v>
          </cell>
          <cell r="DS432">
            <v>0.21323064284999838</v>
          </cell>
          <cell r="DT432">
            <v>7.5973735910000784E-2</v>
          </cell>
          <cell r="DU432">
            <v>-2.5415195049999895E-2</v>
          </cell>
          <cell r="DV432">
            <v>8.5691147929998657E-2</v>
          </cell>
          <cell r="DW432">
            <v>-7.0004709179999125E-2</v>
          </cell>
          <cell r="DX432">
            <v>-0.13595012967999942</v>
          </cell>
          <cell r="DY432">
            <v>2.4623753320000219E-2</v>
          </cell>
          <cell r="DZ432">
            <v>-2.0710502600005398E-3</v>
          </cell>
          <cell r="EA432">
            <v>0</v>
          </cell>
          <cell r="EB432">
            <v>4.3331880479998475E-2</v>
          </cell>
          <cell r="EC432">
            <v>-4.9484415680000282E-2</v>
          </cell>
          <cell r="ED432">
            <v>-9.6978151980000149E-2</v>
          </cell>
          <cell r="EE432">
            <v>0.28110940721998645</v>
          </cell>
          <cell r="EF432">
            <v>0</v>
          </cell>
          <cell r="EG432">
            <v>2.6952920040000272E-2</v>
          </cell>
          <cell r="EH432">
            <v>8.9124193419999109E-2</v>
          </cell>
          <cell r="EI432">
            <v>3.151115868000165E-2</v>
          </cell>
          <cell r="EJ432">
            <v>-6.5607899599999797E-2</v>
          </cell>
          <cell r="EK432">
            <v>6.3769417999992584E-3</v>
          </cell>
          <cell r="EL432">
            <v>2.4742251310000185E-2</v>
          </cell>
          <cell r="EM432">
            <v>-2.4742251310000185E-2</v>
          </cell>
          <cell r="EN432">
            <v>-1.8789977530000002E-2</v>
          </cell>
          <cell r="EO432">
            <v>0.21154207040999928</v>
          </cell>
          <cell r="EP432">
            <v>0</v>
          </cell>
          <cell r="EQ432">
            <v>0</v>
          </cell>
          <cell r="ER432">
            <v>6.9599353770001926E-2</v>
          </cell>
          <cell r="ES432">
            <v>0</v>
          </cell>
          <cell r="ET432">
            <v>-4.7615047940000821E-2</v>
          </cell>
          <cell r="EU432">
            <v>1.1611279920000328E-2</v>
          </cell>
          <cell r="EV432">
            <v>-4.41472574599997E-2</v>
          </cell>
          <cell r="EW432">
            <v>0.10065517924000034</v>
          </cell>
          <cell r="EX432">
            <v>2.9798482580000396E-2</v>
          </cell>
          <cell r="EY432">
            <v>-4.9150980190000304E-2</v>
          </cell>
          <cell r="EZ432">
            <v>2.7897959659999749E-2</v>
          </cell>
          <cell r="FA432">
            <v>2.3166405750000507E-2</v>
          </cell>
          <cell r="FB432">
            <v>1.7383332210002322E-2</v>
          </cell>
          <cell r="FC432">
            <v>0</v>
          </cell>
          <cell r="FD432">
            <v>0</v>
          </cell>
          <cell r="FE432">
            <v>-7.4974197789984487E-2</v>
          </cell>
          <cell r="FF432">
            <v>0</v>
          </cell>
          <cell r="FG432">
            <v>-5.6044895059999433E-2</v>
          </cell>
          <cell r="FH432">
            <v>-0.16996853871000184</v>
          </cell>
          <cell r="FI432">
            <v>4.8375035310000314E-2</v>
          </cell>
          <cell r="FJ432">
            <v>0.10849798901999996</v>
          </cell>
          <cell r="FK432">
            <v>1.9162090250000929E-2</v>
          </cell>
          <cell r="FL432">
            <v>-3.2997448909998894E-2</v>
          </cell>
          <cell r="FM432">
            <v>0</v>
          </cell>
          <cell r="FN432">
            <v>1.7341085470000017E-2</v>
          </cell>
          <cell r="FO432">
            <v>-9.3395151600006443E-3</v>
          </cell>
          <cell r="FP432">
            <v>0</v>
          </cell>
          <cell r="FQ432">
            <v>0</v>
          </cell>
          <cell r="FR432">
            <v>0.13904960824000057</v>
          </cell>
          <cell r="FS432">
            <v>4.9484479190001096E-2</v>
          </cell>
          <cell r="FT432">
            <v>7.0062745690000483E-2</v>
          </cell>
          <cell r="FU432">
            <v>-1.6527693449999603E-2</v>
          </cell>
          <cell r="FV432">
            <v>8.9698419560001241E-2</v>
          </cell>
          <cell r="FW432">
            <v>6.8552768119999996E-2</v>
          </cell>
          <cell r="FX432">
            <v>2.96312135199992E-2</v>
          </cell>
          <cell r="FY432">
            <v>0</v>
          </cell>
          <cell r="FZ432">
            <v>0</v>
          </cell>
          <cell r="GA432">
            <v>-2.4919618610001137E-2</v>
          </cell>
          <cell r="GB432">
            <v>-0.12693270577999982</v>
          </cell>
          <cell r="GC432">
            <v>0</v>
          </cell>
          <cell r="GD432">
            <v>0</v>
          </cell>
          <cell r="GE432">
            <v>-2.6767948499994532E-2</v>
          </cell>
          <cell r="GF432">
            <v>0</v>
          </cell>
          <cell r="GG432">
            <v>-3.9412576010001033E-2</v>
          </cell>
          <cell r="GH432">
            <v>-0.13832298171999824</v>
          </cell>
          <cell r="GI432">
            <v>9.6470333640002792E-2</v>
          </cell>
          <cell r="GJ432">
            <v>-0.13799666121000076</v>
          </cell>
          <cell r="GK432">
            <v>8.8276498649999091E-2</v>
          </cell>
          <cell r="GL432">
            <v>4.782777071000055E-2</v>
          </cell>
          <cell r="GM432">
            <v>4.2108979710000938E-2</v>
          </cell>
          <cell r="GN432">
            <v>2.4740404519999259E-2</v>
          </cell>
          <cell r="GO432">
            <v>-1.045971679000246E-2</v>
          </cell>
          <cell r="GP432">
            <v>0</v>
          </cell>
          <cell r="GQ432">
            <v>0</v>
          </cell>
          <cell r="GR432">
            <v>-0.22648091686001237</v>
          </cell>
          <cell r="GS432">
            <v>0</v>
          </cell>
          <cell r="GT432">
            <v>-2.484900620000019E-2</v>
          </cell>
          <cell r="GU432">
            <v>-0.17383567046000081</v>
          </cell>
          <cell r="GV432">
            <v>2.9743468910002235E-2</v>
          </cell>
          <cell r="GW432">
            <v>8.695727077000015E-2</v>
          </cell>
          <cell r="GX432">
            <v>-0.16762380497999896</v>
          </cell>
          <cell r="GY432">
            <v>0</v>
          </cell>
          <cell r="GZ432">
            <v>0</v>
          </cell>
          <cell r="HA432">
            <v>0</v>
          </cell>
          <cell r="HB432">
            <v>2.3126825099996751E-2</v>
          </cell>
          <cell r="HC432">
            <v>0</v>
          </cell>
          <cell r="HD432">
            <v>0</v>
          </cell>
          <cell r="HE432">
            <v>0.1687028031900013</v>
          </cell>
          <cell r="HF432">
            <v>0</v>
          </cell>
          <cell r="HG432">
            <v>0</v>
          </cell>
          <cell r="HH432">
            <v>3.5428954209997698E-2</v>
          </cell>
          <cell r="HI432">
            <v>1.0067684740000971E-2</v>
          </cell>
          <cell r="HJ432">
            <v>2.3874277180000014E-2</v>
          </cell>
          <cell r="HK432">
            <v>2.8792354650000185E-2</v>
          </cell>
          <cell r="HL432">
            <v>0</v>
          </cell>
          <cell r="HM432">
            <v>0</v>
          </cell>
          <cell r="HN432">
            <v>2.3801698540000693E-2</v>
          </cell>
          <cell r="HO432">
            <v>4.6737833870000856E-2</v>
          </cell>
          <cell r="HP432">
            <v>0</v>
          </cell>
          <cell r="HQ432">
            <v>0</v>
          </cell>
          <cell r="HR432">
            <v>-0.15567476713999895</v>
          </cell>
          <cell r="HS432">
            <v>0</v>
          </cell>
          <cell r="HT432">
            <v>2.4742244340000497E-2</v>
          </cell>
          <cell r="HU432">
            <v>-6.7187301199998828E-2</v>
          </cell>
          <cell r="HV432">
            <v>3.8335585520000492E-2</v>
          </cell>
          <cell r="HW432">
            <v>-0.17652414619000023</v>
          </cell>
          <cell r="HX432">
            <v>2.4958850390000009E-2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-7.2313806179977291E-2</v>
          </cell>
          <cell r="IF432">
            <v>0</v>
          </cell>
          <cell r="IG432">
            <v>2.4742244360000498E-2</v>
          </cell>
          <cell r="IH432">
            <v>-5.967772469999133E-3</v>
          </cell>
          <cell r="II432">
            <v>-7.3608499599998822E-2</v>
          </cell>
          <cell r="IJ432">
            <v>8.0328393400002085E-3</v>
          </cell>
          <cell r="IK432">
            <v>-2.5512617810000471E-2</v>
          </cell>
          <cell r="IL432">
            <v>0</v>
          </cell>
          <cell r="IM432">
            <v>0</v>
          </cell>
          <cell r="IN432">
            <v>0</v>
          </cell>
          <cell r="IO432">
            <v>0</v>
          </cell>
          <cell r="IP432">
            <v>0</v>
          </cell>
          <cell r="IQ432">
            <v>0</v>
          </cell>
          <cell r="IR432">
            <v>-0.20444046801000582</v>
          </cell>
          <cell r="IS432">
            <v>0</v>
          </cell>
          <cell r="IT432">
            <v>-7.4226733059999717E-2</v>
          </cell>
          <cell r="IU432">
            <v>-5.0607395080001893E-2</v>
          </cell>
          <cell r="IV432">
            <v>-6.637002555999949E-2</v>
          </cell>
          <cell r="IW432">
            <v>-1.3236314309998498E-2</v>
          </cell>
          <cell r="IX432">
            <v>0</v>
          </cell>
          <cell r="IY432">
            <v>0</v>
          </cell>
          <cell r="IZ432">
            <v>0</v>
          </cell>
          <cell r="JA432">
            <v>0</v>
          </cell>
          <cell r="JB432">
            <v>0</v>
          </cell>
          <cell r="JC432">
            <v>0</v>
          </cell>
          <cell r="JD432">
            <v>0</v>
          </cell>
          <cell r="JE432">
            <v>1.7318971929995541E-2</v>
          </cell>
          <cell r="JF432">
            <v>0</v>
          </cell>
          <cell r="JG432">
            <v>2.3665599509999247E-2</v>
          </cell>
          <cell r="JH432">
            <v>-8.6208820689998689E-2</v>
          </cell>
          <cell r="JI432">
            <v>6.2126048450000582E-2</v>
          </cell>
          <cell r="JJ432">
            <v>1.7736144659999731E-2</v>
          </cell>
          <cell r="JK432">
            <v>0</v>
          </cell>
          <cell r="JL432">
            <v>0</v>
          </cell>
          <cell r="JM432">
            <v>0</v>
          </cell>
          <cell r="JN432">
            <v>0</v>
          </cell>
          <cell r="JO432">
            <v>0</v>
          </cell>
          <cell r="JP432">
            <v>0</v>
          </cell>
          <cell r="JQ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0.24679628300009426</v>
          </cell>
          <cell r="AF433">
            <v>0</v>
          </cell>
          <cell r="AG433">
            <v>0</v>
          </cell>
          <cell r="AH433">
            <v>-1.1365497625300804</v>
          </cell>
          <cell r="AI433">
            <v>-2.5874447107599963</v>
          </cell>
          <cell r="AJ433">
            <v>1.9945236154900385</v>
          </cell>
          <cell r="AK433">
            <v>0.62651276534003841</v>
          </cell>
          <cell r="AL433">
            <v>0</v>
          </cell>
          <cell r="AM433">
            <v>0</v>
          </cell>
          <cell r="AN433">
            <v>-0.67180755422998573</v>
          </cell>
          <cell r="AO433">
            <v>2.0215619296899945</v>
          </cell>
          <cell r="AP433">
            <v>0</v>
          </cell>
          <cell r="AQ433">
            <v>0</v>
          </cell>
          <cell r="AR433">
            <v>2.9993612338903404</v>
          </cell>
          <cell r="AS433">
            <v>0</v>
          </cell>
          <cell r="AT433">
            <v>0</v>
          </cell>
          <cell r="AU433">
            <v>2.6556081582999695</v>
          </cell>
          <cell r="AV433">
            <v>0</v>
          </cell>
          <cell r="AW433">
            <v>0</v>
          </cell>
          <cell r="AX433">
            <v>-0.35227662969001017</v>
          </cell>
          <cell r="AY433">
            <v>0.69602970528001151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2.0880885442402359</v>
          </cell>
          <cell r="BF433">
            <v>0</v>
          </cell>
          <cell r="BG433">
            <v>0</v>
          </cell>
          <cell r="BH433">
            <v>0.69602951474996644</v>
          </cell>
          <cell r="BI433">
            <v>0</v>
          </cell>
          <cell r="BJ433">
            <v>0</v>
          </cell>
          <cell r="BK433">
            <v>0</v>
          </cell>
          <cell r="BL433">
            <v>1.3920590294899995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6.3332804189103626</v>
          </cell>
          <cell r="BS433">
            <v>0</v>
          </cell>
          <cell r="BT433">
            <v>0</v>
          </cell>
          <cell r="BU433">
            <v>1.124992926559969</v>
          </cell>
          <cell r="BV433">
            <v>1.4183739702599496</v>
          </cell>
          <cell r="BW433">
            <v>3.0716203455699258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0.71829317651997826</v>
          </cell>
          <cell r="CC433">
            <v>0</v>
          </cell>
          <cell r="CD433">
            <v>0</v>
          </cell>
          <cell r="CE433">
            <v>1.2341377150278277E-2</v>
          </cell>
          <cell r="CF433">
            <v>0</v>
          </cell>
          <cell r="CG433">
            <v>0</v>
          </cell>
          <cell r="CH433">
            <v>0</v>
          </cell>
          <cell r="CI433">
            <v>1.2341377149994059E-2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-4.4313301300007879E-2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-3.9380472619995999E-2</v>
          </cell>
          <cell r="DQ433">
            <v>-4.932828680000334E-3</v>
          </cell>
          <cell r="DR433">
            <v>-0.12070900106000693</v>
          </cell>
          <cell r="DS433">
            <v>-4.9191125720000173E-2</v>
          </cell>
          <cell r="DT433">
            <v>7.9905448899999953E-2</v>
          </cell>
          <cell r="DU433">
            <v>-7.0902569509998514E-2</v>
          </cell>
          <cell r="DV433">
            <v>9.0522347799999459E-2</v>
          </cell>
          <cell r="DW433">
            <v>3.8219456100000659E-2</v>
          </cell>
          <cell r="DX433">
            <v>-8.3687520029999796E-2</v>
          </cell>
          <cell r="DY433">
            <v>-7.1807595400001922E-3</v>
          </cell>
          <cell r="DZ433">
            <v>-2.6623993499999443E-2</v>
          </cell>
          <cell r="EA433">
            <v>0</v>
          </cell>
          <cell r="EB433">
            <v>-7.904109493E-2</v>
          </cell>
          <cell r="EC433">
            <v>-1.6794710770000165E-2</v>
          </cell>
          <cell r="ED433">
            <v>4.0655201400010554E-3</v>
          </cell>
          <cell r="EE433">
            <v>-2.1258335600009559E-2</v>
          </cell>
          <cell r="EF433">
            <v>0</v>
          </cell>
          <cell r="EG433">
            <v>1.6048880999974813E-4</v>
          </cell>
          <cell r="EH433">
            <v>2.736658593999941E-2</v>
          </cell>
          <cell r="EI433">
            <v>1.2005525180000198E-2</v>
          </cell>
          <cell r="EJ433">
            <v>-4.9923940669999833E-2</v>
          </cell>
          <cell r="EK433">
            <v>-0.10101995181000012</v>
          </cell>
          <cell r="EL433">
            <v>2.8725201089999874E-2</v>
          </cell>
          <cell r="EM433">
            <v>0</v>
          </cell>
          <cell r="EN433">
            <v>-7.6936265500000545E-3</v>
          </cell>
          <cell r="EO433">
            <v>6.9121382409997878E-2</v>
          </cell>
          <cell r="EP433">
            <v>0</v>
          </cell>
          <cell r="EQ433">
            <v>0</v>
          </cell>
          <cell r="ER433">
            <v>-7.9601444830004198E-2</v>
          </cell>
          <cell r="ES433">
            <v>0</v>
          </cell>
          <cell r="ET433">
            <v>-3.0097300850000508E-2</v>
          </cell>
          <cell r="EU433">
            <v>-1.8448416050000027E-2</v>
          </cell>
          <cell r="EV433">
            <v>-1.7112446070001397E-2</v>
          </cell>
          <cell r="EW433">
            <v>-1.7562935219999964E-2</v>
          </cell>
          <cell r="EX433">
            <v>-2.619573359000027E-2</v>
          </cell>
          <cell r="EY433">
            <v>-3.3363089580000338E-2</v>
          </cell>
          <cell r="EZ433">
            <v>1.6673091119999928E-2</v>
          </cell>
          <cell r="FA433">
            <v>4.3514941710000699E-2</v>
          </cell>
          <cell r="FB433">
            <v>2.9904436999999007E-3</v>
          </cell>
          <cell r="FC433">
            <v>0</v>
          </cell>
          <cell r="FD433">
            <v>0</v>
          </cell>
          <cell r="FE433">
            <v>0.26020481641998572</v>
          </cell>
          <cell r="FF433">
            <v>0</v>
          </cell>
          <cell r="FG433">
            <v>-2.1343885980000366E-2</v>
          </cell>
          <cell r="FH433">
            <v>-3.7869270939999922E-2</v>
          </cell>
          <cell r="FI433">
            <v>8.9667020910000339E-2</v>
          </cell>
          <cell r="FJ433">
            <v>6.5693944889999578E-2</v>
          </cell>
          <cell r="FK433">
            <v>7.9666808899999886E-2</v>
          </cell>
          <cell r="FL433">
            <v>1.6808346049999479E-2</v>
          </cell>
          <cell r="FM433">
            <v>0</v>
          </cell>
          <cell r="FN433">
            <v>2.1133155619999844E-2</v>
          </cell>
          <cell r="FO433">
            <v>4.6448696969999759E-2</v>
          </cell>
          <cell r="FP433">
            <v>0</v>
          </cell>
          <cell r="FQ433">
            <v>0</v>
          </cell>
          <cell r="FR433">
            <v>-7.2512896809996619E-2</v>
          </cell>
          <cell r="FS433">
            <v>3.3589464659998569E-2</v>
          </cell>
          <cell r="FT433">
            <v>3.5737106560000953E-2</v>
          </cell>
          <cell r="FU433">
            <v>-4.6550576579998726E-2</v>
          </cell>
          <cell r="FV433">
            <v>6.5537682170001332E-2</v>
          </cell>
          <cell r="FW433">
            <v>1.9958043200003495E-3</v>
          </cell>
          <cell r="FX433">
            <v>2.718456115000123E-2</v>
          </cell>
          <cell r="FY433">
            <v>-4.9220676680000075E-2</v>
          </cell>
          <cell r="FZ433">
            <v>-7.4762226099998053E-3</v>
          </cell>
          <cell r="GA433">
            <v>-5.0382945980000038E-2</v>
          </cell>
          <cell r="GB433">
            <v>-8.2927093820000408E-2</v>
          </cell>
          <cell r="GC433">
            <v>0</v>
          </cell>
          <cell r="GD433">
            <v>0</v>
          </cell>
          <cell r="GE433">
            <v>0.25477639365000471</v>
          </cell>
          <cell r="GF433">
            <v>0</v>
          </cell>
          <cell r="GG433">
            <v>3.2712941709999832E-2</v>
          </cell>
          <cell r="GH433">
            <v>2.9468088599999831E-3</v>
          </cell>
          <cell r="GI433">
            <v>5.8994491900001833E-2</v>
          </cell>
          <cell r="GJ433">
            <v>-3.2628036389999782E-2</v>
          </cell>
          <cell r="GK433">
            <v>0.13034167553000042</v>
          </cell>
          <cell r="GL433">
            <v>1.8054257000001961E-3</v>
          </cell>
          <cell r="GM433">
            <v>2.4977580559999435E-2</v>
          </cell>
          <cell r="GN433">
            <v>-2.1609951199999866E-2</v>
          </cell>
          <cell r="GO433">
            <v>5.7235456980000876E-2</v>
          </cell>
          <cell r="GP433">
            <v>0</v>
          </cell>
          <cell r="GQ433">
            <v>0</v>
          </cell>
          <cell r="GR433">
            <v>-9.3776157100080582E-3</v>
          </cell>
          <cell r="GS433">
            <v>0</v>
          </cell>
          <cell r="GT433">
            <v>-3.3589474170000244E-2</v>
          </cell>
          <cell r="GU433">
            <v>2.2602959210001217E-2</v>
          </cell>
          <cell r="GV433">
            <v>3.1609588500005614E-3</v>
          </cell>
          <cell r="GW433">
            <v>4.3187948340000393E-2</v>
          </cell>
          <cell r="GX433">
            <v>-2.9790758289999886E-2</v>
          </cell>
          <cell r="GY433">
            <v>0</v>
          </cell>
          <cell r="GZ433">
            <v>0</v>
          </cell>
          <cell r="HA433">
            <v>0</v>
          </cell>
          <cell r="HB433">
            <v>-1.4949249649999885E-2</v>
          </cell>
          <cell r="HC433">
            <v>0</v>
          </cell>
          <cell r="HD433">
            <v>0</v>
          </cell>
          <cell r="HE433">
            <v>0.17436806926998827</v>
          </cell>
          <cell r="HF433">
            <v>0</v>
          </cell>
          <cell r="HG433">
            <v>0</v>
          </cell>
          <cell r="HH433">
            <v>2.7253457999998787E-2</v>
          </cell>
          <cell r="HI433">
            <v>9.8521282630000151E-2</v>
          </cell>
          <cell r="HJ433">
            <v>1.9516246219999811E-2</v>
          </cell>
          <cell r="HK433">
            <v>-1.3762424180001176E-2</v>
          </cell>
          <cell r="HL433">
            <v>0</v>
          </cell>
          <cell r="HM433">
            <v>0</v>
          </cell>
          <cell r="HN433">
            <v>2.7890258700000281E-2</v>
          </cell>
          <cell r="HO433">
            <v>1.4949247900000628E-2</v>
          </cell>
          <cell r="HP433">
            <v>0</v>
          </cell>
          <cell r="HQ433">
            <v>0</v>
          </cell>
          <cell r="HR433">
            <v>-0.14187265968000418</v>
          </cell>
          <cell r="HS433">
            <v>0</v>
          </cell>
          <cell r="HT433">
            <v>-1.8289445049999742E-2</v>
          </cell>
          <cell r="HU433">
            <v>-6.5481827030001938E-2</v>
          </cell>
          <cell r="HV433">
            <v>1.1883474499985169E-3</v>
          </cell>
          <cell r="HW433">
            <v>-7.4178218590000178E-2</v>
          </cell>
          <cell r="HX433">
            <v>1.4888483540000053E-2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-0.15106156966000128</v>
          </cell>
          <cell r="IF433">
            <v>0</v>
          </cell>
          <cell r="IG433">
            <v>0</v>
          </cell>
          <cell r="IH433">
            <v>-6.2876088989998635E-2</v>
          </cell>
          <cell r="II433">
            <v>-3.3499809280000292E-2</v>
          </cell>
          <cell r="IJ433">
            <v>-5.3773396399998674E-2</v>
          </cell>
          <cell r="IK433">
            <v>-9.1227499000012813E-4</v>
          </cell>
          <cell r="IL433">
            <v>0</v>
          </cell>
          <cell r="IM433">
            <v>0</v>
          </cell>
          <cell r="IN433">
            <v>0</v>
          </cell>
          <cell r="IO433">
            <v>0</v>
          </cell>
          <cell r="IP433">
            <v>0</v>
          </cell>
          <cell r="IQ433">
            <v>0</v>
          </cell>
          <cell r="IR433">
            <v>-0.10196717317998605</v>
          </cell>
          <cell r="IS433">
            <v>0</v>
          </cell>
          <cell r="IT433">
            <v>-2.165095565000108E-2</v>
          </cell>
          <cell r="IU433">
            <v>5.6510292799991646E-3</v>
          </cell>
          <cell r="IV433">
            <v>-4.9714227249998189E-2</v>
          </cell>
          <cell r="IW433">
            <v>-3.6253019560000155E-2</v>
          </cell>
          <cell r="IX433">
            <v>0</v>
          </cell>
          <cell r="IY433">
            <v>0</v>
          </cell>
          <cell r="IZ433">
            <v>0</v>
          </cell>
          <cell r="JA433">
            <v>0</v>
          </cell>
          <cell r="JB433">
            <v>0</v>
          </cell>
          <cell r="JC433">
            <v>0</v>
          </cell>
          <cell r="JD433">
            <v>0</v>
          </cell>
          <cell r="JE433">
            <v>9.8783451510001896E-2</v>
          </cell>
          <cell r="JF433">
            <v>0</v>
          </cell>
          <cell r="JG433">
            <v>-4.0546966189999978E-2</v>
          </cell>
          <cell r="JH433">
            <v>8.0254045240002014E-2</v>
          </cell>
          <cell r="JI433">
            <v>3.5138429410000782E-2</v>
          </cell>
          <cell r="JJ433">
            <v>2.3937943049999078E-2</v>
          </cell>
          <cell r="JK433">
            <v>0</v>
          </cell>
          <cell r="JL433">
            <v>0</v>
          </cell>
          <cell r="JM433">
            <v>0</v>
          </cell>
          <cell r="JN433">
            <v>0</v>
          </cell>
          <cell r="JO433">
            <v>0</v>
          </cell>
          <cell r="JP433">
            <v>0</v>
          </cell>
          <cell r="JQ433">
            <v>0</v>
          </cell>
        </row>
        <row r="434">
          <cell r="F434">
            <v>0</v>
          </cell>
          <cell r="G434">
            <v>0</v>
          </cell>
          <cell r="H434">
            <v>5.5189068300478539E-3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18.339094862460115</v>
          </cell>
          <cell r="S434">
            <v>0</v>
          </cell>
          <cell r="T434">
            <v>0</v>
          </cell>
          <cell r="U434">
            <v>7.2613912273900496</v>
          </cell>
          <cell r="V434">
            <v>2.9370384968100325</v>
          </cell>
          <cell r="W434">
            <v>4.1330007539299913</v>
          </cell>
          <cell r="X434">
            <v>0</v>
          </cell>
          <cell r="Y434">
            <v>0</v>
          </cell>
          <cell r="Z434">
            <v>0</v>
          </cell>
          <cell r="AA434">
            <v>0.17452564098005041</v>
          </cell>
          <cell r="AB434">
            <v>3.8331387433499913</v>
          </cell>
          <cell r="AC434">
            <v>0</v>
          </cell>
          <cell r="AD434">
            <v>0</v>
          </cell>
          <cell r="AE434">
            <v>-15.832148752990179</v>
          </cell>
          <cell r="AF434">
            <v>0</v>
          </cell>
          <cell r="AG434">
            <v>0</v>
          </cell>
          <cell r="AH434">
            <v>-7.5819015411200326</v>
          </cell>
          <cell r="AI434">
            <v>3.117186002998551E-2</v>
          </cell>
          <cell r="AJ434">
            <v>-4.2316404243799752</v>
          </cell>
          <cell r="AK434">
            <v>-8.4447175824197984</v>
          </cell>
          <cell r="AL434">
            <v>0</v>
          </cell>
          <cell r="AM434">
            <v>0.42611420976993486</v>
          </cell>
          <cell r="AN434">
            <v>3.9688247251300481</v>
          </cell>
          <cell r="AO434">
            <v>0</v>
          </cell>
          <cell r="AP434">
            <v>0</v>
          </cell>
          <cell r="AQ434">
            <v>0</v>
          </cell>
          <cell r="AR434">
            <v>10.169638081450103</v>
          </cell>
          <cell r="AS434">
            <v>0</v>
          </cell>
          <cell r="AT434">
            <v>0</v>
          </cell>
          <cell r="AU434">
            <v>-0.96180806450013279</v>
          </cell>
          <cell r="AV434">
            <v>0</v>
          </cell>
          <cell r="AW434">
            <v>0</v>
          </cell>
          <cell r="AX434">
            <v>11.131446145950122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0.82798033416111139</v>
          </cell>
          <cell r="BF434">
            <v>0</v>
          </cell>
          <cell r="BG434">
            <v>0</v>
          </cell>
          <cell r="BH434">
            <v>0.76693826564996925</v>
          </cell>
          <cell r="BI434">
            <v>0</v>
          </cell>
          <cell r="BJ434">
            <v>0</v>
          </cell>
          <cell r="BK434">
            <v>0</v>
          </cell>
          <cell r="BL434">
            <v>6.1042068510005265E-2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-1.4097223933599707</v>
          </cell>
          <cell r="BS434">
            <v>5.1878244849996591E-2</v>
          </cell>
          <cell r="BT434">
            <v>-0.207696459020001</v>
          </cell>
          <cell r="BU434">
            <v>-9.2171299869999501E-2</v>
          </cell>
          <cell r="BV434">
            <v>-0.40158248293999854</v>
          </cell>
          <cell r="BW434">
            <v>-0.35282264355000237</v>
          </cell>
          <cell r="BX434">
            <v>-7.7994724699999907E-2</v>
          </cell>
          <cell r="BY434">
            <v>6.4392867559998734E-2</v>
          </cell>
          <cell r="BZ434">
            <v>3.4311487430002785E-2</v>
          </cell>
          <cell r="CA434">
            <v>-7.6515907070000111E-2</v>
          </cell>
          <cell r="CB434">
            <v>-4.735633928000027E-2</v>
          </cell>
          <cell r="CC434">
            <v>-8.3535934429999514E-2</v>
          </cell>
          <cell r="CD434">
            <v>-0.22062920234000671</v>
          </cell>
          <cell r="CE434">
            <v>-0.26280881699997849</v>
          </cell>
          <cell r="CF434">
            <v>-0.14369986052000172</v>
          </cell>
          <cell r="CG434">
            <v>0.11517577122999967</v>
          </cell>
          <cell r="CH434">
            <v>-3.141247646000167E-2</v>
          </cell>
          <cell r="CI434">
            <v>0.27947074236000269</v>
          </cell>
          <cell r="CJ434">
            <v>2.3486841330003116E-2</v>
          </cell>
          <cell r="CK434">
            <v>0.1433284015100007</v>
          </cell>
          <cell r="CL434">
            <v>7.3607831450001271E-2</v>
          </cell>
          <cell r="CM434">
            <v>-6.4630686859999287E-2</v>
          </cell>
          <cell r="CN434">
            <v>-2.2522698999996038E-3</v>
          </cell>
          <cell r="CO434">
            <v>-0.6140181006700054</v>
          </cell>
          <cell r="CP434">
            <v>6.6450344860001564E-2</v>
          </cell>
          <cell r="CQ434">
            <v>-0.10831535532999936</v>
          </cell>
          <cell r="CR434">
            <v>1.2586947933100134</v>
          </cell>
          <cell r="CS434">
            <v>3.0717055850001174E-2</v>
          </cell>
          <cell r="CT434">
            <v>-0.16211265499999783</v>
          </cell>
          <cell r="CU434">
            <v>-0.16296192358999839</v>
          </cell>
          <cell r="CV434">
            <v>0.18334341554999867</v>
          </cell>
          <cell r="CW434">
            <v>1.9587546540000389E-2</v>
          </cell>
          <cell r="CX434">
            <v>-0.11211428502000231</v>
          </cell>
          <cell r="CY434">
            <v>7.2712104129999844E-2</v>
          </cell>
          <cell r="CZ434">
            <v>0.25295410026000198</v>
          </cell>
          <cell r="DA434">
            <v>-0.11522543551999931</v>
          </cell>
          <cell r="DB434">
            <v>1.3170643188700026</v>
          </cell>
          <cell r="DC434">
            <v>-8.049398344000025E-2</v>
          </cell>
          <cell r="DD434">
            <v>1.5224534680015722E-2</v>
          </cell>
          <cell r="DE434">
            <v>0.64210445525998239</v>
          </cell>
          <cell r="DF434">
            <v>-6.9867838459998666E-2</v>
          </cell>
          <cell r="DG434">
            <v>2.6186473510000141E-2</v>
          </cell>
          <cell r="DH434">
            <v>-0.34057791957999939</v>
          </cell>
          <cell r="DI434">
            <v>-0.29194275157999883</v>
          </cell>
          <cell r="DJ434">
            <v>6.3023691159997952E-2</v>
          </cell>
          <cell r="DK434">
            <v>0.56467793960000279</v>
          </cell>
          <cell r="DL434">
            <v>4.7782148099990707E-3</v>
          </cell>
          <cell r="DM434">
            <v>6.6957977089998622E-2</v>
          </cell>
          <cell r="DN434">
            <v>7.372254969000025E-2</v>
          </cell>
          <cell r="DO434">
            <v>0.4779478001200026</v>
          </cell>
          <cell r="DP434">
            <v>-5.3356688699999211E-3</v>
          </cell>
          <cell r="DQ434">
            <v>7.2533987770000863E-2</v>
          </cell>
          <cell r="DR434">
            <v>0.1237390328799961</v>
          </cell>
          <cell r="DS434">
            <v>-0.21699361041000387</v>
          </cell>
          <cell r="DT434">
            <v>-3.7435610549998444E-2</v>
          </cell>
          <cell r="DU434">
            <v>6.2066410929999094E-2</v>
          </cell>
          <cell r="DV434">
            <v>8.9207071780002423E-2</v>
          </cell>
          <cell r="DW434">
            <v>0.11925566678000088</v>
          </cell>
          <cell r="DX434">
            <v>-0.3936501544100004</v>
          </cell>
          <cell r="DY434">
            <v>7.6961943189999715E-2</v>
          </cell>
          <cell r="DZ434">
            <v>4.5309436920000223E-2</v>
          </cell>
          <cell r="EA434">
            <v>0.10658401118999983</v>
          </cell>
          <cell r="EB434">
            <v>0.19308137995000152</v>
          </cell>
          <cell r="EC434">
            <v>-8.4159839500017597E-3</v>
          </cell>
          <cell r="ED434">
            <v>8.7768471459995112E-2</v>
          </cell>
          <cell r="EE434">
            <v>-0.333593773519965</v>
          </cell>
          <cell r="EF434">
            <v>0</v>
          </cell>
          <cell r="EG434">
            <v>1.846310426999942E-2</v>
          </cell>
          <cell r="EH434">
            <v>-0.11463735296999822</v>
          </cell>
          <cell r="EI434">
            <v>0.21854217501999784</v>
          </cell>
          <cell r="EJ434">
            <v>0.23189965529999945</v>
          </cell>
          <cell r="EK434">
            <v>-0.30616457732999791</v>
          </cell>
          <cell r="EL434">
            <v>0.189893351890003</v>
          </cell>
          <cell r="EM434">
            <v>-0.12044482227999964</v>
          </cell>
          <cell r="EN434">
            <v>-0.26757744275000128</v>
          </cell>
          <cell r="EO434">
            <v>-0.18356786466999964</v>
          </cell>
          <cell r="EP434">
            <v>0</v>
          </cell>
          <cell r="EQ434">
            <v>0</v>
          </cell>
          <cell r="ER434">
            <v>-0.61345675107003217</v>
          </cell>
          <cell r="ES434">
            <v>0</v>
          </cell>
          <cell r="ET434">
            <v>-3.6407460670000447E-2</v>
          </cell>
          <cell r="EU434">
            <v>2.8406847799971047E-3</v>
          </cell>
          <cell r="EV434">
            <v>3.1062042999998596E-2</v>
          </cell>
          <cell r="EW434">
            <v>-0.42785119179999853</v>
          </cell>
          <cell r="EX434">
            <v>8.848378850000671E-3</v>
          </cell>
          <cell r="EY434">
            <v>-9.4598445840000878E-2</v>
          </cell>
          <cell r="EZ434">
            <v>3.7064601700009803E-3</v>
          </cell>
          <cell r="FA434">
            <v>-6.5742312120001145E-2</v>
          </cell>
          <cell r="FB434">
            <v>-3.5314907439996546E-2</v>
          </cell>
          <cell r="FC434">
            <v>0</v>
          </cell>
          <cell r="FD434">
            <v>0</v>
          </cell>
          <cell r="FE434">
            <v>0.43574951241004101</v>
          </cell>
          <cell r="FF434">
            <v>-8.4677542700006825E-3</v>
          </cell>
          <cell r="FG434">
            <v>-5.3312799969997826E-2</v>
          </cell>
          <cell r="FH434">
            <v>0.19012344169000173</v>
          </cell>
          <cell r="FI434">
            <v>0.38505801799000139</v>
          </cell>
          <cell r="FJ434">
            <v>0.27532375267999853</v>
          </cell>
          <cell r="FK434">
            <v>-5.4033751109997752E-2</v>
          </cell>
          <cell r="FL434">
            <v>2.311635359998121E-3</v>
          </cell>
          <cell r="FM434">
            <v>-6.6102751649999902E-2</v>
          </cell>
          <cell r="FN434">
            <v>-8.6685798589998697E-2</v>
          </cell>
          <cell r="FO434">
            <v>-0.1484644797199941</v>
          </cell>
          <cell r="FP434">
            <v>0</v>
          </cell>
          <cell r="FQ434">
            <v>0</v>
          </cell>
          <cell r="FR434">
            <v>-0.37536840220997192</v>
          </cell>
          <cell r="FS434">
            <v>0</v>
          </cell>
          <cell r="FT434">
            <v>-0.16690118322999759</v>
          </cell>
          <cell r="FU434">
            <v>-0.12856085506999726</v>
          </cell>
          <cell r="FV434">
            <v>0.25994115507000259</v>
          </cell>
          <cell r="FW434">
            <v>0.10913562755999884</v>
          </cell>
          <cell r="FX434">
            <v>2.3297366479997805E-2</v>
          </cell>
          <cell r="FY434">
            <v>-1.0831342300008373E-3</v>
          </cell>
          <cell r="FZ434">
            <v>2.4708930459997447E-2</v>
          </cell>
          <cell r="GA434">
            <v>-0.12864072015000083</v>
          </cell>
          <cell r="GB434">
            <v>-0.36726558910000051</v>
          </cell>
          <cell r="GC434">
            <v>0</v>
          </cell>
          <cell r="GD434">
            <v>0</v>
          </cell>
          <cell r="GE434">
            <v>0.42001330717999963</v>
          </cell>
          <cell r="GF434">
            <v>0</v>
          </cell>
          <cell r="GG434">
            <v>0.15342396256000157</v>
          </cell>
          <cell r="GH434">
            <v>1.1767912629998989E-2</v>
          </cell>
          <cell r="GI434">
            <v>-0.24835836024000102</v>
          </cell>
          <cell r="GJ434">
            <v>0.14390081423999845</v>
          </cell>
          <cell r="GK434">
            <v>0.12225916099999878</v>
          </cell>
          <cell r="GL434">
            <v>-9.3515270570001974E-2</v>
          </cell>
          <cell r="GM434">
            <v>0.23490021529000416</v>
          </cell>
          <cell r="GN434">
            <v>0.19756892010999927</v>
          </cell>
          <cell r="GO434">
            <v>-0.10193404783999682</v>
          </cell>
          <cell r="GP434">
            <v>0</v>
          </cell>
          <cell r="GQ434">
            <v>0</v>
          </cell>
          <cell r="GR434">
            <v>2.1891423530007614E-2</v>
          </cell>
          <cell r="GS434">
            <v>0</v>
          </cell>
          <cell r="GT434">
            <v>8.6544023810002813E-2</v>
          </cell>
          <cell r="GU434">
            <v>-5.9329900910000788E-2</v>
          </cell>
          <cell r="GV434">
            <v>1.647074516000302E-2</v>
          </cell>
          <cell r="GW434">
            <v>0.10195184338999752</v>
          </cell>
          <cell r="GX434">
            <v>-0.13038925061000128</v>
          </cell>
          <cell r="GY434">
            <v>0</v>
          </cell>
          <cell r="GZ434">
            <v>0</v>
          </cell>
          <cell r="HA434">
            <v>0</v>
          </cell>
          <cell r="HB434">
            <v>6.6439626900027804E-3</v>
          </cell>
          <cell r="HC434">
            <v>0</v>
          </cell>
          <cell r="HD434">
            <v>0</v>
          </cell>
          <cell r="HE434">
            <v>0.14436858297000299</v>
          </cell>
          <cell r="HF434">
            <v>0</v>
          </cell>
          <cell r="HG434">
            <v>0</v>
          </cell>
          <cell r="HH434">
            <v>-0.17092409066999892</v>
          </cell>
          <cell r="HI434">
            <v>0.27824976126999701</v>
          </cell>
          <cell r="HJ434">
            <v>-9.5719092250000415E-2</v>
          </cell>
          <cell r="HK434">
            <v>3.4190578530001403E-2</v>
          </cell>
          <cell r="HL434">
            <v>0</v>
          </cell>
          <cell r="HM434">
            <v>0</v>
          </cell>
          <cell r="HN434">
            <v>0</v>
          </cell>
          <cell r="HO434">
            <v>9.8571426089996805E-2</v>
          </cell>
          <cell r="HP434">
            <v>0</v>
          </cell>
          <cell r="HQ434">
            <v>0</v>
          </cell>
          <cell r="HR434">
            <v>0.35704098047000343</v>
          </cell>
          <cell r="HS434">
            <v>0</v>
          </cell>
          <cell r="HT434">
            <v>-0.21333244340999968</v>
          </cell>
          <cell r="HU434">
            <v>0.43270494217999556</v>
          </cell>
          <cell r="HV434">
            <v>-4.0935089899996058E-3</v>
          </cell>
          <cell r="HW434">
            <v>0.14185144762999968</v>
          </cell>
          <cell r="HX434">
            <v>-8.9456939996068741E-5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-0.21908824610000011</v>
          </cell>
          <cell r="IF434">
            <v>0</v>
          </cell>
          <cell r="IG434">
            <v>0.16691960433999853</v>
          </cell>
          <cell r="IH434">
            <v>-1.7943146560003953E-2</v>
          </cell>
          <cell r="II434">
            <v>-0.18222277713999802</v>
          </cell>
          <cell r="IJ434">
            <v>-9.6111936919999863E-2</v>
          </cell>
          <cell r="IK434">
            <v>-8.9729989820000355E-2</v>
          </cell>
          <cell r="IL434">
            <v>0</v>
          </cell>
          <cell r="IM434">
            <v>0</v>
          </cell>
          <cell r="IN434">
            <v>0</v>
          </cell>
          <cell r="IO434">
            <v>0</v>
          </cell>
          <cell r="IP434">
            <v>0</v>
          </cell>
          <cell r="IQ434">
            <v>0</v>
          </cell>
          <cell r="IR434">
            <v>0.15740771000002951</v>
          </cell>
          <cell r="IS434">
            <v>0</v>
          </cell>
          <cell r="IT434">
            <v>0.17644500851000089</v>
          </cell>
          <cell r="IU434">
            <v>5.669454105999705E-2</v>
          </cell>
          <cell r="IV434">
            <v>-0.26246243104999323</v>
          </cell>
          <cell r="IW434">
            <v>0.18234967143000702</v>
          </cell>
          <cell r="IX434">
            <v>4.3809200499964618E-3</v>
          </cell>
          <cell r="IY434">
            <v>0</v>
          </cell>
          <cell r="IZ434">
            <v>0</v>
          </cell>
          <cell r="JA434">
            <v>0</v>
          </cell>
          <cell r="JB434">
            <v>0</v>
          </cell>
          <cell r="JC434">
            <v>0</v>
          </cell>
          <cell r="JD434">
            <v>0</v>
          </cell>
          <cell r="JE434">
            <v>5.8273230639997564E-2</v>
          </cell>
          <cell r="JF434">
            <v>0</v>
          </cell>
          <cell r="JG434">
            <v>-0.18821917625999873</v>
          </cell>
          <cell r="JH434">
            <v>0.21493277552999857</v>
          </cell>
          <cell r="JI434">
            <v>0.15354818399999814</v>
          </cell>
          <cell r="JJ434">
            <v>6.8628963860000169E-2</v>
          </cell>
          <cell r="JK434">
            <v>-0.19061751649000058</v>
          </cell>
          <cell r="JL434">
            <v>0</v>
          </cell>
          <cell r="JM434">
            <v>0</v>
          </cell>
          <cell r="JN434">
            <v>0</v>
          </cell>
          <cell r="JO434">
            <v>0</v>
          </cell>
          <cell r="JP434">
            <v>0</v>
          </cell>
          <cell r="JQ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6.2894044793292778</v>
          </cell>
          <cell r="S435">
            <v>0</v>
          </cell>
          <cell r="T435">
            <v>0</v>
          </cell>
          <cell r="U435">
            <v>-3.4213903324699686</v>
          </cell>
          <cell r="V435">
            <v>4.1519588401000078</v>
          </cell>
          <cell r="W435">
            <v>-1.3370610382099812</v>
          </cell>
          <cell r="X435">
            <v>1.5124342613100339</v>
          </cell>
          <cell r="Y435">
            <v>0</v>
          </cell>
          <cell r="Z435">
            <v>0</v>
          </cell>
          <cell r="AA435">
            <v>3.8368383471899961</v>
          </cell>
          <cell r="AB435">
            <v>1.5466244014099857</v>
          </cell>
          <cell r="AC435">
            <v>0</v>
          </cell>
          <cell r="AD435">
            <v>0</v>
          </cell>
          <cell r="AE435">
            <v>7.8811184828200567</v>
          </cell>
          <cell r="AF435">
            <v>0</v>
          </cell>
          <cell r="AG435">
            <v>0</v>
          </cell>
          <cell r="AH435">
            <v>3.9738040828599992</v>
          </cell>
          <cell r="AI435">
            <v>2.84893280937996</v>
          </cell>
          <cell r="AJ435">
            <v>1.3463808109499951</v>
          </cell>
          <cell r="AK435">
            <v>0.93339294855002208</v>
          </cell>
          <cell r="AL435">
            <v>0</v>
          </cell>
          <cell r="AM435">
            <v>-1.5568601771000203</v>
          </cell>
          <cell r="AN435">
            <v>0.3038069550300122</v>
          </cell>
          <cell r="AO435">
            <v>3.1661053150003227E-2</v>
          </cell>
          <cell r="AP435">
            <v>0</v>
          </cell>
          <cell r="AQ435">
            <v>0</v>
          </cell>
          <cell r="AR435">
            <v>2.6284262954295627</v>
          </cell>
          <cell r="AS435">
            <v>0</v>
          </cell>
          <cell r="AT435">
            <v>0</v>
          </cell>
          <cell r="AU435">
            <v>2.2658401516299591</v>
          </cell>
          <cell r="AV435">
            <v>0</v>
          </cell>
          <cell r="AW435">
            <v>0</v>
          </cell>
          <cell r="AX435">
            <v>0.36258614380000154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0.99025929774961696</v>
          </cell>
          <cell r="BF435">
            <v>0</v>
          </cell>
          <cell r="BG435">
            <v>0</v>
          </cell>
          <cell r="BH435">
            <v>1.6157828020899956</v>
          </cell>
          <cell r="BI435">
            <v>0</v>
          </cell>
          <cell r="BJ435">
            <v>0</v>
          </cell>
          <cell r="BK435">
            <v>0</v>
          </cell>
          <cell r="BL435">
            <v>-0.62552350433998072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-3.6218267481699513</v>
          </cell>
          <cell r="BS435">
            <v>0</v>
          </cell>
          <cell r="BT435">
            <v>0</v>
          </cell>
          <cell r="BU435">
            <v>-0.88657692374005137</v>
          </cell>
          <cell r="BV435">
            <v>-4.0361830037599589</v>
          </cell>
          <cell r="BW435">
            <v>4.7641712199700237</v>
          </cell>
          <cell r="BX435">
            <v>-5.0029574613099612</v>
          </cell>
          <cell r="BY435">
            <v>0</v>
          </cell>
          <cell r="BZ435">
            <v>0</v>
          </cell>
          <cell r="CA435">
            <v>0</v>
          </cell>
          <cell r="CB435">
            <v>1.5397194206699965</v>
          </cell>
          <cell r="CC435">
            <v>0</v>
          </cell>
          <cell r="CD435">
            <v>0</v>
          </cell>
          <cell r="CE435">
            <v>-0.26754224859000431</v>
          </cell>
          <cell r="CF435">
            <v>1.5169241230003294E-2</v>
          </cell>
          <cell r="CG435">
            <v>5.2898898010001361E-2</v>
          </cell>
          <cell r="CH435">
            <v>-3.6593763069999952E-2</v>
          </cell>
          <cell r="CI435">
            <v>-9.8768982510000214E-2</v>
          </cell>
          <cell r="CJ435">
            <v>9.8783133570000459E-2</v>
          </cell>
          <cell r="CK435">
            <v>1.8364139170000016E-2</v>
          </cell>
          <cell r="CL435">
            <v>-0.20578968924000041</v>
          </cell>
          <cell r="CM435">
            <v>0</v>
          </cell>
          <cell r="CN435">
            <v>0</v>
          </cell>
          <cell r="CO435">
            <v>-7.8485849980001632E-2</v>
          </cell>
          <cell r="CP435">
            <v>1.3872242030000592E-2</v>
          </cell>
          <cell r="CQ435">
            <v>-4.699161779999983E-2</v>
          </cell>
          <cell r="CR435">
            <v>-0.17203737077001335</v>
          </cell>
          <cell r="CS435">
            <v>-2.3570679319998789E-2</v>
          </cell>
          <cell r="CT435">
            <v>-7.0645391010002001E-2</v>
          </cell>
          <cell r="CU435">
            <v>-4.1904818580000835E-2</v>
          </cell>
          <cell r="CV435">
            <v>-5.7274187350000894E-2</v>
          </cell>
          <cell r="CW435">
            <v>1.3828215150000212E-2</v>
          </cell>
          <cell r="CX435">
            <v>9.191903326999995E-2</v>
          </cell>
          <cell r="CY435">
            <v>-1.3288898199999899E-2</v>
          </cell>
          <cell r="CZ435">
            <v>-4.4617030999996032E-3</v>
          </cell>
          <cell r="DA435">
            <v>-5.2826560000074352E-4</v>
          </cell>
          <cell r="DB435">
            <v>-2.6540031570002398E-2</v>
          </cell>
          <cell r="DC435">
            <v>-1.2375624400000618E-3</v>
          </cell>
          <cell r="DD435">
            <v>-3.8333082020001186E-2</v>
          </cell>
          <cell r="DE435">
            <v>0.3914170325599855</v>
          </cell>
          <cell r="DF435">
            <v>5.574863083000281E-2</v>
          </cell>
          <cell r="DG435">
            <v>-7.794507240000037E-2</v>
          </cell>
          <cell r="DH435">
            <v>-0.11095286422999973</v>
          </cell>
          <cell r="DI435">
            <v>0.15555743147000012</v>
          </cell>
          <cell r="DJ435">
            <v>7.4328259529999663E-2</v>
          </cell>
          <cell r="DK435">
            <v>5.6101296260000488E-2</v>
          </cell>
          <cell r="DL435">
            <v>0</v>
          </cell>
          <cell r="DM435">
            <v>1.6053800969999976E-2</v>
          </cell>
          <cell r="DN435">
            <v>7.5369790399999914E-2</v>
          </cell>
          <cell r="DO435">
            <v>0.33193844648000059</v>
          </cell>
          <cell r="DP435">
            <v>3.4090179999992642E-3</v>
          </cell>
          <cell r="DQ435">
            <v>-0.18819170475000035</v>
          </cell>
          <cell r="DR435">
            <v>0.2715104231899943</v>
          </cell>
          <cell r="DS435">
            <v>6.5802149510002295E-2</v>
          </cell>
          <cell r="DT435">
            <v>4.6246367600000227E-2</v>
          </cell>
          <cell r="DU435">
            <v>3.2923869190000232E-2</v>
          </cell>
          <cell r="DV435">
            <v>-0.11663974720999981</v>
          </cell>
          <cell r="DW435">
            <v>-3.0851144680001497E-2</v>
          </cell>
          <cell r="DX435">
            <v>4.7654931119999411E-2</v>
          </cell>
          <cell r="DY435">
            <v>5.3855923500000458E-2</v>
          </cell>
          <cell r="DZ435">
            <v>-1.9946752900006359E-3</v>
          </cell>
          <cell r="EA435">
            <v>-3.8726838949999731E-2</v>
          </cell>
          <cell r="EB435">
            <v>0.13846580647999929</v>
          </cell>
          <cell r="EC435">
            <v>2.9752575220001631E-2</v>
          </cell>
          <cell r="ED435">
            <v>4.5021206699999539E-2</v>
          </cell>
          <cell r="EE435">
            <v>0.55719417336000276</v>
          </cell>
          <cell r="EF435">
            <v>0</v>
          </cell>
          <cell r="EG435">
            <v>5.7318162299999642E-3</v>
          </cell>
          <cell r="EH435">
            <v>4.9936076699999887E-2</v>
          </cell>
          <cell r="EI435">
            <v>9.8235879969999829E-2</v>
          </cell>
          <cell r="EJ435">
            <v>1.5430418430000259E-2</v>
          </cell>
          <cell r="EK435">
            <v>0.24733925853000027</v>
          </cell>
          <cell r="EL435">
            <v>1.3231106000004544E-3</v>
          </cell>
          <cell r="EM435">
            <v>2.7285698370000055E-2</v>
          </cell>
          <cell r="EN435">
            <v>3.8925351009999609E-2</v>
          </cell>
          <cell r="EO435">
            <v>7.2986563520002434E-2</v>
          </cell>
          <cell r="EP435">
            <v>0</v>
          </cell>
          <cell r="EQ435">
            <v>0</v>
          </cell>
          <cell r="ER435">
            <v>-5.8892909380006131E-2</v>
          </cell>
          <cell r="ES435">
            <v>0</v>
          </cell>
          <cell r="ET435">
            <v>5.308245099975295E-4</v>
          </cell>
          <cell r="EU435">
            <v>0.12184586062000058</v>
          </cell>
          <cell r="EV435">
            <v>-8.2987551549999594E-2</v>
          </cell>
          <cell r="EW435">
            <v>4.4374997270000271E-2</v>
          </cell>
          <cell r="EX435">
            <v>-0.10863714537000035</v>
          </cell>
          <cell r="EY435">
            <v>-7.5666823209999734E-2</v>
          </cell>
          <cell r="EZ435">
            <v>2.9375323220000915E-2</v>
          </cell>
          <cell r="FA435">
            <v>-9.2602111199990844E-3</v>
          </cell>
          <cell r="FB435">
            <v>2.1531816250000446E-2</v>
          </cell>
          <cell r="FC435">
            <v>0</v>
          </cell>
          <cell r="FD435">
            <v>0</v>
          </cell>
          <cell r="FE435">
            <v>1.7302943339998933E-2</v>
          </cell>
          <cell r="FF435">
            <v>-2.988880384999959E-2</v>
          </cell>
          <cell r="FG435">
            <v>-4.9621084900000945E-2</v>
          </cell>
          <cell r="FH435">
            <v>6.2750971610000761E-2</v>
          </cell>
          <cell r="FI435">
            <v>1.14367492399996E-2</v>
          </cell>
          <cell r="FJ435">
            <v>0.13265943721000006</v>
          </cell>
          <cell r="FK435">
            <v>2.7854539699999847E-2</v>
          </cell>
          <cell r="FL435">
            <v>2.4445200749999785E-2</v>
          </cell>
          <cell r="FM435">
            <v>-2.6040477930000527E-2</v>
          </cell>
          <cell r="FN435">
            <v>-6.815123162999992E-2</v>
          </cell>
          <cell r="FO435">
            <v>-6.8142356859999254E-2</v>
          </cell>
          <cell r="FP435">
            <v>0</v>
          </cell>
          <cell r="FQ435">
            <v>0</v>
          </cell>
          <cell r="FR435">
            <v>-1.4646713430011005E-2</v>
          </cell>
          <cell r="FS435">
            <v>7.7329840020000873E-2</v>
          </cell>
          <cell r="FT435">
            <v>1.1308341709999503E-2</v>
          </cell>
          <cell r="FU435">
            <v>2.9532227999773397E-4</v>
          </cell>
          <cell r="FV435">
            <v>0.19830483934999954</v>
          </cell>
          <cell r="FW435">
            <v>1.3214388090000639E-2</v>
          </cell>
          <cell r="FX435">
            <v>-7.846996284000074E-2</v>
          </cell>
          <cell r="FY435">
            <v>6.9627479919999402E-2</v>
          </cell>
          <cell r="FZ435">
            <v>2.6805377720000578E-2</v>
          </cell>
          <cell r="GA435">
            <v>-0.10716765636000147</v>
          </cell>
          <cell r="GB435">
            <v>-0.22589468331999996</v>
          </cell>
          <cell r="GC435">
            <v>0</v>
          </cell>
          <cell r="GD435">
            <v>0</v>
          </cell>
          <cell r="GE435">
            <v>0.30801455174999148</v>
          </cell>
          <cell r="GF435">
            <v>0</v>
          </cell>
          <cell r="GG435">
            <v>6.8991841209999016E-2</v>
          </cell>
          <cell r="GH435">
            <v>-7.7899393299984965E-3</v>
          </cell>
          <cell r="GI435">
            <v>1.4076908780000785E-2</v>
          </cell>
          <cell r="GJ435">
            <v>-0.11946906323000039</v>
          </cell>
          <cell r="GK435">
            <v>0.19079657585000032</v>
          </cell>
          <cell r="GL435">
            <v>5.2118005699997028E-3</v>
          </cell>
          <cell r="GM435">
            <v>-8.3304794980000096E-2</v>
          </cell>
          <cell r="GN435">
            <v>9.8762107970000734E-2</v>
          </cell>
          <cell r="GO435">
            <v>0.14073911490999969</v>
          </cell>
          <cell r="GP435">
            <v>0</v>
          </cell>
          <cell r="GQ435">
            <v>0</v>
          </cell>
          <cell r="GR435">
            <v>-6.2813662099998169E-2</v>
          </cell>
          <cell r="GS435">
            <v>0</v>
          </cell>
          <cell r="GT435">
            <v>-6.879332895000001E-2</v>
          </cell>
          <cell r="GU435">
            <v>7.1689603520000311E-2</v>
          </cell>
          <cell r="GV435">
            <v>-1.9566036780001461E-2</v>
          </cell>
          <cell r="GW435">
            <v>1.2123587819999671E-2</v>
          </cell>
          <cell r="GX435">
            <v>-1.3749839319999957E-2</v>
          </cell>
          <cell r="GY435">
            <v>0</v>
          </cell>
          <cell r="GZ435">
            <v>0</v>
          </cell>
          <cell r="HA435">
            <v>0</v>
          </cell>
          <cell r="HB435">
            <v>-4.4517648390000275E-2</v>
          </cell>
          <cell r="HC435">
            <v>0</v>
          </cell>
          <cell r="HD435">
            <v>0</v>
          </cell>
          <cell r="HE435">
            <v>8.078622911000366E-2</v>
          </cell>
          <cell r="HF435">
            <v>0</v>
          </cell>
          <cell r="HG435">
            <v>4.1544661689999707E-2</v>
          </cell>
          <cell r="HH435">
            <v>-6.6035384239999217E-2</v>
          </cell>
          <cell r="HI435">
            <v>6.1977444610002763E-2</v>
          </cell>
          <cell r="HJ435">
            <v>-3.0553003179999649E-2</v>
          </cell>
          <cell r="HK435">
            <v>-2.3747322799998472E-3</v>
          </cell>
          <cell r="HL435">
            <v>0</v>
          </cell>
          <cell r="HM435">
            <v>0</v>
          </cell>
          <cell r="HN435">
            <v>-1.4292502199992896E-3</v>
          </cell>
          <cell r="HO435">
            <v>7.7656492730000082E-2</v>
          </cell>
          <cell r="HP435">
            <v>0</v>
          </cell>
          <cell r="HQ435">
            <v>0</v>
          </cell>
          <cell r="HR435">
            <v>-0.22672929930000407</v>
          </cell>
          <cell r="HS435">
            <v>0</v>
          </cell>
          <cell r="HT435">
            <v>-8.0504862730000681E-2</v>
          </cell>
          <cell r="HU435">
            <v>-5.8283709530000394E-2</v>
          </cell>
          <cell r="HV435">
            <v>-2.039591397999807E-2</v>
          </cell>
          <cell r="HW435">
            <v>-0.1063679714700001</v>
          </cell>
          <cell r="HX435">
            <v>3.8823158410000502E-2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6.5799119220002922E-2</v>
          </cell>
          <cell r="IF435">
            <v>0</v>
          </cell>
          <cell r="IG435">
            <v>-3.9507541589999917E-2</v>
          </cell>
          <cell r="IH435">
            <v>-0.1070289722399993</v>
          </cell>
          <cell r="II435">
            <v>3.0168331850001451E-2</v>
          </cell>
          <cell r="IJ435">
            <v>0.14592985442999939</v>
          </cell>
          <cell r="IK435">
            <v>3.6237446770000403E-2</v>
          </cell>
          <cell r="IL435">
            <v>0</v>
          </cell>
          <cell r="IM435">
            <v>0</v>
          </cell>
          <cell r="IN435">
            <v>0</v>
          </cell>
          <cell r="IO435">
            <v>0</v>
          </cell>
          <cell r="IP435">
            <v>0</v>
          </cell>
          <cell r="IQ435">
            <v>0</v>
          </cell>
          <cell r="IR435">
            <v>4.3466936500067277E-3</v>
          </cell>
          <cell r="IS435">
            <v>0</v>
          </cell>
          <cell r="IT435">
            <v>-4.8404970000248682E-5</v>
          </cell>
          <cell r="IU435">
            <v>-0.1010370788400019</v>
          </cell>
          <cell r="IV435">
            <v>-2.1731313280000109E-2</v>
          </cell>
          <cell r="IW435">
            <v>8.9204323850001543E-2</v>
          </cell>
          <cell r="IX435">
            <v>3.7959166889999452E-2</v>
          </cell>
          <cell r="IY435">
            <v>0</v>
          </cell>
          <cell r="IZ435">
            <v>0</v>
          </cell>
          <cell r="JA435">
            <v>0</v>
          </cell>
          <cell r="JB435">
            <v>0</v>
          </cell>
          <cell r="JC435">
            <v>0</v>
          </cell>
          <cell r="JD435">
            <v>0</v>
          </cell>
          <cell r="JE435">
            <v>-7.2250040080007238E-2</v>
          </cell>
          <cell r="JF435">
            <v>0</v>
          </cell>
          <cell r="JG435">
            <v>-1.3024018600003018E-3</v>
          </cell>
          <cell r="JH435">
            <v>-9.0785818920001482E-2</v>
          </cell>
          <cell r="JI435">
            <v>4.854060149999917E-2</v>
          </cell>
          <cell r="JJ435">
            <v>8.3273521100002412E-3</v>
          </cell>
          <cell r="JK435">
            <v>-3.7029772909999537E-2</v>
          </cell>
          <cell r="JL435">
            <v>0</v>
          </cell>
          <cell r="JM435">
            <v>0</v>
          </cell>
          <cell r="JN435">
            <v>0</v>
          </cell>
          <cell r="JO435">
            <v>0</v>
          </cell>
          <cell r="JP435">
            <v>0</v>
          </cell>
          <cell r="JQ435">
            <v>0</v>
          </cell>
        </row>
        <row r="436">
          <cell r="F436">
            <v>0</v>
          </cell>
          <cell r="G436">
            <v>0</v>
          </cell>
          <cell r="H436">
            <v>3.6792709502151411E-3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6.5603896031207114</v>
          </cell>
          <cell r="S436">
            <v>0</v>
          </cell>
          <cell r="T436">
            <v>0</v>
          </cell>
          <cell r="U436">
            <v>6.4581750702295722</v>
          </cell>
          <cell r="V436">
            <v>4.3672709306399611</v>
          </cell>
          <cell r="W436">
            <v>-4.1524511099196388</v>
          </cell>
          <cell r="X436">
            <v>0</v>
          </cell>
          <cell r="Y436">
            <v>0</v>
          </cell>
          <cell r="Z436">
            <v>0</v>
          </cell>
          <cell r="AA436">
            <v>-0.39985214861007989</v>
          </cell>
          <cell r="AB436">
            <v>0.28724686078021477</v>
          </cell>
          <cell r="AC436">
            <v>0</v>
          </cell>
          <cell r="AD436">
            <v>0</v>
          </cell>
          <cell r="AE436">
            <v>17.259209254232701</v>
          </cell>
          <cell r="AF436">
            <v>0</v>
          </cell>
          <cell r="AG436">
            <v>0</v>
          </cell>
          <cell r="AH436">
            <v>10.02181088616021</v>
          </cell>
          <cell r="AI436">
            <v>-0.89308899334969283</v>
          </cell>
          <cell r="AJ436">
            <v>4.3177907608801434</v>
          </cell>
          <cell r="AK436">
            <v>0.10472684852015846</v>
          </cell>
          <cell r="AL436">
            <v>0</v>
          </cell>
          <cell r="AM436">
            <v>3.9709252190200459</v>
          </cell>
          <cell r="AN436">
            <v>3.1614917954999555</v>
          </cell>
          <cell r="AO436">
            <v>-3.4244472625000526</v>
          </cell>
          <cell r="AP436">
            <v>0</v>
          </cell>
          <cell r="AQ436">
            <v>0</v>
          </cell>
          <cell r="AR436">
            <v>10.230125394138668</v>
          </cell>
          <cell r="AS436">
            <v>0</v>
          </cell>
          <cell r="AT436">
            <v>0</v>
          </cell>
          <cell r="AU436">
            <v>3.4785861083601048</v>
          </cell>
          <cell r="AV436">
            <v>0</v>
          </cell>
          <cell r="AW436">
            <v>0</v>
          </cell>
          <cell r="AX436">
            <v>6.751539285779927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21.371048502689519</v>
          </cell>
          <cell r="BS436">
            <v>0</v>
          </cell>
          <cell r="BT436">
            <v>0</v>
          </cell>
          <cell r="BU436">
            <v>1.8259520702899863</v>
          </cell>
          <cell r="BV436">
            <v>-1.2749969520400555</v>
          </cell>
          <cell r="BW436">
            <v>16.973047110540165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3.847046273900105</v>
          </cell>
          <cell r="CC436">
            <v>0</v>
          </cell>
          <cell r="CD436">
            <v>0</v>
          </cell>
          <cell r="CE436">
            <v>0.31106475722003779</v>
          </cell>
          <cell r="CF436">
            <v>0.28974049577999494</v>
          </cell>
          <cell r="CG436">
            <v>0.16408179367000031</v>
          </cell>
          <cell r="CH436">
            <v>-0.32774198706999869</v>
          </cell>
          <cell r="CI436">
            <v>-0.24287779475000093</v>
          </cell>
          <cell r="CJ436">
            <v>-3.2402774139995927E-2</v>
          </cell>
          <cell r="CK436">
            <v>0.13648367389999905</v>
          </cell>
          <cell r="CL436">
            <v>-2.9560239849999448E-2</v>
          </cell>
          <cell r="CM436">
            <v>0</v>
          </cell>
          <cell r="CN436">
            <v>-8.2561769999855983E-4</v>
          </cell>
          <cell r="CO436">
            <v>6.1434144979997996E-2</v>
          </cell>
          <cell r="CP436">
            <v>0.11431081057999748</v>
          </cell>
          <cell r="CQ436">
            <v>0.17842225181999538</v>
          </cell>
          <cell r="CR436">
            <v>8.2025357120016906E-2</v>
          </cell>
          <cell r="CS436">
            <v>-0.59509509038999653</v>
          </cell>
          <cell r="CT436">
            <v>4.9084914690002535E-2</v>
          </cell>
          <cell r="CU436">
            <v>-0.18230006461000059</v>
          </cell>
          <cell r="CV436">
            <v>0.15518049777000087</v>
          </cell>
          <cell r="CW436">
            <v>-6.4344092439998946E-2</v>
          </cell>
          <cell r="CX436">
            <v>-3.9475512929996626E-2</v>
          </cell>
          <cell r="CY436">
            <v>0.28400453883999788</v>
          </cell>
          <cell r="CZ436">
            <v>0.19793861323999806</v>
          </cell>
          <cell r="DA436">
            <v>-9.8600625989998747E-2</v>
          </cell>
          <cell r="DB436">
            <v>0.26860993857000892</v>
          </cell>
          <cell r="DC436">
            <v>-3.6511485199994809E-3</v>
          </cell>
          <cell r="DD436">
            <v>0.11067338888999956</v>
          </cell>
          <cell r="DE436">
            <v>9.6171669089926581E-2</v>
          </cell>
          <cell r="DF436">
            <v>-0.15930394211999754</v>
          </cell>
          <cell r="DG436">
            <v>0.28993767800999848</v>
          </cell>
          <cell r="DH436">
            <v>-0.25603625526999352</v>
          </cell>
          <cell r="DI436">
            <v>-7.9317436670002905E-2</v>
          </cell>
          <cell r="DJ436">
            <v>-0.18105456043999979</v>
          </cell>
          <cell r="DK436">
            <v>-0.10316208768000124</v>
          </cell>
          <cell r="DL436">
            <v>0</v>
          </cell>
          <cell r="DM436">
            <v>9.4566110839998885E-2</v>
          </cell>
          <cell r="DN436">
            <v>0</v>
          </cell>
          <cell r="DO436">
            <v>0.58617418061000492</v>
          </cell>
          <cell r="DP436">
            <v>-9.3401493300000027E-2</v>
          </cell>
          <cell r="DQ436">
            <v>-2.2305248900025276E-3</v>
          </cell>
          <cell r="DR436">
            <v>-0.51124284552997779</v>
          </cell>
          <cell r="DS436">
            <v>-7.3077026249997346E-2</v>
          </cell>
          <cell r="DT436">
            <v>0.29159973181000254</v>
          </cell>
          <cell r="DU436">
            <v>0.17772517005999688</v>
          </cell>
          <cell r="DV436">
            <v>-0.1653281084700069</v>
          </cell>
          <cell r="DW436">
            <v>-0.10877242978000012</v>
          </cell>
          <cell r="DX436">
            <v>6.6970697170006588E-2</v>
          </cell>
          <cell r="DY436">
            <v>0</v>
          </cell>
          <cell r="DZ436">
            <v>-9.7393199529999919E-2</v>
          </cell>
          <cell r="EA436">
            <v>0</v>
          </cell>
          <cell r="EB436">
            <v>-0.59476186227999506</v>
          </cell>
          <cell r="EC436">
            <v>8.6644118940000681E-2</v>
          </cell>
          <cell r="ED436">
            <v>-9.4849937200002898E-2</v>
          </cell>
          <cell r="EE436">
            <v>-0.35785883376001948</v>
          </cell>
          <cell r="EF436">
            <v>0</v>
          </cell>
          <cell r="EG436">
            <v>-0.20968474228999767</v>
          </cell>
          <cell r="EH436">
            <v>-0.12283018597999984</v>
          </cell>
          <cell r="EI436">
            <v>0.38607070358000328</v>
          </cell>
          <cell r="EJ436">
            <v>-0.61147392902000419</v>
          </cell>
          <cell r="EK436">
            <v>1.4842979530005351E-2</v>
          </cell>
          <cell r="EL436">
            <v>-3.2392959340000971E-2</v>
          </cell>
          <cell r="EM436">
            <v>-9.8969005239997188E-2</v>
          </cell>
          <cell r="EN436">
            <v>9.9012273570000531E-2</v>
          </cell>
          <cell r="EO436">
            <v>0.21756603142999609</v>
          </cell>
          <cell r="EP436">
            <v>0</v>
          </cell>
          <cell r="EQ436">
            <v>0</v>
          </cell>
          <cell r="ER436">
            <v>0.51240982837003912</v>
          </cell>
          <cell r="ES436">
            <v>0</v>
          </cell>
          <cell r="ET436">
            <v>0.21352669694999804</v>
          </cell>
          <cell r="EU436">
            <v>0.25238024406000648</v>
          </cell>
          <cell r="EV436">
            <v>0.23491578364000176</v>
          </cell>
          <cell r="EW436">
            <v>0.27954800344000219</v>
          </cell>
          <cell r="EX436">
            <v>-6.8032405239996763E-2</v>
          </cell>
          <cell r="EY436">
            <v>2.4916705349998125E-2</v>
          </cell>
          <cell r="EZ436">
            <v>-0.15517467864999901</v>
          </cell>
          <cell r="FA436">
            <v>4.5559191959998913E-2</v>
          </cell>
          <cell r="FB436">
            <v>-0.31522971313999903</v>
          </cell>
          <cell r="FC436">
            <v>0</v>
          </cell>
          <cell r="FD436">
            <v>0</v>
          </cell>
          <cell r="FE436">
            <v>0.20686368862993731</v>
          </cell>
          <cell r="FF436">
            <v>0</v>
          </cell>
          <cell r="FG436">
            <v>4.7602893289997894E-2</v>
          </cell>
          <cell r="FH436">
            <v>-0.46771430897999977</v>
          </cell>
          <cell r="FI436">
            <v>0.19645762774999653</v>
          </cell>
          <cell r="FJ436">
            <v>0.42185184191999525</v>
          </cell>
          <cell r="FK436">
            <v>7.863773881999947E-2</v>
          </cell>
          <cell r="FL436">
            <v>-0.17176755464999971</v>
          </cell>
          <cell r="FM436">
            <v>-6.5407073199992283E-3</v>
          </cell>
          <cell r="FN436">
            <v>3.0687663390001063E-2</v>
          </cell>
          <cell r="FO436">
            <v>7.7648494409999103E-2</v>
          </cell>
          <cell r="FP436">
            <v>0</v>
          </cell>
          <cell r="FQ436">
            <v>0</v>
          </cell>
          <cell r="FR436">
            <v>0.80425549566007248</v>
          </cell>
          <cell r="FS436">
            <v>9.6208979239996495E-2</v>
          </cell>
          <cell r="FT436">
            <v>-5.7560861639995409E-2</v>
          </cell>
          <cell r="FU436">
            <v>0.26091705747999683</v>
          </cell>
          <cell r="FV436">
            <v>-0.11168667087000017</v>
          </cell>
          <cell r="FW436">
            <v>0.44413436956999774</v>
          </cell>
          <cell r="FX436">
            <v>0.61905421097000257</v>
          </cell>
          <cell r="FY436">
            <v>-3.1144187929999845E-2</v>
          </cell>
          <cell r="FZ436">
            <v>-9.8850772689999644E-2</v>
          </cell>
          <cell r="GA436">
            <v>1.2313997199981941E-3</v>
          </cell>
          <cell r="GB436">
            <v>-0.31804802818999889</v>
          </cell>
          <cell r="GC436">
            <v>0</v>
          </cell>
          <cell r="GD436">
            <v>0</v>
          </cell>
          <cell r="GE436">
            <v>0.61026746751997507</v>
          </cell>
          <cell r="GF436">
            <v>0</v>
          </cell>
          <cell r="GG436">
            <v>-5.3744347010002969E-2</v>
          </cell>
          <cell r="GH436">
            <v>0.73481638133999283</v>
          </cell>
          <cell r="GI436">
            <v>0.2395126989699996</v>
          </cell>
          <cell r="GJ436">
            <v>-0.11641934162999945</v>
          </cell>
          <cell r="GK436">
            <v>-0.18172418767999687</v>
          </cell>
          <cell r="GL436">
            <v>9.7432381520004441E-2</v>
          </cell>
          <cell r="GM436">
            <v>9.9030321110003428E-2</v>
          </cell>
          <cell r="GN436">
            <v>-4.3268319998901461E-5</v>
          </cell>
          <cell r="GO436">
            <v>-0.20859317077999862</v>
          </cell>
          <cell r="GP436">
            <v>0</v>
          </cell>
          <cell r="GQ436">
            <v>0</v>
          </cell>
          <cell r="GR436">
            <v>-0.31727464806999706</v>
          </cell>
          <cell r="GS436">
            <v>0</v>
          </cell>
          <cell r="GT436">
            <v>0</v>
          </cell>
          <cell r="GU436">
            <v>0.1746819753500013</v>
          </cell>
          <cell r="GV436">
            <v>-0.40101291769999747</v>
          </cell>
          <cell r="GW436">
            <v>0.14236929175999791</v>
          </cell>
          <cell r="GX436">
            <v>-0.14968799061000482</v>
          </cell>
          <cell r="GY436">
            <v>0</v>
          </cell>
          <cell r="GZ436">
            <v>0</v>
          </cell>
          <cell r="HA436">
            <v>0</v>
          </cell>
          <cell r="HB436">
            <v>-8.3625006870001073E-2</v>
          </cell>
          <cell r="HC436">
            <v>0</v>
          </cell>
          <cell r="HD436">
            <v>0</v>
          </cell>
          <cell r="HE436">
            <v>-2.544396131997928E-2</v>
          </cell>
          <cell r="HF436">
            <v>0</v>
          </cell>
          <cell r="HG436">
            <v>9.7162067669998464E-2</v>
          </cell>
          <cell r="HH436">
            <v>0.19857000641999889</v>
          </cell>
          <cell r="HI436">
            <v>-0.27876036101999091</v>
          </cell>
          <cell r="HJ436">
            <v>7.449491997000024E-2</v>
          </cell>
          <cell r="HK436">
            <v>-9.8464903539998261E-2</v>
          </cell>
          <cell r="HL436">
            <v>0</v>
          </cell>
          <cell r="HM436">
            <v>0</v>
          </cell>
          <cell r="HN436">
            <v>-7.0517643199998759E-2</v>
          </cell>
          <cell r="HO436">
            <v>5.2071952379996844E-2</v>
          </cell>
          <cell r="HP436">
            <v>0</v>
          </cell>
          <cell r="HQ436">
            <v>0</v>
          </cell>
          <cell r="HR436">
            <v>-0.59561757825997574</v>
          </cell>
          <cell r="HS436">
            <v>0</v>
          </cell>
          <cell r="HT436">
            <v>0.28944366364000018</v>
          </cell>
          <cell r="HU436">
            <v>-0.12513312731999804</v>
          </cell>
          <cell r="HV436">
            <v>-8.2022190080003554E-2</v>
          </cell>
          <cell r="HW436">
            <v>-0.68282817588000455</v>
          </cell>
          <cell r="HX436">
            <v>4.922251379994691E-3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-0.51130795248002414</v>
          </cell>
          <cell r="IF436">
            <v>0</v>
          </cell>
          <cell r="IG436">
            <v>0.10572618295000069</v>
          </cell>
          <cell r="IH436">
            <v>-2.7699310370003616E-2</v>
          </cell>
          <cell r="II436">
            <v>-0.13564595638000299</v>
          </cell>
          <cell r="IJ436">
            <v>-0.17537595262000494</v>
          </cell>
          <cell r="IK436">
            <v>-0.27831291606000264</v>
          </cell>
          <cell r="IL436">
            <v>0</v>
          </cell>
          <cell r="IM436">
            <v>0</v>
          </cell>
          <cell r="IN436">
            <v>0</v>
          </cell>
          <cell r="IO436">
            <v>0</v>
          </cell>
          <cell r="IP436">
            <v>0</v>
          </cell>
          <cell r="IQ436">
            <v>0</v>
          </cell>
          <cell r="IR436">
            <v>-6.5045099399981154E-2</v>
          </cell>
          <cell r="IS436">
            <v>0</v>
          </cell>
          <cell r="IT436">
            <v>7.1825839129999736E-2</v>
          </cell>
          <cell r="IU436">
            <v>0.48311328409000964</v>
          </cell>
          <cell r="IV436">
            <v>-0.23462731497999556</v>
          </cell>
          <cell r="IW436">
            <v>-0.1874189527999981</v>
          </cell>
          <cell r="IX436">
            <v>-0.19793795484000043</v>
          </cell>
          <cell r="IY436">
            <v>0</v>
          </cell>
          <cell r="IZ436">
            <v>0</v>
          </cell>
          <cell r="JA436">
            <v>0</v>
          </cell>
          <cell r="JB436">
            <v>0</v>
          </cell>
          <cell r="JC436">
            <v>0</v>
          </cell>
          <cell r="JD436">
            <v>0</v>
          </cell>
          <cell r="JE436">
            <v>1.1091176133799081</v>
          </cell>
          <cell r="JF436">
            <v>0</v>
          </cell>
          <cell r="JG436">
            <v>8.7139889090000366E-2</v>
          </cell>
          <cell r="JH436">
            <v>0.36821250549999007</v>
          </cell>
          <cell r="JI436">
            <v>0.15992947187000084</v>
          </cell>
          <cell r="JJ436">
            <v>0.45554328905999597</v>
          </cell>
          <cell r="JK436">
            <v>3.8292457860002571E-2</v>
          </cell>
          <cell r="JL436">
            <v>0</v>
          </cell>
          <cell r="JM436">
            <v>0</v>
          </cell>
          <cell r="JN436">
            <v>0</v>
          </cell>
          <cell r="JO436">
            <v>0</v>
          </cell>
          <cell r="JP436">
            <v>0</v>
          </cell>
          <cell r="JQ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6.9625269720199867</v>
          </cell>
          <cell r="S437">
            <v>0</v>
          </cell>
          <cell r="T437">
            <v>1.1052404217199978</v>
          </cell>
          <cell r="U437">
            <v>0.69270298396992303</v>
          </cell>
          <cell r="V437">
            <v>2.3298300946599966</v>
          </cell>
          <cell r="W437">
            <v>1.0805362879200402</v>
          </cell>
          <cell r="X437">
            <v>0</v>
          </cell>
          <cell r="Y437">
            <v>0</v>
          </cell>
          <cell r="Z437">
            <v>0</v>
          </cell>
          <cell r="AA437">
            <v>0.63194687208002165</v>
          </cell>
          <cell r="AB437">
            <v>1.122270311669979</v>
          </cell>
          <cell r="AC437">
            <v>0</v>
          </cell>
          <cell r="AD437">
            <v>0</v>
          </cell>
          <cell r="AE437">
            <v>1.8508575694504543</v>
          </cell>
          <cell r="AF437">
            <v>0</v>
          </cell>
          <cell r="AG437">
            <v>0</v>
          </cell>
          <cell r="AH437">
            <v>0.18157371192012306</v>
          </cell>
          <cell r="AI437">
            <v>-1.3609702272599975</v>
          </cell>
          <cell r="AJ437">
            <v>0.94166245608005283</v>
          </cell>
          <cell r="AK437">
            <v>1.1431451388099845</v>
          </cell>
          <cell r="AL437">
            <v>0</v>
          </cell>
          <cell r="AM437">
            <v>0</v>
          </cell>
          <cell r="AN437">
            <v>-0.16496547964001707</v>
          </cell>
          <cell r="AO437">
            <v>1.1104119695399959</v>
          </cell>
          <cell r="AP437">
            <v>0</v>
          </cell>
          <cell r="AQ437">
            <v>0</v>
          </cell>
          <cell r="AR437">
            <v>4.3787611306688632</v>
          </cell>
          <cell r="AS437">
            <v>0</v>
          </cell>
          <cell r="AT437">
            <v>0</v>
          </cell>
          <cell r="AU437">
            <v>1.2741466082999295</v>
          </cell>
          <cell r="AV437">
            <v>0</v>
          </cell>
          <cell r="AW437">
            <v>0</v>
          </cell>
          <cell r="AX437">
            <v>2.6685765953699274</v>
          </cell>
          <cell r="AY437">
            <v>0.43603792699997257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1.1807643553702292</v>
          </cell>
          <cell r="BF437">
            <v>0</v>
          </cell>
          <cell r="BG437">
            <v>0</v>
          </cell>
          <cell r="BH437">
            <v>1.1807643553700018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8.5991879668799811</v>
          </cell>
          <cell r="BS437">
            <v>0</v>
          </cell>
          <cell r="BT437">
            <v>0</v>
          </cell>
          <cell r="BU437">
            <v>-1.0523641327499718</v>
          </cell>
          <cell r="BV437">
            <v>1.0530632301999958</v>
          </cell>
          <cell r="BW437">
            <v>6.0933456259499508</v>
          </cell>
          <cell r="BX437">
            <v>3.6560073755699705</v>
          </cell>
          <cell r="BY437">
            <v>0</v>
          </cell>
          <cell r="BZ437">
            <v>0</v>
          </cell>
          <cell r="CA437">
            <v>0</v>
          </cell>
          <cell r="CB437">
            <v>-1.150864132090021</v>
          </cell>
          <cell r="CC437">
            <v>0</v>
          </cell>
          <cell r="CD437">
            <v>0</v>
          </cell>
          <cell r="CE437">
            <v>0.1520379943499961</v>
          </cell>
          <cell r="CF437">
            <v>-2.9540471100000687E-2</v>
          </cell>
          <cell r="CG437">
            <v>-1.1303086989999933E-2</v>
          </cell>
          <cell r="CH437">
            <v>-2.2799132220000295E-2</v>
          </cell>
          <cell r="CI437">
            <v>9.5899322919999364E-2</v>
          </cell>
          <cell r="CJ437">
            <v>7.1211825770000736E-2</v>
          </cell>
          <cell r="CK437">
            <v>0.16009849373999963</v>
          </cell>
          <cell r="CL437">
            <v>0.12290681379000024</v>
          </cell>
          <cell r="CM437">
            <v>-1.9819255150000714E-2</v>
          </cell>
          <cell r="CN437">
            <v>-4.1797146400000429E-2</v>
          </cell>
          <cell r="CO437">
            <v>-0.13495211551000175</v>
          </cell>
          <cell r="CP437">
            <v>-3.9561167859998747E-2</v>
          </cell>
          <cell r="CQ437">
            <v>1.6939133600004652E-3</v>
          </cell>
          <cell r="CR437">
            <v>-0.15123979076997784</v>
          </cell>
          <cell r="CS437">
            <v>2.2534232130002607E-2</v>
          </cell>
          <cell r="CT437">
            <v>-5.4902445199999761E-2</v>
          </cell>
          <cell r="CU437">
            <v>-6.1702935369999601E-2</v>
          </cell>
          <cell r="CV437">
            <v>0.10523024044000096</v>
          </cell>
          <cell r="CW437">
            <v>-4.4733256889999851E-2</v>
          </cell>
          <cell r="CX437">
            <v>-1.6486150699998703E-2</v>
          </cell>
          <cell r="CY437">
            <v>8.4326925750000115E-2</v>
          </cell>
          <cell r="CZ437">
            <v>-5.2153563390000102E-2</v>
          </cell>
          <cell r="DA437">
            <v>-7.939139984000132E-2</v>
          </cell>
          <cell r="DB437">
            <v>-8.8701559250001338E-2</v>
          </cell>
          <cell r="DC437">
            <v>-2.751187276999989E-2</v>
          </cell>
          <cell r="DD437">
            <v>6.2251994320000392E-2</v>
          </cell>
          <cell r="DE437">
            <v>0.33494716394000079</v>
          </cell>
          <cell r="DF437">
            <v>8.45287773999992E-2</v>
          </cell>
          <cell r="DG437">
            <v>-0.12843311664000012</v>
          </cell>
          <cell r="DH437">
            <v>-6.7979700500000462E-2</v>
          </cell>
          <cell r="DI437">
            <v>-6.6319073959999031E-2</v>
          </cell>
          <cell r="DJ437">
            <v>8.1037993089999816E-2</v>
          </cell>
          <cell r="DK437">
            <v>0.1821087134299999</v>
          </cell>
          <cell r="DL437">
            <v>1.2468943460000048E-2</v>
          </cell>
          <cell r="DM437">
            <v>5.6487931999999574E-2</v>
          </cell>
          <cell r="DN437">
            <v>1.5819122119999918E-2</v>
          </cell>
          <cell r="DO437">
            <v>0.15057130142999853</v>
          </cell>
          <cell r="DP437">
            <v>-8.4468335739999567E-2</v>
          </cell>
          <cell r="DQ437">
            <v>9.9124607849997659E-2</v>
          </cell>
          <cell r="DR437">
            <v>0.31729571735000661</v>
          </cell>
          <cell r="DS437">
            <v>6.0823461910000987E-2</v>
          </cell>
          <cell r="DT437">
            <v>8.0874003529999072E-2</v>
          </cell>
          <cell r="DU437">
            <v>-2.8966288649999505E-2</v>
          </cell>
          <cell r="DV437">
            <v>2.9081423490000979E-2</v>
          </cell>
          <cell r="DW437">
            <v>1.1670873699999973E-2</v>
          </cell>
          <cell r="DX437">
            <v>5.7888418750001058E-2</v>
          </cell>
          <cell r="DY437">
            <v>-5.4323430000000172E-2</v>
          </cell>
          <cell r="DZ437">
            <v>5.6740779250000095E-2</v>
          </cell>
          <cell r="EA437">
            <v>-1.3634162429999819E-2</v>
          </cell>
          <cell r="EB437">
            <v>3.3065805309998808E-2</v>
          </cell>
          <cell r="EC437">
            <v>8.741994090000027E-2</v>
          </cell>
          <cell r="ED437">
            <v>-3.3451084099986872E-3</v>
          </cell>
          <cell r="EE437">
            <v>0.29928230529999666</v>
          </cell>
          <cell r="EF437">
            <v>0</v>
          </cell>
          <cell r="EG437">
            <v>3.695555388000038E-2</v>
          </cell>
          <cell r="EH437">
            <v>8.4113501299993843E-3</v>
          </cell>
          <cell r="EI437">
            <v>9.2020487839999277E-2</v>
          </cell>
          <cell r="EJ437">
            <v>-0.12129345258000068</v>
          </cell>
          <cell r="EK437">
            <v>5.1354286610000521E-2</v>
          </cell>
          <cell r="EL437">
            <v>8.0640196270000075E-2</v>
          </cell>
          <cell r="EM437">
            <v>1.5840592580000035E-2</v>
          </cell>
          <cell r="EN437">
            <v>-4.8685829100000078E-2</v>
          </cell>
          <cell r="EO437">
            <v>0.18403911967000219</v>
          </cell>
          <cell r="EP437">
            <v>0</v>
          </cell>
          <cell r="EQ437">
            <v>0</v>
          </cell>
          <cell r="ER437">
            <v>-8.3880212069999516E-2</v>
          </cell>
          <cell r="ES437">
            <v>0</v>
          </cell>
          <cell r="ET437">
            <v>-1.0814038999917841E-4</v>
          </cell>
          <cell r="EU437">
            <v>-3.4403757269998891E-2</v>
          </cell>
          <cell r="EV437">
            <v>-2.354952739999927E-2</v>
          </cell>
          <cell r="EW437">
            <v>-3.1598321440000632E-2</v>
          </cell>
          <cell r="EX437">
            <v>-5.629948122999906E-2</v>
          </cell>
          <cell r="EY437">
            <v>-1.7168228780000128E-2</v>
          </cell>
          <cell r="EZ437">
            <v>7.8370929400000122E-3</v>
          </cell>
          <cell r="FA437">
            <v>2.4792478089999292E-2</v>
          </cell>
          <cell r="FB437">
            <v>4.6617673410001004E-2</v>
          </cell>
          <cell r="FC437">
            <v>0</v>
          </cell>
          <cell r="FD437">
            <v>0</v>
          </cell>
          <cell r="FE437">
            <v>9.9739854429998331E-2</v>
          </cell>
          <cell r="FF437">
            <v>-2.849106546999991E-2</v>
          </cell>
          <cell r="FG437">
            <v>-5.0664479990000899E-2</v>
          </cell>
          <cell r="FH437">
            <v>-2.646335669999722E-3</v>
          </cell>
          <cell r="FI437">
            <v>7.7162967210000488E-2</v>
          </cell>
          <cell r="FJ437">
            <v>8.9167597449998581E-2</v>
          </cell>
          <cell r="FK437">
            <v>3.6800952670000164E-2</v>
          </cell>
          <cell r="FL437">
            <v>-4.330104257999956E-2</v>
          </cell>
          <cell r="FM437">
            <v>0</v>
          </cell>
          <cell r="FN437">
            <v>-3.7786355759998891E-2</v>
          </cell>
          <cell r="FO437">
            <v>5.9497616569998968E-2</v>
          </cell>
          <cell r="FP437">
            <v>0</v>
          </cell>
          <cell r="FQ437">
            <v>0</v>
          </cell>
          <cell r="FR437">
            <v>0.29180650577001188</v>
          </cell>
          <cell r="FS437">
            <v>2.826323498999983E-2</v>
          </cell>
          <cell r="FT437">
            <v>4.8200730699998751E-2</v>
          </cell>
          <cell r="FU437">
            <v>0.21326489868999854</v>
          </cell>
          <cell r="FV437">
            <v>4.5079913659999526E-2</v>
          </cell>
          <cell r="FW437">
            <v>1.7263209630000276E-2</v>
          </cell>
          <cell r="FX437">
            <v>0.12061152811999953</v>
          </cell>
          <cell r="FY437">
            <v>-2.812299977999988E-2</v>
          </cell>
          <cell r="FZ437">
            <v>0</v>
          </cell>
          <cell r="GA437">
            <v>-8.1847105429999623E-2</v>
          </cell>
          <cell r="GB437">
            <v>-7.0906904810000171E-2</v>
          </cell>
          <cell r="GC437">
            <v>0</v>
          </cell>
          <cell r="GD437">
            <v>0</v>
          </cell>
          <cell r="GE437">
            <v>0.11122994317997836</v>
          </cell>
          <cell r="GF437">
            <v>0</v>
          </cell>
          <cell r="GG437">
            <v>-1.435121645000148E-2</v>
          </cell>
          <cell r="GH437">
            <v>-3.5571551390002121E-2</v>
          </cell>
          <cell r="GI437">
            <v>-7.4637511659999767E-2</v>
          </cell>
          <cell r="GJ437">
            <v>-3.930676649999576E-3</v>
          </cell>
          <cell r="GK437">
            <v>0.18987593524000079</v>
          </cell>
          <cell r="GL437">
            <v>2.8048715889999798E-2</v>
          </cell>
          <cell r="GM437">
            <v>-2.1850837109999688E-2</v>
          </cell>
          <cell r="GN437">
            <v>1.6551462899999869E-2</v>
          </cell>
          <cell r="GO437">
            <v>2.7095622409998299E-2</v>
          </cell>
          <cell r="GP437">
            <v>0</v>
          </cell>
          <cell r="GQ437">
            <v>0</v>
          </cell>
          <cell r="GR437">
            <v>0.11932672109999487</v>
          </cell>
          <cell r="GS437">
            <v>0</v>
          </cell>
          <cell r="GT437">
            <v>-5.0825684829999496E-2</v>
          </cell>
          <cell r="GU437">
            <v>0.13324475671999991</v>
          </cell>
          <cell r="GV437">
            <v>3.7955347269999606E-2</v>
          </cell>
          <cell r="GW437">
            <v>-1.203086414000154E-2</v>
          </cell>
          <cell r="GX437">
            <v>3.0588605799994895E-3</v>
          </cell>
          <cell r="GY437">
            <v>0</v>
          </cell>
          <cell r="GZ437">
            <v>0</v>
          </cell>
          <cell r="HA437">
            <v>0</v>
          </cell>
          <cell r="HB437">
            <v>7.9243055000013385E-3</v>
          </cell>
          <cell r="HC437">
            <v>0</v>
          </cell>
          <cell r="HD437">
            <v>0</v>
          </cell>
          <cell r="HE437">
            <v>3.3471557349997738E-2</v>
          </cell>
          <cell r="HF437">
            <v>0</v>
          </cell>
          <cell r="HG437">
            <v>0</v>
          </cell>
          <cell r="HH437">
            <v>-4.5479456260000717E-2</v>
          </cell>
          <cell r="HI437">
            <v>3.6132771450001044E-2</v>
          </cell>
          <cell r="HJ437">
            <v>-5.0720851000010114E-3</v>
          </cell>
          <cell r="HK437">
            <v>5.4410671080000306E-2</v>
          </cell>
          <cell r="HL437">
            <v>0</v>
          </cell>
          <cell r="HM437">
            <v>0</v>
          </cell>
          <cell r="HN437">
            <v>-2.1510754350000383E-2</v>
          </cell>
          <cell r="HO437">
            <v>1.4990410530000275E-2</v>
          </cell>
          <cell r="HP437">
            <v>0</v>
          </cell>
          <cell r="HQ437">
            <v>0</v>
          </cell>
          <cell r="HR437">
            <v>9.6272675889991888E-2</v>
          </cell>
          <cell r="HS437">
            <v>0</v>
          </cell>
          <cell r="HT437">
            <v>-8.3355034689999385E-2</v>
          </cell>
          <cell r="HU437">
            <v>0.14729123921000031</v>
          </cell>
          <cell r="HV437">
            <v>2.7201145209998501E-2</v>
          </cell>
          <cell r="HW437">
            <v>5.1353261599995648E-3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1.5317383609996682E-2</v>
          </cell>
          <cell r="IF437">
            <v>0</v>
          </cell>
          <cell r="IG437">
            <v>2.8084362929998719E-2</v>
          </cell>
          <cell r="IH437">
            <v>-7.7906072040001106E-2</v>
          </cell>
          <cell r="II437">
            <v>1.1820397900006441E-3</v>
          </cell>
          <cell r="IJ437">
            <v>7.1207141010001251E-2</v>
          </cell>
          <cell r="IK437">
            <v>-7.2500880799992728E-3</v>
          </cell>
          <cell r="IL437">
            <v>0</v>
          </cell>
          <cell r="IM437">
            <v>0</v>
          </cell>
          <cell r="IN437">
            <v>0</v>
          </cell>
          <cell r="IO437">
            <v>0</v>
          </cell>
          <cell r="IP437">
            <v>0</v>
          </cell>
          <cell r="IQ437">
            <v>0</v>
          </cell>
          <cell r="IR437">
            <v>4.6810068229987678E-2</v>
          </cell>
          <cell r="IS437">
            <v>0</v>
          </cell>
          <cell r="IT437">
            <v>-2.8450356119999576E-2</v>
          </cell>
          <cell r="IU437">
            <v>0.18934703583999912</v>
          </cell>
          <cell r="IV437">
            <v>-4.0592589470000107E-2</v>
          </cell>
          <cell r="IW437">
            <v>-4.5002952759999104E-2</v>
          </cell>
          <cell r="IX437">
            <v>-2.8491069260001112E-2</v>
          </cell>
          <cell r="IY437">
            <v>0</v>
          </cell>
          <cell r="IZ437">
            <v>0</v>
          </cell>
          <cell r="JA437">
            <v>0</v>
          </cell>
          <cell r="JB437">
            <v>0</v>
          </cell>
          <cell r="JC437">
            <v>0</v>
          </cell>
          <cell r="JD437">
            <v>0</v>
          </cell>
          <cell r="JE437">
            <v>0.1055631338699925</v>
          </cell>
          <cell r="JF437">
            <v>0</v>
          </cell>
          <cell r="JG437">
            <v>-5.9069497379999447E-2</v>
          </cell>
          <cell r="JH437">
            <v>0.15171325083999854</v>
          </cell>
          <cell r="JI437">
            <v>3.027876583000122E-2</v>
          </cell>
          <cell r="JJ437">
            <v>-1.5430485199999566E-2</v>
          </cell>
          <cell r="JK437">
            <v>-1.9289002200011396E-3</v>
          </cell>
          <cell r="JL437">
            <v>0</v>
          </cell>
          <cell r="JM437">
            <v>0</v>
          </cell>
          <cell r="JN437">
            <v>0</v>
          </cell>
          <cell r="JO437">
            <v>0</v>
          </cell>
          <cell r="JP437">
            <v>0</v>
          </cell>
          <cell r="JQ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5.3355289616883965</v>
          </cell>
          <cell r="S438">
            <v>0</v>
          </cell>
          <cell r="T438">
            <v>0.46669443093003338</v>
          </cell>
          <cell r="U438">
            <v>-2.6086382485899549</v>
          </cell>
          <cell r="V438">
            <v>6.544110195449889</v>
          </cell>
          <cell r="W438">
            <v>-2.5777597089398796</v>
          </cell>
          <cell r="X438">
            <v>0</v>
          </cell>
          <cell r="Y438">
            <v>0</v>
          </cell>
          <cell r="Z438">
            <v>0</v>
          </cell>
          <cell r="AA438">
            <v>3.5108804231900876</v>
          </cell>
          <cell r="AB438">
            <v>2.4186965015360329E-4</v>
          </cell>
          <cell r="AC438">
            <v>0</v>
          </cell>
          <cell r="AD438">
            <v>0</v>
          </cell>
          <cell r="AE438">
            <v>-4.8263810946591548</v>
          </cell>
          <cell r="AF438">
            <v>0</v>
          </cell>
          <cell r="AG438">
            <v>0</v>
          </cell>
          <cell r="AH438">
            <v>-20.21916838065988</v>
          </cell>
          <cell r="AI438">
            <v>7.2546607320500698</v>
          </cell>
          <cell r="AJ438">
            <v>3.9709252190200459</v>
          </cell>
          <cell r="AK438">
            <v>3.7846877352499178</v>
          </cell>
          <cell r="AL438">
            <v>0</v>
          </cell>
          <cell r="AM438">
            <v>0.52814585093994992</v>
          </cell>
          <cell r="AN438">
            <v>-0.31585463544001868</v>
          </cell>
          <cell r="AO438">
            <v>0.17022238418007873</v>
          </cell>
          <cell r="AP438">
            <v>0</v>
          </cell>
          <cell r="AQ438">
            <v>0</v>
          </cell>
          <cell r="AR438">
            <v>6.6925415645000612</v>
          </cell>
          <cell r="AS438">
            <v>0</v>
          </cell>
          <cell r="AT438">
            <v>0</v>
          </cell>
          <cell r="AU438">
            <v>1.7280160154899704</v>
          </cell>
          <cell r="AV438">
            <v>0</v>
          </cell>
          <cell r="AW438">
            <v>0</v>
          </cell>
          <cell r="AX438">
            <v>4.9645255490099771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0.2135001729002397</v>
          </cell>
          <cell r="BF438">
            <v>0</v>
          </cell>
          <cell r="BG438">
            <v>0</v>
          </cell>
          <cell r="BH438">
            <v>0.21350017290001233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-3.3347828450018824E-2</v>
          </cell>
          <cell r="BS438">
            <v>-6.2543277309996981E-2</v>
          </cell>
          <cell r="BT438">
            <v>0.20834347621000049</v>
          </cell>
          <cell r="BU438">
            <v>6.5802064320001463E-2</v>
          </cell>
          <cell r="BV438">
            <v>-0.15525842855999983</v>
          </cell>
          <cell r="BW438">
            <v>-0.47132362828000041</v>
          </cell>
          <cell r="BX438">
            <v>0.11583613122999736</v>
          </cell>
          <cell r="BY438">
            <v>-6.4392867559998734E-2</v>
          </cell>
          <cell r="BZ438">
            <v>-0.13258582978000177</v>
          </cell>
          <cell r="CA438">
            <v>7.6515907059999222E-2</v>
          </cell>
          <cell r="CB438">
            <v>2.1004057129999865E-2</v>
          </cell>
          <cell r="CC438">
            <v>8.3535934450001292E-2</v>
          </cell>
          <cell r="CD438">
            <v>0.28171863264000052</v>
          </cell>
          <cell r="CE438">
            <v>-1.5174758390003262E-2</v>
          </cell>
          <cell r="CF438">
            <v>-3.7246922659999626E-2</v>
          </cell>
          <cell r="CG438">
            <v>-2.5421608409999408E-2</v>
          </cell>
          <cell r="CH438">
            <v>-5.4539046479998632E-2</v>
          </cell>
          <cell r="CI438">
            <v>0.27960149555000058</v>
          </cell>
          <cell r="CJ438">
            <v>-2.5323412800037914E-3</v>
          </cell>
          <cell r="CK438">
            <v>-0.13905089801999893</v>
          </cell>
          <cell r="CL438">
            <v>-1.2479046129996618E-2</v>
          </cell>
          <cell r="CM438">
            <v>0</v>
          </cell>
          <cell r="CN438">
            <v>1.7367406000090568E-4</v>
          </cell>
          <cell r="CO438">
            <v>0.16115626227999869</v>
          </cell>
          <cell r="CP438">
            <v>-0.18722398379000182</v>
          </cell>
          <cell r="CQ438">
            <v>2.3876564900007224E-3</v>
          </cell>
          <cell r="CR438">
            <v>-0.36252616656005898</v>
          </cell>
          <cell r="CS438">
            <v>-0.33154178942000101</v>
          </cell>
          <cell r="CT438">
            <v>0.27096915834000157</v>
          </cell>
          <cell r="CU438">
            <v>0.22012211398999959</v>
          </cell>
          <cell r="CV438">
            <v>0.28991037423000066</v>
          </cell>
          <cell r="CW438">
            <v>-2.5258065730000112E-2</v>
          </cell>
          <cell r="CX438">
            <v>0.27658963357999866</v>
          </cell>
          <cell r="CY438">
            <v>-3.9356786900000884E-2</v>
          </cell>
          <cell r="CZ438">
            <v>-2.9234457099999389E-2</v>
          </cell>
          <cell r="DA438">
            <v>-0.18873704002000125</v>
          </cell>
          <cell r="DB438">
            <v>-0.43021246644999778</v>
          </cell>
          <cell r="DC438">
            <v>-8.0790681190002545E-2</v>
          </cell>
          <cell r="DD438">
            <v>-0.29498615989000143</v>
          </cell>
          <cell r="DE438">
            <v>0.78238915353998095</v>
          </cell>
          <cell r="DF438">
            <v>-8.7269547720001839E-2</v>
          </cell>
          <cell r="DG438">
            <v>-0.78033656462999978</v>
          </cell>
          <cell r="DH438">
            <v>0.11572592371999946</v>
          </cell>
          <cell r="DI438">
            <v>0.14805494209000258</v>
          </cell>
          <cell r="DJ438">
            <v>4.1275537260000661E-2</v>
          </cell>
          <cell r="DK438">
            <v>7.8762134200001555E-2</v>
          </cell>
          <cell r="DL438">
            <v>-1.660546889999992E-2</v>
          </cell>
          <cell r="DM438">
            <v>0</v>
          </cell>
          <cell r="DN438">
            <v>-4.8929491499993816E-3</v>
          </cell>
          <cell r="DO438">
            <v>1.2086043803300015</v>
          </cell>
          <cell r="DP438">
            <v>0.1725403374499983</v>
          </cell>
          <cell r="DQ438">
            <v>-9.3469571109999094E-2</v>
          </cell>
          <cell r="DR438">
            <v>0.27664789173002191</v>
          </cell>
          <cell r="DS438">
            <v>-7.1237705590004197E-2</v>
          </cell>
          <cell r="DT438">
            <v>0.15840758493999729</v>
          </cell>
          <cell r="DU438">
            <v>-0.24292191696000032</v>
          </cell>
          <cell r="DV438">
            <v>0.14658455170000195</v>
          </cell>
          <cell r="DW438">
            <v>0.11946586936999992</v>
          </cell>
          <cell r="DX438">
            <v>0.20962273987000302</v>
          </cell>
          <cell r="DY438">
            <v>0.19392933131000234</v>
          </cell>
          <cell r="DZ438">
            <v>0.18521641977999792</v>
          </cell>
          <cell r="EA438">
            <v>0.1606553398700008</v>
          </cell>
          <cell r="EB438">
            <v>-0.29550323503000087</v>
          </cell>
          <cell r="EC438">
            <v>-1.8043204699999649E-2</v>
          </cell>
          <cell r="ED438">
            <v>-0.26952788283000473</v>
          </cell>
          <cell r="EE438">
            <v>0.42741226558996459</v>
          </cell>
          <cell r="EF438">
            <v>0</v>
          </cell>
          <cell r="EG438">
            <v>-1.2920661709996395E-2</v>
          </cell>
          <cell r="EH438">
            <v>-0.16569650609000064</v>
          </cell>
          <cell r="EI438">
            <v>-0.28461967986000403</v>
          </cell>
          <cell r="EJ438">
            <v>3.469509682000016E-2</v>
          </cell>
          <cell r="EK438">
            <v>0.60734270476000063</v>
          </cell>
          <cell r="EL438">
            <v>9.5497066190002755E-2</v>
          </cell>
          <cell r="EM438">
            <v>-1.5886755349999504E-2</v>
          </cell>
          <cell r="EN438">
            <v>-9.8756036490001975E-2</v>
          </cell>
          <cell r="EO438">
            <v>0.26775703731999556</v>
          </cell>
          <cell r="EP438">
            <v>0</v>
          </cell>
          <cell r="EQ438">
            <v>0</v>
          </cell>
          <cell r="ER438">
            <v>0.21403338328997279</v>
          </cell>
          <cell r="ES438">
            <v>0</v>
          </cell>
          <cell r="ET438">
            <v>3.4354069129999942E-2</v>
          </cell>
          <cell r="EU438">
            <v>-0.27322647353999763</v>
          </cell>
          <cell r="EV438">
            <v>-6.8441520859998661E-2</v>
          </cell>
          <cell r="EW438">
            <v>0.18152304916999995</v>
          </cell>
          <cell r="EX438">
            <v>0.11543033198000074</v>
          </cell>
          <cell r="EY438">
            <v>-0.22204225934000021</v>
          </cell>
          <cell r="EZ438">
            <v>6.7552216100001061E-2</v>
          </cell>
          <cell r="FA438">
            <v>-9.7375687449996917E-2</v>
          </cell>
          <cell r="FB438">
            <v>0.47625965810000181</v>
          </cell>
          <cell r="FC438">
            <v>0</v>
          </cell>
          <cell r="FD438">
            <v>0</v>
          </cell>
          <cell r="FE438">
            <v>-0.72427887153003212</v>
          </cell>
          <cell r="FF438">
            <v>7.4061125199982314E-3</v>
          </cell>
          <cell r="FG438">
            <v>-0.18465388769000057</v>
          </cell>
          <cell r="FH438">
            <v>-0.24340214221000167</v>
          </cell>
          <cell r="FI438">
            <v>0.18640042371999854</v>
          </cell>
          <cell r="FJ438">
            <v>0.18684015085999839</v>
          </cell>
          <cell r="FK438">
            <v>-0.18528175639000111</v>
          </cell>
          <cell r="FL438">
            <v>-0.18199536855999909</v>
          </cell>
          <cell r="FM438">
            <v>-6.6102751649999902E-2</v>
          </cell>
          <cell r="FN438">
            <v>-9.4235798870000664E-2</v>
          </cell>
          <cell r="FO438">
            <v>-0.1492538532599994</v>
          </cell>
          <cell r="FP438">
            <v>0</v>
          </cell>
          <cell r="FQ438">
            <v>0</v>
          </cell>
          <cell r="FR438">
            <v>0.52915606343998434</v>
          </cell>
          <cell r="FS438">
            <v>-1.3484780849999822E-2</v>
          </cell>
          <cell r="FT438">
            <v>0.13069950327999535</v>
          </cell>
          <cell r="FU438">
            <v>0.17078126639000146</v>
          </cell>
          <cell r="FV438">
            <v>0.14586412112999625</v>
          </cell>
          <cell r="FW438">
            <v>5.5933166790000044E-2</v>
          </cell>
          <cell r="FX438">
            <v>-0.26890252215000032</v>
          </cell>
          <cell r="FY438">
            <v>9.549702097000079E-2</v>
          </cell>
          <cell r="FZ438">
            <v>3.0606413699985069E-3</v>
          </cell>
          <cell r="GA438">
            <v>-3.1857491030002905E-2</v>
          </cell>
          <cell r="GB438">
            <v>0.2415651375399932</v>
          </cell>
          <cell r="GC438">
            <v>0</v>
          </cell>
          <cell r="GD438">
            <v>0</v>
          </cell>
          <cell r="GE438">
            <v>-8.7567155649992401E-2</v>
          </cell>
          <cell r="GF438">
            <v>0</v>
          </cell>
          <cell r="GG438">
            <v>-2.8819074649998555E-2</v>
          </cell>
          <cell r="GH438">
            <v>-0.10205438358000052</v>
          </cell>
          <cell r="GI438">
            <v>0.49723230515000338</v>
          </cell>
          <cell r="GJ438">
            <v>-0.11497102674999837</v>
          </cell>
          <cell r="GK438">
            <v>0.2010198040400013</v>
          </cell>
          <cell r="GL438">
            <v>0</v>
          </cell>
          <cell r="GM438">
            <v>-0.25714944565999787</v>
          </cell>
          <cell r="GN438">
            <v>0.14548454091000096</v>
          </cell>
          <cell r="GO438">
            <v>-0.42830987510999563</v>
          </cell>
          <cell r="GP438">
            <v>0</v>
          </cell>
          <cell r="GQ438">
            <v>0</v>
          </cell>
          <cell r="GR438">
            <v>1.3346580020055399E-2</v>
          </cell>
          <cell r="GS438">
            <v>0</v>
          </cell>
          <cell r="GT438">
            <v>9.2901679139998805E-2</v>
          </cell>
          <cell r="GU438">
            <v>0.25798353919000405</v>
          </cell>
          <cell r="GV438">
            <v>-0.34868779576000364</v>
          </cell>
          <cell r="GW438">
            <v>0.26791500780000277</v>
          </cell>
          <cell r="GX438">
            <v>-0.25675101812999657</v>
          </cell>
          <cell r="GY438">
            <v>0</v>
          </cell>
          <cell r="GZ438">
            <v>0</v>
          </cell>
          <cell r="HA438">
            <v>0</v>
          </cell>
          <cell r="HB438">
            <v>-1.483221999976081E-5</v>
          </cell>
          <cell r="HC438">
            <v>0</v>
          </cell>
          <cell r="HD438">
            <v>0</v>
          </cell>
          <cell r="HE438">
            <v>-7.6147373220010195E-2</v>
          </cell>
          <cell r="HF438">
            <v>0</v>
          </cell>
          <cell r="HG438">
            <v>4.0453108300013696E-3</v>
          </cell>
          <cell r="HH438">
            <v>5.4242031750000308E-2</v>
          </cell>
          <cell r="HI438">
            <v>-0.13532205742000158</v>
          </cell>
          <cell r="HJ438">
            <v>0.1046727030300012</v>
          </cell>
          <cell r="HK438">
            <v>-4.0454922549997718E-2</v>
          </cell>
          <cell r="HL438">
            <v>0</v>
          </cell>
          <cell r="HM438">
            <v>0</v>
          </cell>
          <cell r="HN438">
            <v>-6.6312550019997474E-2</v>
          </cell>
          <cell r="HO438">
            <v>2.982111160001466E-3</v>
          </cell>
          <cell r="HP438">
            <v>0</v>
          </cell>
          <cell r="HQ438">
            <v>0</v>
          </cell>
          <cell r="HR438">
            <v>-0.45633568541001068</v>
          </cell>
          <cell r="HS438">
            <v>0</v>
          </cell>
          <cell r="HT438">
            <v>-0.35760917496000033</v>
          </cell>
          <cell r="HU438">
            <v>0.34003464286000096</v>
          </cell>
          <cell r="HV438">
            <v>0.10817897944999899</v>
          </cell>
          <cell r="HW438">
            <v>-0.58151298488000336</v>
          </cell>
          <cell r="HX438">
            <v>3.4572852120000164E-2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9.8801516999969863E-2</v>
          </cell>
          <cell r="IF438">
            <v>0</v>
          </cell>
          <cell r="IG438">
            <v>0.13768121636999808</v>
          </cell>
          <cell r="IH438">
            <v>-0.14009911385999985</v>
          </cell>
          <cell r="II438">
            <v>0.18612864388000006</v>
          </cell>
          <cell r="IJ438">
            <v>1.3720922229996546E-2</v>
          </cell>
          <cell r="IK438">
            <v>-9.8630151620000106E-2</v>
          </cell>
          <cell r="IL438">
            <v>0</v>
          </cell>
          <cell r="IM438">
            <v>0</v>
          </cell>
          <cell r="IN438">
            <v>0</v>
          </cell>
          <cell r="IO438">
            <v>0</v>
          </cell>
          <cell r="IP438">
            <v>0</v>
          </cell>
          <cell r="IQ438">
            <v>0</v>
          </cell>
          <cell r="IR438">
            <v>0.33896594721005613</v>
          </cell>
          <cell r="IS438">
            <v>0</v>
          </cell>
          <cell r="IT438">
            <v>-0.10119751737000016</v>
          </cell>
          <cell r="IU438">
            <v>0.23017679249000267</v>
          </cell>
          <cell r="IV438">
            <v>2.2820568320000234E-2</v>
          </cell>
          <cell r="IW438">
            <v>0.37550095410000495</v>
          </cell>
          <cell r="IX438">
            <v>-0.1883348503299942</v>
          </cell>
          <cell r="IY438">
            <v>0</v>
          </cell>
          <cell r="IZ438">
            <v>0</v>
          </cell>
          <cell r="JA438">
            <v>0</v>
          </cell>
          <cell r="JB438">
            <v>0</v>
          </cell>
          <cell r="JC438">
            <v>0</v>
          </cell>
          <cell r="JD438">
            <v>0</v>
          </cell>
          <cell r="JE438">
            <v>0.55967582307999919</v>
          </cell>
          <cell r="JF438">
            <v>0</v>
          </cell>
          <cell r="JG438">
            <v>-0.20089190516999977</v>
          </cell>
          <cell r="JH438">
            <v>0.5092856722899981</v>
          </cell>
          <cell r="JI438">
            <v>8.3418853839997809E-2</v>
          </cell>
          <cell r="JJ438">
            <v>6.9222650759996895E-2</v>
          </cell>
          <cell r="JK438">
            <v>9.8640551359999051E-2</v>
          </cell>
          <cell r="JL438">
            <v>0</v>
          </cell>
          <cell r="JM438">
            <v>0</v>
          </cell>
          <cell r="JN438">
            <v>0</v>
          </cell>
          <cell r="JO438">
            <v>0</v>
          </cell>
          <cell r="JP438">
            <v>0</v>
          </cell>
          <cell r="JQ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9.597773880661407</v>
          </cell>
          <cell r="S439">
            <v>0</v>
          </cell>
          <cell r="T439">
            <v>0</v>
          </cell>
          <cell r="U439">
            <v>-0.52288398877976761</v>
          </cell>
          <cell r="V439">
            <v>-1.3181610108699715</v>
          </cell>
          <cell r="W439">
            <v>3.8547982670900183</v>
          </cell>
          <cell r="X439">
            <v>0</v>
          </cell>
          <cell r="Y439">
            <v>0</v>
          </cell>
          <cell r="Z439">
            <v>0</v>
          </cell>
          <cell r="AA439">
            <v>3.7887935743600565</v>
          </cell>
          <cell r="AB439">
            <v>3.7952270388600482</v>
          </cell>
          <cell r="AC439">
            <v>0</v>
          </cell>
          <cell r="AD439">
            <v>0</v>
          </cell>
          <cell r="AE439">
            <v>18.842418343941972</v>
          </cell>
          <cell r="AF439">
            <v>0</v>
          </cell>
          <cell r="AG439">
            <v>0</v>
          </cell>
          <cell r="AH439">
            <v>15.31454603178031</v>
          </cell>
          <cell r="AI439">
            <v>-0.51681520730016928</v>
          </cell>
          <cell r="AJ439">
            <v>7.9436135220200867</v>
          </cell>
          <cell r="AK439">
            <v>-3.4999862503600525</v>
          </cell>
          <cell r="AL439">
            <v>0</v>
          </cell>
          <cell r="AM439">
            <v>0</v>
          </cell>
          <cell r="AN439">
            <v>-0.39893975220002176</v>
          </cell>
          <cell r="AO439">
            <v>0</v>
          </cell>
          <cell r="AP439">
            <v>0</v>
          </cell>
          <cell r="AQ439">
            <v>0</v>
          </cell>
          <cell r="AR439">
            <v>0.48726237692972063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0.48726237693017538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3.8381096990706283</v>
          </cell>
          <cell r="BF439">
            <v>0</v>
          </cell>
          <cell r="BG439">
            <v>0</v>
          </cell>
          <cell r="BH439">
            <v>3.8381096990701735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20.261437856472185</v>
          </cell>
          <cell r="BS439">
            <v>0</v>
          </cell>
          <cell r="BT439">
            <v>0</v>
          </cell>
          <cell r="BU439">
            <v>0</v>
          </cell>
          <cell r="BV439">
            <v>3.5784942987500017</v>
          </cell>
          <cell r="BW439">
            <v>13.248317207159744</v>
          </cell>
          <cell r="BX439">
            <v>-0.77925094372994863</v>
          </cell>
          <cell r="BY439">
            <v>0</v>
          </cell>
          <cell r="BZ439">
            <v>0</v>
          </cell>
          <cell r="CA439">
            <v>0</v>
          </cell>
          <cell r="CB439">
            <v>4.2138772942901142</v>
          </cell>
          <cell r="CC439">
            <v>0</v>
          </cell>
          <cell r="CD439">
            <v>0</v>
          </cell>
          <cell r="CE439">
            <v>0.72220441918994993</v>
          </cell>
          <cell r="CF439">
            <v>-3.2344569820004665E-2</v>
          </cell>
          <cell r="CG439">
            <v>0.1393956266300016</v>
          </cell>
          <cell r="CH439">
            <v>0.14680735153000057</v>
          </cell>
          <cell r="CI439">
            <v>1.4357832499953815E-3</v>
          </cell>
          <cell r="CJ439">
            <v>-0.23052506581999666</v>
          </cell>
          <cell r="CK439">
            <v>9.6220981049995657E-2</v>
          </cell>
          <cell r="CL439">
            <v>-8.5742289739997091E-2</v>
          </cell>
          <cell r="CM439">
            <v>0</v>
          </cell>
          <cell r="CN439">
            <v>0</v>
          </cell>
          <cell r="CO439">
            <v>0.7603072132699964</v>
          </cell>
          <cell r="CP439">
            <v>-9.5844578879997755E-2</v>
          </cell>
          <cell r="CQ439">
            <v>2.2493967719995567E-2</v>
          </cell>
          <cell r="CR439">
            <v>0.64506398959997568</v>
          </cell>
          <cell r="CS439">
            <v>0.54282080152000134</v>
          </cell>
          <cell r="CT439">
            <v>0.11300328111999747</v>
          </cell>
          <cell r="CU439">
            <v>0.2311123488699991</v>
          </cell>
          <cell r="CV439">
            <v>5.2244715899995242E-2</v>
          </cell>
          <cell r="CW439">
            <v>-5.0709678689997872E-2</v>
          </cell>
          <cell r="CX439">
            <v>0.12268360971999925</v>
          </cell>
          <cell r="CY439">
            <v>7.8004767890000437E-2</v>
          </cell>
          <cell r="CZ439">
            <v>1.9746879329996858E-2</v>
          </cell>
          <cell r="DA439">
            <v>-8.9512067100017134E-3</v>
          </cell>
          <cell r="DB439">
            <v>-0.64482613364999963</v>
          </cell>
          <cell r="DC439">
            <v>0</v>
          </cell>
          <cell r="DD439">
            <v>0.18993460429999232</v>
          </cell>
          <cell r="DE439">
            <v>0.72871666446002337</v>
          </cell>
          <cell r="DF439">
            <v>1.4101927499993394E-2</v>
          </cell>
          <cell r="DG439">
            <v>0.59691011042999875</v>
          </cell>
          <cell r="DH439">
            <v>0.18395102203999869</v>
          </cell>
          <cell r="DI439">
            <v>-0.34695837687999997</v>
          </cell>
          <cell r="DJ439">
            <v>1.2406087029994239E-2</v>
          </cell>
          <cell r="DK439">
            <v>5.7294979369999055E-2</v>
          </cell>
          <cell r="DL439">
            <v>0</v>
          </cell>
          <cell r="DM439">
            <v>-2.7394444070001356E-2</v>
          </cell>
          <cell r="DN439">
            <v>3.0402041999977314E-4</v>
          </cell>
          <cell r="DO439">
            <v>4.6322422789998541E-2</v>
          </cell>
          <cell r="DP439">
            <v>0.19177891583000672</v>
          </cell>
          <cell r="DQ439">
            <v>0</v>
          </cell>
          <cell r="DR439">
            <v>-0.12747383921998789</v>
          </cell>
          <cell r="DS439">
            <v>-0.29384276089000849</v>
          </cell>
          <cell r="DT439">
            <v>-4.8802451410001169E-2</v>
          </cell>
          <cell r="DU439">
            <v>8.4479175409999385E-2</v>
          </cell>
          <cell r="DV439">
            <v>-0.25205451904999876</v>
          </cell>
          <cell r="DW439">
            <v>0.14512548735000053</v>
          </cell>
          <cell r="DX439">
            <v>0.3096007426900016</v>
          </cell>
          <cell r="DY439">
            <v>9.8968831349999675E-2</v>
          </cell>
          <cell r="DZ439">
            <v>7.5911229019997251E-2</v>
          </cell>
          <cell r="EA439">
            <v>0</v>
          </cell>
          <cell r="EB439">
            <v>-0.169120673030001</v>
          </cell>
          <cell r="EC439">
            <v>9.8968831349999675E-2</v>
          </cell>
          <cell r="ED439">
            <v>-0.17670773201000145</v>
          </cell>
          <cell r="EE439">
            <v>-0.38411892056996066</v>
          </cell>
          <cell r="EF439">
            <v>0</v>
          </cell>
          <cell r="EG439">
            <v>0.16872915508999853</v>
          </cell>
          <cell r="EH439">
            <v>-0.63252316484999938</v>
          </cell>
          <cell r="EI439">
            <v>-0.13606667282999751</v>
          </cell>
          <cell r="EJ439">
            <v>-0.37087083741000271</v>
          </cell>
          <cell r="EK439">
            <v>0.24357924230999828</v>
          </cell>
          <cell r="EL439">
            <v>-2.507214800004931E-4</v>
          </cell>
          <cell r="EM439">
            <v>9.8929043269997408E-2</v>
          </cell>
          <cell r="EN439">
            <v>-8.1162192419999002E-2</v>
          </cell>
          <cell r="EO439">
            <v>0.32551722774999803</v>
          </cell>
          <cell r="EP439">
            <v>0</v>
          </cell>
          <cell r="EQ439">
            <v>0</v>
          </cell>
          <cell r="ER439">
            <v>-0.3821392449300447</v>
          </cell>
          <cell r="ES439">
            <v>0</v>
          </cell>
          <cell r="ET439">
            <v>0.19885257685999846</v>
          </cell>
          <cell r="EU439">
            <v>0.18747388357000361</v>
          </cell>
          <cell r="EV439">
            <v>-2.0713870320001604E-2</v>
          </cell>
          <cell r="EW439">
            <v>-0.38882018163000254</v>
          </cell>
          <cell r="EX439">
            <v>4.01118280599988E-2</v>
          </cell>
          <cell r="EY439">
            <v>7.6698670400006108E-2</v>
          </cell>
          <cell r="EZ439">
            <v>0.15867774278000013</v>
          </cell>
          <cell r="FA439">
            <v>-0.10071626977000037</v>
          </cell>
          <cell r="FB439">
            <v>-0.53370362487999756</v>
          </cell>
          <cell r="FC439">
            <v>0</v>
          </cell>
          <cell r="FD439">
            <v>0</v>
          </cell>
          <cell r="FE439">
            <v>0.93968312262006748</v>
          </cell>
          <cell r="FF439">
            <v>-8.1571439099974441E-3</v>
          </cell>
          <cell r="FG439">
            <v>0.28161576697999635</v>
          </cell>
          <cell r="FH439">
            <v>0.15623711523999617</v>
          </cell>
          <cell r="FI439">
            <v>0.35460554631000107</v>
          </cell>
          <cell r="FJ439">
            <v>0.39126496923000076</v>
          </cell>
          <cell r="FK439">
            <v>0.17342104234999667</v>
          </cell>
          <cell r="FL439">
            <v>-0.10244890118000072</v>
          </cell>
          <cell r="FM439">
            <v>6.0389971989998514E-2</v>
          </cell>
          <cell r="FN439">
            <v>-0.2998161524500027</v>
          </cell>
          <cell r="FO439">
            <v>-6.7429091939999353E-2</v>
          </cell>
          <cell r="FP439">
            <v>0</v>
          </cell>
          <cell r="FQ439">
            <v>0</v>
          </cell>
          <cell r="FR439">
            <v>0.52291192887003035</v>
          </cell>
          <cell r="FS439">
            <v>0</v>
          </cell>
          <cell r="FT439">
            <v>4.7978004560000898E-2</v>
          </cell>
          <cell r="FU439">
            <v>-0.29367421378000103</v>
          </cell>
          <cell r="FV439">
            <v>0.42062109099000011</v>
          </cell>
          <cell r="FW439">
            <v>0.24564554761999702</v>
          </cell>
          <cell r="FX439">
            <v>0.605087977649994</v>
          </cell>
          <cell r="FY439">
            <v>0</v>
          </cell>
          <cell r="FZ439">
            <v>-6.0822767600008376E-3</v>
          </cell>
          <cell r="GA439">
            <v>-0.20509132938000008</v>
          </cell>
          <cell r="GB439">
            <v>-0.29157287203000237</v>
          </cell>
          <cell r="GC439">
            <v>0</v>
          </cell>
          <cell r="GD439">
            <v>0</v>
          </cell>
          <cell r="GE439">
            <v>1.2970615747000238</v>
          </cell>
          <cell r="GF439">
            <v>0</v>
          </cell>
          <cell r="GG439">
            <v>7.2704023260001804E-2</v>
          </cell>
          <cell r="GH439">
            <v>0.45518875991999863</v>
          </cell>
          <cell r="GI439">
            <v>-0.3628707197299903</v>
          </cell>
          <cell r="GJ439">
            <v>7.676360284999717E-2</v>
          </cell>
          <cell r="GK439">
            <v>0.42311268647000233</v>
          </cell>
          <cell r="GL439">
            <v>-4.3646119599998201E-3</v>
          </cell>
          <cell r="GM439">
            <v>0.25919662330000293</v>
          </cell>
          <cell r="GN439">
            <v>9.8968990150002156E-2</v>
          </cell>
          <cell r="GO439">
            <v>0.27836222044000181</v>
          </cell>
          <cell r="GP439">
            <v>0</v>
          </cell>
          <cell r="GQ439">
            <v>0</v>
          </cell>
          <cell r="GR439">
            <v>-0.67622895490001156</v>
          </cell>
          <cell r="GS439">
            <v>0</v>
          </cell>
          <cell r="GT439">
            <v>0</v>
          </cell>
          <cell r="GU439">
            <v>-0.3442858337800061</v>
          </cell>
          <cell r="GV439">
            <v>0.11761992564999701</v>
          </cell>
          <cell r="GW439">
            <v>-8.6611991720001669E-2</v>
          </cell>
          <cell r="GX439">
            <v>-0.44718051806999881</v>
          </cell>
          <cell r="GY439">
            <v>0</v>
          </cell>
          <cell r="GZ439">
            <v>0</v>
          </cell>
          <cell r="HA439">
            <v>0</v>
          </cell>
          <cell r="HB439">
            <v>8.4229463020008666E-2</v>
          </cell>
          <cell r="HC439">
            <v>0</v>
          </cell>
          <cell r="HD439">
            <v>0</v>
          </cell>
          <cell r="HE439">
            <v>0.71051529649008671</v>
          </cell>
          <cell r="HF439">
            <v>0</v>
          </cell>
          <cell r="HG439">
            <v>-1.0305162689999037E-2</v>
          </cell>
          <cell r="HH439">
            <v>0.54898589804999887</v>
          </cell>
          <cell r="HI439">
            <v>-0.13664101310000376</v>
          </cell>
          <cell r="HJ439">
            <v>0.24150834069000382</v>
          </cell>
          <cell r="HK439">
            <v>-9.600900100999965E-2</v>
          </cell>
          <cell r="HL439">
            <v>0</v>
          </cell>
          <cell r="HM439">
            <v>0</v>
          </cell>
          <cell r="HN439">
            <v>7.8746781389998688E-2</v>
          </cell>
          <cell r="HO439">
            <v>8.4229453160006074E-2</v>
          </cell>
          <cell r="HP439">
            <v>0</v>
          </cell>
          <cell r="HQ439">
            <v>0</v>
          </cell>
          <cell r="HR439">
            <v>0.31894528645000264</v>
          </cell>
          <cell r="HS439">
            <v>0</v>
          </cell>
          <cell r="HT439">
            <v>-3.1332484709999164E-2</v>
          </cell>
          <cell r="HU439">
            <v>0.30641117519000716</v>
          </cell>
          <cell r="HV439">
            <v>0.14926464711000165</v>
          </cell>
          <cell r="HW439">
            <v>-1.3025776530000144E-2</v>
          </cell>
          <cell r="HX439">
            <v>-9.2372274609999749E-2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0</v>
          </cell>
          <cell r="IE439">
            <v>-0.48090867736004839</v>
          </cell>
          <cell r="IF439">
            <v>0</v>
          </cell>
          <cell r="IG439">
            <v>-9.8968977420000215E-2</v>
          </cell>
          <cell r="IH439">
            <v>-0.21604263223999709</v>
          </cell>
          <cell r="II439">
            <v>-0.14957176219999724</v>
          </cell>
          <cell r="IJ439">
            <v>-0.11529428292000077</v>
          </cell>
          <cell r="IK439">
            <v>9.8968977420000215E-2</v>
          </cell>
          <cell r="IL439">
            <v>0</v>
          </cell>
          <cell r="IM439">
            <v>0</v>
          </cell>
          <cell r="IN439">
            <v>0</v>
          </cell>
          <cell r="IO439">
            <v>0</v>
          </cell>
          <cell r="IP439">
            <v>0</v>
          </cell>
          <cell r="IQ439">
            <v>0</v>
          </cell>
          <cell r="IR439">
            <v>-0.70325583731005281</v>
          </cell>
          <cell r="IS439">
            <v>0</v>
          </cell>
          <cell r="IT439">
            <v>-0.29680919475999445</v>
          </cell>
          <cell r="IU439">
            <v>-0.39847464027000257</v>
          </cell>
          <cell r="IV439">
            <v>8.6219714639995004E-2</v>
          </cell>
          <cell r="IW439">
            <v>1.0853110269998467E-2</v>
          </cell>
          <cell r="IX439">
            <v>-0.10504482718999952</v>
          </cell>
          <cell r="IY439">
            <v>0</v>
          </cell>
          <cell r="IZ439">
            <v>0</v>
          </cell>
          <cell r="JA439">
            <v>0</v>
          </cell>
          <cell r="JB439">
            <v>0</v>
          </cell>
          <cell r="JC439">
            <v>0</v>
          </cell>
          <cell r="JD439">
            <v>0</v>
          </cell>
          <cell r="JE439">
            <v>-0.93796953336993738</v>
          </cell>
          <cell r="JF439">
            <v>0</v>
          </cell>
          <cell r="JG439">
            <v>-0.11820808204999977</v>
          </cell>
          <cell r="JH439">
            <v>-0.85292505382999906</v>
          </cell>
          <cell r="JI439">
            <v>0.2143147543899957</v>
          </cell>
          <cell r="JJ439">
            <v>-0.18259829060999877</v>
          </cell>
          <cell r="JK439">
            <v>1.4471387300005745E-3</v>
          </cell>
          <cell r="JL439">
            <v>0</v>
          </cell>
          <cell r="JM439">
            <v>0</v>
          </cell>
          <cell r="JN439">
            <v>0</v>
          </cell>
          <cell r="JO439">
            <v>0</v>
          </cell>
          <cell r="JP439">
            <v>0</v>
          </cell>
          <cell r="JQ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3.4181153957597417</v>
          </cell>
          <cell r="S440">
            <v>0</v>
          </cell>
          <cell r="T440">
            <v>0</v>
          </cell>
          <cell r="U440">
            <v>1.1606610568400129</v>
          </cell>
          <cell r="V440">
            <v>3.1300071408400072</v>
          </cell>
          <cell r="W440">
            <v>-1.5124342612999726</v>
          </cell>
          <cell r="X440">
            <v>0</v>
          </cell>
          <cell r="Y440">
            <v>0</v>
          </cell>
          <cell r="Z440">
            <v>0</v>
          </cell>
          <cell r="AA440">
            <v>-0.28764729364999653</v>
          </cell>
          <cell r="AB440">
            <v>0.92752875303000337</v>
          </cell>
          <cell r="AC440">
            <v>0</v>
          </cell>
          <cell r="AD440">
            <v>0</v>
          </cell>
          <cell r="AE440">
            <v>6.3922724115600431</v>
          </cell>
          <cell r="AF440">
            <v>0</v>
          </cell>
          <cell r="AG440">
            <v>0</v>
          </cell>
          <cell r="AH440">
            <v>2.3464558112399914</v>
          </cell>
          <cell r="AI440">
            <v>0.94340990462001173</v>
          </cell>
          <cell r="AJ440">
            <v>0.78009594442002594</v>
          </cell>
          <cell r="AK440">
            <v>0.82309039599999778</v>
          </cell>
          <cell r="AL440">
            <v>0</v>
          </cell>
          <cell r="AM440">
            <v>0</v>
          </cell>
          <cell r="AN440">
            <v>0.7170684181999718</v>
          </cell>
          <cell r="AO440">
            <v>0.78215193708001607</v>
          </cell>
          <cell r="AP440">
            <v>0</v>
          </cell>
          <cell r="AQ440">
            <v>0</v>
          </cell>
          <cell r="AR440">
            <v>0.30494176319962207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1.6112676274100011</v>
          </cell>
          <cell r="AY440">
            <v>-1.3063258642099811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0.12946298952965662</v>
          </cell>
          <cell r="BF440">
            <v>0</v>
          </cell>
          <cell r="BG440">
            <v>0</v>
          </cell>
          <cell r="BH440">
            <v>0.80789140104991475</v>
          </cell>
          <cell r="BI440">
            <v>0</v>
          </cell>
          <cell r="BJ440">
            <v>0</v>
          </cell>
          <cell r="BK440">
            <v>0</v>
          </cell>
          <cell r="BL440">
            <v>-0.67842841152000233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5.2204831158096567</v>
          </cell>
          <cell r="BS440">
            <v>0</v>
          </cell>
          <cell r="BT440">
            <v>0</v>
          </cell>
          <cell r="BU440">
            <v>2.2704837044400392</v>
          </cell>
          <cell r="BV440">
            <v>0.6953109642599884</v>
          </cell>
          <cell r="BW440">
            <v>2.2290820558000348</v>
          </cell>
          <cell r="BX440">
            <v>-0.56328177386996003</v>
          </cell>
          <cell r="BY440">
            <v>0</v>
          </cell>
          <cell r="BZ440">
            <v>0</v>
          </cell>
          <cell r="CA440">
            <v>0</v>
          </cell>
          <cell r="CB440">
            <v>0.58888816517992382</v>
          </cell>
          <cell r="CC440">
            <v>0</v>
          </cell>
          <cell r="CD440">
            <v>0</v>
          </cell>
          <cell r="CE440">
            <v>-9.6569987530003232E-2</v>
          </cell>
          <cell r="CF440">
            <v>-4.7086002139998584E-2</v>
          </cell>
          <cell r="CG440">
            <v>-5.1534316060000585E-2</v>
          </cell>
          <cell r="CH440">
            <v>8.1479855599999595E-2</v>
          </cell>
          <cell r="CI440">
            <v>-2.8073883530000288E-2</v>
          </cell>
          <cell r="CJ440">
            <v>-1.9232776209999969E-2</v>
          </cell>
          <cell r="CK440">
            <v>8.7689257040000079E-2</v>
          </cell>
          <cell r="CL440">
            <v>5.7135825470000512E-2</v>
          </cell>
          <cell r="CM440">
            <v>0</v>
          </cell>
          <cell r="CN440">
            <v>-7.2396960169999858E-2</v>
          </cell>
          <cell r="CO440">
            <v>-0.17153799654999968</v>
          </cell>
          <cell r="CP440">
            <v>3.2466948819999786E-2</v>
          </cell>
          <cell r="CQ440">
            <v>3.4520060200000202E-2</v>
          </cell>
          <cell r="CR440">
            <v>-2.1876131550015998E-2</v>
          </cell>
          <cell r="CS440">
            <v>-3.9576907519998983E-2</v>
          </cell>
          <cell r="CT440">
            <v>4.4783214899998924E-2</v>
          </cell>
          <cell r="CU440">
            <v>1.8706699040001773E-2</v>
          </cell>
          <cell r="CV440">
            <v>0.10826125585999868</v>
          </cell>
          <cell r="CW440">
            <v>7.026084922000031E-2</v>
          </cell>
          <cell r="CX440">
            <v>-6.0195684019999973E-2</v>
          </cell>
          <cell r="CY440">
            <v>2.0487415140000742E-2</v>
          </cell>
          <cell r="CZ440">
            <v>0</v>
          </cell>
          <cell r="DA440">
            <v>-3.9739966900000478E-2</v>
          </cell>
          <cell r="DB440">
            <v>-0.10983403702999883</v>
          </cell>
          <cell r="DC440">
            <v>1.9369135869999887E-2</v>
          </cell>
          <cell r="DD440">
            <v>-5.4398106109999844E-2</v>
          </cell>
          <cell r="DE440">
            <v>0.10794585223000297</v>
          </cell>
          <cell r="DF440">
            <v>-5.3148492039998274E-2</v>
          </cell>
          <cell r="DG440">
            <v>-3.195236948999991E-2</v>
          </cell>
          <cell r="DH440">
            <v>6.4216043420000979E-2</v>
          </cell>
          <cell r="DI440">
            <v>-1.3176459349999448E-2</v>
          </cell>
          <cell r="DJ440">
            <v>4.7616272119999969E-2</v>
          </cell>
          <cell r="DK440">
            <v>2.8798182290000973E-2</v>
          </cell>
          <cell r="DL440">
            <v>2.651883954000045E-2</v>
          </cell>
          <cell r="DM440">
            <v>1.9493891499999805E-2</v>
          </cell>
          <cell r="DN440">
            <v>8.631843879999046E-3</v>
          </cell>
          <cell r="DO440">
            <v>5.5475669199989142E-3</v>
          </cell>
          <cell r="DP440">
            <v>-2.407858162999954E-2</v>
          </cell>
          <cell r="DQ440">
            <v>2.9479115070000006E-2</v>
          </cell>
          <cell r="DR440">
            <v>8.9688961000007339E-3</v>
          </cell>
          <cell r="DS440">
            <v>-9.0864514199999746E-3</v>
          </cell>
          <cell r="DT440">
            <v>-1.0557801720000981E-2</v>
          </cell>
          <cell r="DU440">
            <v>3.7153157320000574E-2</v>
          </cell>
          <cell r="DV440">
            <v>4.1852500200016962E-3</v>
          </cell>
          <cell r="DW440">
            <v>1.4130685400006726E-3</v>
          </cell>
          <cell r="DX440">
            <v>3.0277004730001167E-2</v>
          </cell>
          <cell r="DY440">
            <v>-1.9399789390000421E-2</v>
          </cell>
          <cell r="DZ440">
            <v>-1.9495472910000089E-2</v>
          </cell>
          <cell r="EA440">
            <v>-9.7250138799997998E-3</v>
          </cell>
          <cell r="EB440">
            <v>-0.11327715492999957</v>
          </cell>
          <cell r="EC440">
            <v>-2.0256709280000784E-2</v>
          </cell>
          <cell r="ED440">
            <v>0.13773880902000002</v>
          </cell>
          <cell r="EE440">
            <v>0.2925091444499941</v>
          </cell>
          <cell r="EF440">
            <v>0</v>
          </cell>
          <cell r="EG440">
            <v>5.2125783920000224E-2</v>
          </cell>
          <cell r="EH440">
            <v>4.2455873300000668E-2</v>
          </cell>
          <cell r="EI440">
            <v>0.12183221431999947</v>
          </cell>
          <cell r="EJ440">
            <v>5.9551976339999868E-2</v>
          </cell>
          <cell r="EK440">
            <v>-6.2955664880000484E-2</v>
          </cell>
          <cell r="EL440">
            <v>1.0032675169999727E-2</v>
          </cell>
          <cell r="EM440">
            <v>1.9493894970000092E-2</v>
          </cell>
          <cell r="EN440">
            <v>-4.2129909750000305E-2</v>
          </cell>
          <cell r="EO440">
            <v>9.2102301059998837E-2</v>
          </cell>
          <cell r="EP440">
            <v>0</v>
          </cell>
          <cell r="EQ440">
            <v>0</v>
          </cell>
          <cell r="ER440">
            <v>0.18248562577001337</v>
          </cell>
          <cell r="ES440">
            <v>0</v>
          </cell>
          <cell r="ET440">
            <v>2.0796033950000847E-2</v>
          </cell>
          <cell r="EU440">
            <v>3.0626716389999586E-2</v>
          </cell>
          <cell r="EV440">
            <v>5.434268371999984E-2</v>
          </cell>
          <cell r="EW440">
            <v>-2.2514214709999258E-2</v>
          </cell>
          <cell r="EX440">
            <v>2.5560811390001881E-2</v>
          </cell>
          <cell r="EY440">
            <v>1.7909716649999297E-2</v>
          </cell>
          <cell r="EZ440">
            <v>-1.4518762009999797E-2</v>
          </cell>
          <cell r="FA440">
            <v>1.9000217100000327E-2</v>
          </cell>
          <cell r="FB440">
            <v>5.1282423290000878E-2</v>
          </cell>
          <cell r="FC440">
            <v>0</v>
          </cell>
          <cell r="FD440">
            <v>0</v>
          </cell>
          <cell r="FE440">
            <v>4.5223530510014598E-2</v>
          </cell>
          <cell r="FF440">
            <v>0</v>
          </cell>
          <cell r="FG440">
            <v>-2.582636030000085E-2</v>
          </cell>
          <cell r="FH440">
            <v>-5.715537770000001E-2</v>
          </cell>
          <cell r="FI440">
            <v>2.7388194620002082E-2</v>
          </cell>
          <cell r="FJ440">
            <v>0.14109467940000098</v>
          </cell>
          <cell r="FK440">
            <v>-4.16359396699999E-2</v>
          </cell>
          <cell r="FL440">
            <v>-4.6171068649999647E-2</v>
          </cell>
          <cell r="FM440">
            <v>-1.9493886890000311E-2</v>
          </cell>
          <cell r="FN440">
            <v>1.5070647589999098E-2</v>
          </cell>
          <cell r="FO440">
            <v>5.1952642109998948E-2</v>
          </cell>
          <cell r="FP440">
            <v>0</v>
          </cell>
          <cell r="FQ440">
            <v>0</v>
          </cell>
          <cell r="FR440">
            <v>4.9444761419991323E-2</v>
          </cell>
          <cell r="FS440">
            <v>3.1702034640000321E-2</v>
          </cell>
          <cell r="FT440">
            <v>-1.4403017099997584E-3</v>
          </cell>
          <cell r="FU440">
            <v>2.0621260709999589E-2</v>
          </cell>
          <cell r="FV440">
            <v>0.11482474295999978</v>
          </cell>
          <cell r="FW440">
            <v>-8.9578007500001888E-3</v>
          </cell>
          <cell r="FX440">
            <v>4.2583403760000138E-2</v>
          </cell>
          <cell r="FY440">
            <v>2.427450849999957E-3</v>
          </cell>
          <cell r="FZ440">
            <v>-1.9493885740000216E-2</v>
          </cell>
          <cell r="GA440">
            <v>-5.7984882750000466E-2</v>
          </cell>
          <cell r="GB440">
            <v>-7.483726054999984E-2</v>
          </cell>
          <cell r="GC440">
            <v>0</v>
          </cell>
          <cell r="GD440">
            <v>0</v>
          </cell>
          <cell r="GE440">
            <v>0.33459714696999754</v>
          </cell>
          <cell r="GF440">
            <v>0</v>
          </cell>
          <cell r="GG440">
            <v>4.0480016729999235E-2</v>
          </cell>
          <cell r="GH440">
            <v>-2.3569002269999473E-2</v>
          </cell>
          <cell r="GI440">
            <v>1.2015314700000168E-2</v>
          </cell>
          <cell r="GJ440">
            <v>-6.27241667000078E-3</v>
          </cell>
          <cell r="GK440">
            <v>7.85172240500005E-2</v>
          </cell>
          <cell r="GL440">
            <v>-1.9493891999999846E-2</v>
          </cell>
          <cell r="GM440">
            <v>0.10756884385000109</v>
          </cell>
          <cell r="GN440">
            <v>3.8531099230000088E-2</v>
          </cell>
          <cell r="GO440">
            <v>0.1068199593500001</v>
          </cell>
          <cell r="GP440">
            <v>0</v>
          </cell>
          <cell r="GQ440">
            <v>0</v>
          </cell>
          <cell r="GR440">
            <v>-8.9713876109996704E-2</v>
          </cell>
          <cell r="GS440">
            <v>0</v>
          </cell>
          <cell r="GT440">
            <v>-5.7030692239999681E-2</v>
          </cell>
          <cell r="GU440">
            <v>-1.1745655470000393E-2</v>
          </cell>
          <cell r="GV440">
            <v>-4.7779840999995216E-3</v>
          </cell>
          <cell r="GW440">
            <v>-8.6261096500006573E-3</v>
          </cell>
          <cell r="GX440">
            <v>-1.0326766090000383E-2</v>
          </cell>
          <cell r="GY440">
            <v>0</v>
          </cell>
          <cell r="GZ440">
            <v>0</v>
          </cell>
          <cell r="HA440">
            <v>0</v>
          </cell>
          <cell r="HB440">
            <v>2.7933314399994913E-3</v>
          </cell>
          <cell r="HC440">
            <v>0</v>
          </cell>
          <cell r="HD440">
            <v>0</v>
          </cell>
          <cell r="HE440">
            <v>2.7580405629976212E-2</v>
          </cell>
          <cell r="HF440">
            <v>0</v>
          </cell>
          <cell r="HG440">
            <v>0</v>
          </cell>
          <cell r="HH440">
            <v>2.7036514019999736E-2</v>
          </cell>
          <cell r="HI440">
            <v>2.6884657900003717E-3</v>
          </cell>
          <cell r="HJ440">
            <v>-4.9741974720000748E-2</v>
          </cell>
          <cell r="HK440">
            <v>5.5364351999998007E-4</v>
          </cell>
          <cell r="HL440">
            <v>0</v>
          </cell>
          <cell r="HM440">
            <v>0</v>
          </cell>
          <cell r="HN440">
            <v>1.1360349039999385E-2</v>
          </cell>
          <cell r="HO440">
            <v>3.5683407979998805E-2</v>
          </cell>
          <cell r="HP440">
            <v>0</v>
          </cell>
          <cell r="HQ440">
            <v>0</v>
          </cell>
          <cell r="HR440">
            <v>-6.3280535990003273E-2</v>
          </cell>
          <cell r="HS440">
            <v>0</v>
          </cell>
          <cell r="HT440">
            <v>8.0852984000046035E-4</v>
          </cell>
          <cell r="HU440">
            <v>-5.8282217980000439E-2</v>
          </cell>
          <cell r="HV440">
            <v>2.5940900650000209E-2</v>
          </cell>
          <cell r="HW440">
            <v>-5.1241637989999589E-2</v>
          </cell>
          <cell r="HX440">
            <v>1.9493889490000527E-2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0</v>
          </cell>
          <cell r="IE440">
            <v>5.9143469640005719E-2</v>
          </cell>
          <cell r="IF440">
            <v>0</v>
          </cell>
          <cell r="IG440">
            <v>1.5804296609999824E-2</v>
          </cell>
          <cell r="IH440">
            <v>-8.0454503840000413E-2</v>
          </cell>
          <cell r="II440">
            <v>6.782564783999856E-2</v>
          </cell>
          <cell r="IJ440">
            <v>3.6474139540000117E-2</v>
          </cell>
          <cell r="IK440">
            <v>1.9493889489999638E-2</v>
          </cell>
          <cell r="IL440">
            <v>0</v>
          </cell>
          <cell r="IM440">
            <v>0</v>
          </cell>
          <cell r="IN440">
            <v>0</v>
          </cell>
          <cell r="IO440">
            <v>0</v>
          </cell>
          <cell r="IP440">
            <v>0</v>
          </cell>
          <cell r="IQ440">
            <v>0</v>
          </cell>
          <cell r="IR440">
            <v>-7.9873692890004122E-2</v>
          </cell>
          <cell r="IS440">
            <v>0</v>
          </cell>
          <cell r="IT440">
            <v>-3.0340639699995009E-3</v>
          </cell>
          <cell r="IU440">
            <v>-2.9449538900001571E-3</v>
          </cell>
          <cell r="IV440">
            <v>-2.9088243750000409E-2</v>
          </cell>
          <cell r="IW440">
            <v>-2.0325949310001867E-2</v>
          </cell>
          <cell r="IX440">
            <v>-2.4480481970000412E-2</v>
          </cell>
          <cell r="IY440">
            <v>0</v>
          </cell>
          <cell r="IZ440">
            <v>0</v>
          </cell>
          <cell r="JA440">
            <v>0</v>
          </cell>
          <cell r="JB440">
            <v>0</v>
          </cell>
          <cell r="JC440">
            <v>0</v>
          </cell>
          <cell r="JD440">
            <v>0</v>
          </cell>
          <cell r="JE440">
            <v>1.3841353500012588E-2</v>
          </cell>
          <cell r="JF440">
            <v>0</v>
          </cell>
          <cell r="JG440">
            <v>6.2574749099999494E-3</v>
          </cell>
          <cell r="JH440">
            <v>-6.8363175300003576E-3</v>
          </cell>
          <cell r="JI440">
            <v>3.4627893189999703E-2</v>
          </cell>
          <cell r="JJ440">
            <v>-1.9721327899998364E-2</v>
          </cell>
          <cell r="JK440">
            <v>-4.8636916999988955E-4</v>
          </cell>
          <cell r="JL440">
            <v>0</v>
          </cell>
          <cell r="JM440">
            <v>0</v>
          </cell>
          <cell r="JN440">
            <v>0</v>
          </cell>
          <cell r="JO440">
            <v>0</v>
          </cell>
          <cell r="JP440">
            <v>0</v>
          </cell>
          <cell r="JQ440">
            <v>0</v>
          </cell>
        </row>
        <row r="441">
          <cell r="F441">
            <v>0</v>
          </cell>
          <cell r="G441">
            <v>0</v>
          </cell>
          <cell r="H441">
            <v>2.2751705960217805E-2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41.107297714272136</v>
          </cell>
          <cell r="S441">
            <v>4.299128427440337</v>
          </cell>
          <cell r="T441">
            <v>4.1009669518298324</v>
          </cell>
          <cell r="U441">
            <v>6.2036449631009418</v>
          </cell>
          <cell r="V441">
            <v>7.5154965689300752</v>
          </cell>
          <cell r="W441">
            <v>11.529604805469717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6.3241263526597322</v>
          </cell>
          <cell r="AC441">
            <v>-0.20328202736982348</v>
          </cell>
          <cell r="AD441">
            <v>1.337611672210187</v>
          </cell>
          <cell r="AE441">
            <v>-2.2595327007402375</v>
          </cell>
          <cell r="AF441">
            <v>-1.0178224089099785</v>
          </cell>
          <cell r="AG441">
            <v>1.3468693389600048</v>
          </cell>
          <cell r="AH441">
            <v>3.6733261292602037</v>
          </cell>
          <cell r="AI441">
            <v>3.0860499543600781</v>
          </cell>
          <cell r="AJ441">
            <v>7.5266896029397685</v>
          </cell>
          <cell r="AK441">
            <v>-9.6959289070127852E-2</v>
          </cell>
          <cell r="AL441">
            <v>0</v>
          </cell>
          <cell r="AM441">
            <v>0</v>
          </cell>
          <cell r="AN441">
            <v>2.8109497638001812</v>
          </cell>
          <cell r="AO441">
            <v>-11.821130590770736</v>
          </cell>
          <cell r="AP441">
            <v>-6.2875137400624226E-3</v>
          </cell>
          <cell r="AQ441">
            <v>-7.7612176875700243</v>
          </cell>
          <cell r="AR441">
            <v>61.1121106664541</v>
          </cell>
          <cell r="AS441">
            <v>84.418847361269854</v>
          </cell>
          <cell r="AT441">
            <v>4.8646514035694963</v>
          </cell>
          <cell r="AU441">
            <v>2.6763711367102587</v>
          </cell>
          <cell r="AV441">
            <v>-15.320056477300113</v>
          </cell>
          <cell r="AW441">
            <v>-29.710092507679747</v>
          </cell>
          <cell r="AX441">
            <v>-7.1271040490046289E-2</v>
          </cell>
          <cell r="AY441">
            <v>0.88007353433999924</v>
          </cell>
          <cell r="AZ441">
            <v>-0.50964945880014056</v>
          </cell>
          <cell r="BA441">
            <v>-2.970259334379989</v>
          </cell>
          <cell r="BB441">
            <v>5.4499562765004157</v>
          </cell>
          <cell r="BC441">
            <v>3.5625997206598186</v>
          </cell>
          <cell r="BD441">
            <v>7.840940052049973</v>
          </cell>
          <cell r="BE441">
            <v>61.884199156429531</v>
          </cell>
          <cell r="BF441">
            <v>-10.011717308129391</v>
          </cell>
          <cell r="BG441">
            <v>-5.6913919146304579</v>
          </cell>
          <cell r="BH441">
            <v>17.164805571930174</v>
          </cell>
          <cell r="BI441">
            <v>5.3531640126598177</v>
          </cell>
          <cell r="BJ441">
            <v>-1.0148782454698448</v>
          </cell>
          <cell r="BK441">
            <v>-3.1675787342001058</v>
          </cell>
          <cell r="BL441">
            <v>0</v>
          </cell>
          <cell r="BM441">
            <v>0.17770298167010878</v>
          </cell>
          <cell r="BN441">
            <v>16.537232357900166</v>
          </cell>
          <cell r="BO441">
            <v>-0.76414378586969178</v>
          </cell>
          <cell r="BP441">
            <v>41.111589337249825</v>
          </cell>
          <cell r="BQ441">
            <v>2.1894148833198415</v>
          </cell>
          <cell r="BR441">
            <v>145.29697294088328</v>
          </cell>
          <cell r="BS441">
            <v>32.400864994699987</v>
          </cell>
          <cell r="BT441">
            <v>135.53329220040087</v>
          </cell>
          <cell r="BU441">
            <v>29.448948692890099</v>
          </cell>
          <cell r="BV441">
            <v>28.217033121110035</v>
          </cell>
          <cell r="BW441">
            <v>3.3646045822799806</v>
          </cell>
          <cell r="BX441">
            <v>0</v>
          </cell>
          <cell r="BY441">
            <v>0</v>
          </cell>
          <cell r="BZ441">
            <v>0</v>
          </cell>
          <cell r="CA441">
            <v>-9.113299344016923E-2</v>
          </cell>
          <cell r="CB441">
            <v>-108.98522103919959</v>
          </cell>
          <cell r="CC441">
            <v>23.13538647949963</v>
          </cell>
          <cell r="CD441">
            <v>2.2731969026399383</v>
          </cell>
          <cell r="CE441">
            <v>-1.9954036858300697</v>
          </cell>
          <cell r="CF441">
            <v>-1.4264964089500083</v>
          </cell>
          <cell r="CG441">
            <v>0.29696187950000308</v>
          </cell>
          <cell r="CH441">
            <v>-0.60039307377000029</v>
          </cell>
          <cell r="CI441">
            <v>0.15730163310999501</v>
          </cell>
          <cell r="CJ441">
            <v>-0.4048939020900022</v>
          </cell>
          <cell r="CK441">
            <v>-2.2939708199999131E-2</v>
          </cell>
          <cell r="CL441">
            <v>0.31555352956999627</v>
          </cell>
          <cell r="CM441">
            <v>7.7966014569998521E-2</v>
          </cell>
          <cell r="CN441">
            <v>0.17352401128999873</v>
          </cell>
          <cell r="CO441">
            <v>-0.49177545705000369</v>
          </cell>
          <cell r="CP441">
            <v>-0.52748122055999147</v>
          </cell>
          <cell r="CQ441">
            <v>0.45726901675001841</v>
          </cell>
          <cell r="CR441">
            <v>-1.268456124780073</v>
          </cell>
          <cell r="CS441">
            <v>-0.16764011497000553</v>
          </cell>
          <cell r="CT441">
            <v>-1.3296761311100056</v>
          </cell>
          <cell r="CU441">
            <v>0.4116518434300005</v>
          </cell>
          <cell r="CV441">
            <v>0.16955764296999831</v>
          </cell>
          <cell r="CW441">
            <v>-3.5058105540002771E-2</v>
          </cell>
          <cell r="CX441">
            <v>-0.5110676383399877</v>
          </cell>
          <cell r="CY441">
            <v>2.5325429699876167E-3</v>
          </cell>
          <cell r="CZ441">
            <v>-1.785479132000134E-2</v>
          </cell>
          <cell r="DA441">
            <v>-0.33234596350000345</v>
          </cell>
          <cell r="DB441">
            <v>-0.23385444691999169</v>
          </cell>
          <cell r="DC441">
            <v>-2.7291158500005963E-2</v>
          </cell>
          <cell r="DD441">
            <v>0.80259019605000503</v>
          </cell>
          <cell r="DE441">
            <v>0.11387034054996548</v>
          </cell>
          <cell r="DF441">
            <v>6.1947908399993423E-2</v>
          </cell>
          <cell r="DG441">
            <v>0.2634808780100002</v>
          </cell>
          <cell r="DH441">
            <v>-0.29550772993999175</v>
          </cell>
          <cell r="DI441">
            <v>-9.4069906219999666E-2</v>
          </cell>
          <cell r="DJ441">
            <v>9.4570439449995547E-2</v>
          </cell>
          <cell r="DK441">
            <v>0.19019344328999921</v>
          </cell>
          <cell r="DL441">
            <v>0.11831672245000391</v>
          </cell>
          <cell r="DM441">
            <v>4.7377896500002237E-2</v>
          </cell>
          <cell r="DN441">
            <v>-1.7327998700000791E-2</v>
          </cell>
          <cell r="DO441">
            <v>-0.27896585690000109</v>
          </cell>
          <cell r="DP441">
            <v>-9.4726705002301514E-4</v>
          </cell>
          <cell r="DQ441">
            <v>2.4801811260005024E-2</v>
          </cell>
          <cell r="DR441">
            <v>-1.1402084049699397</v>
          </cell>
          <cell r="DS441">
            <v>-0.88736817636001319</v>
          </cell>
          <cell r="DT441">
            <v>6.0445564380003702E-2</v>
          </cell>
          <cell r="DU441">
            <v>0.27592610869999845</v>
          </cell>
          <cell r="DV441">
            <v>0.10260355838999402</v>
          </cell>
          <cell r="DW441">
            <v>0.19724004572999831</v>
          </cell>
          <cell r="DX441">
            <v>4.2752754499986168E-3</v>
          </cell>
          <cell r="DY441">
            <v>0</v>
          </cell>
          <cell r="DZ441">
            <v>5.2161701749998457E-2</v>
          </cell>
          <cell r="EA441">
            <v>2.9960609799999816E-2</v>
          </cell>
          <cell r="EB441">
            <v>-0.5111153706399989</v>
          </cell>
          <cell r="EC441">
            <v>-0.28667695922000291</v>
          </cell>
          <cell r="ED441">
            <v>-0.17766076295001199</v>
          </cell>
          <cell r="EE441">
            <v>1.9291352405798534</v>
          </cell>
          <cell r="EF441">
            <v>0.24833574337001352</v>
          </cell>
          <cell r="EG441">
            <v>0.63830153235999632</v>
          </cell>
          <cell r="EH441">
            <v>-0.14277877253999804</v>
          </cell>
          <cell r="EI441">
            <v>3.5502714300001514E-2</v>
          </cell>
          <cell r="EJ441">
            <v>-0.22581782276999718</v>
          </cell>
          <cell r="EK441">
            <v>0.12515378810000044</v>
          </cell>
          <cell r="EL441">
            <v>-5.8676620080007069E-2</v>
          </cell>
          <cell r="EM441">
            <v>0.10133911369999993</v>
          </cell>
          <cell r="EN441">
            <v>-0.19316953794999847</v>
          </cell>
          <cell r="EO441">
            <v>0.31688177545999707</v>
          </cell>
          <cell r="EP441">
            <v>0.728784487249996</v>
          </cell>
          <cell r="EQ441">
            <v>0.3552788393799915</v>
          </cell>
          <cell r="ER441">
            <v>1.0916845005300502</v>
          </cell>
          <cell r="ES441">
            <v>0.87398728923000135</v>
          </cell>
          <cell r="ET441">
            <v>0.12696345473000292</v>
          </cell>
          <cell r="EU441">
            <v>-8.7575696550004523E-2</v>
          </cell>
          <cell r="EV441">
            <v>-0.51618219727998849</v>
          </cell>
          <cell r="EW441">
            <v>-3.6862341349998218E-2</v>
          </cell>
          <cell r="EX441">
            <v>7.4196236889996214E-2</v>
          </cell>
          <cell r="EY441">
            <v>-0.11831672243999947</v>
          </cell>
          <cell r="EZ441">
            <v>0.24448832793999387</v>
          </cell>
          <cell r="FA441">
            <v>0.23340366834999315</v>
          </cell>
          <cell r="FB441">
            <v>6.5740224499997169E-2</v>
          </cell>
          <cell r="FC441">
            <v>-0.12276849756000274</v>
          </cell>
          <cell r="FD441">
            <v>0.3546107540700234</v>
          </cell>
          <cell r="FE441">
            <v>1.9471104899502052</v>
          </cell>
          <cell r="FF441">
            <v>-0.1421362979899925</v>
          </cell>
          <cell r="FG441">
            <v>0.68857528407998814</v>
          </cell>
          <cell r="FH441">
            <v>0.36216552175000061</v>
          </cell>
          <cell r="FI441">
            <v>0.33572940622000402</v>
          </cell>
          <cell r="FJ441">
            <v>0.1820835776700136</v>
          </cell>
          <cell r="FK441">
            <v>0.55894023289000927</v>
          </cell>
          <cell r="FL441">
            <v>-2.3739291000026697E-3</v>
          </cell>
          <cell r="FM441">
            <v>0.21228025557000052</v>
          </cell>
          <cell r="FN441">
            <v>-0.21095390211999998</v>
          </cell>
          <cell r="FO441">
            <v>0.38405649009001053</v>
          </cell>
          <cell r="FP441">
            <v>0.11382586634000802</v>
          </cell>
          <cell r="FQ441">
            <v>-0.53508201545000134</v>
          </cell>
          <cell r="FR441">
            <v>-2.0691502478999837</v>
          </cell>
          <cell r="FS441">
            <v>-1.3490305130000024</v>
          </cell>
          <cell r="FT441">
            <v>-0.22730468599000631</v>
          </cell>
          <cell r="FU441">
            <v>-7.5620469750013797E-2</v>
          </cell>
          <cell r="FV441">
            <v>0.28537842718999684</v>
          </cell>
          <cell r="FW441">
            <v>-6.2929110810003408E-2</v>
          </cell>
          <cell r="FX441">
            <v>8.8394996470007925E-2</v>
          </cell>
          <cell r="FY441">
            <v>-0.11831672243999947</v>
          </cell>
          <cell r="FZ441">
            <v>8.0155522939996615E-2</v>
          </cell>
          <cell r="GA441">
            <v>9.1130016300056127E-3</v>
          </cell>
          <cell r="GB441">
            <v>0.3274670376699973</v>
          </cell>
          <cell r="GC441">
            <v>9.9939043969996533E-2</v>
          </cell>
          <cell r="GD441">
            <v>-1.1263967757799946</v>
          </cell>
          <cell r="GE441">
            <v>-0.88686266593992968</v>
          </cell>
          <cell r="GF441">
            <v>-0.54586096408001339</v>
          </cell>
          <cell r="GG441">
            <v>-0.21000169801000368</v>
          </cell>
          <cell r="GH441">
            <v>-0.18976861074999363</v>
          </cell>
          <cell r="GI441">
            <v>0.1834363223400004</v>
          </cell>
          <cell r="GJ441">
            <v>6.7530554469996673E-2</v>
          </cell>
          <cell r="GK441">
            <v>0.24746811608999764</v>
          </cell>
          <cell r="GL441">
            <v>5.2534427449998589E-2</v>
          </cell>
          <cell r="GM441">
            <v>-3.9052471780003373E-2</v>
          </cell>
          <cell r="GN441">
            <v>-8.998121487000077E-2</v>
          </cell>
          <cell r="GO441">
            <v>0.15444868583999494</v>
          </cell>
          <cell r="GP441">
            <v>-0.6507103150899809</v>
          </cell>
          <cell r="GQ441">
            <v>0.13309450245000676</v>
          </cell>
          <cell r="GR441">
            <v>1.7354457763600522</v>
          </cell>
          <cell r="GS441">
            <v>0.3592678754000076</v>
          </cell>
          <cell r="GT441">
            <v>-7.7839195880002876E-2</v>
          </cell>
          <cell r="GU441">
            <v>0.31003161510000865</v>
          </cell>
          <cell r="GV441">
            <v>7.6243647009995641E-2</v>
          </cell>
          <cell r="GW441">
            <v>0.54623341436001027</v>
          </cell>
          <cell r="GX441">
            <v>-0.13994409277999864</v>
          </cell>
          <cell r="GY441">
            <v>0.14394969306000149</v>
          </cell>
          <cell r="GZ441">
            <v>0.21602051280000012</v>
          </cell>
          <cell r="HA441">
            <v>-7.4169991009995329E-2</v>
          </cell>
          <cell r="HB441">
            <v>-0.4841851722200019</v>
          </cell>
          <cell r="HC441">
            <v>0.11113645900998392</v>
          </cell>
          <cell r="HD441">
            <v>0.74870101151000767</v>
          </cell>
          <cell r="HE441">
            <v>-0.54499073508020501</v>
          </cell>
          <cell r="HF441">
            <v>0.54465935183998226</v>
          </cell>
          <cell r="HG441">
            <v>-0.60060034061999801</v>
          </cell>
          <cell r="HH441">
            <v>-0.44721557322999672</v>
          </cell>
          <cell r="HI441">
            <v>0.4302159155999945</v>
          </cell>
          <cell r="HJ441">
            <v>-0.12191890423001439</v>
          </cell>
          <cell r="HK441">
            <v>0.14458351868000108</v>
          </cell>
          <cell r="HL441">
            <v>0.2573779891800001</v>
          </cell>
          <cell r="HM441">
            <v>-0.16762668522999746</v>
          </cell>
          <cell r="HN441">
            <v>-0.43950013457000381</v>
          </cell>
          <cell r="HO441">
            <v>-0.69722129530000387</v>
          </cell>
          <cell r="HP441">
            <v>0.1956469378999941</v>
          </cell>
          <cell r="HQ441">
            <v>0.35660848490000774</v>
          </cell>
          <cell r="HR441">
            <v>1.7989805955400016</v>
          </cell>
          <cell r="HS441">
            <v>1.2992812745400073</v>
          </cell>
          <cell r="HT441">
            <v>-9.3694407539999247E-2</v>
          </cell>
          <cell r="HU441">
            <v>-7.338406406999809E-2</v>
          </cell>
          <cell r="HV441">
            <v>-1.6233362500130966E-3</v>
          </cell>
          <cell r="HW441">
            <v>-4.0987141679998729E-2</v>
          </cell>
          <cell r="HX441">
            <v>-0.12092378942000437</v>
          </cell>
          <cell r="HY441">
            <v>0</v>
          </cell>
          <cell r="HZ441">
            <v>-0.10783475155999867</v>
          </cell>
          <cell r="IA441">
            <v>0</v>
          </cell>
          <cell r="IB441">
            <v>0.89126707629000634</v>
          </cell>
          <cell r="IC441">
            <v>6.341920265998624E-2</v>
          </cell>
          <cell r="ID441">
            <v>-1.6539467429993238E-2</v>
          </cell>
          <cell r="IE441">
            <v>0.99138534386008814</v>
          </cell>
          <cell r="IF441">
            <v>-0.7408064419900029</v>
          </cell>
          <cell r="IG441">
            <v>0.27557972240998652</v>
          </cell>
          <cell r="IH441">
            <v>2.1978534960005902E-2</v>
          </cell>
          <cell r="II441">
            <v>1.8865168900035201E-3</v>
          </cell>
          <cell r="IJ441">
            <v>0.1049849124599973</v>
          </cell>
          <cell r="IK441">
            <v>0.2449041631399993</v>
          </cell>
          <cell r="IL441">
            <v>9.9490630006471292E-5</v>
          </cell>
          <cell r="IM441">
            <v>0</v>
          </cell>
          <cell r="IN441">
            <v>8.5532962110001165E-2</v>
          </cell>
          <cell r="IO441">
            <v>0.45002713651000192</v>
          </cell>
          <cell r="IP441">
            <v>-3.5542308040007242E-2</v>
          </cell>
          <cell r="IQ441">
            <v>0.5827406547799967</v>
          </cell>
          <cell r="IR441">
            <v>-0.60632924461003768</v>
          </cell>
          <cell r="IS441">
            <v>3.9646349920005264E-2</v>
          </cell>
          <cell r="IT441">
            <v>9.3855835880006566E-2</v>
          </cell>
          <cell r="IU441">
            <v>-0.38073724877999382</v>
          </cell>
          <cell r="IV441">
            <v>-0.65566276138999768</v>
          </cell>
          <cell r="IW441">
            <v>-5.6025357229998463E-2</v>
          </cell>
          <cell r="IX441">
            <v>0.18825125165000145</v>
          </cell>
          <cell r="IY441">
            <v>0</v>
          </cell>
          <cell r="IZ441">
            <v>0</v>
          </cell>
          <cell r="JA441">
            <v>6.4891145779995441E-2</v>
          </cell>
          <cell r="JB441">
            <v>0.39326120912998874</v>
          </cell>
          <cell r="JC441">
            <v>-0.64001582906000465</v>
          </cell>
          <cell r="JD441">
            <v>0.34620615948998079</v>
          </cell>
          <cell r="JE441">
            <v>0.39528929589994277</v>
          </cell>
          <cell r="JF441">
            <v>8.6932486619986094E-2</v>
          </cell>
          <cell r="JG441">
            <v>1.198880543709997</v>
          </cell>
          <cell r="JH441">
            <v>-0.1539357970799955</v>
          </cell>
          <cell r="JI441">
            <v>-0.28039275612000836</v>
          </cell>
          <cell r="JJ441">
            <v>5.6249259680001273E-2</v>
          </cell>
          <cell r="JK441">
            <v>-0.37254247218000103</v>
          </cell>
          <cell r="JL441">
            <v>0</v>
          </cell>
          <cell r="JM441">
            <v>1.0000000000331966E-4</v>
          </cell>
          <cell r="JN441">
            <v>7.8176135130000546E-2</v>
          </cell>
          <cell r="JO441">
            <v>8.0836539499983928E-2</v>
          </cell>
          <cell r="JP441">
            <v>5.2726434399986033E-2</v>
          </cell>
          <cell r="JQ441">
            <v>-0.35174107776001051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1.5231245636714448</v>
          </cell>
          <cell r="S442">
            <v>0</v>
          </cell>
          <cell r="T442">
            <v>0</v>
          </cell>
          <cell r="U442">
            <v>0</v>
          </cell>
          <cell r="V442">
            <v>1.5231245636699668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1.7325441665489052</v>
          </cell>
          <cell r="AF442">
            <v>0</v>
          </cell>
          <cell r="AG442">
            <v>0</v>
          </cell>
          <cell r="AH442">
            <v>1.7325441665498147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4.0912269999998641E-5</v>
          </cell>
          <cell r="CF442">
            <v>0</v>
          </cell>
          <cell r="CG442">
            <v>1.5992169999999584E-5</v>
          </cell>
          <cell r="CH442">
            <v>-9.30132000000021E-6</v>
          </cell>
          <cell r="CI442">
            <v>4.8848500000002112E-6</v>
          </cell>
          <cell r="CJ442">
            <v>-1.9714000000069926E-7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2.953371000000149E-5</v>
          </cell>
          <cell r="CP442">
            <v>0</v>
          </cell>
          <cell r="CQ442">
            <v>0</v>
          </cell>
          <cell r="CR442">
            <v>-1.8825270000008554E-5</v>
          </cell>
          <cell r="CS442">
            <v>0</v>
          </cell>
          <cell r="CT442">
            <v>-2.9143209999999732E-5</v>
          </cell>
          <cell r="CU442">
            <v>-6.1816900000000001E-5</v>
          </cell>
          <cell r="CV442">
            <v>3.5012489999999841E-5</v>
          </cell>
          <cell r="CW442">
            <v>3.7122350000000012E-5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5.4218650000006918E-5</v>
          </cell>
          <cell r="DF442">
            <v>0</v>
          </cell>
          <cell r="DG442">
            <v>-2.9446079999999493E-5</v>
          </cell>
          <cell r="DH442">
            <v>0</v>
          </cell>
          <cell r="DI442">
            <v>4.3744220000000063E-5</v>
          </cell>
          <cell r="DJ442">
            <v>4.6436160000001489E-5</v>
          </cell>
          <cell r="DK442">
            <v>2.2915899999999961E-5</v>
          </cell>
          <cell r="DL442">
            <v>0</v>
          </cell>
          <cell r="DM442">
            <v>0</v>
          </cell>
          <cell r="DN442">
            <v>0</v>
          </cell>
          <cell r="DO442">
            <v>-2.9431549999999439E-5</v>
          </cell>
          <cell r="DP442">
            <v>0</v>
          </cell>
          <cell r="DQ442">
            <v>0</v>
          </cell>
          <cell r="DR442">
            <v>-4.6150039999998116E-5</v>
          </cell>
          <cell r="DS442">
            <v>0</v>
          </cell>
          <cell r="DT442">
            <v>4.2272490000000093E-5</v>
          </cell>
          <cell r="DU442">
            <v>-2.9429739999998865E-5</v>
          </cell>
          <cell r="DV442">
            <v>-1.2340570000001633E-5</v>
          </cell>
          <cell r="DW442">
            <v>-4.6652220000000313E-5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-8.0490600000010515E-5</v>
          </cell>
          <cell r="EF442">
            <v>0</v>
          </cell>
          <cell r="EG442">
            <v>-1.4490409999999912E-5</v>
          </cell>
          <cell r="EH442">
            <v>-1.1639550000000325E-5</v>
          </cell>
          <cell r="EI442">
            <v>-6.5893390000001939E-5</v>
          </cell>
          <cell r="EJ442">
            <v>-1.2788069999999409E-5</v>
          </cell>
          <cell r="EK442">
            <v>2.4320819999999743E-5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1.1121724999998972E-4</v>
          </cell>
          <cell r="ES442">
            <v>0</v>
          </cell>
          <cell r="ET442">
            <v>0</v>
          </cell>
          <cell r="EU442">
            <v>6.1460399999983817E-6</v>
          </cell>
          <cell r="EV442">
            <v>1.6861999999999433E-5</v>
          </cell>
          <cell r="EW442">
            <v>8.8209209999999712E-5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4.9301680000002346E-5</v>
          </cell>
          <cell r="FF442">
            <v>0</v>
          </cell>
          <cell r="FG442">
            <v>0</v>
          </cell>
          <cell r="FH442">
            <v>2.470620000000201E-6</v>
          </cell>
          <cell r="FI442">
            <v>-3.1737059999999324E-5</v>
          </cell>
          <cell r="FJ442">
            <v>4.3535459999999825E-5</v>
          </cell>
          <cell r="FK442">
            <v>3.7987950000000284E-5</v>
          </cell>
          <cell r="FL442">
            <v>0</v>
          </cell>
          <cell r="FM442">
            <v>8.2061000000006531E-6</v>
          </cell>
          <cell r="FN442">
            <v>0</v>
          </cell>
          <cell r="FO442">
            <v>-1.116139000000016E-5</v>
          </cell>
          <cell r="FP442">
            <v>0</v>
          </cell>
          <cell r="FQ442">
            <v>0</v>
          </cell>
          <cell r="FR442">
            <v>-1.68571000000034E-5</v>
          </cell>
          <cell r="FS442">
            <v>0</v>
          </cell>
          <cell r="FT442">
            <v>0</v>
          </cell>
          <cell r="FU442">
            <v>1.6633219999999393E-5</v>
          </cell>
          <cell r="FV442">
            <v>1.9648159999999942E-5</v>
          </cell>
          <cell r="FW442">
            <v>3.6327469999999917E-5</v>
          </cell>
          <cell r="FX442">
            <v>-5.498546999999944E-5</v>
          </cell>
          <cell r="FY442">
            <v>0</v>
          </cell>
          <cell r="FZ442">
            <v>-5.2303300000005812E-6</v>
          </cell>
          <cell r="GA442">
            <v>0</v>
          </cell>
          <cell r="GB442">
            <v>-2.925015000000003E-5</v>
          </cell>
          <cell r="GC442">
            <v>0</v>
          </cell>
          <cell r="GD442">
            <v>0</v>
          </cell>
          <cell r="GE442">
            <v>5.7052290000011996E-5</v>
          </cell>
          <cell r="GF442">
            <v>0</v>
          </cell>
          <cell r="GG442">
            <v>3.2890399999999098E-6</v>
          </cell>
          <cell r="GH442">
            <v>-2.8441700000002984E-6</v>
          </cell>
          <cell r="GI442">
            <v>-5.9310599999987113E-6</v>
          </cell>
          <cell r="GJ442">
            <v>3.0830000000061503E-7</v>
          </cell>
          <cell r="GK442">
            <v>-1.0133810000000076E-5</v>
          </cell>
          <cell r="GL442">
            <v>4.7950449999998798E-5</v>
          </cell>
          <cell r="GM442">
            <v>0</v>
          </cell>
          <cell r="GN442">
            <v>0</v>
          </cell>
          <cell r="GO442">
            <v>2.4413540000000483E-5</v>
          </cell>
          <cell r="GP442">
            <v>0</v>
          </cell>
          <cell r="GQ442">
            <v>0</v>
          </cell>
          <cell r="GR442">
            <v>2.3706760000005711E-5</v>
          </cell>
          <cell r="GS442">
            <v>0</v>
          </cell>
          <cell r="GT442">
            <v>0</v>
          </cell>
          <cell r="GU442">
            <v>3.8077679999999961E-5</v>
          </cell>
          <cell r="GV442">
            <v>-7.9078099999999388E-6</v>
          </cell>
          <cell r="GW442">
            <v>-6.4631100000003827E-6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3.8204560000004717E-5</v>
          </cell>
          <cell r="HF442">
            <v>0</v>
          </cell>
          <cell r="HG442">
            <v>0</v>
          </cell>
          <cell r="HH442">
            <v>3.8488490000000361E-5</v>
          </cell>
          <cell r="HI442">
            <v>-2.8392999999998086E-7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-2.9447659999987108E-5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-2.9447659999999251E-5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  <cell r="IJ442">
            <v>0</v>
          </cell>
          <cell r="IK442">
            <v>0</v>
          </cell>
          <cell r="IL442">
            <v>0</v>
          </cell>
          <cell r="IM442">
            <v>0</v>
          </cell>
          <cell r="IN442">
            <v>0</v>
          </cell>
          <cell r="IO442">
            <v>0</v>
          </cell>
          <cell r="IP442">
            <v>0</v>
          </cell>
          <cell r="IQ442">
            <v>0</v>
          </cell>
          <cell r="IR442">
            <v>0</v>
          </cell>
          <cell r="IS442">
            <v>0</v>
          </cell>
          <cell r="IT442">
            <v>0</v>
          </cell>
          <cell r="IU442">
            <v>0</v>
          </cell>
          <cell r="IV442">
            <v>0</v>
          </cell>
          <cell r="IW442">
            <v>0</v>
          </cell>
          <cell r="IX442">
            <v>0</v>
          </cell>
          <cell r="IY442">
            <v>0</v>
          </cell>
          <cell r="IZ442">
            <v>0</v>
          </cell>
          <cell r="JA442">
            <v>0</v>
          </cell>
          <cell r="JB442">
            <v>0</v>
          </cell>
          <cell r="JC442">
            <v>0</v>
          </cell>
          <cell r="JD442">
            <v>0</v>
          </cell>
          <cell r="JE442">
            <v>0</v>
          </cell>
          <cell r="JF442">
            <v>0</v>
          </cell>
          <cell r="JG442">
            <v>0</v>
          </cell>
          <cell r="JH442">
            <v>0</v>
          </cell>
          <cell r="JI442">
            <v>0</v>
          </cell>
          <cell r="JJ442">
            <v>0</v>
          </cell>
          <cell r="JK442">
            <v>0</v>
          </cell>
          <cell r="JL442">
            <v>0</v>
          </cell>
          <cell r="JM442">
            <v>0</v>
          </cell>
          <cell r="JN442">
            <v>0</v>
          </cell>
          <cell r="JO442">
            <v>0</v>
          </cell>
          <cell r="JP442">
            <v>0</v>
          </cell>
          <cell r="JQ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0.75637581143928401</v>
          </cell>
          <cell r="S443">
            <v>0</v>
          </cell>
          <cell r="T443">
            <v>0</v>
          </cell>
          <cell r="U443">
            <v>0</v>
          </cell>
          <cell r="V443">
            <v>0.75637581143996613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3.1184285285889928</v>
          </cell>
          <cell r="AF443">
            <v>0</v>
          </cell>
          <cell r="AG443">
            <v>0</v>
          </cell>
          <cell r="AH443">
            <v>3.118428528590016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7.7897380000011007E-5</v>
          </cell>
          <cell r="CF443">
            <v>0</v>
          </cell>
          <cell r="CG443">
            <v>3.1565680000000644E-5</v>
          </cell>
          <cell r="CH443">
            <v>9.441299999995989E-7</v>
          </cell>
          <cell r="CI443">
            <v>2.6505490000000229E-5</v>
          </cell>
          <cell r="CJ443">
            <v>2.094033000000009E-5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-2.0582499999990955E-6</v>
          </cell>
          <cell r="CP443">
            <v>0</v>
          </cell>
          <cell r="CQ443">
            <v>0</v>
          </cell>
          <cell r="CR443">
            <v>1.2348424999999996E-4</v>
          </cell>
          <cell r="CS443">
            <v>0</v>
          </cell>
          <cell r="CT443">
            <v>-2.7540219999999931E-5</v>
          </cell>
          <cell r="CU443">
            <v>3.2018880000000798E-5</v>
          </cell>
          <cell r="CV443">
            <v>7.4305300000005944E-6</v>
          </cell>
          <cell r="CW443">
            <v>1.115750599999998E-4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6.0769099999996579E-6</v>
          </cell>
          <cell r="DF443">
            <v>0</v>
          </cell>
          <cell r="DG443">
            <v>-2.758062999999979E-5</v>
          </cell>
          <cell r="DH443">
            <v>2.1123819999999821E-5</v>
          </cell>
          <cell r="DI443">
            <v>1.3970829999999587E-5</v>
          </cell>
          <cell r="DJ443">
            <v>2.1372529999999154E-5</v>
          </cell>
          <cell r="DK443">
            <v>-2.1492310000000188E-5</v>
          </cell>
          <cell r="DL443">
            <v>0</v>
          </cell>
          <cell r="DM443">
            <v>0</v>
          </cell>
          <cell r="DN443">
            <v>0</v>
          </cell>
          <cell r="DO443">
            <v>-1.3173300000002275E-6</v>
          </cell>
          <cell r="DP443">
            <v>0</v>
          </cell>
          <cell r="DQ443">
            <v>0</v>
          </cell>
          <cell r="DR443">
            <v>2.464233000000482E-5</v>
          </cell>
          <cell r="DS443">
            <v>0</v>
          </cell>
          <cell r="DT443">
            <v>1.6837819999999774E-5</v>
          </cell>
          <cell r="DU443">
            <v>-2.6068159999999979E-5</v>
          </cell>
          <cell r="DV443">
            <v>5.8521120000000135E-5</v>
          </cell>
          <cell r="DW443">
            <v>-2.4648449999999447E-5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8.9617530000002388E-5</v>
          </cell>
          <cell r="EF443">
            <v>0</v>
          </cell>
          <cell r="EG443">
            <v>0</v>
          </cell>
          <cell r="EH443">
            <v>-2.0493639999999945E-5</v>
          </cell>
          <cell r="EI443">
            <v>2.2644560000000848E-5</v>
          </cell>
          <cell r="EJ443">
            <v>4.5826199999999748E-5</v>
          </cell>
          <cell r="EK443">
            <v>4.1640410000000003E-5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7.7107319999991653E-5</v>
          </cell>
          <cell r="ES443">
            <v>0</v>
          </cell>
          <cell r="ET443">
            <v>0</v>
          </cell>
          <cell r="EU443">
            <v>-5.2517300000000725E-6</v>
          </cell>
          <cell r="EV443">
            <v>-1.8891509999999744E-5</v>
          </cell>
          <cell r="EW443">
            <v>1.0125056000000014E-4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-4.8630940000002343E-5</v>
          </cell>
          <cell r="FF443">
            <v>0</v>
          </cell>
          <cell r="FG443">
            <v>0</v>
          </cell>
          <cell r="FH443">
            <v>3.0436850000000945E-5</v>
          </cell>
          <cell r="FI443">
            <v>-8.801574999999992E-5</v>
          </cell>
          <cell r="FJ443">
            <v>2.6388260000001149E-5</v>
          </cell>
          <cell r="FK443">
            <v>-2.500116999999951E-5</v>
          </cell>
          <cell r="FL443">
            <v>0</v>
          </cell>
          <cell r="FM443">
            <v>6.3431499999992008E-6</v>
          </cell>
          <cell r="FN443">
            <v>0</v>
          </cell>
          <cell r="FO443">
            <v>1.2177200000001304E-6</v>
          </cell>
          <cell r="FP443">
            <v>0</v>
          </cell>
          <cell r="FQ443">
            <v>0</v>
          </cell>
          <cell r="FR443">
            <v>-3.0435900000014282E-6</v>
          </cell>
          <cell r="FS443">
            <v>0</v>
          </cell>
          <cell r="FT443">
            <v>0</v>
          </cell>
          <cell r="FU443">
            <v>1.7823129999998757E-5</v>
          </cell>
          <cell r="FV443">
            <v>-2.1110400000000536E-5</v>
          </cell>
          <cell r="FW443">
            <v>-1.5648990000000432E-5</v>
          </cell>
          <cell r="FX443">
            <v>1.8014559999999721E-5</v>
          </cell>
          <cell r="FY443">
            <v>0</v>
          </cell>
          <cell r="FZ443">
            <v>2.9372449999999668E-5</v>
          </cell>
          <cell r="GA443">
            <v>0</v>
          </cell>
          <cell r="GB443">
            <v>-3.1494340000000343E-5</v>
          </cell>
          <cell r="GC443">
            <v>0</v>
          </cell>
          <cell r="GD443">
            <v>0</v>
          </cell>
          <cell r="GE443">
            <v>1.6208139999999982E-4</v>
          </cell>
          <cell r="GF443">
            <v>0</v>
          </cell>
          <cell r="GG443">
            <v>-3.2890399999999098E-6</v>
          </cell>
          <cell r="GH443">
            <v>1.6304619999999229E-5</v>
          </cell>
          <cell r="GI443">
            <v>2.0275250000000022E-5</v>
          </cell>
          <cell r="GJ443">
            <v>8.4172099999993075E-6</v>
          </cell>
          <cell r="GK443">
            <v>1.4457359999999267E-5</v>
          </cell>
          <cell r="GL443">
            <v>4.0425889999999229E-5</v>
          </cell>
          <cell r="GM443">
            <v>3.4347179999999825E-5</v>
          </cell>
          <cell r="GN443">
            <v>0</v>
          </cell>
          <cell r="GO443">
            <v>3.1142930000000249E-5</v>
          </cell>
          <cell r="GP443">
            <v>0</v>
          </cell>
          <cell r="GQ443">
            <v>0</v>
          </cell>
          <cell r="GR443">
            <v>1.1529589999989542E-5</v>
          </cell>
          <cell r="GS443">
            <v>0</v>
          </cell>
          <cell r="GT443">
            <v>0</v>
          </cell>
          <cell r="GU443">
            <v>4.2763950000000023E-5</v>
          </cell>
          <cell r="GV443">
            <v>-1.50059499999999E-5</v>
          </cell>
          <cell r="GW443">
            <v>-1.6228409999999305E-5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2.9344089999994161E-5</v>
          </cell>
          <cell r="HF443">
            <v>0</v>
          </cell>
          <cell r="HG443">
            <v>0</v>
          </cell>
          <cell r="HH443">
            <v>5.0269200000001291E-5</v>
          </cell>
          <cell r="HI443">
            <v>-2.0925109999999324E-5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-1.9004439999997791E-5</v>
          </cell>
          <cell r="HS443">
            <v>0</v>
          </cell>
          <cell r="HT443">
            <v>0</v>
          </cell>
          <cell r="HU443">
            <v>1.2708900000001772E-6</v>
          </cell>
          <cell r="HV443">
            <v>0</v>
          </cell>
          <cell r="HW443">
            <v>-2.0275329999999703E-5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G443">
            <v>0</v>
          </cell>
          <cell r="IH443">
            <v>0</v>
          </cell>
          <cell r="II443">
            <v>0</v>
          </cell>
          <cell r="IJ443">
            <v>0</v>
          </cell>
          <cell r="IK443">
            <v>0</v>
          </cell>
          <cell r="IL443">
            <v>0</v>
          </cell>
          <cell r="IM443">
            <v>0</v>
          </cell>
          <cell r="IN443">
            <v>0</v>
          </cell>
          <cell r="IO443">
            <v>0</v>
          </cell>
          <cell r="IP443">
            <v>0</v>
          </cell>
          <cell r="IQ443">
            <v>0</v>
          </cell>
          <cell r="IR443">
            <v>0</v>
          </cell>
          <cell r="IS443">
            <v>0</v>
          </cell>
          <cell r="IT443">
            <v>0</v>
          </cell>
          <cell r="IU443">
            <v>0</v>
          </cell>
          <cell r="IV443">
            <v>0</v>
          </cell>
          <cell r="IW443">
            <v>0</v>
          </cell>
          <cell r="IX443">
            <v>0</v>
          </cell>
          <cell r="IY443">
            <v>0</v>
          </cell>
          <cell r="IZ443">
            <v>0</v>
          </cell>
          <cell r="JA443">
            <v>0</v>
          </cell>
          <cell r="JB443">
            <v>0</v>
          </cell>
          <cell r="JC443">
            <v>0</v>
          </cell>
          <cell r="JD443">
            <v>0</v>
          </cell>
          <cell r="JE443">
            <v>0</v>
          </cell>
          <cell r="JF443">
            <v>0</v>
          </cell>
          <cell r="JG443">
            <v>0</v>
          </cell>
          <cell r="JH443">
            <v>0</v>
          </cell>
          <cell r="JI443">
            <v>0</v>
          </cell>
          <cell r="JJ443">
            <v>0</v>
          </cell>
          <cell r="JK443">
            <v>0</v>
          </cell>
          <cell r="JL443">
            <v>0</v>
          </cell>
          <cell r="JM443">
            <v>0</v>
          </cell>
          <cell r="JN443">
            <v>0</v>
          </cell>
          <cell r="JO443">
            <v>0</v>
          </cell>
          <cell r="JP443">
            <v>0</v>
          </cell>
          <cell r="JQ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0</v>
          </cell>
          <cell r="GW444">
            <v>0</v>
          </cell>
          <cell r="GX444">
            <v>0</v>
          </cell>
          <cell r="GY444">
            <v>0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D444">
            <v>0</v>
          </cell>
          <cell r="HE444">
            <v>0</v>
          </cell>
          <cell r="HF444">
            <v>0</v>
          </cell>
          <cell r="HG444">
            <v>0</v>
          </cell>
          <cell r="HH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0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0</v>
          </cell>
          <cell r="IE444">
            <v>0</v>
          </cell>
          <cell r="IF444">
            <v>0</v>
          </cell>
          <cell r="IG444">
            <v>0</v>
          </cell>
          <cell r="IH444">
            <v>0</v>
          </cell>
          <cell r="II444">
            <v>0</v>
          </cell>
          <cell r="IJ444">
            <v>0</v>
          </cell>
          <cell r="IK444">
            <v>0</v>
          </cell>
          <cell r="IL444">
            <v>0</v>
          </cell>
          <cell r="IM444">
            <v>0</v>
          </cell>
          <cell r="IN444">
            <v>0</v>
          </cell>
          <cell r="IO444">
            <v>0</v>
          </cell>
          <cell r="IP444">
            <v>0</v>
          </cell>
          <cell r="IQ444">
            <v>0</v>
          </cell>
          <cell r="IR444">
            <v>0</v>
          </cell>
          <cell r="IS444">
            <v>0</v>
          </cell>
          <cell r="IT444">
            <v>0</v>
          </cell>
          <cell r="IU444">
            <v>0</v>
          </cell>
          <cell r="IV444">
            <v>0</v>
          </cell>
          <cell r="IW444">
            <v>0</v>
          </cell>
          <cell r="IX444">
            <v>0</v>
          </cell>
          <cell r="IY444">
            <v>0</v>
          </cell>
          <cell r="IZ444">
            <v>0</v>
          </cell>
          <cell r="JA444">
            <v>0</v>
          </cell>
          <cell r="JB444">
            <v>0</v>
          </cell>
          <cell r="JC444">
            <v>0</v>
          </cell>
          <cell r="JD444">
            <v>0</v>
          </cell>
          <cell r="JE444">
            <v>0</v>
          </cell>
          <cell r="JF444">
            <v>0</v>
          </cell>
          <cell r="JG444">
            <v>0</v>
          </cell>
          <cell r="JH444">
            <v>0</v>
          </cell>
          <cell r="JI444">
            <v>0</v>
          </cell>
          <cell r="JJ444">
            <v>0</v>
          </cell>
          <cell r="JK444">
            <v>0</v>
          </cell>
          <cell r="JL444">
            <v>0</v>
          </cell>
          <cell r="JM444">
            <v>0</v>
          </cell>
          <cell r="JN444">
            <v>0</v>
          </cell>
          <cell r="JO444">
            <v>0</v>
          </cell>
          <cell r="JP444">
            <v>0</v>
          </cell>
          <cell r="JQ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O445">
            <v>0</v>
          </cell>
          <cell r="GP445">
            <v>0</v>
          </cell>
          <cell r="GQ445">
            <v>0</v>
          </cell>
          <cell r="GR445">
            <v>0</v>
          </cell>
          <cell r="GS445">
            <v>0</v>
          </cell>
          <cell r="GT445">
            <v>0</v>
          </cell>
          <cell r="GU445">
            <v>0</v>
          </cell>
          <cell r="GV445">
            <v>0</v>
          </cell>
          <cell r="GW445">
            <v>0</v>
          </cell>
          <cell r="GX445">
            <v>0</v>
          </cell>
          <cell r="GY445">
            <v>0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E445">
            <v>0</v>
          </cell>
          <cell r="HF445">
            <v>0</v>
          </cell>
          <cell r="HG445">
            <v>0</v>
          </cell>
          <cell r="HH445">
            <v>0</v>
          </cell>
          <cell r="HI445">
            <v>0</v>
          </cell>
          <cell r="HJ445">
            <v>0</v>
          </cell>
          <cell r="HK445">
            <v>0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0</v>
          </cell>
          <cell r="IG445">
            <v>0</v>
          </cell>
          <cell r="IH445">
            <v>0</v>
          </cell>
          <cell r="II445">
            <v>0</v>
          </cell>
          <cell r="IJ445">
            <v>0</v>
          </cell>
          <cell r="IK445">
            <v>0</v>
          </cell>
          <cell r="IL445">
            <v>0</v>
          </cell>
          <cell r="IM445">
            <v>0</v>
          </cell>
          <cell r="IN445">
            <v>0</v>
          </cell>
          <cell r="IO445">
            <v>0</v>
          </cell>
          <cell r="IP445">
            <v>0</v>
          </cell>
          <cell r="IQ445">
            <v>0</v>
          </cell>
          <cell r="IR445">
            <v>0</v>
          </cell>
          <cell r="IS445">
            <v>0</v>
          </cell>
          <cell r="IT445">
            <v>0</v>
          </cell>
          <cell r="IU445">
            <v>0</v>
          </cell>
          <cell r="IV445">
            <v>0</v>
          </cell>
          <cell r="IW445">
            <v>0</v>
          </cell>
          <cell r="IX445">
            <v>0</v>
          </cell>
          <cell r="IY445">
            <v>0</v>
          </cell>
          <cell r="IZ445">
            <v>0</v>
          </cell>
          <cell r="JA445">
            <v>0</v>
          </cell>
          <cell r="JB445">
            <v>0</v>
          </cell>
          <cell r="JC445">
            <v>0</v>
          </cell>
          <cell r="JD445">
            <v>0</v>
          </cell>
          <cell r="JE445">
            <v>0</v>
          </cell>
          <cell r="JF445">
            <v>0</v>
          </cell>
          <cell r="JG445">
            <v>0</v>
          </cell>
          <cell r="JH445">
            <v>0</v>
          </cell>
          <cell r="JI445">
            <v>0</v>
          </cell>
          <cell r="JJ445">
            <v>0</v>
          </cell>
          <cell r="JK445">
            <v>0</v>
          </cell>
          <cell r="JL445">
            <v>0</v>
          </cell>
          <cell r="JM445">
            <v>0</v>
          </cell>
          <cell r="JN445">
            <v>0</v>
          </cell>
          <cell r="JO445">
            <v>0</v>
          </cell>
          <cell r="JP445">
            <v>0</v>
          </cell>
          <cell r="JQ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  <cell r="IJ446">
            <v>0</v>
          </cell>
          <cell r="IK446">
            <v>0</v>
          </cell>
          <cell r="IL446">
            <v>0</v>
          </cell>
          <cell r="IM446">
            <v>0</v>
          </cell>
          <cell r="IN446">
            <v>0</v>
          </cell>
          <cell r="IO446">
            <v>0</v>
          </cell>
          <cell r="IP446">
            <v>0</v>
          </cell>
          <cell r="IQ446">
            <v>0</v>
          </cell>
          <cell r="IR446">
            <v>0</v>
          </cell>
          <cell r="IS446">
            <v>0</v>
          </cell>
          <cell r="IT446">
            <v>0</v>
          </cell>
          <cell r="IU446">
            <v>0</v>
          </cell>
          <cell r="IV446">
            <v>0</v>
          </cell>
          <cell r="IW446">
            <v>0</v>
          </cell>
          <cell r="IX446">
            <v>0</v>
          </cell>
          <cell r="IY446">
            <v>0</v>
          </cell>
          <cell r="IZ446">
            <v>0</v>
          </cell>
          <cell r="JA446">
            <v>0</v>
          </cell>
          <cell r="JB446">
            <v>0</v>
          </cell>
          <cell r="JC446">
            <v>0</v>
          </cell>
          <cell r="JD446">
            <v>0</v>
          </cell>
          <cell r="JE446">
            <v>0</v>
          </cell>
          <cell r="JF446">
            <v>0</v>
          </cell>
          <cell r="JG446">
            <v>0</v>
          </cell>
          <cell r="JH446">
            <v>0</v>
          </cell>
          <cell r="JI446">
            <v>0</v>
          </cell>
          <cell r="JJ446">
            <v>0</v>
          </cell>
          <cell r="JK446">
            <v>0</v>
          </cell>
          <cell r="JL446">
            <v>0</v>
          </cell>
          <cell r="JM446">
            <v>0</v>
          </cell>
          <cell r="JN446">
            <v>0</v>
          </cell>
          <cell r="JO446">
            <v>0</v>
          </cell>
          <cell r="JP446">
            <v>0</v>
          </cell>
          <cell r="JQ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  <cell r="IJ447">
            <v>0</v>
          </cell>
          <cell r="IK447">
            <v>0</v>
          </cell>
          <cell r="IL447">
            <v>0</v>
          </cell>
          <cell r="IM447">
            <v>0</v>
          </cell>
          <cell r="IN447">
            <v>0</v>
          </cell>
          <cell r="IO447">
            <v>0</v>
          </cell>
          <cell r="IP447">
            <v>0</v>
          </cell>
          <cell r="IQ447">
            <v>0</v>
          </cell>
          <cell r="IR447">
            <v>0</v>
          </cell>
          <cell r="IS447">
            <v>0</v>
          </cell>
          <cell r="IT447">
            <v>0</v>
          </cell>
          <cell r="IU447">
            <v>0</v>
          </cell>
          <cell r="IV447">
            <v>0</v>
          </cell>
          <cell r="IW447">
            <v>0</v>
          </cell>
          <cell r="IX447">
            <v>0</v>
          </cell>
          <cell r="IY447">
            <v>0</v>
          </cell>
          <cell r="IZ447">
            <v>0</v>
          </cell>
          <cell r="JA447">
            <v>0</v>
          </cell>
          <cell r="JB447">
            <v>0</v>
          </cell>
          <cell r="JC447">
            <v>0</v>
          </cell>
          <cell r="JD447">
            <v>0</v>
          </cell>
          <cell r="JE447">
            <v>0</v>
          </cell>
          <cell r="JF447">
            <v>0</v>
          </cell>
          <cell r="JG447">
            <v>0</v>
          </cell>
          <cell r="JH447">
            <v>0</v>
          </cell>
          <cell r="JI447">
            <v>0</v>
          </cell>
          <cell r="JJ447">
            <v>0</v>
          </cell>
          <cell r="JK447">
            <v>0</v>
          </cell>
          <cell r="JL447">
            <v>0</v>
          </cell>
          <cell r="JM447">
            <v>0</v>
          </cell>
          <cell r="JN447">
            <v>0</v>
          </cell>
          <cell r="JO447">
            <v>0</v>
          </cell>
          <cell r="JP447">
            <v>0</v>
          </cell>
          <cell r="JQ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O448">
            <v>0</v>
          </cell>
          <cell r="GP448">
            <v>0</v>
          </cell>
          <cell r="GQ448">
            <v>0</v>
          </cell>
          <cell r="GR448">
            <v>0</v>
          </cell>
          <cell r="GS448">
            <v>0</v>
          </cell>
          <cell r="GT448">
            <v>0</v>
          </cell>
          <cell r="GU448">
            <v>0</v>
          </cell>
          <cell r="GV448">
            <v>0</v>
          </cell>
          <cell r="GW448">
            <v>0</v>
          </cell>
          <cell r="GX448">
            <v>0</v>
          </cell>
          <cell r="GY448">
            <v>0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E448">
            <v>0</v>
          </cell>
          <cell r="HF448">
            <v>0</v>
          </cell>
          <cell r="HG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0</v>
          </cell>
          <cell r="HZ448">
            <v>0</v>
          </cell>
          <cell r="IA448">
            <v>0</v>
          </cell>
          <cell r="IB448">
            <v>0</v>
          </cell>
          <cell r="IC448">
            <v>0</v>
          </cell>
          <cell r="ID448">
            <v>0</v>
          </cell>
          <cell r="IE448">
            <v>0</v>
          </cell>
          <cell r="IF448">
            <v>0</v>
          </cell>
          <cell r="IG448">
            <v>0</v>
          </cell>
          <cell r="IH448">
            <v>0</v>
          </cell>
          <cell r="II448">
            <v>0</v>
          </cell>
          <cell r="IJ448">
            <v>0</v>
          </cell>
          <cell r="IK448">
            <v>0</v>
          </cell>
          <cell r="IL448">
            <v>0</v>
          </cell>
          <cell r="IM448">
            <v>0</v>
          </cell>
          <cell r="IN448">
            <v>0</v>
          </cell>
          <cell r="IO448">
            <v>0</v>
          </cell>
          <cell r="IP448">
            <v>0</v>
          </cell>
          <cell r="IQ448">
            <v>0</v>
          </cell>
          <cell r="IR448">
            <v>0</v>
          </cell>
          <cell r="IS448">
            <v>0</v>
          </cell>
          <cell r="IT448">
            <v>0</v>
          </cell>
          <cell r="IU448">
            <v>0</v>
          </cell>
          <cell r="IV448">
            <v>0</v>
          </cell>
          <cell r="IW448">
            <v>0</v>
          </cell>
          <cell r="IX448">
            <v>0</v>
          </cell>
          <cell r="IY448">
            <v>0</v>
          </cell>
          <cell r="IZ448">
            <v>0</v>
          </cell>
          <cell r="JA448">
            <v>0</v>
          </cell>
          <cell r="JB448">
            <v>0</v>
          </cell>
          <cell r="JC448">
            <v>0</v>
          </cell>
          <cell r="JD448">
            <v>0</v>
          </cell>
          <cell r="JE448">
            <v>0</v>
          </cell>
          <cell r="JF448">
            <v>0</v>
          </cell>
          <cell r="JG448">
            <v>0</v>
          </cell>
          <cell r="JH448">
            <v>0</v>
          </cell>
          <cell r="JI448">
            <v>0</v>
          </cell>
          <cell r="JJ448">
            <v>0</v>
          </cell>
          <cell r="JK448">
            <v>0</v>
          </cell>
          <cell r="JL448">
            <v>0</v>
          </cell>
          <cell r="JM448">
            <v>0</v>
          </cell>
          <cell r="JN448">
            <v>0</v>
          </cell>
          <cell r="JO448">
            <v>0</v>
          </cell>
          <cell r="JP448">
            <v>0</v>
          </cell>
          <cell r="JQ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O449">
            <v>0</v>
          </cell>
          <cell r="GP449">
            <v>0</v>
          </cell>
          <cell r="GQ449">
            <v>0</v>
          </cell>
          <cell r="GR449">
            <v>0</v>
          </cell>
          <cell r="GS449">
            <v>0</v>
          </cell>
          <cell r="GT449">
            <v>0</v>
          </cell>
          <cell r="GU449">
            <v>0</v>
          </cell>
          <cell r="GV449">
            <v>0</v>
          </cell>
          <cell r="GW449">
            <v>0</v>
          </cell>
          <cell r="GX449">
            <v>0</v>
          </cell>
          <cell r="GY449">
            <v>0</v>
          </cell>
          <cell r="GZ449">
            <v>0</v>
          </cell>
          <cell r="HA449">
            <v>0</v>
          </cell>
          <cell r="HB449">
            <v>0</v>
          </cell>
          <cell r="HC449">
            <v>0</v>
          </cell>
          <cell r="HD449">
            <v>0</v>
          </cell>
          <cell r="HE449">
            <v>0</v>
          </cell>
          <cell r="HF449">
            <v>0</v>
          </cell>
          <cell r="HG449">
            <v>0</v>
          </cell>
          <cell r="HH449">
            <v>0</v>
          </cell>
          <cell r="HI449">
            <v>0</v>
          </cell>
          <cell r="HJ449">
            <v>0</v>
          </cell>
          <cell r="HK449">
            <v>0</v>
          </cell>
          <cell r="HL449">
            <v>0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0</v>
          </cell>
          <cell r="IG449">
            <v>0</v>
          </cell>
          <cell r="IH449">
            <v>0</v>
          </cell>
          <cell r="II449">
            <v>0</v>
          </cell>
          <cell r="IJ449">
            <v>0</v>
          </cell>
          <cell r="IK449">
            <v>0</v>
          </cell>
          <cell r="IL449">
            <v>0</v>
          </cell>
          <cell r="IM449">
            <v>0</v>
          </cell>
          <cell r="IN449">
            <v>0</v>
          </cell>
          <cell r="IO449">
            <v>0</v>
          </cell>
          <cell r="IP449">
            <v>0</v>
          </cell>
          <cell r="IQ449">
            <v>0</v>
          </cell>
          <cell r="IR449">
            <v>0</v>
          </cell>
          <cell r="IS449">
            <v>0</v>
          </cell>
          <cell r="IT449">
            <v>0</v>
          </cell>
          <cell r="IU449">
            <v>0</v>
          </cell>
          <cell r="IV449">
            <v>0</v>
          </cell>
          <cell r="IW449">
            <v>0</v>
          </cell>
          <cell r="IX449">
            <v>0</v>
          </cell>
          <cell r="IY449">
            <v>0</v>
          </cell>
          <cell r="IZ449">
            <v>0</v>
          </cell>
          <cell r="JA449">
            <v>0</v>
          </cell>
          <cell r="JB449">
            <v>0</v>
          </cell>
          <cell r="JC449">
            <v>0</v>
          </cell>
          <cell r="JD449">
            <v>0</v>
          </cell>
          <cell r="JE449">
            <v>0</v>
          </cell>
          <cell r="JF449">
            <v>0</v>
          </cell>
          <cell r="JG449">
            <v>0</v>
          </cell>
          <cell r="JH449">
            <v>0</v>
          </cell>
          <cell r="JI449">
            <v>0</v>
          </cell>
          <cell r="JJ449">
            <v>0</v>
          </cell>
          <cell r="JK449">
            <v>0</v>
          </cell>
          <cell r="JL449">
            <v>0</v>
          </cell>
          <cell r="JM449">
            <v>0</v>
          </cell>
          <cell r="JN449">
            <v>0</v>
          </cell>
          <cell r="JO449">
            <v>0</v>
          </cell>
          <cell r="JP449">
            <v>0</v>
          </cell>
          <cell r="JQ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0</v>
          </cell>
          <cell r="GR450">
            <v>0</v>
          </cell>
          <cell r="GS450">
            <v>0</v>
          </cell>
          <cell r="GT450">
            <v>0</v>
          </cell>
          <cell r="GU450">
            <v>0</v>
          </cell>
          <cell r="GV450">
            <v>0</v>
          </cell>
          <cell r="GW450">
            <v>0</v>
          </cell>
          <cell r="GX450">
            <v>0</v>
          </cell>
          <cell r="GY450">
            <v>0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0</v>
          </cell>
          <cell r="IG450">
            <v>0</v>
          </cell>
          <cell r="IH450">
            <v>0</v>
          </cell>
          <cell r="II450">
            <v>0</v>
          </cell>
          <cell r="IJ450">
            <v>0</v>
          </cell>
          <cell r="IK450">
            <v>0</v>
          </cell>
          <cell r="IL450">
            <v>0</v>
          </cell>
          <cell r="IM450">
            <v>0</v>
          </cell>
          <cell r="IN450">
            <v>0</v>
          </cell>
          <cell r="IO450">
            <v>0</v>
          </cell>
          <cell r="IP450">
            <v>0</v>
          </cell>
          <cell r="IQ450">
            <v>0</v>
          </cell>
          <cell r="IR450">
            <v>0</v>
          </cell>
          <cell r="IS450">
            <v>0</v>
          </cell>
          <cell r="IT450">
            <v>0</v>
          </cell>
          <cell r="IU450">
            <v>0</v>
          </cell>
          <cell r="IV450">
            <v>0</v>
          </cell>
          <cell r="IW450">
            <v>0</v>
          </cell>
          <cell r="IX450">
            <v>0</v>
          </cell>
          <cell r="IY450">
            <v>0</v>
          </cell>
          <cell r="IZ450">
            <v>0</v>
          </cell>
          <cell r="JA450">
            <v>0</v>
          </cell>
          <cell r="JB450">
            <v>0</v>
          </cell>
          <cell r="JC450">
            <v>0</v>
          </cell>
          <cell r="JD450">
            <v>0</v>
          </cell>
          <cell r="JE450">
            <v>0</v>
          </cell>
          <cell r="JF450">
            <v>0</v>
          </cell>
          <cell r="JG450">
            <v>0</v>
          </cell>
          <cell r="JH450">
            <v>0</v>
          </cell>
          <cell r="JI450">
            <v>0</v>
          </cell>
          <cell r="JJ450">
            <v>0</v>
          </cell>
          <cell r="JK450">
            <v>0</v>
          </cell>
          <cell r="JL450">
            <v>0</v>
          </cell>
          <cell r="JM450">
            <v>0</v>
          </cell>
          <cell r="JN450">
            <v>0</v>
          </cell>
          <cell r="JO450">
            <v>0</v>
          </cell>
          <cell r="JP450">
            <v>0</v>
          </cell>
          <cell r="JQ450">
            <v>0</v>
          </cell>
        </row>
        <row r="451">
          <cell r="F451">
            <v>0</v>
          </cell>
          <cell r="G451">
            <v>0</v>
          </cell>
          <cell r="H451">
            <v>3.930842565750936E-2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257.7263643098413</v>
          </cell>
          <cell r="S451">
            <v>5.1123215328188962</v>
          </cell>
          <cell r="T451">
            <v>5.6729018044752593</v>
          </cell>
          <cell r="U451">
            <v>79.854795997162</v>
          </cell>
          <cell r="V451">
            <v>48.151582728467474</v>
          </cell>
          <cell r="W451">
            <v>47.822420372041961</v>
          </cell>
          <cell r="X451">
            <v>2.9342682861424692</v>
          </cell>
          <cell r="Y451">
            <v>0</v>
          </cell>
          <cell r="Z451">
            <v>0</v>
          </cell>
          <cell r="AA451">
            <v>47.251452521188185</v>
          </cell>
          <cell r="AB451">
            <v>19.792291422687413</v>
          </cell>
          <cell r="AC451">
            <v>-0.20328202737073298</v>
          </cell>
          <cell r="AD451">
            <v>1.3376116722138249</v>
          </cell>
          <cell r="AE451">
            <v>237.01750255242223</v>
          </cell>
          <cell r="AF451">
            <v>-1.0178224089104333</v>
          </cell>
          <cell r="AG451">
            <v>1.3468693389586406</v>
          </cell>
          <cell r="AH451">
            <v>47.853659701220749</v>
          </cell>
          <cell r="AI451">
            <v>63.354905407177284</v>
          </cell>
          <cell r="AJ451">
            <v>32.655159912221279</v>
          </cell>
          <cell r="AK451">
            <v>31.046970543287898</v>
          </cell>
          <cell r="AL451">
            <v>0</v>
          </cell>
          <cell r="AM451">
            <v>4.0017766878008842E-10</v>
          </cell>
          <cell r="AN451">
            <v>47.284856174566812</v>
          </cell>
          <cell r="AO451">
            <v>17.788197756985028</v>
          </cell>
          <cell r="AP451">
            <v>-4.0017766878008842E-10</v>
          </cell>
          <cell r="AQ451">
            <v>-3.2952938730304595</v>
          </cell>
          <cell r="AR451">
            <v>174.59185428061755</v>
          </cell>
          <cell r="AS451">
            <v>-1.1197294807061553E-3</v>
          </cell>
          <cell r="AT451">
            <v>1.119729429774452E-3</v>
          </cell>
          <cell r="AU451">
            <v>54.579964305077738</v>
          </cell>
          <cell r="AV451">
            <v>-3.5313774391761399</v>
          </cell>
          <cell r="AW451">
            <v>19.349690083879977</v>
          </cell>
          <cell r="AX451">
            <v>69.278734219235048</v>
          </cell>
          <cell r="AY451">
            <v>-0.37045920886157546</v>
          </cell>
          <cell r="AZ451">
            <v>-0.50964945879968582</v>
          </cell>
          <cell r="BA451">
            <v>22.564921317662083</v>
          </cell>
          <cell r="BB451">
            <v>13.230030461680144</v>
          </cell>
          <cell r="BC451">
            <v>-4.220055416226387E-10</v>
          </cell>
          <cell r="BD451">
            <v>4.0017766878008842E-10</v>
          </cell>
          <cell r="BE451">
            <v>43.96436161355814</v>
          </cell>
          <cell r="BF451">
            <v>-0.12872036150656641</v>
          </cell>
          <cell r="BG451">
            <v>0.18971315180897363</v>
          </cell>
          <cell r="BH451">
            <v>26.773466229824407</v>
          </cell>
          <cell r="BI451">
            <v>17.042375583310786</v>
          </cell>
          <cell r="BJ451">
            <v>-8.149072527885437E-10</v>
          </cell>
          <cell r="BK451">
            <v>-1.2478267308324575E-9</v>
          </cell>
          <cell r="BL451">
            <v>4.1109160520136356E-10</v>
          </cell>
          <cell r="BM451">
            <v>0.17770298167306464</v>
          </cell>
          <cell r="BN451">
            <v>-4.1472958400845528E-10</v>
          </cell>
          <cell r="BO451">
            <v>-0.39063998614437878</v>
          </cell>
          <cell r="BP451">
            <v>0</v>
          </cell>
          <cell r="BQ451">
            <v>0.30046401668369072</v>
          </cell>
          <cell r="BR451">
            <v>310.69524858600926</v>
          </cell>
          <cell r="BS451">
            <v>-0.31969269570254255</v>
          </cell>
          <cell r="BT451">
            <v>0.88599598305154359</v>
          </cell>
          <cell r="BU451">
            <v>48.626302626005781</v>
          </cell>
          <cell r="BV451">
            <v>111.07558387412428</v>
          </cell>
          <cell r="BW451">
            <v>127.39650958035782</v>
          </cell>
          <cell r="BX451">
            <v>3.7913074876996689E-2</v>
          </cell>
          <cell r="BY451">
            <v>0</v>
          </cell>
          <cell r="BZ451">
            <v>-9.8274342348304344E-2</v>
          </cell>
          <cell r="CA451">
            <v>-9.9631929660972673E-2</v>
          </cell>
          <cell r="CB451">
            <v>23.181848119776987</v>
          </cell>
          <cell r="CC451">
            <v>4.2753640118462499E-3</v>
          </cell>
          <cell r="CD451">
            <v>4.4189315958647057E-3</v>
          </cell>
          <cell r="CE451">
            <v>1.1143710357719101</v>
          </cell>
          <cell r="CF451">
            <v>-5.3902780771750258E-2</v>
          </cell>
          <cell r="CG451">
            <v>0.22820702229910239</v>
          </cell>
          <cell r="CH451">
            <v>-0.69791795527817158</v>
          </cell>
          <cell r="CI451">
            <v>-0.27698536653588235</v>
          </cell>
          <cell r="CJ451">
            <v>0.77098299514818791</v>
          </cell>
          <cell r="CK451">
            <v>-0.31103181457729079</v>
          </cell>
          <cell r="CL451">
            <v>0.20101829412033112</v>
          </cell>
          <cell r="CM451">
            <v>-8.6057670405352837E-3</v>
          </cell>
          <cell r="CN451">
            <v>-7.2841590317693772E-3</v>
          </cell>
          <cell r="CO451">
            <v>1.3150565402356733</v>
          </cell>
          <cell r="CP451">
            <v>-2.0992588271838031E-2</v>
          </cell>
          <cell r="CQ451">
            <v>-2.4173384517780505E-2</v>
          </cell>
          <cell r="CR451">
            <v>-1.7000779276131652</v>
          </cell>
          <cell r="CS451">
            <v>0.12178873157790804</v>
          </cell>
          <cell r="CT451">
            <v>6.8113126872049179E-3</v>
          </cell>
          <cell r="CU451">
            <v>-1.2239838594723551</v>
          </cell>
          <cell r="CV451">
            <v>0.55397843421815196</v>
          </cell>
          <cell r="CW451">
            <v>0.11218142238885775</v>
          </cell>
          <cell r="CX451">
            <v>-0.29484264219354372</v>
          </cell>
          <cell r="CY451">
            <v>-0.20954278003955551</v>
          </cell>
          <cell r="CZ451">
            <v>2.6701909091570997E-2</v>
          </cell>
          <cell r="DA451">
            <v>-5.7481811030811514E-2</v>
          </cell>
          <cell r="DB451">
            <v>-0.72081976401204884</v>
          </cell>
          <cell r="DC451">
            <v>3.8198777474462986E-11</v>
          </cell>
          <cell r="DD451">
            <v>-1.4868880865833489E-2</v>
          </cell>
          <cell r="DE451">
            <v>-0.39851529119187035</v>
          </cell>
          <cell r="DF451">
            <v>0.17296572383020248</v>
          </cell>
          <cell r="DG451">
            <v>-0.53143205097876489</v>
          </cell>
          <cell r="DH451">
            <v>4.9057893194913049E-2</v>
          </cell>
          <cell r="DI451">
            <v>8.5132145750321797E-2</v>
          </cell>
          <cell r="DJ451">
            <v>-3.8032500080589671E-2</v>
          </cell>
          <cell r="DK451">
            <v>-0.1545109751241398</v>
          </cell>
          <cell r="DL451">
            <v>4.7530379750241991E-2</v>
          </cell>
          <cell r="DM451">
            <v>-0.11621988015122042</v>
          </cell>
          <cell r="DN451">
            <v>5.5509533859549265E-2</v>
          </cell>
          <cell r="DO451">
            <v>4.8223231668089284E-2</v>
          </cell>
          <cell r="DP451">
            <v>4.793291231180774E-3</v>
          </cell>
          <cell r="DQ451">
            <v>-2.1532084139835206E-2</v>
          </cell>
          <cell r="DR451">
            <v>-1.2251393347542034</v>
          </cell>
          <cell r="DS451">
            <v>-0.34639956140745198</v>
          </cell>
          <cell r="DT451">
            <v>-0.14834805411373964</v>
          </cell>
          <cell r="DU451">
            <v>0.1015405390826345</v>
          </cell>
          <cell r="DV451">
            <v>0.31043506798414455</v>
          </cell>
          <cell r="DW451">
            <v>-4.7731319209560752E-3</v>
          </cell>
          <cell r="DX451">
            <v>-0.91166104709554929</v>
          </cell>
          <cell r="DY451">
            <v>9.5880751987351687E-3</v>
          </cell>
          <cell r="DZ451">
            <v>6.0401136688597035E-2</v>
          </cell>
          <cell r="EA451">
            <v>0.22397998870201263</v>
          </cell>
          <cell r="EB451">
            <v>-0.5252697217201785</v>
          </cell>
          <cell r="EC451">
            <v>9.2404661700129509E-9</v>
          </cell>
          <cell r="ED451">
            <v>5.3673646179959178E-3</v>
          </cell>
          <cell r="EE451">
            <v>1.4331833616452059</v>
          </cell>
          <cell r="EF451">
            <v>-6.6460338712204248E-3</v>
          </cell>
          <cell r="EG451">
            <v>0.57045579227178678</v>
          </cell>
          <cell r="EH451">
            <v>6.9667117591961869E-2</v>
          </cell>
          <cell r="EI451">
            <v>-0.18346233876127371</v>
          </cell>
          <cell r="EJ451">
            <v>-0.80426315246950253</v>
          </cell>
          <cell r="EK451">
            <v>0.56642776512762794</v>
          </cell>
          <cell r="EL451">
            <v>-0.49949197250998623</v>
          </cell>
          <cell r="EM451">
            <v>0.33939909837908999</v>
          </cell>
          <cell r="EN451">
            <v>-0.27460325136007668</v>
          </cell>
          <cell r="EO451">
            <v>1.6381441494100955</v>
          </cell>
          <cell r="EP451">
            <v>0.23386340927004312</v>
          </cell>
          <cell r="EQ451">
            <v>-0.21630722145005166</v>
          </cell>
          <cell r="ER451">
            <v>0.67957902500984346</v>
          </cell>
          <cell r="ES451">
            <v>1.6220552100776331E-3</v>
          </cell>
          <cell r="ET451">
            <v>0.22270098476008116</v>
          </cell>
          <cell r="EU451">
            <v>-6.2066227098398485E-3</v>
          </cell>
          <cell r="EV451">
            <v>-1.5617342183300025</v>
          </cell>
          <cell r="EW451">
            <v>0.54000235807001218</v>
          </cell>
          <cell r="EX451">
            <v>-0.60292776215999311</v>
          </cell>
          <cell r="EY451">
            <v>-0.75382200091002005</v>
          </cell>
          <cell r="EZ451">
            <v>0.69944758897997872</v>
          </cell>
          <cell r="FA451">
            <v>-0.1801869548400532</v>
          </cell>
          <cell r="FB451">
            <v>2.1662801918399737</v>
          </cell>
          <cell r="FC451">
            <v>0.31620896385993547</v>
          </cell>
          <cell r="FD451">
            <v>-0.16180555875996561</v>
          </cell>
          <cell r="FE451">
            <v>3.2563150228197628</v>
          </cell>
          <cell r="FF451">
            <v>0.49235554708013751</v>
          </cell>
          <cell r="FG451">
            <v>0.17146527836018777</v>
          </cell>
          <cell r="FH451">
            <v>-1.1816265165299455</v>
          </cell>
          <cell r="FI451">
            <v>0.22959190663988238</v>
          </cell>
          <cell r="FJ451">
            <v>1.7909335315099497</v>
          </cell>
          <cell r="FK451">
            <v>1.6455221123498518</v>
          </cell>
          <cell r="FL451">
            <v>0.29772697615993593</v>
          </cell>
          <cell r="FM451">
            <v>-0.23641920318993925</v>
          </cell>
          <cell r="FN451">
            <v>-0.30154551810989005</v>
          </cell>
          <cell r="FO451">
            <v>-0.24330529848987226</v>
          </cell>
          <cell r="FP451">
            <v>0.17211052879997624</v>
          </cell>
          <cell r="FQ451">
            <v>0.41950567824005702</v>
          </cell>
          <cell r="FR451">
            <v>2.2203683517391255</v>
          </cell>
          <cell r="FS451">
            <v>0.58108512916965083</v>
          </cell>
          <cell r="FT451">
            <v>0.49421862989004239</v>
          </cell>
          <cell r="FU451">
            <v>-0.43369292413996163</v>
          </cell>
          <cell r="FV451">
            <v>1.2131773477100865</v>
          </cell>
          <cell r="FW451">
            <v>0.47402280724998036</v>
          </cell>
          <cell r="FX451">
            <v>1.6617654942999138</v>
          </cell>
          <cell r="FY451">
            <v>0.87826311421997616</v>
          </cell>
          <cell r="FZ451">
            <v>6.9420988429953923E-2</v>
          </cell>
          <cell r="GA451">
            <v>-7.9695963499887057E-2</v>
          </cell>
          <cell r="GB451">
            <v>-3.0387401904201852</v>
          </cell>
          <cell r="GC451">
            <v>0.12174374665005416</v>
          </cell>
          <cell r="GD451">
            <v>0.27880017218012654</v>
          </cell>
          <cell r="GE451">
            <v>5.3445800152285301</v>
          </cell>
          <cell r="GF451">
            <v>8.3942515110038585E-2</v>
          </cell>
          <cell r="GG451">
            <v>0.39875456541994936</v>
          </cell>
          <cell r="GH451">
            <v>-0.31979528833016957</v>
          </cell>
          <cell r="GI451">
            <v>1.7007032040299919</v>
          </cell>
          <cell r="GJ451">
            <v>1.1592937119900739</v>
          </cell>
          <cell r="GK451">
            <v>1.2465422013900138</v>
          </cell>
          <cell r="GL451">
            <v>-0.40686164161996885</v>
          </cell>
          <cell r="GM451">
            <v>-0.44571210533001704</v>
          </cell>
          <cell r="GN451">
            <v>0.44783361513992759</v>
          </cell>
          <cell r="GO451">
            <v>1.0214928404695911</v>
          </cell>
          <cell r="GP451">
            <v>1.4734508099991217E-2</v>
          </cell>
          <cell r="GQ451">
            <v>0.44365188886013129</v>
          </cell>
          <cell r="GR451">
            <v>-0.83399217709029472</v>
          </cell>
          <cell r="GS451">
            <v>0.48795942954006932</v>
          </cell>
          <cell r="GT451">
            <v>-0.21888013392003813</v>
          </cell>
          <cell r="GU451">
            <v>-0.41736401632010711</v>
          </cell>
          <cell r="GV451">
            <v>-0.68542878003006535</v>
          </cell>
          <cell r="GW451">
            <v>0.72976183697983288</v>
          </cell>
          <cell r="GX451">
            <v>-1.5830097649001118</v>
          </cell>
          <cell r="GY451">
            <v>-3.0652898509970328E-2</v>
          </cell>
          <cell r="GZ451">
            <v>3.6042756500023643E-2</v>
          </cell>
          <cell r="HA451">
            <v>0.1124100768200833</v>
          </cell>
          <cell r="HB451">
            <v>0.97646767882008589</v>
          </cell>
          <cell r="HC451">
            <v>-5.4445325680035239E-2</v>
          </cell>
          <cell r="HD451">
            <v>-0.18685303639006179</v>
          </cell>
          <cell r="HE451">
            <v>1.9065119819688334</v>
          </cell>
          <cell r="HF451">
            <v>-0.2641007615000035</v>
          </cell>
          <cell r="HG451">
            <v>0.65284465384002033</v>
          </cell>
          <cell r="HH451">
            <v>0.82382636999000169</v>
          </cell>
          <cell r="HI451">
            <v>0.44475987151997742</v>
          </cell>
          <cell r="HJ451">
            <v>0.48697833011010516</v>
          </cell>
          <cell r="HK451">
            <v>-1.0258877752499984</v>
          </cell>
          <cell r="HL451">
            <v>9.4499833859913451E-2</v>
          </cell>
          <cell r="HM451">
            <v>-9.9125489953166834E-5</v>
          </cell>
          <cell r="HN451">
            <v>6.4824605879948649E-2</v>
          </cell>
          <cell r="HO451">
            <v>0.71059536238010423</v>
          </cell>
          <cell r="HP451">
            <v>5.0309094669955812E-2</v>
          </cell>
          <cell r="HQ451">
            <v>-0.13203847804004454</v>
          </cell>
          <cell r="HR451">
            <v>1.4441343287089694</v>
          </cell>
          <cell r="HS451">
            <v>1.9451842400712849E-3</v>
          </cell>
          <cell r="HT451">
            <v>0.55607780415994057</v>
          </cell>
          <cell r="HU451">
            <v>0.5204590564397904</v>
          </cell>
          <cell r="HV451">
            <v>6.3402973209917945E-2</v>
          </cell>
          <cell r="HW451">
            <v>0.19375525408003114</v>
          </cell>
          <cell r="HX451">
            <v>0.23623800436007514</v>
          </cell>
          <cell r="HY451">
            <v>0</v>
          </cell>
          <cell r="HZ451">
            <v>-9.872878996475265E-5</v>
          </cell>
          <cell r="IA451">
            <v>0</v>
          </cell>
          <cell r="IB451">
            <v>1.196359715993367E-2</v>
          </cell>
          <cell r="IC451">
            <v>1.0004441719502211E-11</v>
          </cell>
          <cell r="ID451">
            <v>-0.13960881616003462</v>
          </cell>
          <cell r="IE451">
            <v>-0.83980383865127806</v>
          </cell>
          <cell r="IF451">
            <v>9.8106741940000575E-2</v>
          </cell>
          <cell r="IG451">
            <v>0.14800422450991846</v>
          </cell>
          <cell r="IH451">
            <v>9.9657695119958589E-2</v>
          </cell>
          <cell r="II451">
            <v>-0.87805364023006405</v>
          </cell>
          <cell r="IJ451">
            <v>0.4283884810099039</v>
          </cell>
          <cell r="IK451">
            <v>-0.62178301834001104</v>
          </cell>
          <cell r="IL451">
            <v>9.9490630020682147E-5</v>
          </cell>
          <cell r="IM451">
            <v>0</v>
          </cell>
          <cell r="IN451">
            <v>-5.0615670000411228E-3</v>
          </cell>
          <cell r="IO451">
            <v>1.8029067000043142E-2</v>
          </cell>
          <cell r="IP451">
            <v>1.9979386001978128E-4</v>
          </cell>
          <cell r="IQ451">
            <v>-0.12739110714994695</v>
          </cell>
          <cell r="IR451">
            <v>0.36617056606883125</v>
          </cell>
          <cell r="IS451">
            <v>2.0007121986509446E-4</v>
          </cell>
          <cell r="IT451">
            <v>-2.3788295139752336E-2</v>
          </cell>
          <cell r="IU451">
            <v>0.83058419676990525</v>
          </cell>
          <cell r="IV451">
            <v>-0.37216403510990403</v>
          </cell>
          <cell r="IW451">
            <v>0.30021354781990794</v>
          </cell>
          <cell r="IX451">
            <v>-0.36150190400996962</v>
          </cell>
          <cell r="IY451">
            <v>0</v>
          </cell>
          <cell r="IZ451">
            <v>0</v>
          </cell>
          <cell r="JA451">
            <v>0</v>
          </cell>
          <cell r="JB451">
            <v>3.157015209922065E-3</v>
          </cell>
          <cell r="JC451">
            <v>9.9999989970456227E-5</v>
          </cell>
          <cell r="JD451">
            <v>-1.0630030680090385E-2</v>
          </cell>
          <cell r="JE451">
            <v>1.1757292540587514</v>
          </cell>
          <cell r="JF451">
            <v>-1.1679558670152801E-2</v>
          </cell>
          <cell r="JG451">
            <v>-0.49385429373990064</v>
          </cell>
          <cell r="JH451">
            <v>-0.95794374175011399</v>
          </cell>
          <cell r="JI451">
            <v>1.1637664988597862</v>
          </cell>
          <cell r="JJ451">
            <v>0.67688827958988895</v>
          </cell>
          <cell r="JK451">
            <v>0.85962787697997101</v>
          </cell>
          <cell r="JL451">
            <v>2.3958290057635168E-5</v>
          </cell>
          <cell r="JM451">
            <v>1.0000000003174137E-4</v>
          </cell>
          <cell r="JN451">
            <v>0</v>
          </cell>
          <cell r="JO451">
            <v>-0.1038310903600177</v>
          </cell>
          <cell r="JP451">
            <v>4.3255366389985284E-2</v>
          </cell>
          <cell r="JQ451">
            <v>-6.240415301590474E-4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  <cell r="IJ452">
            <v>0</v>
          </cell>
          <cell r="IK452">
            <v>0</v>
          </cell>
          <cell r="IL452">
            <v>0</v>
          </cell>
          <cell r="IM452">
            <v>0</v>
          </cell>
          <cell r="IN452">
            <v>0</v>
          </cell>
          <cell r="IO452">
            <v>0</v>
          </cell>
          <cell r="IP452">
            <v>0</v>
          </cell>
          <cell r="IQ452">
            <v>0</v>
          </cell>
          <cell r="IR452">
            <v>0</v>
          </cell>
          <cell r="IS452">
            <v>0</v>
          </cell>
          <cell r="IT452">
            <v>0</v>
          </cell>
          <cell r="IU452">
            <v>0</v>
          </cell>
          <cell r="IV452">
            <v>0</v>
          </cell>
          <cell r="IW452">
            <v>0</v>
          </cell>
          <cell r="IX452">
            <v>0</v>
          </cell>
          <cell r="IY452">
            <v>0</v>
          </cell>
          <cell r="IZ452">
            <v>0</v>
          </cell>
          <cell r="JA452">
            <v>0</v>
          </cell>
          <cell r="JB452">
            <v>0</v>
          </cell>
          <cell r="JC452">
            <v>0</v>
          </cell>
          <cell r="JD452">
            <v>0</v>
          </cell>
          <cell r="JE452">
            <v>0</v>
          </cell>
          <cell r="JF452">
            <v>0</v>
          </cell>
          <cell r="JG452">
            <v>0</v>
          </cell>
          <cell r="JH452">
            <v>0</v>
          </cell>
          <cell r="JI452">
            <v>0</v>
          </cell>
          <cell r="JJ452">
            <v>0</v>
          </cell>
          <cell r="JK452">
            <v>0</v>
          </cell>
          <cell r="JL452">
            <v>0</v>
          </cell>
          <cell r="JM452">
            <v>0</v>
          </cell>
          <cell r="JN452">
            <v>0</v>
          </cell>
          <cell r="JO452">
            <v>0</v>
          </cell>
          <cell r="JP452">
            <v>0</v>
          </cell>
          <cell r="JQ452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O454">
            <v>0</v>
          </cell>
          <cell r="GP454">
            <v>0</v>
          </cell>
          <cell r="GQ454">
            <v>0</v>
          </cell>
          <cell r="GR454">
            <v>0</v>
          </cell>
          <cell r="GS454">
            <v>0</v>
          </cell>
          <cell r="GT454">
            <v>0</v>
          </cell>
          <cell r="GU454">
            <v>0</v>
          </cell>
          <cell r="GV454">
            <v>0</v>
          </cell>
          <cell r="GW454">
            <v>0</v>
          </cell>
          <cell r="GX454">
            <v>0</v>
          </cell>
          <cell r="GY454">
            <v>0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0</v>
          </cell>
          <cell r="IG454">
            <v>0</v>
          </cell>
          <cell r="IH454">
            <v>0</v>
          </cell>
          <cell r="II454">
            <v>0</v>
          </cell>
          <cell r="IJ454">
            <v>0</v>
          </cell>
          <cell r="IK454">
            <v>0</v>
          </cell>
          <cell r="IL454">
            <v>0</v>
          </cell>
          <cell r="IM454">
            <v>0</v>
          </cell>
          <cell r="IN454">
            <v>0</v>
          </cell>
          <cell r="IO454">
            <v>0</v>
          </cell>
          <cell r="IP454">
            <v>0</v>
          </cell>
          <cell r="IQ454">
            <v>0</v>
          </cell>
          <cell r="IR454">
            <v>0</v>
          </cell>
          <cell r="IS454">
            <v>0</v>
          </cell>
          <cell r="IT454">
            <v>0</v>
          </cell>
          <cell r="IU454">
            <v>0</v>
          </cell>
          <cell r="IV454">
            <v>0</v>
          </cell>
          <cell r="IW454">
            <v>0</v>
          </cell>
          <cell r="IX454">
            <v>0</v>
          </cell>
          <cell r="IY454">
            <v>0</v>
          </cell>
          <cell r="IZ454">
            <v>0</v>
          </cell>
          <cell r="JA454">
            <v>0</v>
          </cell>
          <cell r="JB454">
            <v>0</v>
          </cell>
          <cell r="JC454">
            <v>0</v>
          </cell>
          <cell r="JD454">
            <v>0</v>
          </cell>
          <cell r="JE454">
            <v>0</v>
          </cell>
          <cell r="JF454">
            <v>0</v>
          </cell>
          <cell r="JG454">
            <v>0</v>
          </cell>
          <cell r="JH454">
            <v>0</v>
          </cell>
          <cell r="JI454">
            <v>0</v>
          </cell>
          <cell r="JJ454">
            <v>0</v>
          </cell>
          <cell r="JK454">
            <v>0</v>
          </cell>
          <cell r="JL454">
            <v>0</v>
          </cell>
          <cell r="JM454">
            <v>0</v>
          </cell>
          <cell r="JN454">
            <v>0</v>
          </cell>
          <cell r="JO454">
            <v>0</v>
          </cell>
          <cell r="JP454">
            <v>0</v>
          </cell>
          <cell r="JQ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O455">
            <v>0</v>
          </cell>
          <cell r="GP455">
            <v>0</v>
          </cell>
          <cell r="GQ455">
            <v>0</v>
          </cell>
          <cell r="GR455">
            <v>0</v>
          </cell>
          <cell r="GS455">
            <v>0</v>
          </cell>
          <cell r="GT455">
            <v>0</v>
          </cell>
          <cell r="GU455">
            <v>0</v>
          </cell>
          <cell r="GV455">
            <v>0</v>
          </cell>
          <cell r="GW455">
            <v>0</v>
          </cell>
          <cell r="GX455">
            <v>0</v>
          </cell>
          <cell r="GY455">
            <v>0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0</v>
          </cell>
          <cell r="IG455">
            <v>0</v>
          </cell>
          <cell r="IH455">
            <v>0</v>
          </cell>
          <cell r="II455">
            <v>0</v>
          </cell>
          <cell r="IJ455">
            <v>0</v>
          </cell>
          <cell r="IK455">
            <v>0</v>
          </cell>
          <cell r="IL455">
            <v>0</v>
          </cell>
          <cell r="IM455">
            <v>0</v>
          </cell>
          <cell r="IN455">
            <v>0</v>
          </cell>
          <cell r="IO455">
            <v>0</v>
          </cell>
          <cell r="IP455">
            <v>0</v>
          </cell>
          <cell r="IQ455">
            <v>0</v>
          </cell>
          <cell r="IR455">
            <v>0</v>
          </cell>
          <cell r="IS455">
            <v>0</v>
          </cell>
          <cell r="IT455">
            <v>0</v>
          </cell>
          <cell r="IU455">
            <v>0</v>
          </cell>
          <cell r="IV455">
            <v>0</v>
          </cell>
          <cell r="IW455">
            <v>0</v>
          </cell>
          <cell r="IX455">
            <v>0</v>
          </cell>
          <cell r="IY455">
            <v>0</v>
          </cell>
          <cell r="IZ455">
            <v>0</v>
          </cell>
          <cell r="JA455">
            <v>0</v>
          </cell>
          <cell r="JB455">
            <v>0</v>
          </cell>
          <cell r="JC455">
            <v>0</v>
          </cell>
          <cell r="JD455">
            <v>0</v>
          </cell>
          <cell r="JE455">
            <v>0</v>
          </cell>
          <cell r="JF455">
            <v>0</v>
          </cell>
          <cell r="JG455">
            <v>0</v>
          </cell>
          <cell r="JH455">
            <v>0</v>
          </cell>
          <cell r="JI455">
            <v>0</v>
          </cell>
          <cell r="JJ455">
            <v>0</v>
          </cell>
          <cell r="JK455">
            <v>0</v>
          </cell>
          <cell r="JL455">
            <v>0</v>
          </cell>
          <cell r="JM455">
            <v>0</v>
          </cell>
          <cell r="JN455">
            <v>0</v>
          </cell>
          <cell r="JO455">
            <v>0</v>
          </cell>
          <cell r="JP455">
            <v>0</v>
          </cell>
          <cell r="JQ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O456">
            <v>0</v>
          </cell>
          <cell r="GP456">
            <v>0</v>
          </cell>
          <cell r="GQ456">
            <v>0</v>
          </cell>
          <cell r="GR456">
            <v>0</v>
          </cell>
          <cell r="GS456">
            <v>0</v>
          </cell>
          <cell r="GT456">
            <v>0</v>
          </cell>
          <cell r="GU456">
            <v>0</v>
          </cell>
          <cell r="GV456">
            <v>0</v>
          </cell>
          <cell r="GW456">
            <v>0</v>
          </cell>
          <cell r="GX456">
            <v>0</v>
          </cell>
          <cell r="GY456">
            <v>0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E456">
            <v>0</v>
          </cell>
          <cell r="HF456">
            <v>0</v>
          </cell>
          <cell r="HG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0</v>
          </cell>
          <cell r="IG456">
            <v>0</v>
          </cell>
          <cell r="IH456">
            <v>0</v>
          </cell>
          <cell r="II456">
            <v>0</v>
          </cell>
          <cell r="IJ456">
            <v>0</v>
          </cell>
          <cell r="IK456">
            <v>0</v>
          </cell>
          <cell r="IL456">
            <v>0</v>
          </cell>
          <cell r="IM456">
            <v>0</v>
          </cell>
          <cell r="IN456">
            <v>0</v>
          </cell>
          <cell r="IO456">
            <v>0</v>
          </cell>
          <cell r="IP456">
            <v>0</v>
          </cell>
          <cell r="IQ456">
            <v>0</v>
          </cell>
          <cell r="IR456">
            <v>0</v>
          </cell>
          <cell r="IS456">
            <v>0</v>
          </cell>
          <cell r="IT456">
            <v>0</v>
          </cell>
          <cell r="IU456">
            <v>0</v>
          </cell>
          <cell r="IV456">
            <v>0</v>
          </cell>
          <cell r="IW456">
            <v>0</v>
          </cell>
          <cell r="IX456">
            <v>0</v>
          </cell>
          <cell r="IY456">
            <v>0</v>
          </cell>
          <cell r="IZ456">
            <v>0</v>
          </cell>
          <cell r="JA456">
            <v>0</v>
          </cell>
          <cell r="JB456">
            <v>0</v>
          </cell>
          <cell r="JC456">
            <v>0</v>
          </cell>
          <cell r="JD456">
            <v>0</v>
          </cell>
          <cell r="JE456">
            <v>0</v>
          </cell>
          <cell r="JF456">
            <v>0</v>
          </cell>
          <cell r="JG456">
            <v>0</v>
          </cell>
          <cell r="JH456">
            <v>0</v>
          </cell>
          <cell r="JI456">
            <v>0</v>
          </cell>
          <cell r="JJ456">
            <v>0</v>
          </cell>
          <cell r="JK456">
            <v>0</v>
          </cell>
          <cell r="JL456">
            <v>0</v>
          </cell>
          <cell r="JM456">
            <v>0</v>
          </cell>
          <cell r="JN456">
            <v>0</v>
          </cell>
          <cell r="JO456">
            <v>0</v>
          </cell>
          <cell r="JP456">
            <v>0</v>
          </cell>
          <cell r="JQ456">
            <v>0</v>
          </cell>
        </row>
        <row r="457">
          <cell r="F457">
            <v>1.9033389999999206E-5</v>
          </cell>
          <cell r="G457">
            <v>-8.0193439999997479E-5</v>
          </cell>
          <cell r="H457">
            <v>2.1816569999996011E-5</v>
          </cell>
          <cell r="I457">
            <v>3.9343559999998473E-5</v>
          </cell>
          <cell r="J457">
            <v>0</v>
          </cell>
          <cell r="K457">
            <v>-2.335238000000274E-5</v>
          </cell>
          <cell r="L457">
            <v>1.3781597000000513E-4</v>
          </cell>
          <cell r="M457">
            <v>-1.2161512999999931E-4</v>
          </cell>
          <cell r="N457">
            <v>7.1514400000007895E-6</v>
          </cell>
          <cell r="O457">
            <v>-3.6173389999998029E-5</v>
          </cell>
          <cell r="P457">
            <v>3.1648869999997831E-5</v>
          </cell>
          <cell r="Q457">
            <v>4.5245200000210151E-6</v>
          </cell>
          <cell r="R457">
            <v>1.0000056338554941E-11</v>
          </cell>
          <cell r="S457">
            <v>4.9465779999993686E-5</v>
          </cell>
          <cell r="T457">
            <v>-4.9465739999997316E-5</v>
          </cell>
          <cell r="U457">
            <v>-2.000000165480742E-11</v>
          </cell>
          <cell r="V457">
            <v>-9.999997357956758E-12</v>
          </cell>
          <cell r="W457">
            <v>-4.1200999999560506E-7</v>
          </cell>
          <cell r="X457">
            <v>4.1203999999461782E-7</v>
          </cell>
          <cell r="Y457">
            <v>-1.5409579999996897E-5</v>
          </cell>
          <cell r="Z457">
            <v>8.0480170000000583E-5</v>
          </cell>
          <cell r="AA457">
            <v>-6.5070599999999743E-5</v>
          </cell>
          <cell r="AB457">
            <v>7.1389059999999588E-5</v>
          </cell>
          <cell r="AC457">
            <v>-4.7367540000002595E-5</v>
          </cell>
          <cell r="AD457">
            <v>-2.4021540000002117E-5</v>
          </cell>
          <cell r="AE457">
            <v>1.9999946143656189E-11</v>
          </cell>
          <cell r="AF457">
            <v>7.4238200000048549E-6</v>
          </cell>
          <cell r="AG457">
            <v>-7.4238400000134486E-6</v>
          </cell>
          <cell r="AH457">
            <v>-9.6978900000002644E-6</v>
          </cell>
          <cell r="AI457">
            <v>4.7217650000003913E-5</v>
          </cell>
          <cell r="AJ457">
            <v>-3.7519730000004636E-5</v>
          </cell>
          <cell r="AK457">
            <v>-1.0000004296850662E-11</v>
          </cell>
          <cell r="AL457">
            <v>-9.0460269999995124E-5</v>
          </cell>
          <cell r="AM457">
            <v>9.0460320000000996E-5</v>
          </cell>
          <cell r="AN457">
            <v>-9.999999960041972E-12</v>
          </cell>
          <cell r="AO457">
            <v>-4.3721209999996596E-5</v>
          </cell>
          <cell r="AP457">
            <v>4.3721189999998411E-5</v>
          </cell>
          <cell r="AQ457">
            <v>0</v>
          </cell>
          <cell r="AR457">
            <v>2.9999946971059899E-11</v>
          </cell>
          <cell r="AS457">
            <v>1.0500020000005217E-5</v>
          </cell>
          <cell r="AT457">
            <v>-1.0500060000008526E-5</v>
          </cell>
          <cell r="AU457">
            <v>9.999997357956758E-12</v>
          </cell>
          <cell r="AV457">
            <v>7.0908800000046845E-6</v>
          </cell>
          <cell r="AW457">
            <v>-2.4112580000000897E-5</v>
          </cell>
          <cell r="AX457">
            <v>1.7021690000000589E-5</v>
          </cell>
          <cell r="AY457">
            <v>9.7654799999982028E-6</v>
          </cell>
          <cell r="AZ457">
            <v>-8.9674300000012336E-6</v>
          </cell>
          <cell r="BA457">
            <v>6.7646949999999872E-5</v>
          </cell>
          <cell r="BB457">
            <v>-6.8444940000002286E-5</v>
          </cell>
          <cell r="BC457">
            <v>1.000000082740371E-11</v>
          </cell>
          <cell r="BD457">
            <v>0</v>
          </cell>
          <cell r="BE457">
            <v>-1.0000056338554941E-11</v>
          </cell>
          <cell r="BF457">
            <v>1.9999998185360468E-11</v>
          </cell>
          <cell r="BG457">
            <v>0</v>
          </cell>
          <cell r="BH457">
            <v>-2.000000165480742E-11</v>
          </cell>
          <cell r="BI457">
            <v>9.9999938885098061E-12</v>
          </cell>
          <cell r="BJ457">
            <v>-1.9465650000000112E-4</v>
          </cell>
          <cell r="BK457">
            <v>1.9465649000000029E-4</v>
          </cell>
          <cell r="BL457">
            <v>-3.0000000747487654E-11</v>
          </cell>
          <cell r="BM457">
            <v>-5.2242399999997621E-6</v>
          </cell>
          <cell r="BN457">
            <v>5.2242400000006295E-6</v>
          </cell>
          <cell r="BO457">
            <v>-1.000000082740371E-11</v>
          </cell>
          <cell r="BP457">
            <v>1.0000014705191518E-11</v>
          </cell>
          <cell r="BQ457">
            <v>2.0000008593701324E-11</v>
          </cell>
          <cell r="BR457">
            <v>4.000000330961484E-11</v>
          </cell>
          <cell r="BS457">
            <v>1.000000082740371E-11</v>
          </cell>
          <cell r="BT457">
            <v>9.204740000001016E-6</v>
          </cell>
          <cell r="BU457">
            <v>-9.204749999998374E-6</v>
          </cell>
          <cell r="BV457">
            <v>0</v>
          </cell>
          <cell r="BW457">
            <v>2.4483870000003086E-5</v>
          </cell>
          <cell r="BX457">
            <v>-1.477829299999997E-4</v>
          </cell>
          <cell r="BY457">
            <v>1.2329910000000166E-4</v>
          </cell>
          <cell r="BZ457">
            <v>1.0000000393722841E-11</v>
          </cell>
          <cell r="CA457">
            <v>-1.9999999920083944E-11</v>
          </cell>
          <cell r="CB457">
            <v>-1.8788090000000993E-5</v>
          </cell>
          <cell r="CC457">
            <v>1.8788109999993974E-5</v>
          </cell>
          <cell r="CD457">
            <v>-1.000000082740371E-11</v>
          </cell>
          <cell r="CE457">
            <v>4.000000330961484E-11</v>
          </cell>
          <cell r="CF457">
            <v>0</v>
          </cell>
          <cell r="CG457">
            <v>-4.0999999575963564E-10</v>
          </cell>
          <cell r="CH457">
            <v>-2.8879380000000968E-5</v>
          </cell>
          <cell r="CI457">
            <v>2.88797799999959E-5</v>
          </cell>
          <cell r="CJ457">
            <v>1.000000082740371E-11</v>
          </cell>
          <cell r="CK457">
            <v>-1.9999998185360468E-11</v>
          </cell>
          <cell r="CL457">
            <v>2.9999999012764178E-11</v>
          </cell>
          <cell r="CM457">
            <v>-9.999999960041972E-12</v>
          </cell>
          <cell r="CN457">
            <v>9.999999960041972E-12</v>
          </cell>
          <cell r="CO457">
            <v>9.999999092680234E-12</v>
          </cell>
          <cell r="CP457">
            <v>-3.9729999998239229E-8</v>
          </cell>
          <cell r="CQ457">
            <v>3.9749999999894037E-8</v>
          </cell>
          <cell r="CR457">
            <v>1.9999946143656189E-11</v>
          </cell>
          <cell r="CS457">
            <v>1.134999999541364E-8</v>
          </cell>
          <cell r="CT457">
            <v>-1.1360000003179938E-8</v>
          </cell>
          <cell r="CU457">
            <v>-9.999997357956758E-12</v>
          </cell>
          <cell r="CV457">
            <v>-3.000000248221113E-11</v>
          </cell>
          <cell r="CW457">
            <v>0</v>
          </cell>
          <cell r="CX457">
            <v>1.000000082740371E-11</v>
          </cell>
          <cell r="CY457">
            <v>0</v>
          </cell>
          <cell r="CZ457">
            <v>-9.999999526361103E-12</v>
          </cell>
          <cell r="DA457">
            <v>9.999999960041972E-12</v>
          </cell>
          <cell r="DB457">
            <v>1.9999998185360468E-11</v>
          </cell>
          <cell r="DC457">
            <v>1.9999994715913516E-11</v>
          </cell>
          <cell r="DD457">
            <v>1.9999994715913516E-11</v>
          </cell>
          <cell r="DE457">
            <v>-1.1000000910144081E-10</v>
          </cell>
          <cell r="DF457">
            <v>1.0000007766297614E-11</v>
          </cell>
          <cell r="DG457">
            <v>-9.999997357956758E-12</v>
          </cell>
          <cell r="DH457">
            <v>-2.9999999012764178E-11</v>
          </cell>
          <cell r="DI457">
            <v>1.578284000000249E-5</v>
          </cell>
          <cell r="DJ457">
            <v>-1.5782859999998941E-5</v>
          </cell>
          <cell r="DK457">
            <v>9.9999938885098061E-12</v>
          </cell>
          <cell r="DL457">
            <v>5.1911009999999064E-5</v>
          </cell>
          <cell r="DM457">
            <v>-5.1376300000001082E-5</v>
          </cell>
          <cell r="DN457">
            <v>-5.3472000000054365E-7</v>
          </cell>
          <cell r="DO457">
            <v>-3.6859000000083464E-7</v>
          </cell>
          <cell r="DP457">
            <v>3.6853999999669762E-7</v>
          </cell>
          <cell r="DQ457">
            <v>-1.000000082740371E-11</v>
          </cell>
          <cell r="DR457">
            <v>6.9999950280674739E-11</v>
          </cell>
          <cell r="DS457">
            <v>1.000000082740371E-11</v>
          </cell>
          <cell r="DT457">
            <v>-1.000000082740371E-11</v>
          </cell>
          <cell r="DU457">
            <v>-6.7449999998497878E-8</v>
          </cell>
          <cell r="DV457">
            <v>6.749000000007277E-8</v>
          </cell>
          <cell r="DW457">
            <v>9.999997357956758E-12</v>
          </cell>
          <cell r="DX457">
            <v>-6.1877169999995096E-5</v>
          </cell>
          <cell r="DY457">
            <v>6.1877179999999393E-5</v>
          </cell>
          <cell r="DZ457">
            <v>1.000000082740371E-11</v>
          </cell>
          <cell r="EA457">
            <v>-9.999999960041972E-12</v>
          </cell>
          <cell r="EB457">
            <v>9.9999956232332821E-12</v>
          </cell>
          <cell r="EC457">
            <v>0</v>
          </cell>
          <cell r="ED457">
            <v>0</v>
          </cell>
          <cell r="EE457">
            <v>-4.000000330961484E-11</v>
          </cell>
          <cell r="EF457">
            <v>0</v>
          </cell>
          <cell r="EG457">
            <v>-9.999997357956758E-12</v>
          </cell>
          <cell r="EH457">
            <v>-9.999997357956758E-12</v>
          </cell>
          <cell r="EI457">
            <v>1.000000082740371E-11</v>
          </cell>
          <cell r="EJ457">
            <v>0</v>
          </cell>
          <cell r="EK457">
            <v>-2.191550000000056E-5</v>
          </cell>
          <cell r="EL457">
            <v>2.1915489999999732E-5</v>
          </cell>
          <cell r="EM457">
            <v>-5.0391150000000592E-5</v>
          </cell>
          <cell r="EN457">
            <v>5.0391160000000552E-5</v>
          </cell>
          <cell r="EO457">
            <v>-2.000000165480742E-11</v>
          </cell>
          <cell r="EP457">
            <v>-1.9999994715913516E-11</v>
          </cell>
          <cell r="EQ457">
            <v>1.000000082740371E-11</v>
          </cell>
          <cell r="ER457">
            <v>2.000000165480742E-11</v>
          </cell>
          <cell r="ES457">
            <v>-1.6880500000003573E-6</v>
          </cell>
          <cell r="ET457">
            <v>-3.8112999999756481E-7</v>
          </cell>
          <cell r="EU457">
            <v>2.0691800000013916E-6</v>
          </cell>
          <cell r="EV457">
            <v>-9.999999092680234E-12</v>
          </cell>
          <cell r="EW457">
            <v>1.2617549999999894E-5</v>
          </cell>
          <cell r="EX457">
            <v>-1.2617560000000722E-5</v>
          </cell>
          <cell r="EY457">
            <v>5.8613399999997429E-6</v>
          </cell>
          <cell r="EZ457">
            <v>-5.8613200000002565E-6</v>
          </cell>
          <cell r="FA457">
            <v>0</v>
          </cell>
          <cell r="FB457">
            <v>3.4883000000172915E-7</v>
          </cell>
          <cell r="FC457">
            <v>-3.4880000000098166E-7</v>
          </cell>
          <cell r="FD457">
            <v>-1.000000082740371E-11</v>
          </cell>
          <cell r="FE457">
            <v>9.9999453162524787E-12</v>
          </cell>
          <cell r="FF457">
            <v>-1.0000007766297614E-11</v>
          </cell>
          <cell r="FG457">
            <v>0</v>
          </cell>
          <cell r="FH457">
            <v>-1.000000082740371E-11</v>
          </cell>
          <cell r="FI457">
            <v>0</v>
          </cell>
          <cell r="FJ457">
            <v>-2.000000165480742E-11</v>
          </cell>
          <cell r="FK457">
            <v>9.999997357956758E-12</v>
          </cell>
          <cell r="FL457">
            <v>1.236636800000003E-4</v>
          </cell>
          <cell r="FM457">
            <v>-1.2366366000000125E-4</v>
          </cell>
          <cell r="FN457">
            <v>0</v>
          </cell>
          <cell r="FO457">
            <v>4.292399999987484E-7</v>
          </cell>
          <cell r="FP457">
            <v>-1.3639000000231771E-7</v>
          </cell>
          <cell r="FQ457">
            <v>-2.9283000000518422E-7</v>
          </cell>
          <cell r="FR457">
            <v>1.9999946143656189E-11</v>
          </cell>
          <cell r="FS457">
            <v>6.5690000002061044E-8</v>
          </cell>
          <cell r="FT457">
            <v>-4.026769999998514E-6</v>
          </cell>
          <cell r="FU457">
            <v>3.9610700000025645E-6</v>
          </cell>
          <cell r="FV457">
            <v>-1.000000082740371E-11</v>
          </cell>
          <cell r="FW457">
            <v>9.999997357956758E-12</v>
          </cell>
          <cell r="FX457">
            <v>-9.999997357956758E-12</v>
          </cell>
          <cell r="FY457">
            <v>0</v>
          </cell>
          <cell r="FZ457">
            <v>0</v>
          </cell>
          <cell r="GA457">
            <v>1.9999999920083944E-11</v>
          </cell>
          <cell r="GB457">
            <v>-9.6426200000034046E-6</v>
          </cell>
          <cell r="GC457">
            <v>9.6426399999877122E-6</v>
          </cell>
          <cell r="GD457">
            <v>0</v>
          </cell>
          <cell r="GE457">
            <v>-2.0000112677109882E-11</v>
          </cell>
          <cell r="GF457">
            <v>-2.0000008593701324E-11</v>
          </cell>
          <cell r="GG457">
            <v>2.0545659999999383E-5</v>
          </cell>
          <cell r="GH457">
            <v>-2.0545680000001038E-5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9.999999092680234E-12</v>
          </cell>
          <cell r="GN457">
            <v>0</v>
          </cell>
          <cell r="GO457">
            <v>0</v>
          </cell>
          <cell r="GP457">
            <v>-1.000000082740371E-11</v>
          </cell>
          <cell r="GQ457">
            <v>2.000000165480742E-11</v>
          </cell>
          <cell r="GR457">
            <v>4.0000058820766071E-11</v>
          </cell>
          <cell r="GS457">
            <v>1.0000007766297614E-11</v>
          </cell>
          <cell r="GT457">
            <v>1.0000007766297614E-11</v>
          </cell>
          <cell r="GU457">
            <v>1.9999994715913516E-11</v>
          </cell>
          <cell r="GV457">
            <v>1.000000082740371E-11</v>
          </cell>
          <cell r="GW457">
            <v>-1.9999999920083944E-11</v>
          </cell>
          <cell r="GX457">
            <v>-1.000000082740371E-11</v>
          </cell>
          <cell r="GY457">
            <v>1.000000082740371E-11</v>
          </cell>
          <cell r="GZ457">
            <v>0</v>
          </cell>
          <cell r="HA457">
            <v>0</v>
          </cell>
          <cell r="HB457">
            <v>1.000000082740371E-11</v>
          </cell>
          <cell r="HC457">
            <v>0</v>
          </cell>
          <cell r="HD457">
            <v>0</v>
          </cell>
          <cell r="HE457">
            <v>0</v>
          </cell>
          <cell r="HF457">
            <v>-1.000000082740371E-11</v>
          </cell>
          <cell r="HG457">
            <v>-1.000000082740371E-11</v>
          </cell>
          <cell r="HH457">
            <v>-1.0000004296850662E-11</v>
          </cell>
          <cell r="HI457">
            <v>0</v>
          </cell>
          <cell r="HJ457">
            <v>5.07999999878328E-9</v>
          </cell>
          <cell r="HK457">
            <v>-5.0800000005180035E-9</v>
          </cell>
          <cell r="HL457">
            <v>3.2681799999982608E-6</v>
          </cell>
          <cell r="HM457">
            <v>-3.2681799999999955E-6</v>
          </cell>
          <cell r="HN457">
            <v>9.999999960041972E-12</v>
          </cell>
          <cell r="HO457">
            <v>9.999997357956758E-12</v>
          </cell>
          <cell r="HP457">
            <v>1.000000082740371E-11</v>
          </cell>
          <cell r="HQ457">
            <v>0</v>
          </cell>
          <cell r="HR457">
            <v>-2.9999974726635514E-11</v>
          </cell>
          <cell r="HS457">
            <v>0</v>
          </cell>
          <cell r="HT457">
            <v>0</v>
          </cell>
          <cell r="HU457">
            <v>1.000000082740371E-11</v>
          </cell>
          <cell r="HV457">
            <v>0</v>
          </cell>
          <cell r="HW457">
            <v>-2.2699400000006364E-6</v>
          </cell>
          <cell r="HX457">
            <v>2.269929999999809E-6</v>
          </cell>
          <cell r="HY457">
            <v>0</v>
          </cell>
          <cell r="HZ457">
            <v>3.1334999999951818E-7</v>
          </cell>
          <cell r="IA457">
            <v>-3.133599999999119E-7</v>
          </cell>
          <cell r="IB457">
            <v>1.000000082740371E-11</v>
          </cell>
          <cell r="IC457">
            <v>5.7758000000102117E-6</v>
          </cell>
          <cell r="ID457">
            <v>-5.7758299999988161E-6</v>
          </cell>
          <cell r="IE457">
            <v>-4.0000031065190456E-11</v>
          </cell>
          <cell r="IF457">
            <v>-8.1278999999531698E-7</v>
          </cell>
          <cell r="IG457">
            <v>8.1276999999713162E-7</v>
          </cell>
          <cell r="IH457">
            <v>-1.000000082740371E-11</v>
          </cell>
          <cell r="II457">
            <v>0</v>
          </cell>
          <cell r="IJ457">
            <v>-6.0268880000005631E-5</v>
          </cell>
          <cell r="IK457">
            <v>6.026888999999952E-5</v>
          </cell>
          <cell r="IL457">
            <v>-9.999999092680234E-12</v>
          </cell>
          <cell r="IM457">
            <v>9.999999960041972E-12</v>
          </cell>
          <cell r="IN457">
            <v>0</v>
          </cell>
          <cell r="IO457">
            <v>9.1442999999857832E-7</v>
          </cell>
          <cell r="IP457">
            <v>-9.1445000000023313E-7</v>
          </cell>
          <cell r="IQ457">
            <v>0</v>
          </cell>
          <cell r="IR457">
            <v>4.000000330961484E-11</v>
          </cell>
          <cell r="IS457">
            <v>2.2998000000565288E-7</v>
          </cell>
          <cell r="IT457">
            <v>-2.2997999999871399E-7</v>
          </cell>
          <cell r="IU457">
            <v>-1.000000082740371E-11</v>
          </cell>
          <cell r="IV457">
            <v>0</v>
          </cell>
          <cell r="IW457">
            <v>0</v>
          </cell>
          <cell r="IX457">
            <v>0</v>
          </cell>
          <cell r="IY457">
            <v>4.3422799999998096E-6</v>
          </cell>
          <cell r="IZ457">
            <v>-4.3422399999999695E-6</v>
          </cell>
          <cell r="JA457">
            <v>0</v>
          </cell>
          <cell r="JB457">
            <v>0</v>
          </cell>
          <cell r="JC457">
            <v>2.000000165480742E-11</v>
          </cell>
          <cell r="JD457">
            <v>-1.0000014705191518E-11</v>
          </cell>
          <cell r="JE457">
            <v>1.000000082740371E-11</v>
          </cell>
          <cell r="JF457">
            <v>-3.000000248221113E-11</v>
          </cell>
          <cell r="JG457">
            <v>0</v>
          </cell>
          <cell r="JH457">
            <v>1.000000082740371E-11</v>
          </cell>
          <cell r="JI457">
            <v>0</v>
          </cell>
          <cell r="JJ457">
            <v>2.000000165480742E-11</v>
          </cell>
          <cell r="JK457">
            <v>1.8208370000005053E-5</v>
          </cell>
          <cell r="JL457">
            <v>-1.8208369999999849E-5</v>
          </cell>
          <cell r="JM457">
            <v>9.999999526361103E-12</v>
          </cell>
          <cell r="JN457">
            <v>0</v>
          </cell>
          <cell r="JO457">
            <v>0</v>
          </cell>
          <cell r="JP457">
            <v>-1.0000007766297614E-11</v>
          </cell>
          <cell r="JQ457">
            <v>9.9999869496159022E-12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O458">
            <v>0</v>
          </cell>
          <cell r="GP458">
            <v>0</v>
          </cell>
          <cell r="GQ458">
            <v>0</v>
          </cell>
          <cell r="GR458">
            <v>0</v>
          </cell>
          <cell r="GS458">
            <v>0</v>
          </cell>
          <cell r="GT458">
            <v>0</v>
          </cell>
          <cell r="GU458">
            <v>0</v>
          </cell>
          <cell r="GV458">
            <v>0</v>
          </cell>
          <cell r="GW458">
            <v>0</v>
          </cell>
          <cell r="GX458">
            <v>0</v>
          </cell>
          <cell r="GY458">
            <v>0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0</v>
          </cell>
          <cell r="IG458">
            <v>0</v>
          </cell>
          <cell r="IH458">
            <v>0</v>
          </cell>
          <cell r="II458">
            <v>0</v>
          </cell>
          <cell r="IJ458">
            <v>0</v>
          </cell>
          <cell r="IK458">
            <v>0</v>
          </cell>
          <cell r="IL458">
            <v>0</v>
          </cell>
          <cell r="IM458">
            <v>0</v>
          </cell>
          <cell r="IN458">
            <v>0</v>
          </cell>
          <cell r="IO458">
            <v>0</v>
          </cell>
          <cell r="IP458">
            <v>0</v>
          </cell>
          <cell r="IQ458">
            <v>0</v>
          </cell>
          <cell r="IR458">
            <v>0</v>
          </cell>
          <cell r="IS458">
            <v>0</v>
          </cell>
          <cell r="IT458">
            <v>0</v>
          </cell>
          <cell r="IU458">
            <v>0</v>
          </cell>
          <cell r="IV458">
            <v>0</v>
          </cell>
          <cell r="IW458">
            <v>0</v>
          </cell>
          <cell r="IX458">
            <v>0</v>
          </cell>
          <cell r="IY458">
            <v>0</v>
          </cell>
          <cell r="IZ458">
            <v>0</v>
          </cell>
          <cell r="JA458">
            <v>0</v>
          </cell>
          <cell r="JB458">
            <v>0</v>
          </cell>
          <cell r="JC458">
            <v>0</v>
          </cell>
          <cell r="JD458">
            <v>0</v>
          </cell>
          <cell r="JE458">
            <v>0</v>
          </cell>
          <cell r="JF458">
            <v>0</v>
          </cell>
          <cell r="JG458">
            <v>0</v>
          </cell>
          <cell r="JH458">
            <v>0</v>
          </cell>
          <cell r="JI458">
            <v>0</v>
          </cell>
          <cell r="JJ458">
            <v>0</v>
          </cell>
          <cell r="JK458">
            <v>0</v>
          </cell>
          <cell r="JL458">
            <v>0</v>
          </cell>
          <cell r="JM458">
            <v>0</v>
          </cell>
          <cell r="JN458">
            <v>0</v>
          </cell>
          <cell r="JO458">
            <v>0</v>
          </cell>
          <cell r="JP458">
            <v>0</v>
          </cell>
          <cell r="JQ458">
            <v>0</v>
          </cell>
        </row>
        <row r="459">
          <cell r="F459">
            <v>-2.7394399999998431E-6</v>
          </cell>
          <cell r="G459">
            <v>6.3899530000001425E-5</v>
          </cell>
          <cell r="H459">
            <v>-2.1816540000000467E-5</v>
          </cell>
          <cell r="I459">
            <v>-3.9343559999993269E-5</v>
          </cell>
          <cell r="J459">
            <v>-1.9999999920083944E-11</v>
          </cell>
          <cell r="K459">
            <v>1.130616999999931E-5</v>
          </cell>
          <cell r="L459">
            <v>-1.1785897999999975E-4</v>
          </cell>
          <cell r="M459">
            <v>1.1258102000000041E-4</v>
          </cell>
          <cell r="N459">
            <v>-6.0282199999999245E-6</v>
          </cell>
          <cell r="O459">
            <v>-5.6459489999998932E-5</v>
          </cell>
          <cell r="P459">
            <v>6.0983989999992272E-5</v>
          </cell>
          <cell r="Q459">
            <v>-4.5244699999891225E-6</v>
          </cell>
          <cell r="R459">
            <v>-8.0000034374805296E-11</v>
          </cell>
          <cell r="S459">
            <v>-5.9324250000002826E-5</v>
          </cell>
          <cell r="T459">
            <v>3.8276869999999408E-5</v>
          </cell>
          <cell r="U459">
            <v>2.1047380000003418E-5</v>
          </cell>
          <cell r="V459">
            <v>-2.000000165480742E-11</v>
          </cell>
          <cell r="W459">
            <v>-3.9999999840167888E-11</v>
          </cell>
          <cell r="X459">
            <v>-1.0000002562127186E-11</v>
          </cell>
          <cell r="Y459">
            <v>-9.999999092680234E-12</v>
          </cell>
          <cell r="Z459">
            <v>-6.915350999999988E-5</v>
          </cell>
          <cell r="AA459">
            <v>6.9153500000000354E-5</v>
          </cell>
          <cell r="AB459">
            <v>-9.55535999999646E-6</v>
          </cell>
          <cell r="AC459">
            <v>-1.4466179999998718E-5</v>
          </cell>
          <cell r="AD459">
            <v>2.4021549999989067E-5</v>
          </cell>
          <cell r="AE459">
            <v>-8.000000661922968E-11</v>
          </cell>
          <cell r="AF459">
            <v>-6.753305999999959E-5</v>
          </cell>
          <cell r="AG459">
            <v>6.7533069999996947E-5</v>
          </cell>
          <cell r="AH459">
            <v>1.3314150000005853E-5</v>
          </cell>
          <cell r="AI459">
            <v>-5.0869409999994286E-5</v>
          </cell>
          <cell r="AJ459">
            <v>6.1911009999998656E-5</v>
          </cell>
          <cell r="AK459">
            <v>-2.8317400000001797E-5</v>
          </cell>
          <cell r="AL459">
            <v>7.2243769999995669E-5</v>
          </cell>
          <cell r="AM459">
            <v>-6.8282190000000346E-5</v>
          </cell>
          <cell r="AN459">
            <v>1.9999999920083944E-11</v>
          </cell>
          <cell r="AO459">
            <v>-2.3040880000001901E-5</v>
          </cell>
          <cell r="AP459">
            <v>2.3040879999998432E-5</v>
          </cell>
          <cell r="AQ459">
            <v>-4.000000330961484E-11</v>
          </cell>
          <cell r="AR459">
            <v>8.000000661922968E-11</v>
          </cell>
          <cell r="AS459">
            <v>1.3897209999995386E-5</v>
          </cell>
          <cell r="AT459">
            <v>-1.3897190000004139E-5</v>
          </cell>
          <cell r="AU459">
            <v>-1.0000004296850662E-11</v>
          </cell>
          <cell r="AV459">
            <v>4.2479199999986839E-6</v>
          </cell>
          <cell r="AW459">
            <v>-4.2478800000005784E-6</v>
          </cell>
          <cell r="AX459">
            <v>-9.9999956232332821E-12</v>
          </cell>
          <cell r="AY459">
            <v>-5.4234590000000471E-5</v>
          </cell>
          <cell r="AZ459">
            <v>4.1809580000000575E-5</v>
          </cell>
          <cell r="BA459">
            <v>-6.822010000000038E-5</v>
          </cell>
          <cell r="BB459">
            <v>8.0645130000001064E-5</v>
          </cell>
          <cell r="BC459">
            <v>2.000000165480742E-11</v>
          </cell>
          <cell r="BD459">
            <v>0</v>
          </cell>
          <cell r="BE459">
            <v>-3.0000057993362361E-11</v>
          </cell>
          <cell r="BF459">
            <v>-1.9999998185360468E-11</v>
          </cell>
          <cell r="BG459">
            <v>0</v>
          </cell>
          <cell r="BH459">
            <v>1.9999991246466564E-11</v>
          </cell>
          <cell r="BI459">
            <v>-1.2696959999999174E-5</v>
          </cell>
          <cell r="BJ459">
            <v>6.3743060000001281E-5</v>
          </cell>
          <cell r="BK459">
            <v>-5.1046130000004589E-5</v>
          </cell>
          <cell r="BL459">
            <v>9.999999092680234E-12</v>
          </cell>
          <cell r="BM459">
            <v>-9.999999960041972E-12</v>
          </cell>
          <cell r="BN459">
            <v>0</v>
          </cell>
          <cell r="BO459">
            <v>9.999999092680234E-12</v>
          </cell>
          <cell r="BP459">
            <v>0</v>
          </cell>
          <cell r="BQ459">
            <v>-1.000000082740371E-11</v>
          </cell>
          <cell r="BR459">
            <v>0</v>
          </cell>
          <cell r="BS459">
            <v>1.9999998185360468E-11</v>
          </cell>
          <cell r="BT459">
            <v>1.004996000000119E-5</v>
          </cell>
          <cell r="BU459">
            <v>-1.0049949999996893E-5</v>
          </cell>
          <cell r="BV459">
            <v>-1.000000082740371E-11</v>
          </cell>
          <cell r="BW459">
            <v>-4.6485960000000257E-5</v>
          </cell>
          <cell r="BX459">
            <v>-3.1665900000000038E-5</v>
          </cell>
          <cell r="BY459">
            <v>7.8151850000001202E-5</v>
          </cell>
          <cell r="BZ459">
            <v>-6.1942099999997592E-6</v>
          </cell>
          <cell r="CA459">
            <v>6.1942000000002329E-6</v>
          </cell>
          <cell r="CB459">
            <v>0</v>
          </cell>
          <cell r="CC459">
            <v>0</v>
          </cell>
          <cell r="CD459">
            <v>0</v>
          </cell>
          <cell r="CE459">
            <v>-3.000000248221113E-11</v>
          </cell>
          <cell r="CF459">
            <v>1.3009999993984778E-8</v>
          </cell>
          <cell r="CG459">
            <v>-1.3029999999109032E-8</v>
          </cell>
          <cell r="CH459">
            <v>4.6366200000001745E-5</v>
          </cell>
          <cell r="CI459">
            <v>-4.636621999999993E-5</v>
          </cell>
          <cell r="CJ459">
            <v>0</v>
          </cell>
          <cell r="CK459">
            <v>-2.0100529999999076E-5</v>
          </cell>
          <cell r="CL459">
            <v>2.0100559999999823E-5</v>
          </cell>
          <cell r="CM459">
            <v>-9.999999526361103E-12</v>
          </cell>
          <cell r="CN459">
            <v>0</v>
          </cell>
          <cell r="CO459">
            <v>0</v>
          </cell>
          <cell r="CP459">
            <v>-2.000000165480742E-11</v>
          </cell>
          <cell r="CQ459">
            <v>1.000000082740371E-11</v>
          </cell>
          <cell r="CR459">
            <v>-4.0000031065190456E-11</v>
          </cell>
          <cell r="CS459">
            <v>9.999997357956758E-12</v>
          </cell>
          <cell r="CT459">
            <v>-1.000000082740371E-11</v>
          </cell>
          <cell r="CU459">
            <v>-1.0000004296850662E-11</v>
          </cell>
          <cell r="CV459">
            <v>0</v>
          </cell>
          <cell r="CW459">
            <v>-1.9999998185360468E-11</v>
          </cell>
          <cell r="CX459">
            <v>9.999999092680234E-12</v>
          </cell>
          <cell r="CY459">
            <v>1.553536999999907E-5</v>
          </cell>
          <cell r="CZ459">
            <v>-1.5535389999999857E-5</v>
          </cell>
          <cell r="DA459">
            <v>9.999999960041972E-12</v>
          </cell>
          <cell r="DB459">
            <v>-1.9999999920083944E-11</v>
          </cell>
          <cell r="DC459">
            <v>9.9999938885098061E-12</v>
          </cell>
          <cell r="DD459">
            <v>0</v>
          </cell>
          <cell r="DE459">
            <v>-2.000000165480742E-11</v>
          </cell>
          <cell r="DF459">
            <v>5.5741999999830982E-7</v>
          </cell>
          <cell r="DG459">
            <v>-5.5739000000276651E-7</v>
          </cell>
          <cell r="DH459">
            <v>-1.9999998185360468E-11</v>
          </cell>
          <cell r="DI459">
            <v>1.000000082740371E-11</v>
          </cell>
          <cell r="DJ459">
            <v>-1.000000082740371E-11</v>
          </cell>
          <cell r="DK459">
            <v>-1.000000082740371E-11</v>
          </cell>
          <cell r="DL459">
            <v>-4.9293990000000114E-5</v>
          </cell>
          <cell r="DM459">
            <v>4.9293980000000587E-5</v>
          </cell>
          <cell r="DN459">
            <v>0</v>
          </cell>
          <cell r="DO459">
            <v>-1.000000082740371E-11</v>
          </cell>
          <cell r="DP459">
            <v>1.000000082740371E-11</v>
          </cell>
          <cell r="DQ459">
            <v>-1.000000082740371E-11</v>
          </cell>
          <cell r="DR459">
            <v>-5.000000413701855E-11</v>
          </cell>
          <cell r="DS459">
            <v>-1.0000004296850662E-11</v>
          </cell>
          <cell r="DT459">
            <v>9.999997357956758E-12</v>
          </cell>
          <cell r="DU459">
            <v>0</v>
          </cell>
          <cell r="DV459">
            <v>9.999999092680234E-12</v>
          </cell>
          <cell r="DW459">
            <v>0</v>
          </cell>
          <cell r="DX459">
            <v>6.6802289999997461E-5</v>
          </cell>
          <cell r="DY459">
            <v>-7.7827179999999212E-5</v>
          </cell>
          <cell r="DZ459">
            <v>1.1024869999999229E-5</v>
          </cell>
          <cell r="EA459">
            <v>-3.0000000747487654E-11</v>
          </cell>
          <cell r="EB459">
            <v>-9.999999092680234E-12</v>
          </cell>
          <cell r="EC459">
            <v>0</v>
          </cell>
          <cell r="ED459">
            <v>0</v>
          </cell>
          <cell r="EE459">
            <v>7.000000579182597E-11</v>
          </cell>
          <cell r="EF459">
            <v>1.000000082740371E-11</v>
          </cell>
          <cell r="EG459">
            <v>-1.2096699999984695E-6</v>
          </cell>
          <cell r="EH459">
            <v>-5.6960999999036699E-7</v>
          </cell>
          <cell r="EI459">
            <v>1.7793200000042891E-6</v>
          </cell>
          <cell r="EJ459">
            <v>2.2736130000000979E-5</v>
          </cell>
          <cell r="EK459">
            <v>-8.2065000000207389E-7</v>
          </cell>
          <cell r="EL459">
            <v>-2.1915470000000679E-5</v>
          </cell>
          <cell r="EM459">
            <v>5.0729469999999648E-5</v>
          </cell>
          <cell r="EN459">
            <v>-5.0729469999999648E-5</v>
          </cell>
          <cell r="EO459">
            <v>9.999999092680234E-12</v>
          </cell>
          <cell r="EP459">
            <v>0</v>
          </cell>
          <cell r="EQ459">
            <v>0</v>
          </cell>
          <cell r="ER459">
            <v>1.000000082740371E-11</v>
          </cell>
          <cell r="ES459">
            <v>3.5391820000001128E-5</v>
          </cell>
          <cell r="ET459">
            <v>-3.5464859999997239E-5</v>
          </cell>
          <cell r="EU459">
            <v>7.3039999999580107E-8</v>
          </cell>
          <cell r="EV459">
            <v>1.000000082740371E-11</v>
          </cell>
          <cell r="EW459">
            <v>0</v>
          </cell>
          <cell r="EX459">
            <v>-1.000000082740371E-11</v>
          </cell>
          <cell r="EY459">
            <v>3.7917100000001494E-6</v>
          </cell>
          <cell r="EZ459">
            <v>-3.7917100000001494E-6</v>
          </cell>
          <cell r="FA459">
            <v>9.999999960041972E-12</v>
          </cell>
          <cell r="FB459">
            <v>0</v>
          </cell>
          <cell r="FC459">
            <v>0</v>
          </cell>
          <cell r="FD459">
            <v>0</v>
          </cell>
          <cell r="FE459">
            <v>-2.000000165480742E-11</v>
          </cell>
          <cell r="FF459">
            <v>3.0326300000001194E-6</v>
          </cell>
          <cell r="FG459">
            <v>-3.032610000001934E-6</v>
          </cell>
          <cell r="FH459">
            <v>0</v>
          </cell>
          <cell r="FI459">
            <v>-1.0000004296850662E-11</v>
          </cell>
          <cell r="FJ459">
            <v>-8.1012000000164897E-7</v>
          </cell>
          <cell r="FK459">
            <v>8.1008999999743203E-7</v>
          </cell>
          <cell r="FL459">
            <v>5.3786770000000504E-5</v>
          </cell>
          <cell r="FM459">
            <v>-5.378675000000015E-5</v>
          </cell>
          <cell r="FN459">
            <v>0</v>
          </cell>
          <cell r="FO459">
            <v>-1.000000082740371E-11</v>
          </cell>
          <cell r="FP459">
            <v>0</v>
          </cell>
          <cell r="FQ459">
            <v>-1.000000082740371E-11</v>
          </cell>
          <cell r="FR459">
            <v>2.0000029410383036E-11</v>
          </cell>
          <cell r="FS459">
            <v>6.102120000000405E-6</v>
          </cell>
          <cell r="FT459">
            <v>-6.1021500000028872E-6</v>
          </cell>
          <cell r="FU459">
            <v>0</v>
          </cell>
          <cell r="FV459">
            <v>0</v>
          </cell>
          <cell r="FW459">
            <v>0</v>
          </cell>
          <cell r="FX459">
            <v>9.999999092680234E-12</v>
          </cell>
          <cell r="FY459">
            <v>3.9999999840167888E-11</v>
          </cell>
          <cell r="FZ459">
            <v>1.0000000393722841E-11</v>
          </cell>
          <cell r="GA459">
            <v>-1.9999999052722206E-11</v>
          </cell>
          <cell r="GB459">
            <v>9.999999092680234E-12</v>
          </cell>
          <cell r="GC459">
            <v>1.000000082740371E-11</v>
          </cell>
          <cell r="GD459">
            <v>-9.9999938885098061E-12</v>
          </cell>
          <cell r="GE459">
            <v>-2.000000165480742E-11</v>
          </cell>
          <cell r="GF459">
            <v>0</v>
          </cell>
          <cell r="GG459">
            <v>-9.999997357956758E-12</v>
          </cell>
          <cell r="GH459">
            <v>1.0151199999995641E-6</v>
          </cell>
          <cell r="GI459">
            <v>-1.0151300000021263E-6</v>
          </cell>
          <cell r="GJ459">
            <v>1.9999999920083944E-11</v>
          </cell>
          <cell r="GK459">
            <v>0</v>
          </cell>
          <cell r="GL459">
            <v>-1.000000082740371E-11</v>
          </cell>
          <cell r="GM459">
            <v>0</v>
          </cell>
          <cell r="GN459">
            <v>0</v>
          </cell>
          <cell r="GO459">
            <v>-1.000000082740371E-11</v>
          </cell>
          <cell r="GP459">
            <v>0</v>
          </cell>
          <cell r="GQ459">
            <v>0</v>
          </cell>
          <cell r="GR459">
            <v>4.000000330961484E-11</v>
          </cell>
          <cell r="GS459">
            <v>1.000000082740371E-11</v>
          </cell>
          <cell r="GT459">
            <v>0</v>
          </cell>
          <cell r="GU459">
            <v>0</v>
          </cell>
          <cell r="GV459">
            <v>1.2677640000000046E-5</v>
          </cell>
          <cell r="GW459">
            <v>-1.2677630000000953E-5</v>
          </cell>
          <cell r="GX459">
            <v>1.000000082740371E-11</v>
          </cell>
          <cell r="GY459">
            <v>0</v>
          </cell>
          <cell r="GZ459">
            <v>1.0000000393722841E-11</v>
          </cell>
          <cell r="HA459">
            <v>0</v>
          </cell>
          <cell r="HB459">
            <v>0</v>
          </cell>
          <cell r="HC459">
            <v>0</v>
          </cell>
          <cell r="HD459">
            <v>0</v>
          </cell>
          <cell r="HE459">
            <v>-9.9999730718280944E-12</v>
          </cell>
          <cell r="HF459">
            <v>1.000000082740371E-11</v>
          </cell>
          <cell r="HG459">
            <v>-9.999997357956758E-12</v>
          </cell>
          <cell r="HH459">
            <v>0</v>
          </cell>
          <cell r="HI459">
            <v>0</v>
          </cell>
          <cell r="HJ459">
            <v>0</v>
          </cell>
          <cell r="HK459">
            <v>0</v>
          </cell>
          <cell r="HL459">
            <v>-3.8610099999990613E-6</v>
          </cell>
          <cell r="HM459">
            <v>3.8609999999995349E-6</v>
          </cell>
          <cell r="HN459">
            <v>9.999999960041972E-12</v>
          </cell>
          <cell r="HO459">
            <v>-9.999997357956758E-12</v>
          </cell>
          <cell r="HP459">
            <v>1.000000082740371E-11</v>
          </cell>
          <cell r="HQ459">
            <v>-1.000000082740371E-11</v>
          </cell>
          <cell r="HR459">
            <v>-2.0000029410383036E-11</v>
          </cell>
          <cell r="HS459">
            <v>0</v>
          </cell>
          <cell r="HT459">
            <v>0</v>
          </cell>
          <cell r="HU459">
            <v>0</v>
          </cell>
          <cell r="HV459">
            <v>1.000000082740371E-11</v>
          </cell>
          <cell r="HW459">
            <v>0</v>
          </cell>
          <cell r="HX459">
            <v>-4.2419999998766222E-8</v>
          </cell>
          <cell r="HY459">
            <v>4.2410000001408266E-8</v>
          </cell>
          <cell r="HZ459">
            <v>-9.999999960041972E-12</v>
          </cell>
          <cell r="IA459">
            <v>0</v>
          </cell>
          <cell r="IB459">
            <v>-1.000000082740371E-11</v>
          </cell>
          <cell r="IC459">
            <v>-4.706290000000557E-5</v>
          </cell>
          <cell r="ID459">
            <v>4.70629000000021E-5</v>
          </cell>
          <cell r="IE459">
            <v>2.000000165480742E-11</v>
          </cell>
          <cell r="IF459">
            <v>-2.3817599999996497E-6</v>
          </cell>
          <cell r="IG459">
            <v>2.3817599999996497E-6</v>
          </cell>
          <cell r="IH459">
            <v>9.999997357956758E-12</v>
          </cell>
          <cell r="II459">
            <v>0</v>
          </cell>
          <cell r="IJ459">
            <v>6.0330729999997015E-5</v>
          </cell>
          <cell r="IK459">
            <v>-6.0330710000000565E-5</v>
          </cell>
          <cell r="IL459">
            <v>0</v>
          </cell>
          <cell r="IM459">
            <v>0</v>
          </cell>
          <cell r="IN459">
            <v>0</v>
          </cell>
          <cell r="IO459">
            <v>0</v>
          </cell>
          <cell r="IP459">
            <v>0</v>
          </cell>
          <cell r="IQ459">
            <v>-1.000000082740371E-11</v>
          </cell>
          <cell r="IR459">
            <v>2.0000029410383036E-11</v>
          </cell>
          <cell r="IS459">
            <v>-3.6186999998952252E-7</v>
          </cell>
          <cell r="IT459">
            <v>3.6185999999563401E-7</v>
          </cell>
          <cell r="IU459">
            <v>0</v>
          </cell>
          <cell r="IV459">
            <v>0</v>
          </cell>
          <cell r="IW459">
            <v>0</v>
          </cell>
          <cell r="IX459">
            <v>-1.0000002562127186E-11</v>
          </cell>
          <cell r="IY459">
            <v>0</v>
          </cell>
          <cell r="IZ459">
            <v>9.999999960041972E-12</v>
          </cell>
          <cell r="JA459">
            <v>-9.999999960041972E-12</v>
          </cell>
          <cell r="JB459">
            <v>2.000000165480742E-11</v>
          </cell>
          <cell r="JC459">
            <v>1.000000082740371E-11</v>
          </cell>
          <cell r="JD459">
            <v>1.000000082740371E-11</v>
          </cell>
          <cell r="JE459">
            <v>-2.0000029410383036E-11</v>
          </cell>
          <cell r="JF459">
            <v>0</v>
          </cell>
          <cell r="JG459">
            <v>0</v>
          </cell>
          <cell r="JH459">
            <v>1.9999994715913516E-11</v>
          </cell>
          <cell r="JI459">
            <v>-2.5501920000002218E-5</v>
          </cell>
          <cell r="JJ459">
            <v>2.5501900000000563E-5</v>
          </cell>
          <cell r="JK459">
            <v>-1.8208369999999849E-5</v>
          </cell>
          <cell r="JL459">
            <v>1.8208359999999889E-5</v>
          </cell>
          <cell r="JM459">
            <v>-2.0000000353764813E-11</v>
          </cell>
          <cell r="JN459">
            <v>9.999999092680234E-12</v>
          </cell>
          <cell r="JO459">
            <v>1.000000082740371E-11</v>
          </cell>
          <cell r="JP459">
            <v>0</v>
          </cell>
          <cell r="JQ459">
            <v>-9.9999938885098061E-12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O460">
            <v>0</v>
          </cell>
          <cell r="GP460">
            <v>0</v>
          </cell>
          <cell r="GQ460">
            <v>0</v>
          </cell>
          <cell r="GR460">
            <v>0</v>
          </cell>
          <cell r="GS460">
            <v>0</v>
          </cell>
          <cell r="GT460">
            <v>0</v>
          </cell>
          <cell r="GU460">
            <v>0</v>
          </cell>
          <cell r="GV460">
            <v>0</v>
          </cell>
          <cell r="GW460">
            <v>0</v>
          </cell>
          <cell r="GX460">
            <v>0</v>
          </cell>
          <cell r="GY460">
            <v>0</v>
          </cell>
          <cell r="GZ460">
            <v>0</v>
          </cell>
          <cell r="HA460">
            <v>0</v>
          </cell>
          <cell r="HB460">
            <v>0</v>
          </cell>
          <cell r="HC460">
            <v>0</v>
          </cell>
          <cell r="HD460">
            <v>0</v>
          </cell>
          <cell r="HE460">
            <v>0</v>
          </cell>
          <cell r="HF460">
            <v>0</v>
          </cell>
          <cell r="HG460">
            <v>0</v>
          </cell>
          <cell r="HH460">
            <v>0</v>
          </cell>
          <cell r="HI460">
            <v>0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0</v>
          </cell>
          <cell r="HX460">
            <v>0</v>
          </cell>
          <cell r="HY460">
            <v>0</v>
          </cell>
          <cell r="HZ460">
            <v>0</v>
          </cell>
          <cell r="IA460">
            <v>0</v>
          </cell>
          <cell r="IB460">
            <v>0</v>
          </cell>
          <cell r="IC460">
            <v>0</v>
          </cell>
          <cell r="ID460">
            <v>0</v>
          </cell>
          <cell r="IE460">
            <v>0</v>
          </cell>
          <cell r="IF460">
            <v>0</v>
          </cell>
          <cell r="IG460">
            <v>0</v>
          </cell>
          <cell r="IH460">
            <v>0</v>
          </cell>
          <cell r="II460">
            <v>0</v>
          </cell>
          <cell r="IJ460">
            <v>0</v>
          </cell>
          <cell r="IK460">
            <v>0</v>
          </cell>
          <cell r="IL460">
            <v>0</v>
          </cell>
          <cell r="IM460">
            <v>0</v>
          </cell>
          <cell r="IN460">
            <v>0</v>
          </cell>
          <cell r="IO460">
            <v>0</v>
          </cell>
          <cell r="IP460">
            <v>0</v>
          </cell>
          <cell r="IQ460">
            <v>0</v>
          </cell>
          <cell r="IR460">
            <v>0</v>
          </cell>
          <cell r="IS460">
            <v>0</v>
          </cell>
          <cell r="IT460">
            <v>0</v>
          </cell>
          <cell r="IU460">
            <v>0</v>
          </cell>
          <cell r="IV460">
            <v>0</v>
          </cell>
          <cell r="IW460">
            <v>0</v>
          </cell>
          <cell r="IX460">
            <v>0</v>
          </cell>
          <cell r="IY460">
            <v>0</v>
          </cell>
          <cell r="IZ460">
            <v>0</v>
          </cell>
          <cell r="JA460">
            <v>0</v>
          </cell>
          <cell r="JB460">
            <v>0</v>
          </cell>
          <cell r="JC460">
            <v>0</v>
          </cell>
          <cell r="JD460">
            <v>0</v>
          </cell>
          <cell r="JE460">
            <v>0</v>
          </cell>
          <cell r="JF460">
            <v>0</v>
          </cell>
          <cell r="JG460">
            <v>0</v>
          </cell>
          <cell r="JH460">
            <v>0</v>
          </cell>
          <cell r="JI460">
            <v>0</v>
          </cell>
          <cell r="JJ460">
            <v>0</v>
          </cell>
          <cell r="JK460">
            <v>0</v>
          </cell>
          <cell r="JL460">
            <v>0</v>
          </cell>
          <cell r="JM460">
            <v>0</v>
          </cell>
          <cell r="JN460">
            <v>0</v>
          </cell>
          <cell r="JO460">
            <v>0</v>
          </cell>
          <cell r="JP460">
            <v>0</v>
          </cell>
          <cell r="JQ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O461">
            <v>0</v>
          </cell>
          <cell r="GP461">
            <v>0</v>
          </cell>
          <cell r="GQ461">
            <v>0</v>
          </cell>
          <cell r="GR461">
            <v>0</v>
          </cell>
          <cell r="GS461">
            <v>0</v>
          </cell>
          <cell r="GT461">
            <v>0</v>
          </cell>
          <cell r="GU461">
            <v>0</v>
          </cell>
          <cell r="GV461">
            <v>0</v>
          </cell>
          <cell r="GW461">
            <v>0</v>
          </cell>
          <cell r="GX461">
            <v>0</v>
          </cell>
          <cell r="GY461">
            <v>0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E461">
            <v>0</v>
          </cell>
          <cell r="HF461">
            <v>0</v>
          </cell>
          <cell r="HG461">
            <v>0</v>
          </cell>
          <cell r="HH461">
            <v>0</v>
          </cell>
          <cell r="HI461">
            <v>0</v>
          </cell>
          <cell r="HJ461">
            <v>0</v>
          </cell>
          <cell r="HK461">
            <v>0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0</v>
          </cell>
          <cell r="IG461">
            <v>0</v>
          </cell>
          <cell r="IH461">
            <v>0</v>
          </cell>
          <cell r="II461">
            <v>0</v>
          </cell>
          <cell r="IJ461">
            <v>0</v>
          </cell>
          <cell r="IK461">
            <v>0</v>
          </cell>
          <cell r="IL461">
            <v>0</v>
          </cell>
          <cell r="IM461">
            <v>0</v>
          </cell>
          <cell r="IN461">
            <v>0</v>
          </cell>
          <cell r="IO461">
            <v>0</v>
          </cell>
          <cell r="IP461">
            <v>0</v>
          </cell>
          <cell r="IQ461">
            <v>0</v>
          </cell>
          <cell r="IR461">
            <v>0</v>
          </cell>
          <cell r="IS461">
            <v>0</v>
          </cell>
          <cell r="IT461">
            <v>0</v>
          </cell>
          <cell r="IU461">
            <v>0</v>
          </cell>
          <cell r="IV461">
            <v>0</v>
          </cell>
          <cell r="IW461">
            <v>0</v>
          </cell>
          <cell r="IX461">
            <v>0</v>
          </cell>
          <cell r="IY461">
            <v>0</v>
          </cell>
          <cell r="IZ461">
            <v>0</v>
          </cell>
          <cell r="JA461">
            <v>0</v>
          </cell>
          <cell r="JB461">
            <v>0</v>
          </cell>
          <cell r="JC461">
            <v>0</v>
          </cell>
          <cell r="JD461">
            <v>0</v>
          </cell>
          <cell r="JE461">
            <v>0</v>
          </cell>
          <cell r="JF461">
            <v>0</v>
          </cell>
          <cell r="JG461">
            <v>0</v>
          </cell>
          <cell r="JH461">
            <v>0</v>
          </cell>
          <cell r="JI461">
            <v>0</v>
          </cell>
          <cell r="JJ461">
            <v>0</v>
          </cell>
          <cell r="JK461">
            <v>0</v>
          </cell>
          <cell r="JL461">
            <v>0</v>
          </cell>
          <cell r="JM461">
            <v>0</v>
          </cell>
          <cell r="JN461">
            <v>0</v>
          </cell>
          <cell r="JO461">
            <v>0</v>
          </cell>
          <cell r="JP461">
            <v>0</v>
          </cell>
          <cell r="JQ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O462">
            <v>0</v>
          </cell>
          <cell r="GP462">
            <v>0</v>
          </cell>
          <cell r="GQ462">
            <v>0</v>
          </cell>
          <cell r="GR462">
            <v>0</v>
          </cell>
          <cell r="GS462">
            <v>0</v>
          </cell>
          <cell r="GT462">
            <v>0</v>
          </cell>
          <cell r="GU462">
            <v>0</v>
          </cell>
          <cell r="GV462">
            <v>0</v>
          </cell>
          <cell r="GW462">
            <v>0</v>
          </cell>
          <cell r="GX462">
            <v>0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0</v>
          </cell>
          <cell r="IG462">
            <v>0</v>
          </cell>
          <cell r="IH462">
            <v>0</v>
          </cell>
          <cell r="II462">
            <v>0</v>
          </cell>
          <cell r="IJ462">
            <v>0</v>
          </cell>
          <cell r="IK462">
            <v>0</v>
          </cell>
          <cell r="IL462">
            <v>0</v>
          </cell>
          <cell r="IM462">
            <v>0</v>
          </cell>
          <cell r="IN462">
            <v>0</v>
          </cell>
          <cell r="IO462">
            <v>0</v>
          </cell>
          <cell r="IP462">
            <v>0</v>
          </cell>
          <cell r="IQ462">
            <v>0</v>
          </cell>
          <cell r="IR462">
            <v>0</v>
          </cell>
          <cell r="IS462">
            <v>0</v>
          </cell>
          <cell r="IT462">
            <v>0</v>
          </cell>
          <cell r="IU462">
            <v>0</v>
          </cell>
          <cell r="IV462">
            <v>0</v>
          </cell>
          <cell r="IW462">
            <v>0</v>
          </cell>
          <cell r="IX462">
            <v>0</v>
          </cell>
          <cell r="IY462">
            <v>0</v>
          </cell>
          <cell r="IZ462">
            <v>0</v>
          </cell>
          <cell r="JA462">
            <v>0</v>
          </cell>
          <cell r="JB462">
            <v>0</v>
          </cell>
          <cell r="JC462">
            <v>0</v>
          </cell>
          <cell r="JD462">
            <v>0</v>
          </cell>
          <cell r="JE462">
            <v>0</v>
          </cell>
          <cell r="JF462">
            <v>0</v>
          </cell>
          <cell r="JG462">
            <v>0</v>
          </cell>
          <cell r="JH462">
            <v>0</v>
          </cell>
          <cell r="JI462">
            <v>0</v>
          </cell>
          <cell r="JJ462">
            <v>0</v>
          </cell>
          <cell r="JK462">
            <v>0</v>
          </cell>
          <cell r="JL462">
            <v>0</v>
          </cell>
          <cell r="JM462">
            <v>0</v>
          </cell>
          <cell r="JN462">
            <v>0</v>
          </cell>
          <cell r="JO462">
            <v>0</v>
          </cell>
          <cell r="JP462">
            <v>0</v>
          </cell>
          <cell r="JQ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O463">
            <v>0</v>
          </cell>
          <cell r="GP463">
            <v>0</v>
          </cell>
          <cell r="GQ463">
            <v>0</v>
          </cell>
          <cell r="GR463">
            <v>0</v>
          </cell>
          <cell r="GS463">
            <v>0</v>
          </cell>
          <cell r="GT463">
            <v>0</v>
          </cell>
          <cell r="GU463">
            <v>0</v>
          </cell>
          <cell r="GV463">
            <v>0</v>
          </cell>
          <cell r="GW463">
            <v>0</v>
          </cell>
          <cell r="GX463">
            <v>0</v>
          </cell>
          <cell r="GY463">
            <v>0</v>
          </cell>
          <cell r="GZ463">
            <v>0</v>
          </cell>
          <cell r="HA463">
            <v>0</v>
          </cell>
          <cell r="HB463">
            <v>0</v>
          </cell>
          <cell r="HC463">
            <v>0</v>
          </cell>
          <cell r="HD463">
            <v>0</v>
          </cell>
          <cell r="HE463">
            <v>0</v>
          </cell>
          <cell r="HF463">
            <v>0</v>
          </cell>
          <cell r="HG463">
            <v>0</v>
          </cell>
          <cell r="HH463">
            <v>0</v>
          </cell>
          <cell r="HI463">
            <v>0</v>
          </cell>
          <cell r="HJ463">
            <v>0</v>
          </cell>
          <cell r="HK463">
            <v>0</v>
          </cell>
          <cell r="HL463">
            <v>0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0</v>
          </cell>
          <cell r="IE463">
            <v>0</v>
          </cell>
          <cell r="IF463">
            <v>0</v>
          </cell>
          <cell r="IG463">
            <v>0</v>
          </cell>
          <cell r="IH463">
            <v>0</v>
          </cell>
          <cell r="II463">
            <v>0</v>
          </cell>
          <cell r="IJ463">
            <v>0</v>
          </cell>
          <cell r="IK463">
            <v>0</v>
          </cell>
          <cell r="IL463">
            <v>0</v>
          </cell>
          <cell r="IM463">
            <v>0</v>
          </cell>
          <cell r="IN463">
            <v>0</v>
          </cell>
          <cell r="IO463">
            <v>0</v>
          </cell>
          <cell r="IP463">
            <v>0</v>
          </cell>
          <cell r="IQ463">
            <v>0</v>
          </cell>
          <cell r="IR463">
            <v>0</v>
          </cell>
          <cell r="IS463">
            <v>0</v>
          </cell>
          <cell r="IT463">
            <v>0</v>
          </cell>
          <cell r="IU463">
            <v>0</v>
          </cell>
          <cell r="IV463">
            <v>0</v>
          </cell>
          <cell r="IW463">
            <v>0</v>
          </cell>
          <cell r="IX463">
            <v>0</v>
          </cell>
          <cell r="IY463">
            <v>0</v>
          </cell>
          <cell r="IZ463">
            <v>0</v>
          </cell>
          <cell r="JA463">
            <v>0</v>
          </cell>
          <cell r="JB463">
            <v>0</v>
          </cell>
          <cell r="JC463">
            <v>0</v>
          </cell>
          <cell r="JD463">
            <v>0</v>
          </cell>
          <cell r="JE463">
            <v>0</v>
          </cell>
          <cell r="JF463">
            <v>0</v>
          </cell>
          <cell r="JG463">
            <v>0</v>
          </cell>
          <cell r="JH463">
            <v>0</v>
          </cell>
          <cell r="JI463">
            <v>0</v>
          </cell>
          <cell r="JJ463">
            <v>0</v>
          </cell>
          <cell r="JK463">
            <v>0</v>
          </cell>
          <cell r="JL463">
            <v>0</v>
          </cell>
          <cell r="JM463">
            <v>0</v>
          </cell>
          <cell r="JN463">
            <v>0</v>
          </cell>
          <cell r="JO463">
            <v>0</v>
          </cell>
          <cell r="JP463">
            <v>0</v>
          </cell>
          <cell r="JQ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O464">
            <v>0</v>
          </cell>
          <cell r="GP464">
            <v>0</v>
          </cell>
          <cell r="GQ464">
            <v>0</v>
          </cell>
          <cell r="GR464">
            <v>0</v>
          </cell>
          <cell r="GS464">
            <v>0</v>
          </cell>
          <cell r="GT464">
            <v>0</v>
          </cell>
          <cell r="GU464">
            <v>0</v>
          </cell>
          <cell r="GV464">
            <v>0</v>
          </cell>
          <cell r="GW464">
            <v>0</v>
          </cell>
          <cell r="GX464">
            <v>0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0</v>
          </cell>
          <cell r="IG464">
            <v>0</v>
          </cell>
          <cell r="IH464">
            <v>0</v>
          </cell>
          <cell r="II464">
            <v>0</v>
          </cell>
          <cell r="IJ464">
            <v>0</v>
          </cell>
          <cell r="IK464">
            <v>0</v>
          </cell>
          <cell r="IL464">
            <v>0</v>
          </cell>
          <cell r="IM464">
            <v>0</v>
          </cell>
          <cell r="IN464">
            <v>0</v>
          </cell>
          <cell r="IO464">
            <v>0</v>
          </cell>
          <cell r="IP464">
            <v>0</v>
          </cell>
          <cell r="IQ464">
            <v>0</v>
          </cell>
          <cell r="IR464">
            <v>0</v>
          </cell>
          <cell r="IS464">
            <v>0</v>
          </cell>
          <cell r="IT464">
            <v>0</v>
          </cell>
          <cell r="IU464">
            <v>0</v>
          </cell>
          <cell r="IV464">
            <v>0</v>
          </cell>
          <cell r="IW464">
            <v>0</v>
          </cell>
          <cell r="IX464">
            <v>0</v>
          </cell>
          <cell r="IY464">
            <v>0</v>
          </cell>
          <cell r="IZ464">
            <v>0</v>
          </cell>
          <cell r="JA464">
            <v>0</v>
          </cell>
          <cell r="JB464">
            <v>0</v>
          </cell>
          <cell r="JC464">
            <v>0</v>
          </cell>
          <cell r="JD464">
            <v>0</v>
          </cell>
          <cell r="JE464">
            <v>0</v>
          </cell>
          <cell r="JF464">
            <v>0</v>
          </cell>
          <cell r="JG464">
            <v>0</v>
          </cell>
          <cell r="JH464">
            <v>0</v>
          </cell>
          <cell r="JI464">
            <v>0</v>
          </cell>
          <cell r="JJ464">
            <v>0</v>
          </cell>
          <cell r="JK464">
            <v>0</v>
          </cell>
          <cell r="JL464">
            <v>0</v>
          </cell>
          <cell r="JM464">
            <v>0</v>
          </cell>
          <cell r="JN464">
            <v>0</v>
          </cell>
          <cell r="JO464">
            <v>0</v>
          </cell>
          <cell r="JP464">
            <v>0</v>
          </cell>
          <cell r="JQ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O465">
            <v>0</v>
          </cell>
          <cell r="GP465">
            <v>0</v>
          </cell>
          <cell r="GQ465">
            <v>0</v>
          </cell>
          <cell r="GR465">
            <v>0</v>
          </cell>
          <cell r="GS465">
            <v>0</v>
          </cell>
          <cell r="GT465">
            <v>0</v>
          </cell>
          <cell r="GU465">
            <v>0</v>
          </cell>
          <cell r="GV465">
            <v>0</v>
          </cell>
          <cell r="GW465">
            <v>0</v>
          </cell>
          <cell r="GX465">
            <v>0</v>
          </cell>
          <cell r="GY465">
            <v>0</v>
          </cell>
          <cell r="GZ465">
            <v>0</v>
          </cell>
          <cell r="HA465">
            <v>0</v>
          </cell>
          <cell r="HB465">
            <v>0</v>
          </cell>
          <cell r="HC465">
            <v>0</v>
          </cell>
          <cell r="HD465">
            <v>0</v>
          </cell>
          <cell r="HE465">
            <v>0</v>
          </cell>
          <cell r="HF465">
            <v>0</v>
          </cell>
          <cell r="HG465">
            <v>0</v>
          </cell>
          <cell r="HH465">
            <v>0</v>
          </cell>
          <cell r="HI465">
            <v>0</v>
          </cell>
          <cell r="HJ465">
            <v>0</v>
          </cell>
          <cell r="HK465">
            <v>0</v>
          </cell>
          <cell r="HL465">
            <v>0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0</v>
          </cell>
          <cell r="IG465">
            <v>0</v>
          </cell>
          <cell r="IH465">
            <v>0</v>
          </cell>
          <cell r="II465">
            <v>0</v>
          </cell>
          <cell r="IJ465">
            <v>0</v>
          </cell>
          <cell r="IK465">
            <v>0</v>
          </cell>
          <cell r="IL465">
            <v>0</v>
          </cell>
          <cell r="IM465">
            <v>0</v>
          </cell>
          <cell r="IN465">
            <v>0</v>
          </cell>
          <cell r="IO465">
            <v>0</v>
          </cell>
          <cell r="IP465">
            <v>0</v>
          </cell>
          <cell r="IQ465">
            <v>0</v>
          </cell>
          <cell r="IR465">
            <v>0</v>
          </cell>
          <cell r="IS465">
            <v>0</v>
          </cell>
          <cell r="IT465">
            <v>0</v>
          </cell>
          <cell r="IU465">
            <v>0</v>
          </cell>
          <cell r="IV465">
            <v>0</v>
          </cell>
          <cell r="IW465">
            <v>0</v>
          </cell>
          <cell r="IX465">
            <v>0</v>
          </cell>
          <cell r="IY465">
            <v>0</v>
          </cell>
          <cell r="IZ465">
            <v>0</v>
          </cell>
          <cell r="JA465">
            <v>0</v>
          </cell>
          <cell r="JB465">
            <v>0</v>
          </cell>
          <cell r="JC465">
            <v>0</v>
          </cell>
          <cell r="JD465">
            <v>0</v>
          </cell>
          <cell r="JE465">
            <v>0</v>
          </cell>
          <cell r="JF465">
            <v>0</v>
          </cell>
          <cell r="JG465">
            <v>0</v>
          </cell>
          <cell r="JH465">
            <v>0</v>
          </cell>
          <cell r="JI465">
            <v>0</v>
          </cell>
          <cell r="JJ465">
            <v>0</v>
          </cell>
          <cell r="JK465">
            <v>0</v>
          </cell>
          <cell r="JL465">
            <v>0</v>
          </cell>
          <cell r="JM465">
            <v>0</v>
          </cell>
          <cell r="JN465">
            <v>0</v>
          </cell>
          <cell r="JO465">
            <v>0</v>
          </cell>
          <cell r="JP465">
            <v>0</v>
          </cell>
          <cell r="JQ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O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0</v>
          </cell>
          <cell r="GT466">
            <v>0</v>
          </cell>
          <cell r="GU466">
            <v>0</v>
          </cell>
          <cell r="GV466">
            <v>0</v>
          </cell>
          <cell r="GW466">
            <v>0</v>
          </cell>
          <cell r="GX466">
            <v>0</v>
          </cell>
          <cell r="GY466">
            <v>0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E466">
            <v>0</v>
          </cell>
          <cell r="HF466">
            <v>0</v>
          </cell>
          <cell r="HG466">
            <v>0</v>
          </cell>
          <cell r="HH466">
            <v>0</v>
          </cell>
          <cell r="HI466">
            <v>0</v>
          </cell>
          <cell r="HJ466">
            <v>0</v>
          </cell>
          <cell r="HK466">
            <v>0</v>
          </cell>
          <cell r="HL466">
            <v>0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0</v>
          </cell>
          <cell r="IG466">
            <v>0</v>
          </cell>
          <cell r="IH466">
            <v>0</v>
          </cell>
          <cell r="II466">
            <v>0</v>
          </cell>
          <cell r="IJ466">
            <v>0</v>
          </cell>
          <cell r="IK466">
            <v>0</v>
          </cell>
          <cell r="IL466">
            <v>0</v>
          </cell>
          <cell r="IM466">
            <v>0</v>
          </cell>
          <cell r="IN466">
            <v>0</v>
          </cell>
          <cell r="IO466">
            <v>0</v>
          </cell>
          <cell r="IP466">
            <v>0</v>
          </cell>
          <cell r="IQ466">
            <v>0</v>
          </cell>
          <cell r="IR466">
            <v>0</v>
          </cell>
          <cell r="IS466">
            <v>0</v>
          </cell>
          <cell r="IT466">
            <v>0</v>
          </cell>
          <cell r="IU466">
            <v>0</v>
          </cell>
          <cell r="IV466">
            <v>0</v>
          </cell>
          <cell r="IW466">
            <v>0</v>
          </cell>
          <cell r="IX466">
            <v>0</v>
          </cell>
          <cell r="IY466">
            <v>0</v>
          </cell>
          <cell r="IZ466">
            <v>0</v>
          </cell>
          <cell r="JA466">
            <v>0</v>
          </cell>
          <cell r="JB466">
            <v>0</v>
          </cell>
          <cell r="JC466">
            <v>0</v>
          </cell>
          <cell r="JD466">
            <v>0</v>
          </cell>
          <cell r="JE466">
            <v>0</v>
          </cell>
          <cell r="JF466">
            <v>0</v>
          </cell>
          <cell r="JG466">
            <v>0</v>
          </cell>
          <cell r="JH466">
            <v>0</v>
          </cell>
          <cell r="JI466">
            <v>0</v>
          </cell>
          <cell r="JJ466">
            <v>0</v>
          </cell>
          <cell r="JK466">
            <v>0</v>
          </cell>
          <cell r="JL466">
            <v>0</v>
          </cell>
          <cell r="JM466">
            <v>0</v>
          </cell>
          <cell r="JN466">
            <v>0</v>
          </cell>
          <cell r="JO466">
            <v>0</v>
          </cell>
          <cell r="JP466">
            <v>0</v>
          </cell>
          <cell r="JQ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O467">
            <v>0</v>
          </cell>
          <cell r="GP467">
            <v>0</v>
          </cell>
          <cell r="GQ467">
            <v>0</v>
          </cell>
          <cell r="GR467">
            <v>0</v>
          </cell>
          <cell r="GS467">
            <v>0</v>
          </cell>
          <cell r="GT467">
            <v>0</v>
          </cell>
          <cell r="GU467">
            <v>0</v>
          </cell>
          <cell r="GV467">
            <v>0</v>
          </cell>
          <cell r="GW467">
            <v>0</v>
          </cell>
          <cell r="GX467">
            <v>0</v>
          </cell>
          <cell r="GY467">
            <v>0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E467">
            <v>0</v>
          </cell>
          <cell r="HF467">
            <v>0</v>
          </cell>
          <cell r="HG467">
            <v>0</v>
          </cell>
          <cell r="HH467">
            <v>0</v>
          </cell>
          <cell r="HI467">
            <v>0</v>
          </cell>
          <cell r="HJ467">
            <v>0</v>
          </cell>
          <cell r="HK467">
            <v>0</v>
          </cell>
          <cell r="HL467">
            <v>0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0</v>
          </cell>
          <cell r="IG467">
            <v>0</v>
          </cell>
          <cell r="IH467">
            <v>0</v>
          </cell>
          <cell r="II467">
            <v>0</v>
          </cell>
          <cell r="IJ467">
            <v>0</v>
          </cell>
          <cell r="IK467">
            <v>0</v>
          </cell>
          <cell r="IL467">
            <v>0</v>
          </cell>
          <cell r="IM467">
            <v>0</v>
          </cell>
          <cell r="IN467">
            <v>0</v>
          </cell>
          <cell r="IO467">
            <v>0</v>
          </cell>
          <cell r="IP467">
            <v>0</v>
          </cell>
          <cell r="IQ467">
            <v>0</v>
          </cell>
          <cell r="IR467">
            <v>0</v>
          </cell>
          <cell r="IS467">
            <v>0</v>
          </cell>
          <cell r="IT467">
            <v>0</v>
          </cell>
          <cell r="IU467">
            <v>0</v>
          </cell>
          <cell r="IV467">
            <v>0</v>
          </cell>
          <cell r="IW467">
            <v>0</v>
          </cell>
          <cell r="IX467">
            <v>0</v>
          </cell>
          <cell r="IY467">
            <v>0</v>
          </cell>
          <cell r="IZ467">
            <v>0</v>
          </cell>
          <cell r="JA467">
            <v>0</v>
          </cell>
          <cell r="JB467">
            <v>0</v>
          </cell>
          <cell r="JC467">
            <v>0</v>
          </cell>
          <cell r="JD467">
            <v>0</v>
          </cell>
          <cell r="JE467">
            <v>0</v>
          </cell>
          <cell r="JF467">
            <v>0</v>
          </cell>
          <cell r="JG467">
            <v>0</v>
          </cell>
          <cell r="JH467">
            <v>0</v>
          </cell>
          <cell r="JI467">
            <v>0</v>
          </cell>
          <cell r="JJ467">
            <v>0</v>
          </cell>
          <cell r="JK467">
            <v>0</v>
          </cell>
          <cell r="JL467">
            <v>0</v>
          </cell>
          <cell r="JM467">
            <v>0</v>
          </cell>
          <cell r="JN467">
            <v>0</v>
          </cell>
          <cell r="JO467">
            <v>0</v>
          </cell>
          <cell r="JP467">
            <v>0</v>
          </cell>
          <cell r="JQ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O468">
            <v>0</v>
          </cell>
          <cell r="GP468">
            <v>0</v>
          </cell>
          <cell r="GQ468">
            <v>0</v>
          </cell>
          <cell r="GR468">
            <v>0</v>
          </cell>
          <cell r="GS468">
            <v>0</v>
          </cell>
          <cell r="GT468">
            <v>0</v>
          </cell>
          <cell r="GU468">
            <v>0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  <cell r="HB468">
            <v>0</v>
          </cell>
          <cell r="HC468">
            <v>0</v>
          </cell>
          <cell r="HD468">
            <v>0</v>
          </cell>
          <cell r="HE468">
            <v>0</v>
          </cell>
          <cell r="HF468">
            <v>0</v>
          </cell>
          <cell r="HG468">
            <v>0</v>
          </cell>
          <cell r="HH468">
            <v>0</v>
          </cell>
          <cell r="HI468">
            <v>0</v>
          </cell>
          <cell r="HJ468">
            <v>0</v>
          </cell>
          <cell r="HK468">
            <v>0</v>
          </cell>
          <cell r="HL468">
            <v>0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0</v>
          </cell>
          <cell r="IE468">
            <v>0</v>
          </cell>
          <cell r="IF468">
            <v>0</v>
          </cell>
          <cell r="IG468">
            <v>0</v>
          </cell>
          <cell r="IH468">
            <v>0</v>
          </cell>
          <cell r="II468">
            <v>0</v>
          </cell>
          <cell r="IJ468">
            <v>0</v>
          </cell>
          <cell r="IK468">
            <v>0</v>
          </cell>
          <cell r="IL468">
            <v>0</v>
          </cell>
          <cell r="IM468">
            <v>0</v>
          </cell>
          <cell r="IN468">
            <v>0</v>
          </cell>
          <cell r="IO468">
            <v>0</v>
          </cell>
          <cell r="IP468">
            <v>0</v>
          </cell>
          <cell r="IQ468">
            <v>0</v>
          </cell>
          <cell r="IR468">
            <v>0</v>
          </cell>
          <cell r="IS468">
            <v>0</v>
          </cell>
          <cell r="IT468">
            <v>0</v>
          </cell>
          <cell r="IU468">
            <v>0</v>
          </cell>
          <cell r="IV468">
            <v>0</v>
          </cell>
          <cell r="IW468">
            <v>0</v>
          </cell>
          <cell r="IX468">
            <v>0</v>
          </cell>
          <cell r="IY468">
            <v>0</v>
          </cell>
          <cell r="IZ468">
            <v>0</v>
          </cell>
          <cell r="JA468">
            <v>0</v>
          </cell>
          <cell r="JB468">
            <v>0</v>
          </cell>
          <cell r="JC468">
            <v>0</v>
          </cell>
          <cell r="JD468">
            <v>0</v>
          </cell>
          <cell r="JE468">
            <v>0</v>
          </cell>
          <cell r="JF468">
            <v>0</v>
          </cell>
          <cell r="JG468">
            <v>0</v>
          </cell>
          <cell r="JH468">
            <v>0</v>
          </cell>
          <cell r="JI468">
            <v>0</v>
          </cell>
          <cell r="JJ468">
            <v>0</v>
          </cell>
          <cell r="JK468">
            <v>0</v>
          </cell>
          <cell r="JL468">
            <v>0</v>
          </cell>
          <cell r="JM468">
            <v>0</v>
          </cell>
          <cell r="JN468">
            <v>0</v>
          </cell>
          <cell r="JO468">
            <v>0</v>
          </cell>
          <cell r="JP468">
            <v>0</v>
          </cell>
          <cell r="JQ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O469">
            <v>0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0</v>
          </cell>
          <cell r="IG469">
            <v>0</v>
          </cell>
          <cell r="IH469">
            <v>0</v>
          </cell>
          <cell r="II469">
            <v>0</v>
          </cell>
          <cell r="IJ469">
            <v>0</v>
          </cell>
          <cell r="IK469">
            <v>0</v>
          </cell>
          <cell r="IL469">
            <v>0</v>
          </cell>
          <cell r="IM469">
            <v>0</v>
          </cell>
          <cell r="IN469">
            <v>0</v>
          </cell>
          <cell r="IO469">
            <v>0</v>
          </cell>
          <cell r="IP469">
            <v>0</v>
          </cell>
          <cell r="IQ469">
            <v>0</v>
          </cell>
          <cell r="IR469">
            <v>0</v>
          </cell>
          <cell r="IS469">
            <v>0</v>
          </cell>
          <cell r="IT469">
            <v>0</v>
          </cell>
          <cell r="IU469">
            <v>0</v>
          </cell>
          <cell r="IV469">
            <v>0</v>
          </cell>
          <cell r="IW469">
            <v>0</v>
          </cell>
          <cell r="IX469">
            <v>0</v>
          </cell>
          <cell r="IY469">
            <v>0</v>
          </cell>
          <cell r="IZ469">
            <v>0</v>
          </cell>
          <cell r="JA469">
            <v>0</v>
          </cell>
          <cell r="JB469">
            <v>0</v>
          </cell>
          <cell r="JC469">
            <v>0</v>
          </cell>
          <cell r="JD469">
            <v>0</v>
          </cell>
          <cell r="JE469">
            <v>0</v>
          </cell>
          <cell r="JF469">
            <v>0</v>
          </cell>
          <cell r="JG469">
            <v>0</v>
          </cell>
          <cell r="JH469">
            <v>0</v>
          </cell>
          <cell r="JI469">
            <v>0</v>
          </cell>
          <cell r="JJ469">
            <v>0</v>
          </cell>
          <cell r="JK469">
            <v>0</v>
          </cell>
          <cell r="JL469">
            <v>0</v>
          </cell>
          <cell r="JM469">
            <v>0</v>
          </cell>
          <cell r="JN469">
            <v>0</v>
          </cell>
          <cell r="JO469">
            <v>0</v>
          </cell>
          <cell r="JP469">
            <v>0</v>
          </cell>
          <cell r="JQ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O470">
            <v>0</v>
          </cell>
          <cell r="GP470">
            <v>0</v>
          </cell>
          <cell r="GQ470">
            <v>0</v>
          </cell>
          <cell r="GR470">
            <v>0</v>
          </cell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  <cell r="HB470">
            <v>0</v>
          </cell>
          <cell r="HC470">
            <v>0</v>
          </cell>
          <cell r="HD470">
            <v>0</v>
          </cell>
          <cell r="HE470">
            <v>0</v>
          </cell>
          <cell r="HF470">
            <v>0</v>
          </cell>
          <cell r="HG470">
            <v>0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0</v>
          </cell>
          <cell r="IE470">
            <v>0</v>
          </cell>
          <cell r="IF470">
            <v>0</v>
          </cell>
          <cell r="IG470">
            <v>0</v>
          </cell>
          <cell r="IH470">
            <v>0</v>
          </cell>
          <cell r="II470">
            <v>0</v>
          </cell>
          <cell r="IJ470">
            <v>0</v>
          </cell>
          <cell r="IK470">
            <v>0</v>
          </cell>
          <cell r="IL470">
            <v>0</v>
          </cell>
          <cell r="IM470">
            <v>0</v>
          </cell>
          <cell r="IN470">
            <v>0</v>
          </cell>
          <cell r="IO470">
            <v>0</v>
          </cell>
          <cell r="IP470">
            <v>0</v>
          </cell>
          <cell r="IQ470">
            <v>0</v>
          </cell>
          <cell r="IR470">
            <v>0</v>
          </cell>
          <cell r="IS470">
            <v>0</v>
          </cell>
          <cell r="IT470">
            <v>0</v>
          </cell>
          <cell r="IU470">
            <v>0</v>
          </cell>
          <cell r="IV470">
            <v>0</v>
          </cell>
          <cell r="IW470">
            <v>0</v>
          </cell>
          <cell r="IX470">
            <v>0</v>
          </cell>
          <cell r="IY470">
            <v>0</v>
          </cell>
          <cell r="IZ470">
            <v>0</v>
          </cell>
          <cell r="JA470">
            <v>0</v>
          </cell>
          <cell r="JB470">
            <v>0</v>
          </cell>
          <cell r="JC470">
            <v>0</v>
          </cell>
          <cell r="JD470">
            <v>0</v>
          </cell>
          <cell r="JE470">
            <v>0</v>
          </cell>
          <cell r="JF470">
            <v>0</v>
          </cell>
          <cell r="JG470">
            <v>0</v>
          </cell>
          <cell r="JH470">
            <v>0</v>
          </cell>
          <cell r="JI470">
            <v>0</v>
          </cell>
          <cell r="JJ470">
            <v>0</v>
          </cell>
          <cell r="JK470">
            <v>0</v>
          </cell>
          <cell r="JL470">
            <v>0</v>
          </cell>
          <cell r="JM470">
            <v>0</v>
          </cell>
          <cell r="JN470">
            <v>0</v>
          </cell>
          <cell r="JO470">
            <v>0</v>
          </cell>
          <cell r="JP470">
            <v>0</v>
          </cell>
          <cell r="JQ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O471">
            <v>0</v>
          </cell>
          <cell r="GP471">
            <v>0</v>
          </cell>
          <cell r="GQ471">
            <v>0</v>
          </cell>
          <cell r="GR471">
            <v>0</v>
          </cell>
          <cell r="GS471">
            <v>0</v>
          </cell>
          <cell r="GT471">
            <v>0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  <cell r="HB471">
            <v>0</v>
          </cell>
          <cell r="HC471">
            <v>0</v>
          </cell>
          <cell r="HD471">
            <v>0</v>
          </cell>
          <cell r="HE471">
            <v>0</v>
          </cell>
          <cell r="HF471">
            <v>0</v>
          </cell>
          <cell r="HG471">
            <v>0</v>
          </cell>
          <cell r="HH471">
            <v>0</v>
          </cell>
          <cell r="HI471">
            <v>0</v>
          </cell>
          <cell r="HJ471">
            <v>0</v>
          </cell>
          <cell r="HK471">
            <v>0</v>
          </cell>
          <cell r="HL471">
            <v>0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0</v>
          </cell>
          <cell r="IG471">
            <v>0</v>
          </cell>
          <cell r="IH471">
            <v>0</v>
          </cell>
          <cell r="II471">
            <v>0</v>
          </cell>
          <cell r="IJ471">
            <v>0</v>
          </cell>
          <cell r="IK471">
            <v>0</v>
          </cell>
          <cell r="IL471">
            <v>0</v>
          </cell>
          <cell r="IM471">
            <v>0</v>
          </cell>
          <cell r="IN471">
            <v>0</v>
          </cell>
          <cell r="IO471">
            <v>0</v>
          </cell>
          <cell r="IP471">
            <v>0</v>
          </cell>
          <cell r="IQ471">
            <v>0</v>
          </cell>
          <cell r="IR471">
            <v>0</v>
          </cell>
          <cell r="IS471">
            <v>0</v>
          </cell>
          <cell r="IT471">
            <v>0</v>
          </cell>
          <cell r="IU471">
            <v>0</v>
          </cell>
          <cell r="IV471">
            <v>0</v>
          </cell>
          <cell r="IW471">
            <v>0</v>
          </cell>
          <cell r="IX471">
            <v>0</v>
          </cell>
          <cell r="IY471">
            <v>0</v>
          </cell>
          <cell r="IZ471">
            <v>0</v>
          </cell>
          <cell r="JA471">
            <v>0</v>
          </cell>
          <cell r="JB471">
            <v>0</v>
          </cell>
          <cell r="JC471">
            <v>0</v>
          </cell>
          <cell r="JD471">
            <v>0</v>
          </cell>
          <cell r="JE471">
            <v>0</v>
          </cell>
          <cell r="JF471">
            <v>0</v>
          </cell>
          <cell r="JG471">
            <v>0</v>
          </cell>
          <cell r="JH471">
            <v>0</v>
          </cell>
          <cell r="JI471">
            <v>0</v>
          </cell>
          <cell r="JJ471">
            <v>0</v>
          </cell>
          <cell r="JK471">
            <v>0</v>
          </cell>
          <cell r="JL471">
            <v>0</v>
          </cell>
          <cell r="JM471">
            <v>0</v>
          </cell>
          <cell r="JN471">
            <v>0</v>
          </cell>
          <cell r="JO471">
            <v>0</v>
          </cell>
          <cell r="JP471">
            <v>0</v>
          </cell>
          <cell r="JQ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O472">
            <v>0</v>
          </cell>
          <cell r="GP472">
            <v>0</v>
          </cell>
          <cell r="GQ472">
            <v>0</v>
          </cell>
          <cell r="GR472">
            <v>0</v>
          </cell>
          <cell r="GS472">
            <v>0</v>
          </cell>
          <cell r="GT472">
            <v>0</v>
          </cell>
          <cell r="GU472">
            <v>0</v>
          </cell>
          <cell r="GV472">
            <v>0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E472">
            <v>0</v>
          </cell>
          <cell r="HF472">
            <v>0</v>
          </cell>
          <cell r="HG472">
            <v>0</v>
          </cell>
          <cell r="HH472">
            <v>0</v>
          </cell>
          <cell r="HI472">
            <v>0</v>
          </cell>
          <cell r="HJ472">
            <v>0</v>
          </cell>
          <cell r="HK472">
            <v>0</v>
          </cell>
          <cell r="HL472">
            <v>0</v>
          </cell>
          <cell r="HM472">
            <v>0</v>
          </cell>
          <cell r="HN472">
            <v>0</v>
          </cell>
          <cell r="HO472">
            <v>0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0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0</v>
          </cell>
          <cell r="IG472">
            <v>0</v>
          </cell>
          <cell r="IH472">
            <v>0</v>
          </cell>
          <cell r="II472">
            <v>0</v>
          </cell>
          <cell r="IJ472">
            <v>0</v>
          </cell>
          <cell r="IK472">
            <v>0</v>
          </cell>
          <cell r="IL472">
            <v>0</v>
          </cell>
          <cell r="IM472">
            <v>0</v>
          </cell>
          <cell r="IN472">
            <v>0</v>
          </cell>
          <cell r="IO472">
            <v>0</v>
          </cell>
          <cell r="IP472">
            <v>0</v>
          </cell>
          <cell r="IQ472">
            <v>0</v>
          </cell>
          <cell r="IR472">
            <v>0</v>
          </cell>
          <cell r="IS472">
            <v>0</v>
          </cell>
          <cell r="IT472">
            <v>0</v>
          </cell>
          <cell r="IU472">
            <v>0</v>
          </cell>
          <cell r="IV472">
            <v>0</v>
          </cell>
          <cell r="IW472">
            <v>0</v>
          </cell>
          <cell r="IX472">
            <v>0</v>
          </cell>
          <cell r="IY472">
            <v>0</v>
          </cell>
          <cell r="IZ472">
            <v>0</v>
          </cell>
          <cell r="JA472">
            <v>0</v>
          </cell>
          <cell r="JB472">
            <v>0</v>
          </cell>
          <cell r="JC472">
            <v>0</v>
          </cell>
          <cell r="JD472">
            <v>0</v>
          </cell>
          <cell r="JE472">
            <v>0</v>
          </cell>
          <cell r="JF472">
            <v>0</v>
          </cell>
          <cell r="JG472">
            <v>0</v>
          </cell>
          <cell r="JH472">
            <v>0</v>
          </cell>
          <cell r="JI472">
            <v>0</v>
          </cell>
          <cell r="JJ472">
            <v>0</v>
          </cell>
          <cell r="JK472">
            <v>0</v>
          </cell>
          <cell r="JL472">
            <v>0</v>
          </cell>
          <cell r="JM472">
            <v>0</v>
          </cell>
          <cell r="JN472">
            <v>0</v>
          </cell>
          <cell r="JO472">
            <v>0</v>
          </cell>
          <cell r="JP472">
            <v>0</v>
          </cell>
          <cell r="JQ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O473">
            <v>0</v>
          </cell>
          <cell r="GP473">
            <v>0</v>
          </cell>
          <cell r="GQ473">
            <v>0</v>
          </cell>
          <cell r="GR473">
            <v>0</v>
          </cell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E473">
            <v>0</v>
          </cell>
          <cell r="HF473">
            <v>0</v>
          </cell>
          <cell r="HG473">
            <v>0</v>
          </cell>
          <cell r="HH473">
            <v>0</v>
          </cell>
          <cell r="HI473">
            <v>0</v>
          </cell>
          <cell r="HJ473">
            <v>0</v>
          </cell>
          <cell r="HK473">
            <v>0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0</v>
          </cell>
          <cell r="IG473">
            <v>0</v>
          </cell>
          <cell r="IH473">
            <v>0</v>
          </cell>
          <cell r="II473">
            <v>0</v>
          </cell>
          <cell r="IJ473">
            <v>0</v>
          </cell>
          <cell r="IK473">
            <v>0</v>
          </cell>
          <cell r="IL473">
            <v>0</v>
          </cell>
          <cell r="IM473">
            <v>0</v>
          </cell>
          <cell r="IN473">
            <v>0</v>
          </cell>
          <cell r="IO473">
            <v>0</v>
          </cell>
          <cell r="IP473">
            <v>0</v>
          </cell>
          <cell r="IQ473">
            <v>0</v>
          </cell>
          <cell r="IR473">
            <v>0</v>
          </cell>
          <cell r="IS473">
            <v>0</v>
          </cell>
          <cell r="IT473">
            <v>0</v>
          </cell>
          <cell r="IU473">
            <v>0</v>
          </cell>
          <cell r="IV473">
            <v>0</v>
          </cell>
          <cell r="IW473">
            <v>0</v>
          </cell>
          <cell r="IX473">
            <v>0</v>
          </cell>
          <cell r="IY473">
            <v>0</v>
          </cell>
          <cell r="IZ473">
            <v>0</v>
          </cell>
          <cell r="JA473">
            <v>0</v>
          </cell>
          <cell r="JB473">
            <v>0</v>
          </cell>
          <cell r="JC473">
            <v>0</v>
          </cell>
          <cell r="JD473">
            <v>0</v>
          </cell>
          <cell r="JE473">
            <v>0</v>
          </cell>
          <cell r="JF473">
            <v>0</v>
          </cell>
          <cell r="JG473">
            <v>0</v>
          </cell>
          <cell r="JH473">
            <v>0</v>
          </cell>
          <cell r="JI473">
            <v>0</v>
          </cell>
          <cell r="JJ473">
            <v>0</v>
          </cell>
          <cell r="JK473">
            <v>0</v>
          </cell>
          <cell r="JL473">
            <v>0</v>
          </cell>
          <cell r="JM473">
            <v>0</v>
          </cell>
          <cell r="JN473">
            <v>0</v>
          </cell>
          <cell r="JO473">
            <v>0</v>
          </cell>
          <cell r="JP473">
            <v>0</v>
          </cell>
          <cell r="JQ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O474">
            <v>0</v>
          </cell>
          <cell r="GP474">
            <v>0</v>
          </cell>
          <cell r="GQ474">
            <v>0</v>
          </cell>
          <cell r="GR474">
            <v>0</v>
          </cell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0</v>
          </cell>
          <cell r="GY474">
            <v>0</v>
          </cell>
          <cell r="GZ474">
            <v>0</v>
          </cell>
          <cell r="HA474">
            <v>0</v>
          </cell>
          <cell r="HB474">
            <v>0</v>
          </cell>
          <cell r="HC474">
            <v>0</v>
          </cell>
          <cell r="HD474">
            <v>0</v>
          </cell>
          <cell r="HE474">
            <v>0</v>
          </cell>
          <cell r="HF474">
            <v>0</v>
          </cell>
          <cell r="HG474">
            <v>0</v>
          </cell>
          <cell r="HH474">
            <v>0</v>
          </cell>
          <cell r="HI474">
            <v>0</v>
          </cell>
          <cell r="HJ474">
            <v>0</v>
          </cell>
          <cell r="HK474">
            <v>0</v>
          </cell>
          <cell r="HL474">
            <v>0</v>
          </cell>
          <cell r="HM474">
            <v>0</v>
          </cell>
          <cell r="HN474">
            <v>0</v>
          </cell>
          <cell r="HO474">
            <v>0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0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0</v>
          </cell>
          <cell r="IE474">
            <v>0</v>
          </cell>
          <cell r="IF474">
            <v>0</v>
          </cell>
          <cell r="IG474">
            <v>0</v>
          </cell>
          <cell r="IH474">
            <v>0</v>
          </cell>
          <cell r="II474">
            <v>0</v>
          </cell>
          <cell r="IJ474">
            <v>0</v>
          </cell>
          <cell r="IK474">
            <v>0</v>
          </cell>
          <cell r="IL474">
            <v>0</v>
          </cell>
          <cell r="IM474">
            <v>0</v>
          </cell>
          <cell r="IN474">
            <v>0</v>
          </cell>
          <cell r="IO474">
            <v>0</v>
          </cell>
          <cell r="IP474">
            <v>0</v>
          </cell>
          <cell r="IQ474">
            <v>0</v>
          </cell>
          <cell r="IR474">
            <v>0</v>
          </cell>
          <cell r="IS474">
            <v>0</v>
          </cell>
          <cell r="IT474">
            <v>0</v>
          </cell>
          <cell r="IU474">
            <v>0</v>
          </cell>
          <cell r="IV474">
            <v>0</v>
          </cell>
          <cell r="IW474">
            <v>0</v>
          </cell>
          <cell r="IX474">
            <v>0</v>
          </cell>
          <cell r="IY474">
            <v>0</v>
          </cell>
          <cell r="IZ474">
            <v>0</v>
          </cell>
          <cell r="JA474">
            <v>0</v>
          </cell>
          <cell r="JB474">
            <v>0</v>
          </cell>
          <cell r="JC474">
            <v>0</v>
          </cell>
          <cell r="JD474">
            <v>0</v>
          </cell>
          <cell r="JE474">
            <v>0</v>
          </cell>
          <cell r="JF474">
            <v>0</v>
          </cell>
          <cell r="JG474">
            <v>0</v>
          </cell>
          <cell r="JH474">
            <v>0</v>
          </cell>
          <cell r="JI474">
            <v>0</v>
          </cell>
          <cell r="JJ474">
            <v>0</v>
          </cell>
          <cell r="JK474">
            <v>0</v>
          </cell>
          <cell r="JL474">
            <v>0</v>
          </cell>
          <cell r="JM474">
            <v>0</v>
          </cell>
          <cell r="JN474">
            <v>0</v>
          </cell>
          <cell r="JO474">
            <v>0</v>
          </cell>
          <cell r="JP474">
            <v>0</v>
          </cell>
          <cell r="JQ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O475">
            <v>0</v>
          </cell>
          <cell r="GP475">
            <v>0</v>
          </cell>
          <cell r="GQ475">
            <v>0</v>
          </cell>
          <cell r="GR475">
            <v>0</v>
          </cell>
          <cell r="GS475">
            <v>0</v>
          </cell>
          <cell r="GT475">
            <v>0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E475">
            <v>0</v>
          </cell>
          <cell r="HF475">
            <v>0</v>
          </cell>
          <cell r="HG475">
            <v>0</v>
          </cell>
          <cell r="HH475">
            <v>0</v>
          </cell>
          <cell r="HI475">
            <v>0</v>
          </cell>
          <cell r="HJ475">
            <v>0</v>
          </cell>
          <cell r="HK475">
            <v>0</v>
          </cell>
          <cell r="HL475">
            <v>0</v>
          </cell>
          <cell r="HM475">
            <v>0</v>
          </cell>
          <cell r="HN475">
            <v>0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0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0</v>
          </cell>
          <cell r="IE475">
            <v>0</v>
          </cell>
          <cell r="IF475">
            <v>0</v>
          </cell>
          <cell r="IG475">
            <v>0</v>
          </cell>
          <cell r="IH475">
            <v>0</v>
          </cell>
          <cell r="II475">
            <v>0</v>
          </cell>
          <cell r="IJ475">
            <v>0</v>
          </cell>
          <cell r="IK475">
            <v>0</v>
          </cell>
          <cell r="IL475">
            <v>0</v>
          </cell>
          <cell r="IM475">
            <v>0</v>
          </cell>
          <cell r="IN475">
            <v>0</v>
          </cell>
          <cell r="IO475">
            <v>0</v>
          </cell>
          <cell r="IP475">
            <v>0</v>
          </cell>
          <cell r="IQ475">
            <v>0</v>
          </cell>
          <cell r="IR475">
            <v>0</v>
          </cell>
          <cell r="IS475">
            <v>0</v>
          </cell>
          <cell r="IT475">
            <v>0</v>
          </cell>
          <cell r="IU475">
            <v>0</v>
          </cell>
          <cell r="IV475">
            <v>0</v>
          </cell>
          <cell r="IW475">
            <v>0</v>
          </cell>
          <cell r="IX475">
            <v>0</v>
          </cell>
          <cell r="IY475">
            <v>0</v>
          </cell>
          <cell r="IZ475">
            <v>0</v>
          </cell>
          <cell r="JA475">
            <v>0</v>
          </cell>
          <cell r="JB475">
            <v>0</v>
          </cell>
          <cell r="JC475">
            <v>0</v>
          </cell>
          <cell r="JD475">
            <v>0</v>
          </cell>
          <cell r="JE475">
            <v>0</v>
          </cell>
          <cell r="JF475">
            <v>0</v>
          </cell>
          <cell r="JG475">
            <v>0</v>
          </cell>
          <cell r="JH475">
            <v>0</v>
          </cell>
          <cell r="JI475">
            <v>0</v>
          </cell>
          <cell r="JJ475">
            <v>0</v>
          </cell>
          <cell r="JK475">
            <v>0</v>
          </cell>
          <cell r="JL475">
            <v>0</v>
          </cell>
          <cell r="JM475">
            <v>0</v>
          </cell>
          <cell r="JN475">
            <v>0</v>
          </cell>
          <cell r="JO475">
            <v>0</v>
          </cell>
          <cell r="JP475">
            <v>0</v>
          </cell>
          <cell r="JQ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O476">
            <v>0</v>
          </cell>
          <cell r="GP476">
            <v>0</v>
          </cell>
          <cell r="GQ476">
            <v>0</v>
          </cell>
          <cell r="GR476">
            <v>0</v>
          </cell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0</v>
          </cell>
          <cell r="GY476">
            <v>0</v>
          </cell>
          <cell r="GZ476">
            <v>0</v>
          </cell>
          <cell r="HA476">
            <v>0</v>
          </cell>
          <cell r="HB476">
            <v>0</v>
          </cell>
          <cell r="HC476">
            <v>0</v>
          </cell>
          <cell r="HD476">
            <v>0</v>
          </cell>
          <cell r="HE476">
            <v>0</v>
          </cell>
          <cell r="HF476">
            <v>0</v>
          </cell>
          <cell r="HG476">
            <v>0</v>
          </cell>
          <cell r="HH476">
            <v>0</v>
          </cell>
          <cell r="HI476">
            <v>0</v>
          </cell>
          <cell r="HJ476">
            <v>0</v>
          </cell>
          <cell r="HK476">
            <v>0</v>
          </cell>
          <cell r="HL476">
            <v>0</v>
          </cell>
          <cell r="HM476">
            <v>0</v>
          </cell>
          <cell r="HN476">
            <v>0</v>
          </cell>
          <cell r="HO476">
            <v>0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0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0</v>
          </cell>
          <cell r="IE476">
            <v>0</v>
          </cell>
          <cell r="IF476">
            <v>0</v>
          </cell>
          <cell r="IG476">
            <v>0</v>
          </cell>
          <cell r="IH476">
            <v>0</v>
          </cell>
          <cell r="II476">
            <v>0</v>
          </cell>
          <cell r="IJ476">
            <v>0</v>
          </cell>
          <cell r="IK476">
            <v>0</v>
          </cell>
          <cell r="IL476">
            <v>0</v>
          </cell>
          <cell r="IM476">
            <v>0</v>
          </cell>
          <cell r="IN476">
            <v>0</v>
          </cell>
          <cell r="IO476">
            <v>0</v>
          </cell>
          <cell r="IP476">
            <v>0</v>
          </cell>
          <cell r="IQ476">
            <v>0</v>
          </cell>
          <cell r="IR476">
            <v>0</v>
          </cell>
          <cell r="IS476">
            <v>0</v>
          </cell>
          <cell r="IT476">
            <v>0</v>
          </cell>
          <cell r="IU476">
            <v>0</v>
          </cell>
          <cell r="IV476">
            <v>0</v>
          </cell>
          <cell r="IW476">
            <v>0</v>
          </cell>
          <cell r="IX476">
            <v>0</v>
          </cell>
          <cell r="IY476">
            <v>0</v>
          </cell>
          <cell r="IZ476">
            <v>0</v>
          </cell>
          <cell r="JA476">
            <v>0</v>
          </cell>
          <cell r="JB476">
            <v>0</v>
          </cell>
          <cell r="JC476">
            <v>0</v>
          </cell>
          <cell r="JD476">
            <v>0</v>
          </cell>
          <cell r="JE476">
            <v>0</v>
          </cell>
          <cell r="JF476">
            <v>0</v>
          </cell>
          <cell r="JG476">
            <v>0</v>
          </cell>
          <cell r="JH476">
            <v>0</v>
          </cell>
          <cell r="JI476">
            <v>0</v>
          </cell>
          <cell r="JJ476">
            <v>0</v>
          </cell>
          <cell r="JK476">
            <v>0</v>
          </cell>
          <cell r="JL476">
            <v>0</v>
          </cell>
          <cell r="JM476">
            <v>0</v>
          </cell>
          <cell r="JN476">
            <v>0</v>
          </cell>
          <cell r="JO476">
            <v>0</v>
          </cell>
          <cell r="JP476">
            <v>0</v>
          </cell>
          <cell r="JQ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O477">
            <v>0</v>
          </cell>
          <cell r="GP477">
            <v>0</v>
          </cell>
          <cell r="GQ477">
            <v>0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0</v>
          </cell>
          <cell r="IG477">
            <v>0</v>
          </cell>
          <cell r="IH477">
            <v>0</v>
          </cell>
          <cell r="II477">
            <v>0</v>
          </cell>
          <cell r="IJ477">
            <v>0</v>
          </cell>
          <cell r="IK477">
            <v>0</v>
          </cell>
          <cell r="IL477">
            <v>0</v>
          </cell>
          <cell r="IM477">
            <v>0</v>
          </cell>
          <cell r="IN477">
            <v>0</v>
          </cell>
          <cell r="IO477">
            <v>0</v>
          </cell>
          <cell r="IP477">
            <v>0</v>
          </cell>
          <cell r="IQ477">
            <v>0</v>
          </cell>
          <cell r="IR477">
            <v>0</v>
          </cell>
          <cell r="IS477">
            <v>0</v>
          </cell>
          <cell r="IT477">
            <v>0</v>
          </cell>
          <cell r="IU477">
            <v>0</v>
          </cell>
          <cell r="IV477">
            <v>0</v>
          </cell>
          <cell r="IW477">
            <v>0</v>
          </cell>
          <cell r="IX477">
            <v>0</v>
          </cell>
          <cell r="IY477">
            <v>0</v>
          </cell>
          <cell r="IZ477">
            <v>0</v>
          </cell>
          <cell r="JA477">
            <v>0</v>
          </cell>
          <cell r="JB477">
            <v>0</v>
          </cell>
          <cell r="JC477">
            <v>0</v>
          </cell>
          <cell r="JD477">
            <v>0</v>
          </cell>
          <cell r="JE477">
            <v>0</v>
          </cell>
          <cell r="JF477">
            <v>0</v>
          </cell>
          <cell r="JG477">
            <v>0</v>
          </cell>
          <cell r="JH477">
            <v>0</v>
          </cell>
          <cell r="JI477">
            <v>0</v>
          </cell>
          <cell r="JJ477">
            <v>0</v>
          </cell>
          <cell r="JK477">
            <v>0</v>
          </cell>
          <cell r="JL477">
            <v>0</v>
          </cell>
          <cell r="JM477">
            <v>0</v>
          </cell>
          <cell r="JN477">
            <v>0</v>
          </cell>
          <cell r="JO477">
            <v>0</v>
          </cell>
          <cell r="JP477">
            <v>0</v>
          </cell>
          <cell r="JQ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O478">
            <v>0</v>
          </cell>
          <cell r="GP478">
            <v>0</v>
          </cell>
          <cell r="GQ478">
            <v>0</v>
          </cell>
          <cell r="GR478">
            <v>0</v>
          </cell>
          <cell r="GS478">
            <v>0</v>
          </cell>
          <cell r="GT478">
            <v>0</v>
          </cell>
          <cell r="GU478">
            <v>0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E478">
            <v>0</v>
          </cell>
          <cell r="HF478">
            <v>0</v>
          </cell>
          <cell r="HG478">
            <v>0</v>
          </cell>
          <cell r="HH478">
            <v>0</v>
          </cell>
          <cell r="HI478">
            <v>0</v>
          </cell>
          <cell r="HJ478">
            <v>0</v>
          </cell>
          <cell r="HK478">
            <v>0</v>
          </cell>
          <cell r="HL478">
            <v>0</v>
          </cell>
          <cell r="HM478">
            <v>0</v>
          </cell>
          <cell r="HN478">
            <v>0</v>
          </cell>
          <cell r="HO478">
            <v>0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0</v>
          </cell>
          <cell r="IG478">
            <v>0</v>
          </cell>
          <cell r="IH478">
            <v>0</v>
          </cell>
          <cell r="II478">
            <v>0</v>
          </cell>
          <cell r="IJ478">
            <v>0</v>
          </cell>
          <cell r="IK478">
            <v>0</v>
          </cell>
          <cell r="IL478">
            <v>0</v>
          </cell>
          <cell r="IM478">
            <v>0</v>
          </cell>
          <cell r="IN478">
            <v>0</v>
          </cell>
          <cell r="IO478">
            <v>0</v>
          </cell>
          <cell r="IP478">
            <v>0</v>
          </cell>
          <cell r="IQ478">
            <v>0</v>
          </cell>
          <cell r="IR478">
            <v>0</v>
          </cell>
          <cell r="IS478">
            <v>0</v>
          </cell>
          <cell r="IT478">
            <v>0</v>
          </cell>
          <cell r="IU478">
            <v>0</v>
          </cell>
          <cell r="IV478">
            <v>0</v>
          </cell>
          <cell r="IW478">
            <v>0</v>
          </cell>
          <cell r="IX478">
            <v>0</v>
          </cell>
          <cell r="IY478">
            <v>0</v>
          </cell>
          <cell r="IZ478">
            <v>0</v>
          </cell>
          <cell r="JA478">
            <v>0</v>
          </cell>
          <cell r="JB478">
            <v>0</v>
          </cell>
          <cell r="JC478">
            <v>0</v>
          </cell>
          <cell r="JD478">
            <v>0</v>
          </cell>
          <cell r="JE478">
            <v>0</v>
          </cell>
          <cell r="JF478">
            <v>0</v>
          </cell>
          <cell r="JG478">
            <v>0</v>
          </cell>
          <cell r="JH478">
            <v>0</v>
          </cell>
          <cell r="JI478">
            <v>0</v>
          </cell>
          <cell r="JJ478">
            <v>0</v>
          </cell>
          <cell r="JK478">
            <v>0</v>
          </cell>
          <cell r="JL478">
            <v>0</v>
          </cell>
          <cell r="JM478">
            <v>0</v>
          </cell>
          <cell r="JN478">
            <v>0</v>
          </cell>
          <cell r="JO478">
            <v>0</v>
          </cell>
          <cell r="JP478">
            <v>0</v>
          </cell>
          <cell r="JQ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O479">
            <v>0</v>
          </cell>
          <cell r="GP479">
            <v>0</v>
          </cell>
          <cell r="GQ479">
            <v>0</v>
          </cell>
          <cell r="GR479">
            <v>0</v>
          </cell>
          <cell r="GS479">
            <v>0</v>
          </cell>
          <cell r="GT479">
            <v>0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0</v>
          </cell>
          <cell r="HA479">
            <v>0</v>
          </cell>
          <cell r="HB479">
            <v>0</v>
          </cell>
          <cell r="HC479">
            <v>0</v>
          </cell>
          <cell r="HD479">
            <v>0</v>
          </cell>
          <cell r="HE479">
            <v>0</v>
          </cell>
          <cell r="HF479">
            <v>0</v>
          </cell>
          <cell r="HG479">
            <v>0</v>
          </cell>
          <cell r="HH479">
            <v>0</v>
          </cell>
          <cell r="HI479">
            <v>0</v>
          </cell>
          <cell r="HJ479">
            <v>0</v>
          </cell>
          <cell r="HK479">
            <v>0</v>
          </cell>
          <cell r="HL479">
            <v>0</v>
          </cell>
          <cell r="HM479">
            <v>0</v>
          </cell>
          <cell r="HN479">
            <v>0</v>
          </cell>
          <cell r="HO479">
            <v>0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0</v>
          </cell>
          <cell r="IG479">
            <v>0</v>
          </cell>
          <cell r="IH479">
            <v>0</v>
          </cell>
          <cell r="II479">
            <v>0</v>
          </cell>
          <cell r="IJ479">
            <v>0</v>
          </cell>
          <cell r="IK479">
            <v>0</v>
          </cell>
          <cell r="IL479">
            <v>0</v>
          </cell>
          <cell r="IM479">
            <v>0</v>
          </cell>
          <cell r="IN479">
            <v>0</v>
          </cell>
          <cell r="IO479">
            <v>0</v>
          </cell>
          <cell r="IP479">
            <v>0</v>
          </cell>
          <cell r="IQ479">
            <v>0</v>
          </cell>
          <cell r="IR479">
            <v>0</v>
          </cell>
          <cell r="IS479">
            <v>0</v>
          </cell>
          <cell r="IT479">
            <v>0</v>
          </cell>
          <cell r="IU479">
            <v>0</v>
          </cell>
          <cell r="IV479">
            <v>0</v>
          </cell>
          <cell r="IW479">
            <v>0</v>
          </cell>
          <cell r="IX479">
            <v>0</v>
          </cell>
          <cell r="IY479">
            <v>0</v>
          </cell>
          <cell r="IZ479">
            <v>0</v>
          </cell>
          <cell r="JA479">
            <v>0</v>
          </cell>
          <cell r="JB479">
            <v>0</v>
          </cell>
          <cell r="JC479">
            <v>0</v>
          </cell>
          <cell r="JD479">
            <v>0</v>
          </cell>
          <cell r="JE479">
            <v>0</v>
          </cell>
          <cell r="JF479">
            <v>0</v>
          </cell>
          <cell r="JG479">
            <v>0</v>
          </cell>
          <cell r="JH479">
            <v>0</v>
          </cell>
          <cell r="JI479">
            <v>0</v>
          </cell>
          <cell r="JJ479">
            <v>0</v>
          </cell>
          <cell r="JK479">
            <v>0</v>
          </cell>
          <cell r="JL479">
            <v>0</v>
          </cell>
          <cell r="JM479">
            <v>0</v>
          </cell>
          <cell r="JN479">
            <v>0</v>
          </cell>
          <cell r="JO479">
            <v>0</v>
          </cell>
          <cell r="JP479">
            <v>0</v>
          </cell>
          <cell r="JQ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O480">
            <v>0</v>
          </cell>
          <cell r="GP480">
            <v>0</v>
          </cell>
          <cell r="GQ480">
            <v>0</v>
          </cell>
          <cell r="GR480">
            <v>0</v>
          </cell>
          <cell r="GS480">
            <v>0</v>
          </cell>
          <cell r="GT480">
            <v>0</v>
          </cell>
          <cell r="GU480">
            <v>0</v>
          </cell>
          <cell r="GV480">
            <v>0</v>
          </cell>
          <cell r="GW480">
            <v>0</v>
          </cell>
          <cell r="GX480">
            <v>0</v>
          </cell>
          <cell r="GY480">
            <v>0</v>
          </cell>
          <cell r="GZ480">
            <v>0</v>
          </cell>
          <cell r="HA480">
            <v>0</v>
          </cell>
          <cell r="HB480">
            <v>0</v>
          </cell>
          <cell r="HC480">
            <v>0</v>
          </cell>
          <cell r="HD480">
            <v>0</v>
          </cell>
          <cell r="HE480">
            <v>0</v>
          </cell>
          <cell r="HF480">
            <v>0</v>
          </cell>
          <cell r="HG480">
            <v>0</v>
          </cell>
          <cell r="HH480">
            <v>0</v>
          </cell>
          <cell r="HI480">
            <v>0</v>
          </cell>
          <cell r="HJ480">
            <v>0</v>
          </cell>
          <cell r="HK480">
            <v>0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0</v>
          </cell>
          <cell r="IG480">
            <v>0</v>
          </cell>
          <cell r="IH480">
            <v>0</v>
          </cell>
          <cell r="II480">
            <v>0</v>
          </cell>
          <cell r="IJ480">
            <v>0</v>
          </cell>
          <cell r="IK480">
            <v>0</v>
          </cell>
          <cell r="IL480">
            <v>0</v>
          </cell>
          <cell r="IM480">
            <v>0</v>
          </cell>
          <cell r="IN480">
            <v>0</v>
          </cell>
          <cell r="IO480">
            <v>0</v>
          </cell>
          <cell r="IP480">
            <v>0</v>
          </cell>
          <cell r="IQ480">
            <v>0</v>
          </cell>
          <cell r="IR480">
            <v>0</v>
          </cell>
          <cell r="IS480">
            <v>0</v>
          </cell>
          <cell r="IT480">
            <v>0</v>
          </cell>
          <cell r="IU480">
            <v>0</v>
          </cell>
          <cell r="IV480">
            <v>0</v>
          </cell>
          <cell r="IW480">
            <v>0</v>
          </cell>
          <cell r="IX480">
            <v>0</v>
          </cell>
          <cell r="IY480">
            <v>0</v>
          </cell>
          <cell r="IZ480">
            <v>0</v>
          </cell>
          <cell r="JA480">
            <v>0</v>
          </cell>
          <cell r="JB480">
            <v>0</v>
          </cell>
          <cell r="JC480">
            <v>0</v>
          </cell>
          <cell r="JD480">
            <v>0</v>
          </cell>
          <cell r="JE480">
            <v>0</v>
          </cell>
          <cell r="JF480">
            <v>0</v>
          </cell>
          <cell r="JG480">
            <v>0</v>
          </cell>
          <cell r="JH480">
            <v>0</v>
          </cell>
          <cell r="JI480">
            <v>0</v>
          </cell>
          <cell r="JJ480">
            <v>0</v>
          </cell>
          <cell r="JK480">
            <v>0</v>
          </cell>
          <cell r="JL480">
            <v>0</v>
          </cell>
          <cell r="JM480">
            <v>0</v>
          </cell>
          <cell r="JN480">
            <v>0</v>
          </cell>
          <cell r="JO480">
            <v>0</v>
          </cell>
          <cell r="JP480">
            <v>0</v>
          </cell>
          <cell r="JQ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O481">
            <v>0</v>
          </cell>
          <cell r="GP481">
            <v>0</v>
          </cell>
          <cell r="GQ481">
            <v>0</v>
          </cell>
          <cell r="GR481">
            <v>0</v>
          </cell>
          <cell r="GS481">
            <v>0</v>
          </cell>
          <cell r="GT481">
            <v>0</v>
          </cell>
          <cell r="GU481">
            <v>0</v>
          </cell>
          <cell r="GV481">
            <v>0</v>
          </cell>
          <cell r="GW481">
            <v>0</v>
          </cell>
          <cell r="GX481">
            <v>0</v>
          </cell>
          <cell r="GY481">
            <v>0</v>
          </cell>
          <cell r="GZ481">
            <v>0</v>
          </cell>
          <cell r="HA481">
            <v>0</v>
          </cell>
          <cell r="HB481">
            <v>0</v>
          </cell>
          <cell r="HC481">
            <v>0</v>
          </cell>
          <cell r="HD481">
            <v>0</v>
          </cell>
          <cell r="HE481">
            <v>0</v>
          </cell>
          <cell r="HF481">
            <v>0</v>
          </cell>
          <cell r="HG481">
            <v>0</v>
          </cell>
          <cell r="HH481">
            <v>0</v>
          </cell>
          <cell r="HI481">
            <v>0</v>
          </cell>
          <cell r="HJ481">
            <v>0</v>
          </cell>
          <cell r="HK481">
            <v>0</v>
          </cell>
          <cell r="HL481">
            <v>0</v>
          </cell>
          <cell r="HM481">
            <v>0</v>
          </cell>
          <cell r="HN481">
            <v>0</v>
          </cell>
          <cell r="HO481">
            <v>0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0</v>
          </cell>
          <cell r="IG481">
            <v>0</v>
          </cell>
          <cell r="IH481">
            <v>0</v>
          </cell>
          <cell r="II481">
            <v>0</v>
          </cell>
          <cell r="IJ481">
            <v>0</v>
          </cell>
          <cell r="IK481">
            <v>0</v>
          </cell>
          <cell r="IL481">
            <v>0</v>
          </cell>
          <cell r="IM481">
            <v>0</v>
          </cell>
          <cell r="IN481">
            <v>0</v>
          </cell>
          <cell r="IO481">
            <v>0</v>
          </cell>
          <cell r="IP481">
            <v>0</v>
          </cell>
          <cell r="IQ481">
            <v>0</v>
          </cell>
          <cell r="IR481">
            <v>0</v>
          </cell>
          <cell r="IS481">
            <v>0</v>
          </cell>
          <cell r="IT481">
            <v>0</v>
          </cell>
          <cell r="IU481">
            <v>0</v>
          </cell>
          <cell r="IV481">
            <v>0</v>
          </cell>
          <cell r="IW481">
            <v>0</v>
          </cell>
          <cell r="IX481">
            <v>0</v>
          </cell>
          <cell r="IY481">
            <v>0</v>
          </cell>
          <cell r="IZ481">
            <v>0</v>
          </cell>
          <cell r="JA481">
            <v>0</v>
          </cell>
          <cell r="JB481">
            <v>0</v>
          </cell>
          <cell r="JC481">
            <v>0</v>
          </cell>
          <cell r="JD481">
            <v>0</v>
          </cell>
          <cell r="JE481">
            <v>0</v>
          </cell>
          <cell r="JF481">
            <v>0</v>
          </cell>
          <cell r="JG481">
            <v>0</v>
          </cell>
          <cell r="JH481">
            <v>0</v>
          </cell>
          <cell r="JI481">
            <v>0</v>
          </cell>
          <cell r="JJ481">
            <v>0</v>
          </cell>
          <cell r="JK481">
            <v>0</v>
          </cell>
          <cell r="JL481">
            <v>0</v>
          </cell>
          <cell r="JM481">
            <v>0</v>
          </cell>
          <cell r="JN481">
            <v>0</v>
          </cell>
          <cell r="JO481">
            <v>0</v>
          </cell>
          <cell r="JP481">
            <v>0</v>
          </cell>
          <cell r="JQ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O482">
            <v>0</v>
          </cell>
          <cell r="GP482">
            <v>0</v>
          </cell>
          <cell r="GQ482">
            <v>0</v>
          </cell>
          <cell r="GR482">
            <v>0</v>
          </cell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  <cell r="HB482">
            <v>0</v>
          </cell>
          <cell r="HC482">
            <v>0</v>
          </cell>
          <cell r="HD482">
            <v>0</v>
          </cell>
          <cell r="HE482">
            <v>0</v>
          </cell>
          <cell r="HF482">
            <v>0</v>
          </cell>
          <cell r="HG482">
            <v>0</v>
          </cell>
          <cell r="HH482">
            <v>0</v>
          </cell>
          <cell r="HI482">
            <v>0</v>
          </cell>
          <cell r="HJ482">
            <v>0</v>
          </cell>
          <cell r="HK482">
            <v>0</v>
          </cell>
          <cell r="HL482">
            <v>0</v>
          </cell>
          <cell r="HM482">
            <v>0</v>
          </cell>
          <cell r="HN482">
            <v>0</v>
          </cell>
          <cell r="HO482">
            <v>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0</v>
          </cell>
          <cell r="IG482">
            <v>0</v>
          </cell>
          <cell r="IH482">
            <v>0</v>
          </cell>
          <cell r="II482">
            <v>0</v>
          </cell>
          <cell r="IJ482">
            <v>0</v>
          </cell>
          <cell r="IK482">
            <v>0</v>
          </cell>
          <cell r="IL482">
            <v>0</v>
          </cell>
          <cell r="IM482">
            <v>0</v>
          </cell>
          <cell r="IN482">
            <v>0</v>
          </cell>
          <cell r="IO482">
            <v>0</v>
          </cell>
          <cell r="IP482">
            <v>0</v>
          </cell>
          <cell r="IQ482">
            <v>0</v>
          </cell>
          <cell r="IR482">
            <v>0</v>
          </cell>
          <cell r="IS482">
            <v>0</v>
          </cell>
          <cell r="IT482">
            <v>0</v>
          </cell>
          <cell r="IU482">
            <v>0</v>
          </cell>
          <cell r="IV482">
            <v>0</v>
          </cell>
          <cell r="IW482">
            <v>0</v>
          </cell>
          <cell r="IX482">
            <v>0</v>
          </cell>
          <cell r="IY482">
            <v>0</v>
          </cell>
          <cell r="IZ482">
            <v>0</v>
          </cell>
          <cell r="JA482">
            <v>0</v>
          </cell>
          <cell r="JB482">
            <v>0</v>
          </cell>
          <cell r="JC482">
            <v>0</v>
          </cell>
          <cell r="JD482">
            <v>0</v>
          </cell>
          <cell r="JE482">
            <v>0</v>
          </cell>
          <cell r="JF482">
            <v>0</v>
          </cell>
          <cell r="JG482">
            <v>0</v>
          </cell>
          <cell r="JH482">
            <v>0</v>
          </cell>
          <cell r="JI482">
            <v>0</v>
          </cell>
          <cell r="JJ482">
            <v>0</v>
          </cell>
          <cell r="JK482">
            <v>0</v>
          </cell>
          <cell r="JL482">
            <v>0</v>
          </cell>
          <cell r="JM482">
            <v>0</v>
          </cell>
          <cell r="JN482">
            <v>0</v>
          </cell>
          <cell r="JO482">
            <v>0</v>
          </cell>
          <cell r="JP482">
            <v>0</v>
          </cell>
          <cell r="JQ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0</v>
          </cell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E483">
            <v>0</v>
          </cell>
          <cell r="HF483">
            <v>0</v>
          </cell>
          <cell r="HG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0</v>
          </cell>
          <cell r="HN483">
            <v>0</v>
          </cell>
          <cell r="HO483">
            <v>0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0</v>
          </cell>
          <cell r="IG483">
            <v>0</v>
          </cell>
          <cell r="IH483">
            <v>0</v>
          </cell>
          <cell r="II483">
            <v>0</v>
          </cell>
          <cell r="IJ483">
            <v>0</v>
          </cell>
          <cell r="IK483">
            <v>0</v>
          </cell>
          <cell r="IL483">
            <v>0</v>
          </cell>
          <cell r="IM483">
            <v>0</v>
          </cell>
          <cell r="IN483">
            <v>0</v>
          </cell>
          <cell r="IO483">
            <v>0</v>
          </cell>
          <cell r="IP483">
            <v>0</v>
          </cell>
          <cell r="IQ483">
            <v>0</v>
          </cell>
          <cell r="IR483">
            <v>0</v>
          </cell>
          <cell r="IS483">
            <v>0</v>
          </cell>
          <cell r="IT483">
            <v>0</v>
          </cell>
          <cell r="IU483">
            <v>0</v>
          </cell>
          <cell r="IV483">
            <v>0</v>
          </cell>
          <cell r="IW483">
            <v>0</v>
          </cell>
          <cell r="IX483">
            <v>0</v>
          </cell>
          <cell r="IY483">
            <v>0</v>
          </cell>
          <cell r="IZ483">
            <v>0</v>
          </cell>
          <cell r="JA483">
            <v>0</v>
          </cell>
          <cell r="JB483">
            <v>0</v>
          </cell>
          <cell r="JC483">
            <v>0</v>
          </cell>
          <cell r="JD483">
            <v>0</v>
          </cell>
          <cell r="JE483">
            <v>0</v>
          </cell>
          <cell r="JF483">
            <v>0</v>
          </cell>
          <cell r="JG483">
            <v>0</v>
          </cell>
          <cell r="JH483">
            <v>0</v>
          </cell>
          <cell r="JI483">
            <v>0</v>
          </cell>
          <cell r="JJ483">
            <v>0</v>
          </cell>
          <cell r="JK483">
            <v>0</v>
          </cell>
          <cell r="JL483">
            <v>0</v>
          </cell>
          <cell r="JM483">
            <v>0</v>
          </cell>
          <cell r="JN483">
            <v>0</v>
          </cell>
          <cell r="JO483">
            <v>0</v>
          </cell>
          <cell r="JP483">
            <v>0</v>
          </cell>
          <cell r="JQ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O484">
            <v>0</v>
          </cell>
          <cell r="GP484">
            <v>0</v>
          </cell>
          <cell r="GQ484">
            <v>0</v>
          </cell>
          <cell r="GR484">
            <v>0</v>
          </cell>
          <cell r="GS484">
            <v>0</v>
          </cell>
          <cell r="GT484">
            <v>0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E484">
            <v>0</v>
          </cell>
          <cell r="HF484">
            <v>0</v>
          </cell>
          <cell r="HG484">
            <v>0</v>
          </cell>
          <cell r="HH484">
            <v>0</v>
          </cell>
          <cell r="HI484">
            <v>0</v>
          </cell>
          <cell r="HJ484">
            <v>0</v>
          </cell>
          <cell r="HK484">
            <v>0</v>
          </cell>
          <cell r="HL484">
            <v>0</v>
          </cell>
          <cell r="HM484">
            <v>0</v>
          </cell>
          <cell r="HN484">
            <v>0</v>
          </cell>
          <cell r="HO484">
            <v>0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0</v>
          </cell>
          <cell r="IG484">
            <v>0</v>
          </cell>
          <cell r="IH484">
            <v>0</v>
          </cell>
          <cell r="II484">
            <v>0</v>
          </cell>
          <cell r="IJ484">
            <v>0</v>
          </cell>
          <cell r="IK484">
            <v>0</v>
          </cell>
          <cell r="IL484">
            <v>0</v>
          </cell>
          <cell r="IM484">
            <v>0</v>
          </cell>
          <cell r="IN484">
            <v>0</v>
          </cell>
          <cell r="IO484">
            <v>0</v>
          </cell>
          <cell r="IP484">
            <v>0</v>
          </cell>
          <cell r="IQ484">
            <v>0</v>
          </cell>
          <cell r="IR484">
            <v>0</v>
          </cell>
          <cell r="IS484">
            <v>0</v>
          </cell>
          <cell r="IT484">
            <v>0</v>
          </cell>
          <cell r="IU484">
            <v>0</v>
          </cell>
          <cell r="IV484">
            <v>0</v>
          </cell>
          <cell r="IW484">
            <v>0</v>
          </cell>
          <cell r="IX484">
            <v>0</v>
          </cell>
          <cell r="IY484">
            <v>0</v>
          </cell>
          <cell r="IZ484">
            <v>0</v>
          </cell>
          <cell r="JA484">
            <v>0</v>
          </cell>
          <cell r="JB484">
            <v>0</v>
          </cell>
          <cell r="JC484">
            <v>0</v>
          </cell>
          <cell r="JD484">
            <v>0</v>
          </cell>
          <cell r="JE484">
            <v>0</v>
          </cell>
          <cell r="JF484">
            <v>0</v>
          </cell>
          <cell r="JG484">
            <v>0</v>
          </cell>
          <cell r="JH484">
            <v>0</v>
          </cell>
          <cell r="JI484">
            <v>0</v>
          </cell>
          <cell r="JJ484">
            <v>0</v>
          </cell>
          <cell r="JK484">
            <v>0</v>
          </cell>
          <cell r="JL484">
            <v>0</v>
          </cell>
          <cell r="JM484">
            <v>0</v>
          </cell>
          <cell r="JN484">
            <v>0</v>
          </cell>
          <cell r="JO484">
            <v>0</v>
          </cell>
          <cell r="JP484">
            <v>0</v>
          </cell>
          <cell r="JQ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O485">
            <v>0</v>
          </cell>
          <cell r="GP485">
            <v>0</v>
          </cell>
          <cell r="GQ485">
            <v>0</v>
          </cell>
          <cell r="GR485">
            <v>0</v>
          </cell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  <cell r="HB485">
            <v>0</v>
          </cell>
          <cell r="HC485">
            <v>0</v>
          </cell>
          <cell r="HD485">
            <v>0</v>
          </cell>
          <cell r="HE485">
            <v>0</v>
          </cell>
          <cell r="HF485">
            <v>0</v>
          </cell>
          <cell r="HG485">
            <v>0</v>
          </cell>
          <cell r="HH485">
            <v>0</v>
          </cell>
          <cell r="HI485">
            <v>0</v>
          </cell>
          <cell r="HJ485">
            <v>0</v>
          </cell>
          <cell r="HK485">
            <v>0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0</v>
          </cell>
          <cell r="IG485">
            <v>0</v>
          </cell>
          <cell r="IH485">
            <v>0</v>
          </cell>
          <cell r="II485">
            <v>0</v>
          </cell>
          <cell r="IJ485">
            <v>0</v>
          </cell>
          <cell r="IK485">
            <v>0</v>
          </cell>
          <cell r="IL485">
            <v>0</v>
          </cell>
          <cell r="IM485">
            <v>0</v>
          </cell>
          <cell r="IN485">
            <v>0</v>
          </cell>
          <cell r="IO485">
            <v>0</v>
          </cell>
          <cell r="IP485">
            <v>0</v>
          </cell>
          <cell r="IQ485">
            <v>0</v>
          </cell>
          <cell r="IR485">
            <v>0</v>
          </cell>
          <cell r="IS485">
            <v>0</v>
          </cell>
          <cell r="IT485">
            <v>0</v>
          </cell>
          <cell r="IU485">
            <v>0</v>
          </cell>
          <cell r="IV485">
            <v>0</v>
          </cell>
          <cell r="IW485">
            <v>0</v>
          </cell>
          <cell r="IX485">
            <v>0</v>
          </cell>
          <cell r="IY485">
            <v>0</v>
          </cell>
          <cell r="IZ485">
            <v>0</v>
          </cell>
          <cell r="JA485">
            <v>0</v>
          </cell>
          <cell r="JB485">
            <v>0</v>
          </cell>
          <cell r="JC485">
            <v>0</v>
          </cell>
          <cell r="JD485">
            <v>0</v>
          </cell>
          <cell r="JE485">
            <v>0</v>
          </cell>
          <cell r="JF485">
            <v>0</v>
          </cell>
          <cell r="JG485">
            <v>0</v>
          </cell>
          <cell r="JH485">
            <v>0</v>
          </cell>
          <cell r="JI485">
            <v>0</v>
          </cell>
          <cell r="JJ485">
            <v>0</v>
          </cell>
          <cell r="JK485">
            <v>0</v>
          </cell>
          <cell r="JL485">
            <v>0</v>
          </cell>
          <cell r="JM485">
            <v>0</v>
          </cell>
          <cell r="JN485">
            <v>0</v>
          </cell>
          <cell r="JO485">
            <v>0</v>
          </cell>
          <cell r="JP485">
            <v>0</v>
          </cell>
          <cell r="JQ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O486">
            <v>0</v>
          </cell>
          <cell r="GP486">
            <v>0</v>
          </cell>
          <cell r="GQ486">
            <v>0</v>
          </cell>
          <cell r="GR486">
            <v>0</v>
          </cell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E486">
            <v>0</v>
          </cell>
          <cell r="HF486">
            <v>0</v>
          </cell>
          <cell r="HG486">
            <v>0</v>
          </cell>
          <cell r="HH486">
            <v>0</v>
          </cell>
          <cell r="HI486">
            <v>0</v>
          </cell>
          <cell r="HJ486">
            <v>0</v>
          </cell>
          <cell r="HK486">
            <v>0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0</v>
          </cell>
          <cell r="IG486">
            <v>0</v>
          </cell>
          <cell r="IH486">
            <v>0</v>
          </cell>
          <cell r="II486">
            <v>0</v>
          </cell>
          <cell r="IJ486">
            <v>0</v>
          </cell>
          <cell r="IK486">
            <v>0</v>
          </cell>
          <cell r="IL486">
            <v>0</v>
          </cell>
          <cell r="IM486">
            <v>0</v>
          </cell>
          <cell r="IN486">
            <v>0</v>
          </cell>
          <cell r="IO486">
            <v>0</v>
          </cell>
          <cell r="IP486">
            <v>0</v>
          </cell>
          <cell r="IQ486">
            <v>0</v>
          </cell>
          <cell r="IR486">
            <v>0</v>
          </cell>
          <cell r="IS486">
            <v>0</v>
          </cell>
          <cell r="IT486">
            <v>0</v>
          </cell>
          <cell r="IU486">
            <v>0</v>
          </cell>
          <cell r="IV486">
            <v>0</v>
          </cell>
          <cell r="IW486">
            <v>0</v>
          </cell>
          <cell r="IX486">
            <v>0</v>
          </cell>
          <cell r="IY486">
            <v>0</v>
          </cell>
          <cell r="IZ486">
            <v>0</v>
          </cell>
          <cell r="JA486">
            <v>0</v>
          </cell>
          <cell r="JB486">
            <v>0</v>
          </cell>
          <cell r="JC486">
            <v>0</v>
          </cell>
          <cell r="JD486">
            <v>0</v>
          </cell>
          <cell r="JE486">
            <v>0</v>
          </cell>
          <cell r="JF486">
            <v>0</v>
          </cell>
          <cell r="JG486">
            <v>0</v>
          </cell>
          <cell r="JH486">
            <v>0</v>
          </cell>
          <cell r="JI486">
            <v>0</v>
          </cell>
          <cell r="JJ486">
            <v>0</v>
          </cell>
          <cell r="JK486">
            <v>0</v>
          </cell>
          <cell r="JL486">
            <v>0</v>
          </cell>
          <cell r="JM486">
            <v>0</v>
          </cell>
          <cell r="JN486">
            <v>0</v>
          </cell>
          <cell r="JO486">
            <v>0</v>
          </cell>
          <cell r="JP486">
            <v>0</v>
          </cell>
          <cell r="JQ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O487">
            <v>0</v>
          </cell>
          <cell r="GP487">
            <v>0</v>
          </cell>
          <cell r="GQ487">
            <v>0</v>
          </cell>
          <cell r="GR487">
            <v>0</v>
          </cell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E487">
            <v>0</v>
          </cell>
          <cell r="HF487">
            <v>0</v>
          </cell>
          <cell r="HG487">
            <v>0</v>
          </cell>
          <cell r="HH487">
            <v>0</v>
          </cell>
          <cell r="HI487">
            <v>0</v>
          </cell>
          <cell r="HJ487">
            <v>0</v>
          </cell>
          <cell r="HK487">
            <v>0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0</v>
          </cell>
          <cell r="IG487">
            <v>0</v>
          </cell>
          <cell r="IH487">
            <v>0</v>
          </cell>
          <cell r="II487">
            <v>0</v>
          </cell>
          <cell r="IJ487">
            <v>0</v>
          </cell>
          <cell r="IK487">
            <v>0</v>
          </cell>
          <cell r="IL487">
            <v>0</v>
          </cell>
          <cell r="IM487">
            <v>0</v>
          </cell>
          <cell r="IN487">
            <v>0</v>
          </cell>
          <cell r="IO487">
            <v>0</v>
          </cell>
          <cell r="IP487">
            <v>0</v>
          </cell>
          <cell r="IQ487">
            <v>0</v>
          </cell>
          <cell r="IR487">
            <v>0</v>
          </cell>
          <cell r="IS487">
            <v>0</v>
          </cell>
          <cell r="IT487">
            <v>0</v>
          </cell>
          <cell r="IU487">
            <v>0</v>
          </cell>
          <cell r="IV487">
            <v>0</v>
          </cell>
          <cell r="IW487">
            <v>0</v>
          </cell>
          <cell r="IX487">
            <v>0</v>
          </cell>
          <cell r="IY487">
            <v>0</v>
          </cell>
          <cell r="IZ487">
            <v>0</v>
          </cell>
          <cell r="JA487">
            <v>0</v>
          </cell>
          <cell r="JB487">
            <v>0</v>
          </cell>
          <cell r="JC487">
            <v>0</v>
          </cell>
          <cell r="JD487">
            <v>0</v>
          </cell>
          <cell r="JE487">
            <v>0</v>
          </cell>
          <cell r="JF487">
            <v>0</v>
          </cell>
          <cell r="JG487">
            <v>0</v>
          </cell>
          <cell r="JH487">
            <v>0</v>
          </cell>
          <cell r="JI487">
            <v>0</v>
          </cell>
          <cell r="JJ487">
            <v>0</v>
          </cell>
          <cell r="JK487">
            <v>0</v>
          </cell>
          <cell r="JL487">
            <v>0</v>
          </cell>
          <cell r="JM487">
            <v>0</v>
          </cell>
          <cell r="JN487">
            <v>0</v>
          </cell>
          <cell r="JO487">
            <v>0</v>
          </cell>
          <cell r="JP487">
            <v>0</v>
          </cell>
          <cell r="JQ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O488">
            <v>0</v>
          </cell>
          <cell r="GP488">
            <v>0</v>
          </cell>
          <cell r="GQ488">
            <v>0</v>
          </cell>
          <cell r="GR488">
            <v>0</v>
          </cell>
          <cell r="GS488">
            <v>0</v>
          </cell>
          <cell r="GT488">
            <v>0</v>
          </cell>
          <cell r="GU488">
            <v>0</v>
          </cell>
          <cell r="GV488">
            <v>0</v>
          </cell>
          <cell r="GW488">
            <v>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  <cell r="HB488">
            <v>0</v>
          </cell>
          <cell r="HC488">
            <v>0</v>
          </cell>
          <cell r="HD488">
            <v>0</v>
          </cell>
          <cell r="HE488">
            <v>0</v>
          </cell>
          <cell r="HF488">
            <v>0</v>
          </cell>
          <cell r="HG488">
            <v>0</v>
          </cell>
          <cell r="HH488">
            <v>0</v>
          </cell>
          <cell r="HI488">
            <v>0</v>
          </cell>
          <cell r="HJ488">
            <v>0</v>
          </cell>
          <cell r="HK488">
            <v>0</v>
          </cell>
          <cell r="HL488">
            <v>0</v>
          </cell>
          <cell r="HM488">
            <v>0</v>
          </cell>
          <cell r="HN488">
            <v>0</v>
          </cell>
          <cell r="HO488">
            <v>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0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0</v>
          </cell>
          <cell r="IE488">
            <v>0</v>
          </cell>
          <cell r="IF488">
            <v>0</v>
          </cell>
          <cell r="IG488">
            <v>0</v>
          </cell>
          <cell r="IH488">
            <v>0</v>
          </cell>
          <cell r="II488">
            <v>0</v>
          </cell>
          <cell r="IJ488">
            <v>0</v>
          </cell>
          <cell r="IK488">
            <v>0</v>
          </cell>
          <cell r="IL488">
            <v>0</v>
          </cell>
          <cell r="IM488">
            <v>0</v>
          </cell>
          <cell r="IN488">
            <v>0</v>
          </cell>
          <cell r="IO488">
            <v>0</v>
          </cell>
          <cell r="IP488">
            <v>0</v>
          </cell>
          <cell r="IQ488">
            <v>0</v>
          </cell>
          <cell r="IR488">
            <v>0</v>
          </cell>
          <cell r="IS488">
            <v>0</v>
          </cell>
          <cell r="IT488">
            <v>0</v>
          </cell>
          <cell r="IU488">
            <v>0</v>
          </cell>
          <cell r="IV488">
            <v>0</v>
          </cell>
          <cell r="IW488">
            <v>0</v>
          </cell>
          <cell r="IX488">
            <v>0</v>
          </cell>
          <cell r="IY488">
            <v>0</v>
          </cell>
          <cell r="IZ488">
            <v>0</v>
          </cell>
          <cell r="JA488">
            <v>0</v>
          </cell>
          <cell r="JB488">
            <v>0</v>
          </cell>
          <cell r="JC488">
            <v>0</v>
          </cell>
          <cell r="JD488">
            <v>0</v>
          </cell>
          <cell r="JE488">
            <v>0</v>
          </cell>
          <cell r="JF488">
            <v>0</v>
          </cell>
          <cell r="JG488">
            <v>0</v>
          </cell>
          <cell r="JH488">
            <v>0</v>
          </cell>
          <cell r="JI488">
            <v>0</v>
          </cell>
          <cell r="JJ488">
            <v>0</v>
          </cell>
          <cell r="JK488">
            <v>0</v>
          </cell>
          <cell r="JL488">
            <v>0</v>
          </cell>
          <cell r="JM488">
            <v>0</v>
          </cell>
          <cell r="JN488">
            <v>0</v>
          </cell>
          <cell r="JO488">
            <v>0</v>
          </cell>
          <cell r="JP488">
            <v>0</v>
          </cell>
          <cell r="JQ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O489">
            <v>0</v>
          </cell>
          <cell r="GP489">
            <v>0</v>
          </cell>
          <cell r="GQ489">
            <v>0</v>
          </cell>
          <cell r="GR489">
            <v>0</v>
          </cell>
          <cell r="GS489">
            <v>0</v>
          </cell>
          <cell r="GT489">
            <v>0</v>
          </cell>
          <cell r="GU489">
            <v>0</v>
          </cell>
          <cell r="GV489">
            <v>0</v>
          </cell>
          <cell r="GW489">
            <v>0</v>
          </cell>
          <cell r="GX489">
            <v>0</v>
          </cell>
          <cell r="GY489">
            <v>0</v>
          </cell>
          <cell r="GZ489">
            <v>0</v>
          </cell>
          <cell r="HA489">
            <v>0</v>
          </cell>
          <cell r="HB489">
            <v>0</v>
          </cell>
          <cell r="HC489">
            <v>0</v>
          </cell>
          <cell r="HD489">
            <v>0</v>
          </cell>
          <cell r="HE489">
            <v>0</v>
          </cell>
          <cell r="HF489">
            <v>0</v>
          </cell>
          <cell r="HG489">
            <v>0</v>
          </cell>
          <cell r="HH489">
            <v>0</v>
          </cell>
          <cell r="HI489">
            <v>0</v>
          </cell>
          <cell r="HJ489">
            <v>0</v>
          </cell>
          <cell r="HK489">
            <v>0</v>
          </cell>
          <cell r="HL489">
            <v>0</v>
          </cell>
          <cell r="HM489">
            <v>0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0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0</v>
          </cell>
          <cell r="IE489">
            <v>0</v>
          </cell>
          <cell r="IF489">
            <v>0</v>
          </cell>
          <cell r="IG489">
            <v>0</v>
          </cell>
          <cell r="IH489">
            <v>0</v>
          </cell>
          <cell r="II489">
            <v>0</v>
          </cell>
          <cell r="IJ489">
            <v>0</v>
          </cell>
          <cell r="IK489">
            <v>0</v>
          </cell>
          <cell r="IL489">
            <v>0</v>
          </cell>
          <cell r="IM489">
            <v>0</v>
          </cell>
          <cell r="IN489">
            <v>0</v>
          </cell>
          <cell r="IO489">
            <v>0</v>
          </cell>
          <cell r="IP489">
            <v>0</v>
          </cell>
          <cell r="IQ489">
            <v>0</v>
          </cell>
          <cell r="IR489">
            <v>0</v>
          </cell>
          <cell r="IS489">
            <v>0</v>
          </cell>
          <cell r="IT489">
            <v>0</v>
          </cell>
          <cell r="IU489">
            <v>0</v>
          </cell>
          <cell r="IV489">
            <v>0</v>
          </cell>
          <cell r="IW489">
            <v>0</v>
          </cell>
          <cell r="IX489">
            <v>0</v>
          </cell>
          <cell r="IY489">
            <v>0</v>
          </cell>
          <cell r="IZ489">
            <v>0</v>
          </cell>
          <cell r="JA489">
            <v>0</v>
          </cell>
          <cell r="JB489">
            <v>0</v>
          </cell>
          <cell r="JC489">
            <v>0</v>
          </cell>
          <cell r="JD489">
            <v>0</v>
          </cell>
          <cell r="JE489">
            <v>0</v>
          </cell>
          <cell r="JF489">
            <v>0</v>
          </cell>
          <cell r="JG489">
            <v>0</v>
          </cell>
          <cell r="JH489">
            <v>0</v>
          </cell>
          <cell r="JI489">
            <v>0</v>
          </cell>
          <cell r="JJ489">
            <v>0</v>
          </cell>
          <cell r="JK489">
            <v>0</v>
          </cell>
          <cell r="JL489">
            <v>0</v>
          </cell>
          <cell r="JM489">
            <v>0</v>
          </cell>
          <cell r="JN489">
            <v>0</v>
          </cell>
          <cell r="JO489">
            <v>0</v>
          </cell>
          <cell r="JP489">
            <v>0</v>
          </cell>
          <cell r="JQ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O490">
            <v>0</v>
          </cell>
          <cell r="GP490">
            <v>0</v>
          </cell>
          <cell r="GQ490">
            <v>0</v>
          </cell>
          <cell r="GR490">
            <v>0</v>
          </cell>
          <cell r="GS490">
            <v>0</v>
          </cell>
          <cell r="GT490">
            <v>0</v>
          </cell>
          <cell r="GU490">
            <v>0</v>
          </cell>
          <cell r="GV490">
            <v>0</v>
          </cell>
          <cell r="GW490">
            <v>0</v>
          </cell>
          <cell r="GX490">
            <v>0</v>
          </cell>
          <cell r="GY490">
            <v>0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0</v>
          </cell>
          <cell r="HE490">
            <v>0</v>
          </cell>
          <cell r="HF490">
            <v>0</v>
          </cell>
          <cell r="HG490">
            <v>0</v>
          </cell>
          <cell r="HH490">
            <v>0</v>
          </cell>
          <cell r="HI490">
            <v>0</v>
          </cell>
          <cell r="HJ490">
            <v>0</v>
          </cell>
          <cell r="HK490">
            <v>0</v>
          </cell>
          <cell r="HL490">
            <v>0</v>
          </cell>
          <cell r="HM490">
            <v>0</v>
          </cell>
          <cell r="HN490">
            <v>0</v>
          </cell>
          <cell r="HO490">
            <v>0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0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0</v>
          </cell>
          <cell r="IE490">
            <v>0</v>
          </cell>
          <cell r="IF490">
            <v>0</v>
          </cell>
          <cell r="IG490">
            <v>0</v>
          </cell>
          <cell r="IH490">
            <v>0</v>
          </cell>
          <cell r="II490">
            <v>0</v>
          </cell>
          <cell r="IJ490">
            <v>0</v>
          </cell>
          <cell r="IK490">
            <v>0</v>
          </cell>
          <cell r="IL490">
            <v>0</v>
          </cell>
          <cell r="IM490">
            <v>0</v>
          </cell>
          <cell r="IN490">
            <v>0</v>
          </cell>
          <cell r="IO490">
            <v>0</v>
          </cell>
          <cell r="IP490">
            <v>0</v>
          </cell>
          <cell r="IQ490">
            <v>0</v>
          </cell>
          <cell r="IR490">
            <v>0</v>
          </cell>
          <cell r="IS490">
            <v>0</v>
          </cell>
          <cell r="IT490">
            <v>0</v>
          </cell>
          <cell r="IU490">
            <v>0</v>
          </cell>
          <cell r="IV490">
            <v>0</v>
          </cell>
          <cell r="IW490">
            <v>0</v>
          </cell>
          <cell r="IX490">
            <v>0</v>
          </cell>
          <cell r="IY490">
            <v>0</v>
          </cell>
          <cell r="IZ490">
            <v>0</v>
          </cell>
          <cell r="JA490">
            <v>0</v>
          </cell>
          <cell r="JB490">
            <v>0</v>
          </cell>
          <cell r="JC490">
            <v>0</v>
          </cell>
          <cell r="JD490">
            <v>0</v>
          </cell>
          <cell r="JE490">
            <v>0</v>
          </cell>
          <cell r="JF490">
            <v>0</v>
          </cell>
          <cell r="JG490">
            <v>0</v>
          </cell>
          <cell r="JH490">
            <v>0</v>
          </cell>
          <cell r="JI490">
            <v>0</v>
          </cell>
          <cell r="JJ490">
            <v>0</v>
          </cell>
          <cell r="JK490">
            <v>0</v>
          </cell>
          <cell r="JL490">
            <v>0</v>
          </cell>
          <cell r="JM490">
            <v>0</v>
          </cell>
          <cell r="JN490">
            <v>0</v>
          </cell>
          <cell r="JO490">
            <v>0</v>
          </cell>
          <cell r="JP490">
            <v>0</v>
          </cell>
          <cell r="JQ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O491">
            <v>0</v>
          </cell>
          <cell r="GP491">
            <v>0</v>
          </cell>
          <cell r="GQ491">
            <v>0</v>
          </cell>
          <cell r="GR491">
            <v>0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0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0</v>
          </cell>
          <cell r="HM491">
            <v>0</v>
          </cell>
          <cell r="HN491">
            <v>0</v>
          </cell>
          <cell r="HO491">
            <v>0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0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0</v>
          </cell>
          <cell r="IG491">
            <v>0</v>
          </cell>
          <cell r="IH491">
            <v>0</v>
          </cell>
          <cell r="II491">
            <v>0</v>
          </cell>
          <cell r="IJ491">
            <v>0</v>
          </cell>
          <cell r="IK491">
            <v>0</v>
          </cell>
          <cell r="IL491">
            <v>0</v>
          </cell>
          <cell r="IM491">
            <v>0</v>
          </cell>
          <cell r="IN491">
            <v>0</v>
          </cell>
          <cell r="IO491">
            <v>0</v>
          </cell>
          <cell r="IP491">
            <v>0</v>
          </cell>
          <cell r="IQ491">
            <v>0</v>
          </cell>
          <cell r="IR491">
            <v>0</v>
          </cell>
          <cell r="IS491">
            <v>0</v>
          </cell>
          <cell r="IT491">
            <v>0</v>
          </cell>
          <cell r="IU491">
            <v>0</v>
          </cell>
          <cell r="IV491">
            <v>0</v>
          </cell>
          <cell r="IW491">
            <v>0</v>
          </cell>
          <cell r="IX491">
            <v>0</v>
          </cell>
          <cell r="IY491">
            <v>0</v>
          </cell>
          <cell r="IZ491">
            <v>0</v>
          </cell>
          <cell r="JA491">
            <v>0</v>
          </cell>
          <cell r="JB491">
            <v>0</v>
          </cell>
          <cell r="JC491">
            <v>0</v>
          </cell>
          <cell r="JD491">
            <v>0</v>
          </cell>
          <cell r="JE491">
            <v>0</v>
          </cell>
          <cell r="JF491">
            <v>0</v>
          </cell>
          <cell r="JG491">
            <v>0</v>
          </cell>
          <cell r="JH491">
            <v>0</v>
          </cell>
          <cell r="JI491">
            <v>0</v>
          </cell>
          <cell r="JJ491">
            <v>0</v>
          </cell>
          <cell r="JK491">
            <v>0</v>
          </cell>
          <cell r="JL491">
            <v>0</v>
          </cell>
          <cell r="JM491">
            <v>0</v>
          </cell>
          <cell r="JN491">
            <v>0</v>
          </cell>
          <cell r="JO491">
            <v>0</v>
          </cell>
          <cell r="JP491">
            <v>0</v>
          </cell>
          <cell r="JQ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O492">
            <v>0</v>
          </cell>
          <cell r="GP492">
            <v>0</v>
          </cell>
          <cell r="GQ492">
            <v>0</v>
          </cell>
          <cell r="GR492">
            <v>0</v>
          </cell>
          <cell r="GS492">
            <v>0</v>
          </cell>
          <cell r="GT492">
            <v>0</v>
          </cell>
          <cell r="GU492">
            <v>0</v>
          </cell>
          <cell r="GV492">
            <v>0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  <cell r="HB492">
            <v>0</v>
          </cell>
          <cell r="HC492">
            <v>0</v>
          </cell>
          <cell r="HD492">
            <v>0</v>
          </cell>
          <cell r="HE492">
            <v>0</v>
          </cell>
          <cell r="HF492">
            <v>0</v>
          </cell>
          <cell r="HG492">
            <v>0</v>
          </cell>
          <cell r="HH492">
            <v>0</v>
          </cell>
          <cell r="HI492">
            <v>0</v>
          </cell>
          <cell r="HJ492">
            <v>0</v>
          </cell>
          <cell r="HK492">
            <v>0</v>
          </cell>
          <cell r="HL492">
            <v>0</v>
          </cell>
          <cell r="HM492">
            <v>0</v>
          </cell>
          <cell r="HN492">
            <v>0</v>
          </cell>
          <cell r="HO492">
            <v>0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0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0</v>
          </cell>
          <cell r="IE492">
            <v>0</v>
          </cell>
          <cell r="IF492">
            <v>0</v>
          </cell>
          <cell r="IG492">
            <v>0</v>
          </cell>
          <cell r="IH492">
            <v>0</v>
          </cell>
          <cell r="II492">
            <v>0</v>
          </cell>
          <cell r="IJ492">
            <v>0</v>
          </cell>
          <cell r="IK492">
            <v>0</v>
          </cell>
          <cell r="IL492">
            <v>0</v>
          </cell>
          <cell r="IM492">
            <v>0</v>
          </cell>
          <cell r="IN492">
            <v>0</v>
          </cell>
          <cell r="IO492">
            <v>0</v>
          </cell>
          <cell r="IP492">
            <v>0</v>
          </cell>
          <cell r="IQ492">
            <v>0</v>
          </cell>
          <cell r="IR492">
            <v>0</v>
          </cell>
          <cell r="IS492">
            <v>0</v>
          </cell>
          <cell r="IT492">
            <v>0</v>
          </cell>
          <cell r="IU492">
            <v>0</v>
          </cell>
          <cell r="IV492">
            <v>0</v>
          </cell>
          <cell r="IW492">
            <v>0</v>
          </cell>
          <cell r="IX492">
            <v>0</v>
          </cell>
          <cell r="IY492">
            <v>0</v>
          </cell>
          <cell r="IZ492">
            <v>0</v>
          </cell>
          <cell r="JA492">
            <v>0</v>
          </cell>
          <cell r="JB492">
            <v>0</v>
          </cell>
          <cell r="JC492">
            <v>0</v>
          </cell>
          <cell r="JD492">
            <v>0</v>
          </cell>
          <cell r="JE492">
            <v>0</v>
          </cell>
          <cell r="JF492">
            <v>0</v>
          </cell>
          <cell r="JG492">
            <v>0</v>
          </cell>
          <cell r="JH492">
            <v>0</v>
          </cell>
          <cell r="JI492">
            <v>0</v>
          </cell>
          <cell r="JJ492">
            <v>0</v>
          </cell>
          <cell r="JK492">
            <v>0</v>
          </cell>
          <cell r="JL492">
            <v>0</v>
          </cell>
          <cell r="JM492">
            <v>0</v>
          </cell>
          <cell r="JN492">
            <v>0</v>
          </cell>
          <cell r="JO492">
            <v>0</v>
          </cell>
          <cell r="JP492">
            <v>0</v>
          </cell>
          <cell r="JQ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O493">
            <v>0</v>
          </cell>
          <cell r="GP493">
            <v>0</v>
          </cell>
          <cell r="GQ493">
            <v>0</v>
          </cell>
          <cell r="GR493">
            <v>0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  <cell r="HB493">
            <v>0</v>
          </cell>
          <cell r="HC493">
            <v>0</v>
          </cell>
          <cell r="HD493">
            <v>0</v>
          </cell>
          <cell r="HE493">
            <v>0</v>
          </cell>
          <cell r="HF493">
            <v>0</v>
          </cell>
          <cell r="HG493">
            <v>0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0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0</v>
          </cell>
          <cell r="IG493">
            <v>0</v>
          </cell>
          <cell r="IH493">
            <v>0</v>
          </cell>
          <cell r="II493">
            <v>0</v>
          </cell>
          <cell r="IJ493">
            <v>0</v>
          </cell>
          <cell r="IK493">
            <v>0</v>
          </cell>
          <cell r="IL493">
            <v>0</v>
          </cell>
          <cell r="IM493">
            <v>0</v>
          </cell>
          <cell r="IN493">
            <v>0</v>
          </cell>
          <cell r="IO493">
            <v>0</v>
          </cell>
          <cell r="IP493">
            <v>0</v>
          </cell>
          <cell r="IQ493">
            <v>0</v>
          </cell>
          <cell r="IR493">
            <v>0</v>
          </cell>
          <cell r="IS493">
            <v>0</v>
          </cell>
          <cell r="IT493">
            <v>0</v>
          </cell>
          <cell r="IU493">
            <v>0</v>
          </cell>
          <cell r="IV493">
            <v>0</v>
          </cell>
          <cell r="IW493">
            <v>0</v>
          </cell>
          <cell r="IX493">
            <v>0</v>
          </cell>
          <cell r="IY493">
            <v>0</v>
          </cell>
          <cell r="IZ493">
            <v>0</v>
          </cell>
          <cell r="JA493">
            <v>0</v>
          </cell>
          <cell r="JB493">
            <v>0</v>
          </cell>
          <cell r="JC493">
            <v>0</v>
          </cell>
          <cell r="JD493">
            <v>0</v>
          </cell>
          <cell r="JE493">
            <v>0</v>
          </cell>
          <cell r="JF493">
            <v>0</v>
          </cell>
          <cell r="JG493">
            <v>0</v>
          </cell>
          <cell r="JH493">
            <v>0</v>
          </cell>
          <cell r="JI493">
            <v>0</v>
          </cell>
          <cell r="JJ493">
            <v>0</v>
          </cell>
          <cell r="JK493">
            <v>0</v>
          </cell>
          <cell r="JL493">
            <v>0</v>
          </cell>
          <cell r="JM493">
            <v>0</v>
          </cell>
          <cell r="JN493">
            <v>0</v>
          </cell>
          <cell r="JO493">
            <v>0</v>
          </cell>
          <cell r="JP493">
            <v>0</v>
          </cell>
          <cell r="JQ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O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0</v>
          </cell>
          <cell r="GW494">
            <v>0</v>
          </cell>
          <cell r="GX494">
            <v>0</v>
          </cell>
          <cell r="GY494">
            <v>0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E494">
            <v>0</v>
          </cell>
          <cell r="HF494">
            <v>0</v>
          </cell>
          <cell r="HG494">
            <v>0</v>
          </cell>
          <cell r="HH494">
            <v>0</v>
          </cell>
          <cell r="HI494">
            <v>0</v>
          </cell>
          <cell r="HJ494">
            <v>0</v>
          </cell>
          <cell r="HK494">
            <v>0</v>
          </cell>
          <cell r="HL494">
            <v>0</v>
          </cell>
          <cell r="HM494">
            <v>0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0</v>
          </cell>
          <cell r="IE494">
            <v>0</v>
          </cell>
          <cell r="IF494">
            <v>0</v>
          </cell>
          <cell r="IG494">
            <v>0</v>
          </cell>
          <cell r="IH494">
            <v>0</v>
          </cell>
          <cell r="II494">
            <v>0</v>
          </cell>
          <cell r="IJ494">
            <v>0</v>
          </cell>
          <cell r="IK494">
            <v>0</v>
          </cell>
          <cell r="IL494">
            <v>0</v>
          </cell>
          <cell r="IM494">
            <v>0</v>
          </cell>
          <cell r="IN494">
            <v>0</v>
          </cell>
          <cell r="IO494">
            <v>0</v>
          </cell>
          <cell r="IP494">
            <v>0</v>
          </cell>
          <cell r="IQ494">
            <v>0</v>
          </cell>
          <cell r="IR494">
            <v>0</v>
          </cell>
          <cell r="IS494">
            <v>0</v>
          </cell>
          <cell r="IT494">
            <v>0</v>
          </cell>
          <cell r="IU494">
            <v>0</v>
          </cell>
          <cell r="IV494">
            <v>0</v>
          </cell>
          <cell r="IW494">
            <v>0</v>
          </cell>
          <cell r="IX494">
            <v>0</v>
          </cell>
          <cell r="IY494">
            <v>0</v>
          </cell>
          <cell r="IZ494">
            <v>0</v>
          </cell>
          <cell r="JA494">
            <v>0</v>
          </cell>
          <cell r="JB494">
            <v>0</v>
          </cell>
          <cell r="JC494">
            <v>0</v>
          </cell>
          <cell r="JD494">
            <v>0</v>
          </cell>
          <cell r="JE494">
            <v>0</v>
          </cell>
          <cell r="JF494">
            <v>0</v>
          </cell>
          <cell r="JG494">
            <v>0</v>
          </cell>
          <cell r="JH494">
            <v>0</v>
          </cell>
          <cell r="JI494">
            <v>0</v>
          </cell>
          <cell r="JJ494">
            <v>0</v>
          </cell>
          <cell r="JK494">
            <v>0</v>
          </cell>
          <cell r="JL494">
            <v>0</v>
          </cell>
          <cell r="JM494">
            <v>0</v>
          </cell>
          <cell r="JN494">
            <v>0</v>
          </cell>
          <cell r="JO494">
            <v>0</v>
          </cell>
          <cell r="JP494">
            <v>0</v>
          </cell>
          <cell r="JQ494">
            <v>0</v>
          </cell>
        </row>
        <row r="495">
          <cell r="F495">
            <v>1.6293950000023649E-5</v>
          </cell>
          <cell r="G495">
            <v>-1.6293909999992584E-5</v>
          </cell>
          <cell r="H495">
            <v>3.000000248221113E-11</v>
          </cell>
          <cell r="I495">
            <v>0</v>
          </cell>
          <cell r="J495">
            <v>-1.9999987777019612E-11</v>
          </cell>
          <cell r="K495">
            <v>-1.2046209999991286E-5</v>
          </cell>
          <cell r="L495">
            <v>1.9956990000007113E-5</v>
          </cell>
          <cell r="M495">
            <v>-9.0341100000002061E-6</v>
          </cell>
          <cell r="N495">
            <v>1.1232200000030335E-6</v>
          </cell>
          <cell r="O495">
            <v>-9.2632879999998696E-5</v>
          </cell>
          <cell r="P495">
            <v>9.2632859999997041E-5</v>
          </cell>
          <cell r="Q495">
            <v>5.0000031892594166E-11</v>
          </cell>
          <cell r="R495">
            <v>-6.9999783747221045E-11</v>
          </cell>
          <cell r="S495">
            <v>-9.8584700000126091E-6</v>
          </cell>
          <cell r="T495">
            <v>-1.118886999998403E-5</v>
          </cell>
          <cell r="U495">
            <v>2.1047359999998294E-5</v>
          </cell>
          <cell r="V495">
            <v>-3.000000248221113E-11</v>
          </cell>
          <cell r="W495">
            <v>-4.1204999998156744E-7</v>
          </cell>
          <cell r="X495">
            <v>4.1202999999379042E-7</v>
          </cell>
          <cell r="Y495">
            <v>-1.5409590000001194E-5</v>
          </cell>
          <cell r="Z495">
            <v>1.1326659999998101E-5</v>
          </cell>
          <cell r="AA495">
            <v>4.082900000000611E-6</v>
          </cell>
          <cell r="AB495">
            <v>6.1833700000013536E-5</v>
          </cell>
          <cell r="AC495">
            <v>-6.1833719999987435E-5</v>
          </cell>
          <cell r="AD495">
            <v>9.9999453162524787E-12</v>
          </cell>
          <cell r="AE495">
            <v>-6.000000496442226E-11</v>
          </cell>
          <cell r="AF495">
            <v>-6.0109239999994735E-5</v>
          </cell>
          <cell r="AG495">
            <v>6.0109229999966152E-5</v>
          </cell>
          <cell r="AH495">
            <v>3.6162600000055889E-6</v>
          </cell>
          <cell r="AI495">
            <v>-3.6517599999869033E-6</v>
          </cell>
          <cell r="AJ495">
            <v>2.4391279999980142E-5</v>
          </cell>
          <cell r="AK495">
            <v>-2.8317410000006094E-5</v>
          </cell>
          <cell r="AL495">
            <v>-1.821650000000119E-5</v>
          </cell>
          <cell r="AM495">
            <v>2.2178129999994578E-5</v>
          </cell>
          <cell r="AN495">
            <v>1.000000082740371E-11</v>
          </cell>
          <cell r="AO495">
            <v>-6.6762090000005436E-5</v>
          </cell>
          <cell r="AP495">
            <v>6.6762070000003781E-5</v>
          </cell>
          <cell r="AQ495">
            <v>-4.000000330961484E-11</v>
          </cell>
          <cell r="AR495">
            <v>1.1000000910144081E-10</v>
          </cell>
          <cell r="AS495">
            <v>2.4397230000028358E-5</v>
          </cell>
          <cell r="AT495">
            <v>-2.4397250000002257E-5</v>
          </cell>
          <cell r="AU495">
            <v>0</v>
          </cell>
          <cell r="AV495">
            <v>1.1338800000010307E-5</v>
          </cell>
          <cell r="AW495">
            <v>-2.8360460000001475E-5</v>
          </cell>
          <cell r="AX495">
            <v>1.7021679999992823E-5</v>
          </cell>
          <cell r="AY495">
            <v>-4.4469110000000533E-5</v>
          </cell>
          <cell r="AZ495">
            <v>3.2842149999996739E-5</v>
          </cell>
          <cell r="BA495">
            <v>-5.731500000022427E-7</v>
          </cell>
          <cell r="BB495">
            <v>1.220018999999184E-5</v>
          </cell>
          <cell r="BC495">
            <v>3.000000248221113E-11</v>
          </cell>
          <cell r="BD495">
            <v>0</v>
          </cell>
          <cell r="BE495">
            <v>-4.000044739882469E-11</v>
          </cell>
          <cell r="BF495">
            <v>0</v>
          </cell>
          <cell r="BG495">
            <v>0</v>
          </cell>
          <cell r="BH495">
            <v>0</v>
          </cell>
          <cell r="BI495">
            <v>-1.2696950000001817E-5</v>
          </cell>
          <cell r="BJ495">
            <v>-1.3091343999999117E-4</v>
          </cell>
          <cell r="BK495">
            <v>1.436103599999905E-4</v>
          </cell>
          <cell r="BL495">
            <v>-2.000000165480742E-11</v>
          </cell>
          <cell r="BM495">
            <v>-5.2242499999979874E-6</v>
          </cell>
          <cell r="BN495">
            <v>5.22423999999716E-6</v>
          </cell>
          <cell r="BO495">
            <v>0</v>
          </cell>
          <cell r="BP495">
            <v>1.000000082740371E-11</v>
          </cell>
          <cell r="BQ495">
            <v>1.000000082740371E-11</v>
          </cell>
          <cell r="BR495">
            <v>4.000000330961484E-11</v>
          </cell>
          <cell r="BS495">
            <v>3.000000248221113E-11</v>
          </cell>
          <cell r="BT495">
            <v>1.9254699999998737E-5</v>
          </cell>
          <cell r="BU495">
            <v>-1.9254699999984859E-5</v>
          </cell>
          <cell r="BV495">
            <v>-1.000000082740371E-11</v>
          </cell>
          <cell r="BW495">
            <v>-2.200209000000064E-5</v>
          </cell>
          <cell r="BX495">
            <v>-1.7944883000001188E-4</v>
          </cell>
          <cell r="BY495">
            <v>2.0145095000001501E-4</v>
          </cell>
          <cell r="BZ495">
            <v>-6.1941999999967634E-6</v>
          </cell>
          <cell r="CA495">
            <v>6.1941800000020475E-6</v>
          </cell>
          <cell r="CB495">
            <v>-1.8788090000006197E-5</v>
          </cell>
          <cell r="CC495">
            <v>1.8788110000000913E-5</v>
          </cell>
          <cell r="CD495">
            <v>-1.000000082740371E-11</v>
          </cell>
          <cell r="CE495">
            <v>1.000000082740371E-11</v>
          </cell>
          <cell r="CF495">
            <v>1.3009999993984778E-8</v>
          </cell>
          <cell r="CG495">
            <v>-1.3440000001807562E-8</v>
          </cell>
          <cell r="CH495">
            <v>1.7486819999995573E-5</v>
          </cell>
          <cell r="CI495">
            <v>-1.7486440000005765E-5</v>
          </cell>
          <cell r="CJ495">
            <v>1.000000082740371E-11</v>
          </cell>
          <cell r="CK495">
            <v>-2.0100549999998996E-5</v>
          </cell>
          <cell r="CL495">
            <v>2.0100590000002305E-5</v>
          </cell>
          <cell r="CM495">
            <v>-2.000000165480742E-11</v>
          </cell>
          <cell r="CN495">
            <v>1.000000082740371E-11</v>
          </cell>
          <cell r="CO495">
            <v>9.9999869496159022E-12</v>
          </cell>
          <cell r="CP495">
            <v>-3.9749999986016249E-8</v>
          </cell>
          <cell r="CQ495">
            <v>3.976000000072144E-8</v>
          </cell>
          <cell r="CR495">
            <v>-2.000000165480742E-11</v>
          </cell>
          <cell r="CS495">
            <v>1.1359999996241044E-8</v>
          </cell>
          <cell r="CT495">
            <v>-1.1370000010946235E-8</v>
          </cell>
          <cell r="CU495">
            <v>-2.000000165480742E-11</v>
          </cell>
          <cell r="CV495">
            <v>-3.000000248221113E-11</v>
          </cell>
          <cell r="CW495">
            <v>-2.000000165480742E-11</v>
          </cell>
          <cell r="CX495">
            <v>2.000000165480742E-11</v>
          </cell>
          <cell r="CY495">
            <v>1.5535369999999937E-5</v>
          </cell>
          <cell r="CZ495">
            <v>-1.5535399999995481E-5</v>
          </cell>
          <cell r="DA495">
            <v>1.9999994715913516E-11</v>
          </cell>
          <cell r="DB495">
            <v>0</v>
          </cell>
          <cell r="DC495">
            <v>2.9999988604423322E-11</v>
          </cell>
          <cell r="DD495">
            <v>2.000000165480742E-11</v>
          </cell>
          <cell r="DE495">
            <v>-1.3000001075624823E-10</v>
          </cell>
          <cell r="DF495">
            <v>5.5743000001995391E-7</v>
          </cell>
          <cell r="DG495">
            <v>-5.5740000000359391E-7</v>
          </cell>
          <cell r="DH495">
            <v>-4.9999990259230742E-11</v>
          </cell>
          <cell r="DI495">
            <v>1.5782850000006787E-5</v>
          </cell>
          <cell r="DJ495">
            <v>-1.5782869999980687E-5</v>
          </cell>
          <cell r="DK495">
            <v>0</v>
          </cell>
          <cell r="DL495">
            <v>2.6170199999980825E-6</v>
          </cell>
          <cell r="DM495">
            <v>-2.0823199999991937E-6</v>
          </cell>
          <cell r="DN495">
            <v>-5.3472000000054365E-7</v>
          </cell>
          <cell r="DO495">
            <v>-3.6859999999472315E-7</v>
          </cell>
          <cell r="DP495">
            <v>3.6854999999058613E-7</v>
          </cell>
          <cell r="DQ495">
            <v>-2.000000165480742E-11</v>
          </cell>
          <cell r="DR495">
            <v>1.9999779610202495E-11</v>
          </cell>
          <cell r="DS495">
            <v>0</v>
          </cell>
          <cell r="DT495">
            <v>0</v>
          </cell>
          <cell r="DU495">
            <v>-6.7450000001967325E-8</v>
          </cell>
          <cell r="DV495">
            <v>6.7500000006104344E-8</v>
          </cell>
          <cell r="DW495">
            <v>1.000000082740371E-11</v>
          </cell>
          <cell r="DX495">
            <v>4.9251199999988948E-6</v>
          </cell>
          <cell r="DY495">
            <v>-1.5950000000007625E-5</v>
          </cell>
          <cell r="DZ495">
            <v>1.1024880000001791E-5</v>
          </cell>
          <cell r="EA495">
            <v>-3.9999996370720936E-11</v>
          </cell>
          <cell r="EB495">
            <v>0</v>
          </cell>
          <cell r="EC495">
            <v>0</v>
          </cell>
          <cell r="ED495">
            <v>0</v>
          </cell>
          <cell r="EE495">
            <v>3.000000248221113E-11</v>
          </cell>
          <cell r="EF495">
            <v>1.000000082740371E-11</v>
          </cell>
          <cell r="EG495">
            <v>-1.2096799999888885E-6</v>
          </cell>
          <cell r="EH495">
            <v>-5.6961999997384716E-7</v>
          </cell>
          <cell r="EI495">
            <v>1.7793300000068513E-6</v>
          </cell>
          <cell r="EJ495">
            <v>2.2736129999992305E-5</v>
          </cell>
          <cell r="EK495">
            <v>-2.2736149999980082E-5</v>
          </cell>
          <cell r="EL495">
            <v>2.000000165480742E-11</v>
          </cell>
          <cell r="EM495">
            <v>3.3831999999428541E-7</v>
          </cell>
          <cell r="EN495">
            <v>-3.383100000003969E-7</v>
          </cell>
          <cell r="EO495">
            <v>-1.000000082740371E-11</v>
          </cell>
          <cell r="EP495">
            <v>-2.000000165480742E-11</v>
          </cell>
          <cell r="EQ495">
            <v>1.000000082740371E-11</v>
          </cell>
          <cell r="ER495">
            <v>3.0000335549118518E-11</v>
          </cell>
          <cell r="ES495">
            <v>3.3703770000004241E-5</v>
          </cell>
          <cell r="ET495">
            <v>-3.5845990000005212E-5</v>
          </cell>
          <cell r="EU495">
            <v>2.1422200000009717E-6</v>
          </cell>
          <cell r="EV495">
            <v>0</v>
          </cell>
          <cell r="EW495">
            <v>1.2617550000010302E-5</v>
          </cell>
          <cell r="EX495">
            <v>-1.2617569999998079E-5</v>
          </cell>
          <cell r="EY495">
            <v>9.6530500000024944E-6</v>
          </cell>
          <cell r="EZ495">
            <v>-9.6530300000008396E-6</v>
          </cell>
          <cell r="FA495">
            <v>1.000000082740371E-11</v>
          </cell>
          <cell r="FB495">
            <v>3.4883000000346387E-7</v>
          </cell>
          <cell r="FC495">
            <v>-3.4880000000792055E-7</v>
          </cell>
          <cell r="FD495">
            <v>-1.000000082740371E-11</v>
          </cell>
          <cell r="FE495">
            <v>-1.000000082740371E-11</v>
          </cell>
          <cell r="FF495">
            <v>3.0326199999819448E-6</v>
          </cell>
          <cell r="FG495">
            <v>-3.0326100000088729E-6</v>
          </cell>
          <cell r="FH495">
            <v>-1.000000082740371E-11</v>
          </cell>
          <cell r="FI495">
            <v>-1.0000014705191518E-11</v>
          </cell>
          <cell r="FJ495">
            <v>-8.1014000000156905E-7</v>
          </cell>
          <cell r="FK495">
            <v>8.1009999998438165E-7</v>
          </cell>
          <cell r="FL495">
            <v>1.7745045000000514E-4</v>
          </cell>
          <cell r="FM495">
            <v>-1.7745041000000183E-4</v>
          </cell>
          <cell r="FN495">
            <v>0</v>
          </cell>
          <cell r="FO495">
            <v>4.2923000000139044E-7</v>
          </cell>
          <cell r="FP495">
            <v>-1.3639000000231771E-7</v>
          </cell>
          <cell r="FQ495">
            <v>-2.9283999999907273E-7</v>
          </cell>
          <cell r="FR495">
            <v>4.000000330961484E-11</v>
          </cell>
          <cell r="FS495">
            <v>6.1678099999851188E-6</v>
          </cell>
          <cell r="FT495">
            <v>-1.0128919999990993E-5</v>
          </cell>
          <cell r="FU495">
            <v>3.9610700000025645E-6</v>
          </cell>
          <cell r="FV495">
            <v>-1.000000082740371E-11</v>
          </cell>
          <cell r="FW495">
            <v>1.000000082740371E-11</v>
          </cell>
          <cell r="FX495">
            <v>0</v>
          </cell>
          <cell r="FY495">
            <v>4.000000330961484E-11</v>
          </cell>
          <cell r="FZ495">
            <v>1.000000082740371E-11</v>
          </cell>
          <cell r="GA495">
            <v>0</v>
          </cell>
          <cell r="GB495">
            <v>-9.6426099999991077E-6</v>
          </cell>
          <cell r="GC495">
            <v>9.6426500000024173E-6</v>
          </cell>
          <cell r="GD495">
            <v>-9.9999730718280944E-12</v>
          </cell>
          <cell r="GE495">
            <v>-4.000000330961484E-11</v>
          </cell>
          <cell r="GF495">
            <v>-2.0000015532595228E-11</v>
          </cell>
          <cell r="GG495">
            <v>2.0545650000008964E-5</v>
          </cell>
          <cell r="GH495">
            <v>-1.9530560000008412E-5</v>
          </cell>
          <cell r="GI495">
            <v>-1.015130000003861E-6</v>
          </cell>
          <cell r="GJ495">
            <v>2.000000165480742E-11</v>
          </cell>
          <cell r="GK495">
            <v>0</v>
          </cell>
          <cell r="GL495">
            <v>-1.000000082740371E-11</v>
          </cell>
          <cell r="GM495">
            <v>1.000000082740371E-11</v>
          </cell>
          <cell r="GN495">
            <v>0</v>
          </cell>
          <cell r="GO495">
            <v>-1.000000082740371E-11</v>
          </cell>
          <cell r="GP495">
            <v>-1.000000082740371E-11</v>
          </cell>
          <cell r="GQ495">
            <v>2.000000165480742E-11</v>
          </cell>
          <cell r="GR495">
            <v>8.000000661922968E-11</v>
          </cell>
          <cell r="GS495">
            <v>2.000000165480742E-11</v>
          </cell>
          <cell r="GT495">
            <v>1.0000028582979326E-11</v>
          </cell>
          <cell r="GU495">
            <v>1.9999987777019612E-11</v>
          </cell>
          <cell r="GV495">
            <v>1.2677650000000873E-5</v>
          </cell>
          <cell r="GW495">
            <v>-1.2677650000000873E-5</v>
          </cell>
          <cell r="GX495">
            <v>0</v>
          </cell>
          <cell r="GY495">
            <v>1.000000082740371E-11</v>
          </cell>
          <cell r="GZ495">
            <v>1.000000082740371E-11</v>
          </cell>
          <cell r="HA495">
            <v>0</v>
          </cell>
          <cell r="HB495">
            <v>1.000000082740371E-11</v>
          </cell>
          <cell r="HC495">
            <v>0</v>
          </cell>
          <cell r="HD495">
            <v>0</v>
          </cell>
          <cell r="HE495">
            <v>-9.9998898051012475E-12</v>
          </cell>
          <cell r="HF495">
            <v>0</v>
          </cell>
          <cell r="HG495">
            <v>-2.000000165480742E-11</v>
          </cell>
          <cell r="HH495">
            <v>-9.9999869496159022E-12</v>
          </cell>
          <cell r="HI495">
            <v>0</v>
          </cell>
          <cell r="HJ495">
            <v>5.0800000039874504E-9</v>
          </cell>
          <cell r="HK495">
            <v>-5.0800000039874504E-9</v>
          </cell>
          <cell r="HL495">
            <v>-5.9282999999993313E-7</v>
          </cell>
          <cell r="HM495">
            <v>5.9281999999910573E-7</v>
          </cell>
          <cell r="HN495">
            <v>2.000000165480742E-11</v>
          </cell>
          <cell r="HO495">
            <v>0</v>
          </cell>
          <cell r="HP495">
            <v>2.000000165480742E-11</v>
          </cell>
          <cell r="HQ495">
            <v>-1.000000082740371E-11</v>
          </cell>
          <cell r="HR495">
            <v>-5.000000413701855E-11</v>
          </cell>
          <cell r="HS495">
            <v>0</v>
          </cell>
          <cell r="HT495">
            <v>0</v>
          </cell>
          <cell r="HU495">
            <v>1.000000082740371E-11</v>
          </cell>
          <cell r="HV495">
            <v>1.000000082740371E-11</v>
          </cell>
          <cell r="HW495">
            <v>-2.2699399999936976E-6</v>
          </cell>
          <cell r="HX495">
            <v>2.2275100000079817E-6</v>
          </cell>
          <cell r="HY495">
            <v>4.2410000004877713E-8</v>
          </cell>
          <cell r="HZ495">
            <v>3.1333999999869078E-7</v>
          </cell>
          <cell r="IA495">
            <v>-3.1336000000034558E-7</v>
          </cell>
          <cell r="IB495">
            <v>0</v>
          </cell>
          <cell r="IC495">
            <v>-4.128709999998148E-5</v>
          </cell>
          <cell r="ID495">
            <v>4.1287070000006754E-5</v>
          </cell>
          <cell r="IE495">
            <v>-1.9999890632504957E-11</v>
          </cell>
          <cell r="IF495">
            <v>-3.1945499999880278E-6</v>
          </cell>
          <cell r="IG495">
            <v>3.194529999986373E-6</v>
          </cell>
          <cell r="IH495">
            <v>0</v>
          </cell>
          <cell r="II495">
            <v>0</v>
          </cell>
          <cell r="IJ495">
            <v>6.1849999982710457E-8</v>
          </cell>
          <cell r="IK495">
            <v>-6.1819999994106034E-8</v>
          </cell>
          <cell r="IL495">
            <v>-1.0000007766297614E-11</v>
          </cell>
          <cell r="IM495">
            <v>9.999997357956758E-12</v>
          </cell>
          <cell r="IN495">
            <v>0</v>
          </cell>
          <cell r="IO495">
            <v>9.1442999999857832E-7</v>
          </cell>
          <cell r="IP495">
            <v>-9.1445000000023313E-7</v>
          </cell>
          <cell r="IQ495">
            <v>-1.000000082740371E-11</v>
          </cell>
          <cell r="IR495">
            <v>5.9999893942119797E-11</v>
          </cell>
          <cell r="IS495">
            <v>-1.3188999997693074E-7</v>
          </cell>
          <cell r="IT495">
            <v>1.3187999997610333E-7</v>
          </cell>
          <cell r="IU495">
            <v>-1.000000082740371E-11</v>
          </cell>
          <cell r="IV495">
            <v>0</v>
          </cell>
          <cell r="IW495">
            <v>0</v>
          </cell>
          <cell r="IX495">
            <v>-1.000000082740371E-11</v>
          </cell>
          <cell r="IY495">
            <v>4.3422799999998096E-6</v>
          </cell>
          <cell r="IZ495">
            <v>-4.3422300000026115E-6</v>
          </cell>
          <cell r="JA495">
            <v>-1.000000082740371E-11</v>
          </cell>
          <cell r="JB495">
            <v>2.000000165480742E-11</v>
          </cell>
          <cell r="JC495">
            <v>3.000000248221113E-11</v>
          </cell>
          <cell r="JD495">
            <v>0</v>
          </cell>
          <cell r="JE495">
            <v>-1.000000082740371E-11</v>
          </cell>
          <cell r="JF495">
            <v>-3.000000248221113E-11</v>
          </cell>
          <cell r="JG495">
            <v>0</v>
          </cell>
          <cell r="JH495">
            <v>2.9999988604423322E-11</v>
          </cell>
          <cell r="JI495">
            <v>-2.5501919999990075E-5</v>
          </cell>
          <cell r="JJ495">
            <v>2.5501920000003953E-5</v>
          </cell>
          <cell r="JK495">
            <v>0</v>
          </cell>
          <cell r="JL495">
            <v>-1.000000082740371E-11</v>
          </cell>
          <cell r="JM495">
            <v>-1.000000082740371E-11</v>
          </cell>
          <cell r="JN495">
            <v>1.000000082740371E-11</v>
          </cell>
          <cell r="JO495">
            <v>1.000000082740371E-11</v>
          </cell>
          <cell r="JP495">
            <v>-1.000000082740371E-11</v>
          </cell>
          <cell r="JQ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O496">
            <v>0</v>
          </cell>
          <cell r="GP496">
            <v>0</v>
          </cell>
          <cell r="GQ496">
            <v>0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E496">
            <v>0</v>
          </cell>
          <cell r="HF496">
            <v>0</v>
          </cell>
          <cell r="HG496">
            <v>0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0</v>
          </cell>
          <cell r="IG496">
            <v>0</v>
          </cell>
          <cell r="IH496">
            <v>0</v>
          </cell>
          <cell r="II496">
            <v>0</v>
          </cell>
          <cell r="IJ496">
            <v>0</v>
          </cell>
          <cell r="IK496">
            <v>0</v>
          </cell>
          <cell r="IL496">
            <v>0</v>
          </cell>
          <cell r="IM496">
            <v>0</v>
          </cell>
          <cell r="IN496">
            <v>0</v>
          </cell>
          <cell r="IO496">
            <v>0</v>
          </cell>
          <cell r="IP496">
            <v>0</v>
          </cell>
          <cell r="IQ496">
            <v>0</v>
          </cell>
          <cell r="IR496">
            <v>0</v>
          </cell>
          <cell r="IS496">
            <v>0</v>
          </cell>
          <cell r="IT496">
            <v>0</v>
          </cell>
          <cell r="IU496">
            <v>0</v>
          </cell>
          <cell r="IV496">
            <v>0</v>
          </cell>
          <cell r="IW496">
            <v>0</v>
          </cell>
          <cell r="IX496">
            <v>0</v>
          </cell>
          <cell r="IY496">
            <v>0</v>
          </cell>
          <cell r="IZ496">
            <v>0</v>
          </cell>
          <cell r="JA496">
            <v>0</v>
          </cell>
          <cell r="JB496">
            <v>0</v>
          </cell>
          <cell r="JC496">
            <v>0</v>
          </cell>
          <cell r="JD496">
            <v>0</v>
          </cell>
          <cell r="JE496">
            <v>0</v>
          </cell>
          <cell r="JF496">
            <v>0</v>
          </cell>
          <cell r="JG496">
            <v>0</v>
          </cell>
          <cell r="JH496">
            <v>0</v>
          </cell>
          <cell r="JI496">
            <v>0</v>
          </cell>
          <cell r="JJ496">
            <v>0</v>
          </cell>
          <cell r="JK496">
            <v>0</v>
          </cell>
          <cell r="JL496">
            <v>0</v>
          </cell>
          <cell r="JM496">
            <v>0</v>
          </cell>
          <cell r="JN496">
            <v>0</v>
          </cell>
          <cell r="JO496">
            <v>0</v>
          </cell>
          <cell r="JP496">
            <v>0</v>
          </cell>
          <cell r="JQ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O497">
            <v>0</v>
          </cell>
          <cell r="GP497">
            <v>0</v>
          </cell>
          <cell r="GQ497">
            <v>0</v>
          </cell>
          <cell r="GR497">
            <v>0</v>
          </cell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E497">
            <v>0</v>
          </cell>
          <cell r="HF497">
            <v>0</v>
          </cell>
          <cell r="HG497">
            <v>0</v>
          </cell>
          <cell r="HH497">
            <v>0</v>
          </cell>
          <cell r="HI497">
            <v>0</v>
          </cell>
          <cell r="HJ497">
            <v>0</v>
          </cell>
          <cell r="HK497">
            <v>0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0</v>
          </cell>
          <cell r="IG497">
            <v>0</v>
          </cell>
          <cell r="IH497">
            <v>0</v>
          </cell>
          <cell r="II497">
            <v>0</v>
          </cell>
          <cell r="IJ497">
            <v>0</v>
          </cell>
          <cell r="IK497">
            <v>0</v>
          </cell>
          <cell r="IL497">
            <v>0</v>
          </cell>
          <cell r="IM497">
            <v>0</v>
          </cell>
          <cell r="IN497">
            <v>0</v>
          </cell>
          <cell r="IO497">
            <v>0</v>
          </cell>
          <cell r="IP497">
            <v>0</v>
          </cell>
          <cell r="IQ497">
            <v>0</v>
          </cell>
          <cell r="IR497">
            <v>0</v>
          </cell>
          <cell r="IS497">
            <v>0</v>
          </cell>
          <cell r="IT497">
            <v>0</v>
          </cell>
          <cell r="IU497">
            <v>0</v>
          </cell>
          <cell r="IV497">
            <v>0</v>
          </cell>
          <cell r="IW497">
            <v>0</v>
          </cell>
          <cell r="IX497">
            <v>0</v>
          </cell>
          <cell r="IY497">
            <v>0</v>
          </cell>
          <cell r="IZ497">
            <v>0</v>
          </cell>
          <cell r="JA497">
            <v>0</v>
          </cell>
          <cell r="JB497">
            <v>0</v>
          </cell>
          <cell r="JC497">
            <v>0</v>
          </cell>
          <cell r="JD497">
            <v>0</v>
          </cell>
          <cell r="JE497">
            <v>0</v>
          </cell>
          <cell r="JF497">
            <v>0</v>
          </cell>
          <cell r="JG497">
            <v>0</v>
          </cell>
          <cell r="JH497">
            <v>0</v>
          </cell>
          <cell r="JI497">
            <v>0</v>
          </cell>
          <cell r="JJ497">
            <v>0</v>
          </cell>
          <cell r="JK497">
            <v>0</v>
          </cell>
          <cell r="JL497">
            <v>0</v>
          </cell>
          <cell r="JM497">
            <v>0</v>
          </cell>
          <cell r="JN497">
            <v>0</v>
          </cell>
          <cell r="JO497">
            <v>0</v>
          </cell>
          <cell r="JP497">
            <v>0</v>
          </cell>
          <cell r="JQ497">
            <v>0</v>
          </cell>
        </row>
        <row r="499">
          <cell r="F499">
            <v>0</v>
          </cell>
          <cell r="G499">
            <v>0</v>
          </cell>
          <cell r="H499">
            <v>3.7272738900000074E-3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-3.808528559999802E-3</v>
          </cell>
          <cell r="S499">
            <v>7.6170571399999942E-3</v>
          </cell>
          <cell r="T499">
            <v>3.8085285699999971E-3</v>
          </cell>
          <cell r="U499">
            <v>-3.8085285699999971E-3</v>
          </cell>
          <cell r="V499">
            <v>-7.6170571299999934E-3</v>
          </cell>
          <cell r="W499">
            <v>-3.8085285699999971E-3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3.8915548200000316E-3</v>
          </cell>
          <cell r="AF499">
            <v>0</v>
          </cell>
          <cell r="AG499">
            <v>0</v>
          </cell>
          <cell r="AH499">
            <v>3.8915548199999987E-3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-1.5905563640000009E-2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-7.9527818200000044E-3</v>
          </cell>
          <cell r="AZ499">
            <v>-7.9527818199999975E-3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-8.1261527999999944E-3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-8.1261527999999996E-3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O499">
            <v>0</v>
          </cell>
          <cell r="GP499">
            <v>0</v>
          </cell>
          <cell r="GQ499">
            <v>0</v>
          </cell>
          <cell r="GR499">
            <v>0</v>
          </cell>
          <cell r="GS499">
            <v>0</v>
          </cell>
          <cell r="GT499">
            <v>0</v>
          </cell>
          <cell r="GU499">
            <v>0</v>
          </cell>
          <cell r="GV499">
            <v>0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E499">
            <v>0</v>
          </cell>
          <cell r="HF499">
            <v>0</v>
          </cell>
          <cell r="HG499">
            <v>0</v>
          </cell>
          <cell r="HH499">
            <v>0</v>
          </cell>
          <cell r="HI499">
            <v>0</v>
          </cell>
          <cell r="HJ499">
            <v>0</v>
          </cell>
          <cell r="HK499">
            <v>0</v>
          </cell>
          <cell r="HL499">
            <v>0</v>
          </cell>
          <cell r="HM499">
            <v>0</v>
          </cell>
          <cell r="HN499">
            <v>0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0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0</v>
          </cell>
          <cell r="IG499">
            <v>0</v>
          </cell>
          <cell r="IH499">
            <v>0</v>
          </cell>
          <cell r="II499">
            <v>0</v>
          </cell>
          <cell r="IJ499">
            <v>0</v>
          </cell>
          <cell r="IK499">
            <v>0</v>
          </cell>
          <cell r="IL499">
            <v>0</v>
          </cell>
          <cell r="IM499">
            <v>0</v>
          </cell>
          <cell r="IN499">
            <v>0</v>
          </cell>
          <cell r="IO499">
            <v>0</v>
          </cell>
          <cell r="IP499">
            <v>0</v>
          </cell>
          <cell r="IQ499">
            <v>0</v>
          </cell>
          <cell r="IR499">
            <v>0</v>
          </cell>
          <cell r="IS499">
            <v>0</v>
          </cell>
          <cell r="IT499">
            <v>0</v>
          </cell>
          <cell r="IU499">
            <v>0</v>
          </cell>
          <cell r="IV499">
            <v>0</v>
          </cell>
          <cell r="IW499">
            <v>0</v>
          </cell>
          <cell r="IX499">
            <v>0</v>
          </cell>
          <cell r="IY499">
            <v>0</v>
          </cell>
          <cell r="IZ499">
            <v>0</v>
          </cell>
          <cell r="JA499">
            <v>0</v>
          </cell>
          <cell r="JB499">
            <v>0</v>
          </cell>
          <cell r="JC499">
            <v>0</v>
          </cell>
          <cell r="JD499">
            <v>0</v>
          </cell>
          <cell r="JE499">
            <v>0</v>
          </cell>
          <cell r="JF499">
            <v>0</v>
          </cell>
          <cell r="JG499">
            <v>0</v>
          </cell>
          <cell r="JH499">
            <v>0</v>
          </cell>
          <cell r="JI499">
            <v>0</v>
          </cell>
          <cell r="JJ499">
            <v>0</v>
          </cell>
          <cell r="JK499">
            <v>0</v>
          </cell>
          <cell r="JL499">
            <v>0</v>
          </cell>
          <cell r="JM499">
            <v>0</v>
          </cell>
          <cell r="JN499">
            <v>0</v>
          </cell>
          <cell r="JO499">
            <v>0</v>
          </cell>
          <cell r="JP499">
            <v>0</v>
          </cell>
          <cell r="JQ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-1.1425617200000016E-2</v>
          </cell>
          <cell r="S500">
            <v>0</v>
          </cell>
          <cell r="T500">
            <v>0</v>
          </cell>
          <cell r="U500">
            <v>-3.8085390600000046E-3</v>
          </cell>
          <cell r="V500">
            <v>-3.8085390699999777E-3</v>
          </cell>
          <cell r="W500">
            <v>0</v>
          </cell>
          <cell r="X500">
            <v>0</v>
          </cell>
          <cell r="Y500">
            <v>0</v>
          </cell>
          <cell r="Z500">
            <v>-7.6170781400000109E-3</v>
          </cell>
          <cell r="AA500">
            <v>0</v>
          </cell>
          <cell r="AB500">
            <v>0</v>
          </cell>
          <cell r="AC500">
            <v>0</v>
          </cell>
          <cell r="AD500">
            <v>3.8085390700000003E-3</v>
          </cell>
          <cell r="AE500">
            <v>-3.8915653200000122E-3</v>
          </cell>
          <cell r="AF500">
            <v>0</v>
          </cell>
          <cell r="AG500">
            <v>0</v>
          </cell>
          <cell r="AH500">
            <v>0</v>
          </cell>
          <cell r="AI500">
            <v>3.8915653200000005E-3</v>
          </cell>
          <cell r="AJ500">
            <v>0</v>
          </cell>
          <cell r="AK500">
            <v>0</v>
          </cell>
          <cell r="AL500">
            <v>0</v>
          </cell>
          <cell r="AM500">
            <v>-3.8915653199999983E-3</v>
          </cell>
          <cell r="AN500">
            <v>0</v>
          </cell>
          <cell r="AO500">
            <v>0</v>
          </cell>
          <cell r="AP500">
            <v>0</v>
          </cell>
          <cell r="AQ500">
            <v>-3.8915653200000001E-3</v>
          </cell>
          <cell r="AR500">
            <v>-7.9528028199999934E-3</v>
          </cell>
          <cell r="AS500">
            <v>0</v>
          </cell>
          <cell r="AT500">
            <v>3.9764014100000002E-3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-7.9528028200000003E-3</v>
          </cell>
          <cell r="AZ500">
            <v>-3.9764014099999967E-3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-8.1261738000000042E-3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-8.1261738000000007E-3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-4.1516622400000012E-3</v>
          </cell>
          <cell r="BS500">
            <v>0</v>
          </cell>
          <cell r="BT500">
            <v>0</v>
          </cell>
          <cell r="BU500">
            <v>-4.1516622400000003E-3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-4.7251696499999996E-3</v>
          </cell>
          <cell r="ES500">
            <v>0</v>
          </cell>
          <cell r="ET500">
            <v>0</v>
          </cell>
          <cell r="EU500">
            <v>-4.7251696499999996E-3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-4.8281784299999998E-3</v>
          </cell>
          <cell r="FF500">
            <v>0</v>
          </cell>
          <cell r="FG500">
            <v>0</v>
          </cell>
          <cell r="FH500">
            <v>0</v>
          </cell>
          <cell r="FI500">
            <v>-4.8281784300000007E-3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O500">
            <v>0</v>
          </cell>
          <cell r="GP500">
            <v>0</v>
          </cell>
          <cell r="GQ500">
            <v>0</v>
          </cell>
          <cell r="GR500">
            <v>0</v>
          </cell>
          <cell r="GS500">
            <v>0</v>
          </cell>
          <cell r="GT500">
            <v>0</v>
          </cell>
          <cell r="GU500">
            <v>0</v>
          </cell>
          <cell r="GV500">
            <v>0</v>
          </cell>
          <cell r="GW500">
            <v>0</v>
          </cell>
          <cell r="GX500">
            <v>0</v>
          </cell>
          <cell r="GY500">
            <v>0</v>
          </cell>
          <cell r="GZ500">
            <v>0</v>
          </cell>
          <cell r="HA500">
            <v>0</v>
          </cell>
          <cell r="HB500">
            <v>0</v>
          </cell>
          <cell r="HC500">
            <v>0</v>
          </cell>
          <cell r="HD500">
            <v>0</v>
          </cell>
          <cell r="HE500">
            <v>0</v>
          </cell>
          <cell r="HF500">
            <v>0</v>
          </cell>
          <cell r="HG500">
            <v>0</v>
          </cell>
          <cell r="HH500">
            <v>0</v>
          </cell>
          <cell r="HI500">
            <v>0</v>
          </cell>
          <cell r="HJ500">
            <v>0</v>
          </cell>
          <cell r="HK500">
            <v>0</v>
          </cell>
          <cell r="HL500">
            <v>0</v>
          </cell>
          <cell r="HM500">
            <v>0</v>
          </cell>
          <cell r="HN500">
            <v>0</v>
          </cell>
          <cell r="HO500">
            <v>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0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0</v>
          </cell>
          <cell r="IE500">
            <v>0</v>
          </cell>
          <cell r="IF500">
            <v>0</v>
          </cell>
          <cell r="IG500">
            <v>0</v>
          </cell>
          <cell r="IH500">
            <v>0</v>
          </cell>
          <cell r="II500">
            <v>0</v>
          </cell>
          <cell r="IJ500">
            <v>0</v>
          </cell>
          <cell r="IK500">
            <v>0</v>
          </cell>
          <cell r="IL500">
            <v>0</v>
          </cell>
          <cell r="IM500">
            <v>0</v>
          </cell>
          <cell r="IN500">
            <v>0</v>
          </cell>
          <cell r="IO500">
            <v>0</v>
          </cell>
          <cell r="IP500">
            <v>0</v>
          </cell>
          <cell r="IQ500">
            <v>0</v>
          </cell>
          <cell r="IR500">
            <v>0</v>
          </cell>
          <cell r="IS500">
            <v>0</v>
          </cell>
          <cell r="IT500">
            <v>0</v>
          </cell>
          <cell r="IU500">
            <v>0</v>
          </cell>
          <cell r="IV500">
            <v>0</v>
          </cell>
          <cell r="IW500">
            <v>0</v>
          </cell>
          <cell r="IX500">
            <v>0</v>
          </cell>
          <cell r="IY500">
            <v>0</v>
          </cell>
          <cell r="IZ500">
            <v>0</v>
          </cell>
          <cell r="JA500">
            <v>0</v>
          </cell>
          <cell r="JB500">
            <v>0</v>
          </cell>
          <cell r="JC500">
            <v>0</v>
          </cell>
          <cell r="JD500">
            <v>0</v>
          </cell>
          <cell r="JE500">
            <v>0</v>
          </cell>
          <cell r="JF500">
            <v>0</v>
          </cell>
          <cell r="JG500">
            <v>0</v>
          </cell>
          <cell r="JH500">
            <v>0</v>
          </cell>
          <cell r="JI500">
            <v>0</v>
          </cell>
          <cell r="JJ500">
            <v>0</v>
          </cell>
          <cell r="JK500">
            <v>0</v>
          </cell>
          <cell r="JL500">
            <v>0</v>
          </cell>
          <cell r="JM500">
            <v>0</v>
          </cell>
          <cell r="JN500">
            <v>0</v>
          </cell>
          <cell r="JO500">
            <v>0</v>
          </cell>
          <cell r="JP500">
            <v>0</v>
          </cell>
          <cell r="JQ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-7.6170781300000101E-3</v>
          </cell>
          <cell r="S501">
            <v>3.8085390700000055E-3</v>
          </cell>
          <cell r="T501">
            <v>0</v>
          </cell>
          <cell r="U501">
            <v>-3.8085390600000046E-3</v>
          </cell>
          <cell r="V501">
            <v>-3.8085390699999777E-3</v>
          </cell>
          <cell r="W501">
            <v>0</v>
          </cell>
          <cell r="X501">
            <v>0</v>
          </cell>
          <cell r="Y501">
            <v>0</v>
          </cell>
          <cell r="Z501">
            <v>-7.6170781400000109E-3</v>
          </cell>
          <cell r="AA501">
            <v>0</v>
          </cell>
          <cell r="AB501">
            <v>0</v>
          </cell>
          <cell r="AC501">
            <v>0</v>
          </cell>
          <cell r="AD501">
            <v>3.8085390700000003E-3</v>
          </cell>
          <cell r="AE501">
            <v>-3.8915653200000122E-3</v>
          </cell>
          <cell r="AF501">
            <v>0</v>
          </cell>
          <cell r="AG501">
            <v>0</v>
          </cell>
          <cell r="AH501">
            <v>0</v>
          </cell>
          <cell r="AI501">
            <v>3.8915653200000005E-3</v>
          </cell>
          <cell r="AJ501">
            <v>0</v>
          </cell>
          <cell r="AK501">
            <v>0</v>
          </cell>
          <cell r="AL501">
            <v>0</v>
          </cell>
          <cell r="AM501">
            <v>-3.8915653199999983E-3</v>
          </cell>
          <cell r="AN501">
            <v>0</v>
          </cell>
          <cell r="AO501">
            <v>0</v>
          </cell>
          <cell r="AP501">
            <v>0</v>
          </cell>
          <cell r="AQ501">
            <v>-3.8915653200000001E-3</v>
          </cell>
          <cell r="AR501">
            <v>-7.9528028199999934E-3</v>
          </cell>
          <cell r="AS501">
            <v>0</v>
          </cell>
          <cell r="AT501">
            <v>3.9764014100000002E-3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-7.9528028200000003E-3</v>
          </cell>
          <cell r="AZ501">
            <v>-3.9764014099999967E-3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-8.1261738000000042E-3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-8.1261738000000007E-3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-4.1516622400000012E-3</v>
          </cell>
          <cell r="BS501">
            <v>0</v>
          </cell>
          <cell r="BT501">
            <v>0</v>
          </cell>
          <cell r="BU501">
            <v>-4.1516622400000003E-3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-4.7251696499999996E-3</v>
          </cell>
          <cell r="ES501">
            <v>0</v>
          </cell>
          <cell r="ET501">
            <v>0</v>
          </cell>
          <cell r="EU501">
            <v>-4.7251696499999996E-3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O501">
            <v>0</v>
          </cell>
          <cell r="GP501">
            <v>0</v>
          </cell>
          <cell r="GQ501">
            <v>0</v>
          </cell>
          <cell r="GR501">
            <v>0</v>
          </cell>
          <cell r="GS501">
            <v>0</v>
          </cell>
          <cell r="GT501">
            <v>0</v>
          </cell>
          <cell r="GU501">
            <v>0</v>
          </cell>
          <cell r="GV501">
            <v>0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E501">
            <v>0</v>
          </cell>
          <cell r="HF501">
            <v>0</v>
          </cell>
          <cell r="HG501">
            <v>0</v>
          </cell>
          <cell r="HH501">
            <v>0</v>
          </cell>
          <cell r="HI501">
            <v>0</v>
          </cell>
          <cell r="HJ501">
            <v>0</v>
          </cell>
          <cell r="HK501">
            <v>0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0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0</v>
          </cell>
          <cell r="IG501">
            <v>0</v>
          </cell>
          <cell r="IH501">
            <v>0</v>
          </cell>
          <cell r="II501">
            <v>0</v>
          </cell>
          <cell r="IJ501">
            <v>0</v>
          </cell>
          <cell r="IK501">
            <v>0</v>
          </cell>
          <cell r="IL501">
            <v>0</v>
          </cell>
          <cell r="IM501">
            <v>0</v>
          </cell>
          <cell r="IN501">
            <v>0</v>
          </cell>
          <cell r="IO501">
            <v>0</v>
          </cell>
          <cell r="IP501">
            <v>0</v>
          </cell>
          <cell r="IQ501">
            <v>0</v>
          </cell>
          <cell r="IR501">
            <v>0</v>
          </cell>
          <cell r="IS501">
            <v>0</v>
          </cell>
          <cell r="IT501">
            <v>0</v>
          </cell>
          <cell r="IU501">
            <v>0</v>
          </cell>
          <cell r="IV501">
            <v>0</v>
          </cell>
          <cell r="IW501">
            <v>0</v>
          </cell>
          <cell r="IX501">
            <v>0</v>
          </cell>
          <cell r="IY501">
            <v>0</v>
          </cell>
          <cell r="IZ501">
            <v>0</v>
          </cell>
          <cell r="JA501">
            <v>0</v>
          </cell>
          <cell r="JB501">
            <v>0</v>
          </cell>
          <cell r="JC501">
            <v>0</v>
          </cell>
          <cell r="JD501">
            <v>0</v>
          </cell>
          <cell r="JE501">
            <v>0</v>
          </cell>
          <cell r="JF501">
            <v>0</v>
          </cell>
          <cell r="JG501">
            <v>0</v>
          </cell>
          <cell r="JH501">
            <v>0</v>
          </cell>
          <cell r="JI501">
            <v>0</v>
          </cell>
          <cell r="JJ501">
            <v>0</v>
          </cell>
          <cell r="JK501">
            <v>0</v>
          </cell>
          <cell r="JL501">
            <v>0</v>
          </cell>
          <cell r="JM501">
            <v>0</v>
          </cell>
          <cell r="JN501">
            <v>0</v>
          </cell>
          <cell r="JO501">
            <v>0</v>
          </cell>
          <cell r="JP501">
            <v>0</v>
          </cell>
          <cell r="JQ501">
            <v>0</v>
          </cell>
        </row>
        <row r="502">
          <cell r="F502">
            <v>0</v>
          </cell>
          <cell r="G502">
            <v>0</v>
          </cell>
          <cell r="H502">
            <v>1.7925582000000162E-4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-8.6846181299999881E-3</v>
          </cell>
          <cell r="S502">
            <v>0</v>
          </cell>
          <cell r="T502">
            <v>3.8085285699999971E-3</v>
          </cell>
          <cell r="U502">
            <v>-3.8085285699999971E-3</v>
          </cell>
          <cell r="V502">
            <v>-3.8085285599999963E-3</v>
          </cell>
          <cell r="W502">
            <v>-1.0675610000000016E-3</v>
          </cell>
          <cell r="X502">
            <v>0</v>
          </cell>
          <cell r="Y502">
            <v>0</v>
          </cell>
          <cell r="Z502">
            <v>-3.808528570000011E-3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3.8915548200000013E-3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-3.8915548199999761E-3</v>
          </cell>
          <cell r="AR502">
            <v>-1.1929172729999993E-2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-7.9527818200000044E-3</v>
          </cell>
          <cell r="AZ502">
            <v>-3.9763909099999953E-3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-8.1261527999999944E-3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-8.1261527999999996E-3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O502">
            <v>0</v>
          </cell>
          <cell r="GP502">
            <v>0</v>
          </cell>
          <cell r="GQ502">
            <v>0</v>
          </cell>
          <cell r="GR502">
            <v>0</v>
          </cell>
          <cell r="GS502">
            <v>0</v>
          </cell>
          <cell r="GT502">
            <v>0</v>
          </cell>
          <cell r="GU502">
            <v>0</v>
          </cell>
          <cell r="GV502">
            <v>0</v>
          </cell>
          <cell r="GW502">
            <v>0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  <cell r="HB502">
            <v>0</v>
          </cell>
          <cell r="HC502">
            <v>0</v>
          </cell>
          <cell r="HD502">
            <v>0</v>
          </cell>
          <cell r="HE502">
            <v>0</v>
          </cell>
          <cell r="HF502">
            <v>0</v>
          </cell>
          <cell r="HG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0</v>
          </cell>
          <cell r="HN502">
            <v>0</v>
          </cell>
          <cell r="HO502">
            <v>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0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0</v>
          </cell>
          <cell r="IE502">
            <v>0</v>
          </cell>
          <cell r="IF502">
            <v>0</v>
          </cell>
          <cell r="IG502">
            <v>0</v>
          </cell>
          <cell r="IH502">
            <v>0</v>
          </cell>
          <cell r="II502">
            <v>0</v>
          </cell>
          <cell r="IJ502">
            <v>0</v>
          </cell>
          <cell r="IK502">
            <v>0</v>
          </cell>
          <cell r="IL502">
            <v>0</v>
          </cell>
          <cell r="IM502">
            <v>0</v>
          </cell>
          <cell r="IN502">
            <v>0</v>
          </cell>
          <cell r="IO502">
            <v>0</v>
          </cell>
          <cell r="IP502">
            <v>0</v>
          </cell>
          <cell r="IQ502">
            <v>0</v>
          </cell>
          <cell r="IR502">
            <v>0</v>
          </cell>
          <cell r="IS502">
            <v>0</v>
          </cell>
          <cell r="IT502">
            <v>0</v>
          </cell>
          <cell r="IU502">
            <v>0</v>
          </cell>
          <cell r="IV502">
            <v>0</v>
          </cell>
          <cell r="IW502">
            <v>0</v>
          </cell>
          <cell r="IX502">
            <v>0</v>
          </cell>
          <cell r="IY502">
            <v>0</v>
          </cell>
          <cell r="IZ502">
            <v>0</v>
          </cell>
          <cell r="JA502">
            <v>0</v>
          </cell>
          <cell r="JB502">
            <v>0</v>
          </cell>
          <cell r="JC502">
            <v>0</v>
          </cell>
          <cell r="JD502">
            <v>0</v>
          </cell>
          <cell r="JE502">
            <v>0</v>
          </cell>
          <cell r="JF502">
            <v>0</v>
          </cell>
          <cell r="JG502">
            <v>0</v>
          </cell>
          <cell r="JH502">
            <v>0</v>
          </cell>
          <cell r="JI502">
            <v>0</v>
          </cell>
          <cell r="JJ502">
            <v>0</v>
          </cell>
          <cell r="JK502">
            <v>0</v>
          </cell>
          <cell r="JL502">
            <v>0</v>
          </cell>
          <cell r="JM502">
            <v>0</v>
          </cell>
          <cell r="JN502">
            <v>0</v>
          </cell>
          <cell r="JO502">
            <v>0</v>
          </cell>
          <cell r="JP502">
            <v>0</v>
          </cell>
          <cell r="JQ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O503">
            <v>0</v>
          </cell>
          <cell r="GP503">
            <v>0</v>
          </cell>
          <cell r="GQ503">
            <v>0</v>
          </cell>
          <cell r="GR503">
            <v>0</v>
          </cell>
          <cell r="GS503">
            <v>0</v>
          </cell>
          <cell r="GT503">
            <v>0</v>
          </cell>
          <cell r="GU503">
            <v>0</v>
          </cell>
          <cell r="GV503">
            <v>0</v>
          </cell>
          <cell r="GW503">
            <v>0</v>
          </cell>
          <cell r="GX503">
            <v>0</v>
          </cell>
          <cell r="GY503">
            <v>0</v>
          </cell>
          <cell r="GZ503">
            <v>0</v>
          </cell>
          <cell r="HA503">
            <v>0</v>
          </cell>
          <cell r="HB503">
            <v>0</v>
          </cell>
          <cell r="HC503">
            <v>0</v>
          </cell>
          <cell r="HD503">
            <v>0</v>
          </cell>
          <cell r="HE503">
            <v>0</v>
          </cell>
          <cell r="HF503">
            <v>0</v>
          </cell>
          <cell r="HG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0</v>
          </cell>
          <cell r="HN503">
            <v>0</v>
          </cell>
          <cell r="HO503">
            <v>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0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0</v>
          </cell>
          <cell r="IE503">
            <v>0</v>
          </cell>
          <cell r="IF503">
            <v>0</v>
          </cell>
          <cell r="IG503">
            <v>0</v>
          </cell>
          <cell r="IH503">
            <v>0</v>
          </cell>
          <cell r="II503">
            <v>0</v>
          </cell>
          <cell r="IJ503">
            <v>0</v>
          </cell>
          <cell r="IK503">
            <v>0</v>
          </cell>
          <cell r="IL503">
            <v>0</v>
          </cell>
          <cell r="IM503">
            <v>0</v>
          </cell>
          <cell r="IN503">
            <v>0</v>
          </cell>
          <cell r="IO503">
            <v>0</v>
          </cell>
          <cell r="IP503">
            <v>0</v>
          </cell>
          <cell r="IQ503">
            <v>0</v>
          </cell>
          <cell r="IR503">
            <v>0</v>
          </cell>
          <cell r="IS503">
            <v>0</v>
          </cell>
          <cell r="IT503">
            <v>0</v>
          </cell>
          <cell r="IU503">
            <v>0</v>
          </cell>
          <cell r="IV503">
            <v>0</v>
          </cell>
          <cell r="IW503">
            <v>0</v>
          </cell>
          <cell r="IX503">
            <v>0</v>
          </cell>
          <cell r="IY503">
            <v>0</v>
          </cell>
          <cell r="IZ503">
            <v>0</v>
          </cell>
          <cell r="JA503">
            <v>0</v>
          </cell>
          <cell r="JB503">
            <v>0</v>
          </cell>
          <cell r="JC503">
            <v>0</v>
          </cell>
          <cell r="JD503">
            <v>0</v>
          </cell>
          <cell r="JE503">
            <v>0</v>
          </cell>
          <cell r="JF503">
            <v>0</v>
          </cell>
          <cell r="JG503">
            <v>0</v>
          </cell>
          <cell r="JH503">
            <v>0</v>
          </cell>
          <cell r="JI503">
            <v>0</v>
          </cell>
          <cell r="JJ503">
            <v>0</v>
          </cell>
          <cell r="JK503">
            <v>0</v>
          </cell>
          <cell r="JL503">
            <v>0</v>
          </cell>
          <cell r="JM503">
            <v>0</v>
          </cell>
          <cell r="JN503">
            <v>0</v>
          </cell>
          <cell r="JO503">
            <v>0</v>
          </cell>
          <cell r="JP503">
            <v>0</v>
          </cell>
          <cell r="JQ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0</v>
          </cell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E504">
            <v>0</v>
          </cell>
          <cell r="HF504">
            <v>0</v>
          </cell>
          <cell r="HG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0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0</v>
          </cell>
          <cell r="IG504">
            <v>0</v>
          </cell>
          <cell r="IH504">
            <v>0</v>
          </cell>
          <cell r="II504">
            <v>0</v>
          </cell>
          <cell r="IJ504">
            <v>0</v>
          </cell>
          <cell r="IK504">
            <v>0</v>
          </cell>
          <cell r="IL504">
            <v>0</v>
          </cell>
          <cell r="IM504">
            <v>0</v>
          </cell>
          <cell r="IN504">
            <v>0</v>
          </cell>
          <cell r="IO504">
            <v>0</v>
          </cell>
          <cell r="IP504">
            <v>0</v>
          </cell>
          <cell r="IQ504">
            <v>0</v>
          </cell>
          <cell r="IR504">
            <v>0</v>
          </cell>
          <cell r="IS504">
            <v>0</v>
          </cell>
          <cell r="IT504">
            <v>0</v>
          </cell>
          <cell r="IU504">
            <v>0</v>
          </cell>
          <cell r="IV504">
            <v>0</v>
          </cell>
          <cell r="IW504">
            <v>0</v>
          </cell>
          <cell r="IX504">
            <v>0</v>
          </cell>
          <cell r="IY504">
            <v>0</v>
          </cell>
          <cell r="IZ504">
            <v>0</v>
          </cell>
          <cell r="JA504">
            <v>0</v>
          </cell>
          <cell r="JB504">
            <v>0</v>
          </cell>
          <cell r="JC504">
            <v>0</v>
          </cell>
          <cell r="JD504">
            <v>0</v>
          </cell>
          <cell r="JE504">
            <v>0</v>
          </cell>
          <cell r="JF504">
            <v>0</v>
          </cell>
          <cell r="JG504">
            <v>0</v>
          </cell>
          <cell r="JH504">
            <v>0</v>
          </cell>
          <cell r="JI504">
            <v>0</v>
          </cell>
          <cell r="JJ504">
            <v>0</v>
          </cell>
          <cell r="JK504">
            <v>0</v>
          </cell>
          <cell r="JL504">
            <v>0</v>
          </cell>
          <cell r="JM504">
            <v>0</v>
          </cell>
          <cell r="JN504">
            <v>0</v>
          </cell>
          <cell r="JO504">
            <v>0</v>
          </cell>
          <cell r="JP504">
            <v>0</v>
          </cell>
          <cell r="JQ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O505">
            <v>0</v>
          </cell>
          <cell r="GP505">
            <v>0</v>
          </cell>
          <cell r="GQ505">
            <v>0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0</v>
          </cell>
          <cell r="GX505">
            <v>0</v>
          </cell>
          <cell r="GY505">
            <v>0</v>
          </cell>
          <cell r="GZ505">
            <v>0</v>
          </cell>
          <cell r="HA505">
            <v>0</v>
          </cell>
          <cell r="HB505">
            <v>0</v>
          </cell>
          <cell r="HC505">
            <v>0</v>
          </cell>
          <cell r="HD505">
            <v>0</v>
          </cell>
          <cell r="HE505">
            <v>0</v>
          </cell>
          <cell r="HF505">
            <v>0</v>
          </cell>
          <cell r="HG505">
            <v>0</v>
          </cell>
          <cell r="HH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0</v>
          </cell>
          <cell r="HN505">
            <v>0</v>
          </cell>
          <cell r="HO505">
            <v>0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0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0</v>
          </cell>
          <cell r="IG505">
            <v>0</v>
          </cell>
          <cell r="IH505">
            <v>0</v>
          </cell>
          <cell r="II505">
            <v>0</v>
          </cell>
          <cell r="IJ505">
            <v>0</v>
          </cell>
          <cell r="IK505">
            <v>0</v>
          </cell>
          <cell r="IL505">
            <v>0</v>
          </cell>
          <cell r="IM505">
            <v>0</v>
          </cell>
          <cell r="IN505">
            <v>0</v>
          </cell>
          <cell r="IO505">
            <v>0</v>
          </cell>
          <cell r="IP505">
            <v>0</v>
          </cell>
          <cell r="IQ505">
            <v>0</v>
          </cell>
          <cell r="IR505">
            <v>0</v>
          </cell>
          <cell r="IS505">
            <v>0</v>
          </cell>
          <cell r="IT505">
            <v>0</v>
          </cell>
          <cell r="IU505">
            <v>0</v>
          </cell>
          <cell r="IV505">
            <v>0</v>
          </cell>
          <cell r="IW505">
            <v>0</v>
          </cell>
          <cell r="IX505">
            <v>0</v>
          </cell>
          <cell r="IY505">
            <v>0</v>
          </cell>
          <cell r="IZ505">
            <v>0</v>
          </cell>
          <cell r="JA505">
            <v>0</v>
          </cell>
          <cell r="JB505">
            <v>0</v>
          </cell>
          <cell r="JC505">
            <v>0</v>
          </cell>
          <cell r="JD505">
            <v>0</v>
          </cell>
          <cell r="JE505">
            <v>0</v>
          </cell>
          <cell r="JF505">
            <v>0</v>
          </cell>
          <cell r="JG505">
            <v>0</v>
          </cell>
          <cell r="JH505">
            <v>0</v>
          </cell>
          <cell r="JI505">
            <v>0</v>
          </cell>
          <cell r="JJ505">
            <v>0</v>
          </cell>
          <cell r="JK505">
            <v>0</v>
          </cell>
          <cell r="JL505">
            <v>0</v>
          </cell>
          <cell r="JM505">
            <v>0</v>
          </cell>
          <cell r="JN505">
            <v>0</v>
          </cell>
          <cell r="JO505">
            <v>0</v>
          </cell>
          <cell r="JP505">
            <v>0</v>
          </cell>
          <cell r="JQ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O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0</v>
          </cell>
          <cell r="GW506">
            <v>0</v>
          </cell>
          <cell r="GX506">
            <v>0</v>
          </cell>
          <cell r="GY506">
            <v>0</v>
          </cell>
          <cell r="GZ506">
            <v>0</v>
          </cell>
          <cell r="HA506">
            <v>0</v>
          </cell>
          <cell r="HB506">
            <v>0</v>
          </cell>
          <cell r="HC506">
            <v>0</v>
          </cell>
          <cell r="HD506">
            <v>0</v>
          </cell>
          <cell r="HE506">
            <v>0</v>
          </cell>
          <cell r="HF506">
            <v>0</v>
          </cell>
          <cell r="HG506">
            <v>0</v>
          </cell>
          <cell r="HH506">
            <v>0</v>
          </cell>
          <cell r="HI506">
            <v>0</v>
          </cell>
          <cell r="HJ506">
            <v>0</v>
          </cell>
          <cell r="HK506">
            <v>0</v>
          </cell>
          <cell r="HL506">
            <v>0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0</v>
          </cell>
          <cell r="IG506">
            <v>0</v>
          </cell>
          <cell r="IH506">
            <v>0</v>
          </cell>
          <cell r="II506">
            <v>0</v>
          </cell>
          <cell r="IJ506">
            <v>0</v>
          </cell>
          <cell r="IK506">
            <v>0</v>
          </cell>
          <cell r="IL506">
            <v>0</v>
          </cell>
          <cell r="IM506">
            <v>0</v>
          </cell>
          <cell r="IN506">
            <v>0</v>
          </cell>
          <cell r="IO506">
            <v>0</v>
          </cell>
          <cell r="IP506">
            <v>0</v>
          </cell>
          <cell r="IQ506">
            <v>0</v>
          </cell>
          <cell r="IR506">
            <v>0</v>
          </cell>
          <cell r="IS506">
            <v>0</v>
          </cell>
          <cell r="IT506">
            <v>0</v>
          </cell>
          <cell r="IU506">
            <v>0</v>
          </cell>
          <cell r="IV506">
            <v>0</v>
          </cell>
          <cell r="IW506">
            <v>0</v>
          </cell>
          <cell r="IX506">
            <v>0</v>
          </cell>
          <cell r="IY506">
            <v>0</v>
          </cell>
          <cell r="IZ506">
            <v>0</v>
          </cell>
          <cell r="JA506">
            <v>0</v>
          </cell>
          <cell r="JB506">
            <v>0</v>
          </cell>
          <cell r="JC506">
            <v>0</v>
          </cell>
          <cell r="JD506">
            <v>0</v>
          </cell>
          <cell r="JE506">
            <v>0</v>
          </cell>
          <cell r="JF506">
            <v>0</v>
          </cell>
          <cell r="JG506">
            <v>0</v>
          </cell>
          <cell r="JH506">
            <v>0</v>
          </cell>
          <cell r="JI506">
            <v>0</v>
          </cell>
          <cell r="JJ506">
            <v>0</v>
          </cell>
          <cell r="JK506">
            <v>0</v>
          </cell>
          <cell r="JL506">
            <v>0</v>
          </cell>
          <cell r="JM506">
            <v>0</v>
          </cell>
          <cell r="JN506">
            <v>0</v>
          </cell>
          <cell r="JO506">
            <v>0</v>
          </cell>
          <cell r="JP506">
            <v>0</v>
          </cell>
          <cell r="JQ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O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  <cell r="HB507">
            <v>0</v>
          </cell>
          <cell r="HC507">
            <v>0</v>
          </cell>
          <cell r="HD507">
            <v>0</v>
          </cell>
          <cell r="HE507">
            <v>0</v>
          </cell>
          <cell r="HF507">
            <v>0</v>
          </cell>
          <cell r="HG507">
            <v>0</v>
          </cell>
          <cell r="HH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0</v>
          </cell>
          <cell r="IE507">
            <v>0</v>
          </cell>
          <cell r="IF507">
            <v>0</v>
          </cell>
          <cell r="IG507">
            <v>0</v>
          </cell>
          <cell r="IH507">
            <v>0</v>
          </cell>
          <cell r="II507">
            <v>0</v>
          </cell>
          <cell r="IJ507">
            <v>0</v>
          </cell>
          <cell r="IK507">
            <v>0</v>
          </cell>
          <cell r="IL507">
            <v>0</v>
          </cell>
          <cell r="IM507">
            <v>0</v>
          </cell>
          <cell r="IN507">
            <v>0</v>
          </cell>
          <cell r="IO507">
            <v>0</v>
          </cell>
          <cell r="IP507">
            <v>0</v>
          </cell>
          <cell r="IQ507">
            <v>0</v>
          </cell>
          <cell r="IR507">
            <v>0</v>
          </cell>
          <cell r="IS507">
            <v>0</v>
          </cell>
          <cell r="IT507">
            <v>0</v>
          </cell>
          <cell r="IU507">
            <v>0</v>
          </cell>
          <cell r="IV507">
            <v>0</v>
          </cell>
          <cell r="IW507">
            <v>0</v>
          </cell>
          <cell r="IX507">
            <v>0</v>
          </cell>
          <cell r="IY507">
            <v>0</v>
          </cell>
          <cell r="IZ507">
            <v>0</v>
          </cell>
          <cell r="JA507">
            <v>0</v>
          </cell>
          <cell r="JB507">
            <v>0</v>
          </cell>
          <cell r="JC507">
            <v>0</v>
          </cell>
          <cell r="JD507">
            <v>0</v>
          </cell>
          <cell r="JE507">
            <v>0</v>
          </cell>
          <cell r="JF507">
            <v>0</v>
          </cell>
          <cell r="JG507">
            <v>0</v>
          </cell>
          <cell r="JH507">
            <v>0</v>
          </cell>
          <cell r="JI507">
            <v>0</v>
          </cell>
          <cell r="JJ507">
            <v>0</v>
          </cell>
          <cell r="JK507">
            <v>0</v>
          </cell>
          <cell r="JL507">
            <v>0</v>
          </cell>
          <cell r="JM507">
            <v>0</v>
          </cell>
          <cell r="JN507">
            <v>0</v>
          </cell>
          <cell r="JO507">
            <v>0</v>
          </cell>
          <cell r="JP507">
            <v>0</v>
          </cell>
          <cell r="JQ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0</v>
          </cell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E508">
            <v>0</v>
          </cell>
          <cell r="HF508">
            <v>0</v>
          </cell>
          <cell r="HG508">
            <v>0</v>
          </cell>
          <cell r="HH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0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0</v>
          </cell>
          <cell r="IG508">
            <v>0</v>
          </cell>
          <cell r="IH508">
            <v>0</v>
          </cell>
          <cell r="II508">
            <v>0</v>
          </cell>
          <cell r="IJ508">
            <v>0</v>
          </cell>
          <cell r="IK508">
            <v>0</v>
          </cell>
          <cell r="IL508">
            <v>0</v>
          </cell>
          <cell r="IM508">
            <v>0</v>
          </cell>
          <cell r="IN508">
            <v>0</v>
          </cell>
          <cell r="IO508">
            <v>0</v>
          </cell>
          <cell r="IP508">
            <v>0</v>
          </cell>
          <cell r="IQ508">
            <v>0</v>
          </cell>
          <cell r="IR508">
            <v>0</v>
          </cell>
          <cell r="IS508">
            <v>0</v>
          </cell>
          <cell r="IT508">
            <v>0</v>
          </cell>
          <cell r="IU508">
            <v>0</v>
          </cell>
          <cell r="IV508">
            <v>0</v>
          </cell>
          <cell r="IW508">
            <v>0</v>
          </cell>
          <cell r="IX508">
            <v>0</v>
          </cell>
          <cell r="IY508">
            <v>0</v>
          </cell>
          <cell r="IZ508">
            <v>0</v>
          </cell>
          <cell r="JA508">
            <v>0</v>
          </cell>
          <cell r="JB508">
            <v>0</v>
          </cell>
          <cell r="JC508">
            <v>0</v>
          </cell>
          <cell r="JD508">
            <v>0</v>
          </cell>
          <cell r="JE508">
            <v>0</v>
          </cell>
          <cell r="JF508">
            <v>0</v>
          </cell>
          <cell r="JG508">
            <v>0</v>
          </cell>
          <cell r="JH508">
            <v>0</v>
          </cell>
          <cell r="JI508">
            <v>0</v>
          </cell>
          <cell r="JJ508">
            <v>0</v>
          </cell>
          <cell r="JK508">
            <v>0</v>
          </cell>
          <cell r="JL508">
            <v>0</v>
          </cell>
          <cell r="JM508">
            <v>0</v>
          </cell>
          <cell r="JN508">
            <v>0</v>
          </cell>
          <cell r="JO508">
            <v>0</v>
          </cell>
          <cell r="JP508">
            <v>0</v>
          </cell>
          <cell r="JQ508">
            <v>0</v>
          </cell>
        </row>
        <row r="509">
          <cell r="F509">
            <v>0</v>
          </cell>
          <cell r="G509">
            <v>0</v>
          </cell>
          <cell r="H509">
            <v>3.9065297100000229E-3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-3.153584202000026E-2</v>
          </cell>
          <cell r="S509">
            <v>1.1425596209999944E-2</v>
          </cell>
          <cell r="T509">
            <v>7.6170571400000497E-3</v>
          </cell>
          <cell r="U509">
            <v>-1.5234135259999948E-2</v>
          </cell>
          <cell r="V509">
            <v>-1.9042663829999862E-2</v>
          </cell>
          <cell r="W509">
            <v>-4.8760895700000195E-3</v>
          </cell>
          <cell r="X509">
            <v>0</v>
          </cell>
          <cell r="Y509">
            <v>0</v>
          </cell>
          <cell r="Z509">
            <v>-1.9042684850000047E-2</v>
          </cell>
          <cell r="AA509">
            <v>0</v>
          </cell>
          <cell r="AB509">
            <v>0</v>
          </cell>
          <cell r="AC509">
            <v>0</v>
          </cell>
          <cell r="AD509">
            <v>7.6170781400000109E-3</v>
          </cell>
          <cell r="AE509">
            <v>-3.8915758199995487E-3</v>
          </cell>
          <cell r="AF509">
            <v>0</v>
          </cell>
          <cell r="AG509">
            <v>0</v>
          </cell>
          <cell r="AH509">
            <v>7.7831096400000077E-3</v>
          </cell>
          <cell r="AI509">
            <v>7.783130640000001E-3</v>
          </cell>
          <cell r="AJ509">
            <v>0</v>
          </cell>
          <cell r="AK509">
            <v>0</v>
          </cell>
          <cell r="AL509">
            <v>0</v>
          </cell>
          <cell r="AM509">
            <v>-7.7831306400000244E-3</v>
          </cell>
          <cell r="AN509">
            <v>0</v>
          </cell>
          <cell r="AO509">
            <v>0</v>
          </cell>
          <cell r="AP509">
            <v>0</v>
          </cell>
          <cell r="AQ509">
            <v>-1.1674685459999945E-2</v>
          </cell>
          <cell r="AR509">
            <v>-4.3740342009999988E-2</v>
          </cell>
          <cell r="AS509">
            <v>0</v>
          </cell>
          <cell r="AT509">
            <v>7.9528028200000003E-3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-3.1811169280000023E-2</v>
          </cell>
          <cell r="AZ509">
            <v>-1.9881975549999986E-2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-3.2504653199999983E-2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-3.2504653199999997E-2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-8.3033244800000058E-3</v>
          </cell>
          <cell r="BS509">
            <v>0</v>
          </cell>
          <cell r="BT509">
            <v>0</v>
          </cell>
          <cell r="BU509">
            <v>-8.3033244800000006E-3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-9.4503392999999991E-3</v>
          </cell>
          <cell r="ES509">
            <v>0</v>
          </cell>
          <cell r="ET509">
            <v>0</v>
          </cell>
          <cell r="EU509">
            <v>-9.4503392999999991E-3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-4.8281784299999964E-3</v>
          </cell>
          <cell r="FF509">
            <v>0</v>
          </cell>
          <cell r="FG509">
            <v>0</v>
          </cell>
          <cell r="FH509">
            <v>0</v>
          </cell>
          <cell r="FI509">
            <v>-4.8281784300000007E-3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O509">
            <v>0</v>
          </cell>
          <cell r="GP509">
            <v>0</v>
          </cell>
          <cell r="GQ509">
            <v>0</v>
          </cell>
          <cell r="GR509">
            <v>0</v>
          </cell>
          <cell r="GS509">
            <v>0</v>
          </cell>
          <cell r="GT509">
            <v>0</v>
          </cell>
          <cell r="GU509">
            <v>0</v>
          </cell>
          <cell r="GV509">
            <v>0</v>
          </cell>
          <cell r="GW509">
            <v>0</v>
          </cell>
          <cell r="GX509">
            <v>0</v>
          </cell>
          <cell r="GY509">
            <v>0</v>
          </cell>
          <cell r="GZ509">
            <v>0</v>
          </cell>
          <cell r="HA509">
            <v>0</v>
          </cell>
          <cell r="HB509">
            <v>0</v>
          </cell>
          <cell r="HC509">
            <v>0</v>
          </cell>
          <cell r="HD509">
            <v>0</v>
          </cell>
          <cell r="HE509">
            <v>0</v>
          </cell>
          <cell r="HF509">
            <v>0</v>
          </cell>
          <cell r="HG509">
            <v>0</v>
          </cell>
          <cell r="HH509">
            <v>0</v>
          </cell>
          <cell r="HI509">
            <v>0</v>
          </cell>
          <cell r="HJ509">
            <v>0</v>
          </cell>
          <cell r="HK509">
            <v>0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0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>
            <v>0</v>
          </cell>
          <cell r="IG509">
            <v>0</v>
          </cell>
          <cell r="IH509">
            <v>0</v>
          </cell>
          <cell r="II509">
            <v>0</v>
          </cell>
          <cell r="IJ509">
            <v>0</v>
          </cell>
          <cell r="IK509">
            <v>0</v>
          </cell>
          <cell r="IL509">
            <v>0</v>
          </cell>
          <cell r="IM509">
            <v>0</v>
          </cell>
          <cell r="IN509">
            <v>0</v>
          </cell>
          <cell r="IO509">
            <v>0</v>
          </cell>
          <cell r="IP509">
            <v>0</v>
          </cell>
          <cell r="IQ509">
            <v>0</v>
          </cell>
          <cell r="IR509">
            <v>0</v>
          </cell>
          <cell r="IS509">
            <v>0</v>
          </cell>
          <cell r="IT509">
            <v>0</v>
          </cell>
          <cell r="IU509">
            <v>0</v>
          </cell>
          <cell r="IV509">
            <v>0</v>
          </cell>
          <cell r="IW509">
            <v>0</v>
          </cell>
          <cell r="IX509">
            <v>0</v>
          </cell>
          <cell r="IY509">
            <v>0</v>
          </cell>
          <cell r="IZ509">
            <v>0</v>
          </cell>
          <cell r="JA509">
            <v>0</v>
          </cell>
          <cell r="JB509">
            <v>0</v>
          </cell>
          <cell r="JC509">
            <v>0</v>
          </cell>
          <cell r="JD509">
            <v>0</v>
          </cell>
          <cell r="JE509">
            <v>0</v>
          </cell>
          <cell r="JF509">
            <v>0</v>
          </cell>
          <cell r="JG509">
            <v>0</v>
          </cell>
          <cell r="JH509">
            <v>0</v>
          </cell>
          <cell r="JI509">
            <v>0</v>
          </cell>
          <cell r="JJ509">
            <v>0</v>
          </cell>
          <cell r="JK509">
            <v>0</v>
          </cell>
          <cell r="JL509">
            <v>0</v>
          </cell>
          <cell r="JM509">
            <v>0</v>
          </cell>
          <cell r="JN509">
            <v>0</v>
          </cell>
          <cell r="JO509">
            <v>0</v>
          </cell>
          <cell r="JP509">
            <v>0</v>
          </cell>
          <cell r="JQ509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0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0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O511">
            <v>0</v>
          </cell>
          <cell r="GP511">
            <v>0</v>
          </cell>
          <cell r="GQ511">
            <v>0</v>
          </cell>
          <cell r="GR511">
            <v>0</v>
          </cell>
          <cell r="GS511">
            <v>0</v>
          </cell>
          <cell r="GT511">
            <v>0</v>
          </cell>
          <cell r="GU511">
            <v>0</v>
          </cell>
          <cell r="GV511">
            <v>0</v>
          </cell>
          <cell r="GW511">
            <v>0</v>
          </cell>
          <cell r="GX511">
            <v>0</v>
          </cell>
          <cell r="GY511">
            <v>0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0</v>
          </cell>
          <cell r="HE511">
            <v>0</v>
          </cell>
          <cell r="HF511">
            <v>0</v>
          </cell>
          <cell r="HG511">
            <v>0</v>
          </cell>
          <cell r="HH511">
            <v>0</v>
          </cell>
          <cell r="HI511">
            <v>0</v>
          </cell>
          <cell r="HJ511">
            <v>0</v>
          </cell>
          <cell r="HK511">
            <v>0</v>
          </cell>
          <cell r="HL511">
            <v>0</v>
          </cell>
          <cell r="HM511">
            <v>0</v>
          </cell>
          <cell r="HN511">
            <v>0</v>
          </cell>
          <cell r="HO511">
            <v>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0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0</v>
          </cell>
          <cell r="IE511">
            <v>0</v>
          </cell>
          <cell r="IF511">
            <v>0</v>
          </cell>
          <cell r="IG511">
            <v>0</v>
          </cell>
          <cell r="IH511">
            <v>0</v>
          </cell>
          <cell r="II511">
            <v>0</v>
          </cell>
          <cell r="IJ511">
            <v>0</v>
          </cell>
          <cell r="IK511">
            <v>0</v>
          </cell>
          <cell r="IL511">
            <v>0</v>
          </cell>
          <cell r="IM511">
            <v>0</v>
          </cell>
          <cell r="IN511">
            <v>0</v>
          </cell>
          <cell r="IO511">
            <v>0</v>
          </cell>
          <cell r="IP511">
            <v>0</v>
          </cell>
          <cell r="IQ511">
            <v>0</v>
          </cell>
          <cell r="IR511">
            <v>0</v>
          </cell>
          <cell r="IS511">
            <v>0</v>
          </cell>
          <cell r="IT511">
            <v>0</v>
          </cell>
          <cell r="IU511">
            <v>0</v>
          </cell>
          <cell r="IV511">
            <v>0</v>
          </cell>
          <cell r="IW511">
            <v>0</v>
          </cell>
          <cell r="IX511">
            <v>0</v>
          </cell>
          <cell r="IY511">
            <v>0</v>
          </cell>
          <cell r="IZ511">
            <v>0</v>
          </cell>
          <cell r="JA511">
            <v>0</v>
          </cell>
          <cell r="JB511">
            <v>0</v>
          </cell>
          <cell r="JC511">
            <v>0</v>
          </cell>
          <cell r="JD511">
            <v>0</v>
          </cell>
          <cell r="JE511">
            <v>0</v>
          </cell>
          <cell r="JF511">
            <v>0</v>
          </cell>
          <cell r="JG511">
            <v>0</v>
          </cell>
          <cell r="JH511">
            <v>0</v>
          </cell>
          <cell r="JI511">
            <v>0</v>
          </cell>
          <cell r="JJ511">
            <v>0</v>
          </cell>
          <cell r="JK511">
            <v>0</v>
          </cell>
          <cell r="JL511">
            <v>0</v>
          </cell>
          <cell r="JM511">
            <v>0</v>
          </cell>
          <cell r="JN511">
            <v>0</v>
          </cell>
          <cell r="JO511">
            <v>0</v>
          </cell>
          <cell r="JP511">
            <v>0</v>
          </cell>
          <cell r="JQ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0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0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O512">
            <v>0</v>
          </cell>
          <cell r="GP512">
            <v>0</v>
          </cell>
          <cell r="GQ512">
            <v>0</v>
          </cell>
          <cell r="GR512">
            <v>0</v>
          </cell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E512">
            <v>0</v>
          </cell>
          <cell r="HF512">
            <v>0</v>
          </cell>
          <cell r="HG512">
            <v>0</v>
          </cell>
          <cell r="HH512">
            <v>0</v>
          </cell>
          <cell r="HI512">
            <v>0</v>
          </cell>
          <cell r="HJ512">
            <v>0</v>
          </cell>
          <cell r="HK512">
            <v>0</v>
          </cell>
          <cell r="HL512">
            <v>0</v>
          </cell>
          <cell r="HM512">
            <v>0</v>
          </cell>
          <cell r="HN512">
            <v>0</v>
          </cell>
          <cell r="HO512">
            <v>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0</v>
          </cell>
          <cell r="IG512">
            <v>0</v>
          </cell>
          <cell r="IH512">
            <v>0</v>
          </cell>
          <cell r="II512">
            <v>0</v>
          </cell>
          <cell r="IJ512">
            <v>0</v>
          </cell>
          <cell r="IK512">
            <v>0</v>
          </cell>
          <cell r="IL512">
            <v>0</v>
          </cell>
          <cell r="IM512">
            <v>0</v>
          </cell>
          <cell r="IN512">
            <v>0</v>
          </cell>
          <cell r="IO512">
            <v>0</v>
          </cell>
          <cell r="IP512">
            <v>0</v>
          </cell>
          <cell r="IQ512">
            <v>0</v>
          </cell>
          <cell r="IR512">
            <v>0</v>
          </cell>
          <cell r="IS512">
            <v>0</v>
          </cell>
          <cell r="IT512">
            <v>0</v>
          </cell>
          <cell r="IU512">
            <v>0</v>
          </cell>
          <cell r="IV512">
            <v>0</v>
          </cell>
          <cell r="IW512">
            <v>0</v>
          </cell>
          <cell r="IX512">
            <v>0</v>
          </cell>
          <cell r="IY512">
            <v>0</v>
          </cell>
          <cell r="IZ512">
            <v>0</v>
          </cell>
          <cell r="JA512">
            <v>0</v>
          </cell>
          <cell r="JB512">
            <v>0</v>
          </cell>
          <cell r="JC512">
            <v>0</v>
          </cell>
          <cell r="JD512">
            <v>0</v>
          </cell>
          <cell r="JE512">
            <v>1.4025600000000082E-2</v>
          </cell>
          <cell r="JF512">
            <v>0</v>
          </cell>
          <cell r="JG512">
            <v>0</v>
          </cell>
          <cell r="JH512">
            <v>0</v>
          </cell>
          <cell r="JI512">
            <v>5.8440000000000714E-3</v>
          </cell>
          <cell r="JJ512">
            <v>8.1816000000000111E-3</v>
          </cell>
          <cell r="JK512">
            <v>0</v>
          </cell>
          <cell r="JL512">
            <v>0</v>
          </cell>
          <cell r="JM512">
            <v>0</v>
          </cell>
          <cell r="JN512">
            <v>0</v>
          </cell>
          <cell r="JO512">
            <v>0</v>
          </cell>
          <cell r="JP512">
            <v>0</v>
          </cell>
          <cell r="JQ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0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0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O513">
            <v>0</v>
          </cell>
          <cell r="GP513">
            <v>0</v>
          </cell>
          <cell r="GQ513">
            <v>0</v>
          </cell>
          <cell r="GR513">
            <v>0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  <cell r="HB513">
            <v>0</v>
          </cell>
          <cell r="HC513">
            <v>0</v>
          </cell>
          <cell r="HD513">
            <v>0</v>
          </cell>
          <cell r="HE513">
            <v>0</v>
          </cell>
          <cell r="HF513">
            <v>0</v>
          </cell>
          <cell r="HG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0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0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0</v>
          </cell>
          <cell r="IE513">
            <v>0</v>
          </cell>
          <cell r="IF513">
            <v>0</v>
          </cell>
          <cell r="IG513">
            <v>0</v>
          </cell>
          <cell r="IH513">
            <v>0</v>
          </cell>
          <cell r="II513">
            <v>0</v>
          </cell>
          <cell r="IJ513">
            <v>0</v>
          </cell>
          <cell r="IK513">
            <v>0</v>
          </cell>
          <cell r="IL513">
            <v>0</v>
          </cell>
          <cell r="IM513">
            <v>0</v>
          </cell>
          <cell r="IN513">
            <v>0</v>
          </cell>
          <cell r="IO513">
            <v>0</v>
          </cell>
          <cell r="IP513">
            <v>0</v>
          </cell>
          <cell r="IQ513">
            <v>0</v>
          </cell>
          <cell r="IR513">
            <v>0</v>
          </cell>
          <cell r="IS513">
            <v>0</v>
          </cell>
          <cell r="IT513">
            <v>0</v>
          </cell>
          <cell r="IU513">
            <v>0</v>
          </cell>
          <cell r="IV513">
            <v>0</v>
          </cell>
          <cell r="IW513">
            <v>0</v>
          </cell>
          <cell r="IX513">
            <v>0</v>
          </cell>
          <cell r="IY513">
            <v>0</v>
          </cell>
          <cell r="IZ513">
            <v>0</v>
          </cell>
          <cell r="JA513">
            <v>0</v>
          </cell>
          <cell r="JB513">
            <v>0</v>
          </cell>
          <cell r="JC513">
            <v>0</v>
          </cell>
          <cell r="JD513">
            <v>0</v>
          </cell>
          <cell r="JE513">
            <v>1.2739919999999572E-2</v>
          </cell>
          <cell r="JF513">
            <v>0</v>
          </cell>
          <cell r="JG513">
            <v>0</v>
          </cell>
          <cell r="JH513">
            <v>1.1687999999999699E-3</v>
          </cell>
          <cell r="JI513">
            <v>5.7271199999999745E-3</v>
          </cell>
          <cell r="JJ513">
            <v>5.8440000000000714E-3</v>
          </cell>
          <cell r="JK513">
            <v>0</v>
          </cell>
          <cell r="JL513">
            <v>0</v>
          </cell>
          <cell r="JM513">
            <v>0</v>
          </cell>
          <cell r="JN513">
            <v>0</v>
          </cell>
          <cell r="JO513">
            <v>0</v>
          </cell>
          <cell r="JP513">
            <v>0</v>
          </cell>
          <cell r="JQ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0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0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O514">
            <v>0</v>
          </cell>
          <cell r="GP514">
            <v>0</v>
          </cell>
          <cell r="GQ514">
            <v>0</v>
          </cell>
          <cell r="GR514">
            <v>0</v>
          </cell>
          <cell r="GS514">
            <v>0</v>
          </cell>
          <cell r="GT514">
            <v>0</v>
          </cell>
          <cell r="GU514">
            <v>0</v>
          </cell>
          <cell r="GV514">
            <v>0</v>
          </cell>
          <cell r="GW514">
            <v>0</v>
          </cell>
          <cell r="GX514">
            <v>0</v>
          </cell>
          <cell r="GY514">
            <v>0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E514">
            <v>0</v>
          </cell>
          <cell r="HF514">
            <v>0</v>
          </cell>
          <cell r="HG514">
            <v>0</v>
          </cell>
          <cell r="HH514">
            <v>0</v>
          </cell>
          <cell r="HI514">
            <v>0</v>
          </cell>
          <cell r="HJ514">
            <v>0</v>
          </cell>
          <cell r="HK514">
            <v>0</v>
          </cell>
          <cell r="HL514">
            <v>0</v>
          </cell>
          <cell r="HM514">
            <v>0</v>
          </cell>
          <cell r="HN514">
            <v>0</v>
          </cell>
          <cell r="HO514">
            <v>0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0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0</v>
          </cell>
          <cell r="IG514">
            <v>0</v>
          </cell>
          <cell r="IH514">
            <v>0</v>
          </cell>
          <cell r="II514">
            <v>0</v>
          </cell>
          <cell r="IJ514">
            <v>0</v>
          </cell>
          <cell r="IK514">
            <v>0</v>
          </cell>
          <cell r="IL514">
            <v>0</v>
          </cell>
          <cell r="IM514">
            <v>0</v>
          </cell>
          <cell r="IN514">
            <v>0</v>
          </cell>
          <cell r="IO514">
            <v>0</v>
          </cell>
          <cell r="IP514">
            <v>0</v>
          </cell>
          <cell r="IQ514">
            <v>0</v>
          </cell>
          <cell r="IR514">
            <v>0</v>
          </cell>
          <cell r="IS514">
            <v>0</v>
          </cell>
          <cell r="IT514">
            <v>0</v>
          </cell>
          <cell r="IU514">
            <v>0</v>
          </cell>
          <cell r="IV514">
            <v>0</v>
          </cell>
          <cell r="IW514">
            <v>0</v>
          </cell>
          <cell r="IX514">
            <v>0</v>
          </cell>
          <cell r="IY514">
            <v>0</v>
          </cell>
          <cell r="IZ514">
            <v>0</v>
          </cell>
          <cell r="JA514">
            <v>0</v>
          </cell>
          <cell r="JB514">
            <v>0</v>
          </cell>
          <cell r="JC514">
            <v>0</v>
          </cell>
          <cell r="JD514">
            <v>0</v>
          </cell>
          <cell r="JE514">
            <v>0</v>
          </cell>
          <cell r="JF514">
            <v>0</v>
          </cell>
          <cell r="JG514">
            <v>0</v>
          </cell>
          <cell r="JH514">
            <v>0</v>
          </cell>
          <cell r="JI514">
            <v>0</v>
          </cell>
          <cell r="JJ514">
            <v>0</v>
          </cell>
          <cell r="JK514">
            <v>0</v>
          </cell>
          <cell r="JL514">
            <v>0</v>
          </cell>
          <cell r="JM514">
            <v>0</v>
          </cell>
          <cell r="JN514">
            <v>0</v>
          </cell>
          <cell r="JO514">
            <v>0</v>
          </cell>
          <cell r="JP514">
            <v>0</v>
          </cell>
          <cell r="JQ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0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0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O515">
            <v>0</v>
          </cell>
          <cell r="GP515">
            <v>0</v>
          </cell>
          <cell r="GQ515">
            <v>0</v>
          </cell>
          <cell r="GR515">
            <v>0</v>
          </cell>
          <cell r="GS515">
            <v>0</v>
          </cell>
          <cell r="GT515">
            <v>0</v>
          </cell>
          <cell r="GU515">
            <v>0</v>
          </cell>
          <cell r="GV515">
            <v>0</v>
          </cell>
          <cell r="GW515">
            <v>0</v>
          </cell>
          <cell r="GX515">
            <v>0</v>
          </cell>
          <cell r="GY515">
            <v>0</v>
          </cell>
          <cell r="GZ515">
            <v>0</v>
          </cell>
          <cell r="HA515">
            <v>0</v>
          </cell>
          <cell r="HB515">
            <v>0</v>
          </cell>
          <cell r="HC515">
            <v>0</v>
          </cell>
          <cell r="HD515">
            <v>0</v>
          </cell>
          <cell r="HE515">
            <v>0</v>
          </cell>
          <cell r="HF515">
            <v>0</v>
          </cell>
          <cell r="HG515">
            <v>0</v>
          </cell>
          <cell r="HH515">
            <v>0</v>
          </cell>
          <cell r="HI515">
            <v>0</v>
          </cell>
          <cell r="HJ515">
            <v>0</v>
          </cell>
          <cell r="HK515">
            <v>0</v>
          </cell>
          <cell r="HL515">
            <v>0</v>
          </cell>
          <cell r="HM515">
            <v>0</v>
          </cell>
          <cell r="HN515">
            <v>0</v>
          </cell>
          <cell r="HO515">
            <v>0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0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0</v>
          </cell>
          <cell r="IE515">
            <v>0</v>
          </cell>
          <cell r="IF515">
            <v>0</v>
          </cell>
          <cell r="IG515">
            <v>0</v>
          </cell>
          <cell r="IH515">
            <v>0</v>
          </cell>
          <cell r="II515">
            <v>0</v>
          </cell>
          <cell r="IJ515">
            <v>0</v>
          </cell>
          <cell r="IK515">
            <v>0</v>
          </cell>
          <cell r="IL515">
            <v>0</v>
          </cell>
          <cell r="IM515">
            <v>0</v>
          </cell>
          <cell r="IN515">
            <v>0</v>
          </cell>
          <cell r="IO515">
            <v>0</v>
          </cell>
          <cell r="IP515">
            <v>0</v>
          </cell>
          <cell r="IQ515">
            <v>0</v>
          </cell>
          <cell r="IR515">
            <v>0</v>
          </cell>
          <cell r="IS515">
            <v>0</v>
          </cell>
          <cell r="IT515">
            <v>0</v>
          </cell>
          <cell r="IU515">
            <v>0</v>
          </cell>
          <cell r="IV515">
            <v>0</v>
          </cell>
          <cell r="IW515">
            <v>0</v>
          </cell>
          <cell r="IX515">
            <v>0</v>
          </cell>
          <cell r="IY515">
            <v>0</v>
          </cell>
          <cell r="IZ515">
            <v>0</v>
          </cell>
          <cell r="JA515">
            <v>0</v>
          </cell>
          <cell r="JB515">
            <v>0</v>
          </cell>
          <cell r="JC515">
            <v>0</v>
          </cell>
          <cell r="JD515">
            <v>0</v>
          </cell>
          <cell r="JE515">
            <v>5.7271199999995304E-3</v>
          </cell>
          <cell r="JF515">
            <v>0</v>
          </cell>
          <cell r="JG515">
            <v>0</v>
          </cell>
          <cell r="JH515">
            <v>0</v>
          </cell>
          <cell r="JI515">
            <v>5.7271200000000855E-3</v>
          </cell>
          <cell r="JJ515">
            <v>0</v>
          </cell>
          <cell r="JK515">
            <v>0</v>
          </cell>
          <cell r="JL515">
            <v>0</v>
          </cell>
          <cell r="JM515">
            <v>0</v>
          </cell>
          <cell r="JN515">
            <v>0</v>
          </cell>
          <cell r="JO515">
            <v>0</v>
          </cell>
          <cell r="JP515">
            <v>0</v>
          </cell>
          <cell r="JQ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0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0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O516">
            <v>0</v>
          </cell>
          <cell r="GP516">
            <v>0</v>
          </cell>
          <cell r="GQ516">
            <v>0</v>
          </cell>
          <cell r="GR516">
            <v>0</v>
          </cell>
          <cell r="GS516">
            <v>0</v>
          </cell>
          <cell r="GT516">
            <v>0</v>
          </cell>
          <cell r="GU516">
            <v>0</v>
          </cell>
          <cell r="GV516">
            <v>0</v>
          </cell>
          <cell r="GW516">
            <v>0</v>
          </cell>
          <cell r="GX516">
            <v>0</v>
          </cell>
          <cell r="GY516">
            <v>0</v>
          </cell>
          <cell r="GZ516">
            <v>0</v>
          </cell>
          <cell r="HA516">
            <v>0</v>
          </cell>
          <cell r="HB516">
            <v>0</v>
          </cell>
          <cell r="HC516">
            <v>0</v>
          </cell>
          <cell r="HD516">
            <v>0</v>
          </cell>
          <cell r="HE516">
            <v>0</v>
          </cell>
          <cell r="HF516">
            <v>0</v>
          </cell>
          <cell r="HG516">
            <v>0</v>
          </cell>
          <cell r="HH516">
            <v>0</v>
          </cell>
          <cell r="HI516">
            <v>0</v>
          </cell>
          <cell r="HJ516">
            <v>0</v>
          </cell>
          <cell r="HK516">
            <v>0</v>
          </cell>
          <cell r="HL516">
            <v>0</v>
          </cell>
          <cell r="HM516">
            <v>0</v>
          </cell>
          <cell r="HN516">
            <v>0</v>
          </cell>
          <cell r="HO516">
            <v>0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0</v>
          </cell>
          <cell r="IG516">
            <v>0</v>
          </cell>
          <cell r="IH516">
            <v>0</v>
          </cell>
          <cell r="II516">
            <v>0</v>
          </cell>
          <cell r="IJ516">
            <v>0</v>
          </cell>
          <cell r="IK516">
            <v>0</v>
          </cell>
          <cell r="IL516">
            <v>0</v>
          </cell>
          <cell r="IM516">
            <v>0</v>
          </cell>
          <cell r="IN516">
            <v>0</v>
          </cell>
          <cell r="IO516">
            <v>0</v>
          </cell>
          <cell r="IP516">
            <v>0</v>
          </cell>
          <cell r="IQ516">
            <v>0</v>
          </cell>
          <cell r="IR516">
            <v>0</v>
          </cell>
          <cell r="IS516">
            <v>0</v>
          </cell>
          <cell r="IT516">
            <v>0</v>
          </cell>
          <cell r="IU516">
            <v>0</v>
          </cell>
          <cell r="IV516">
            <v>0</v>
          </cell>
          <cell r="IW516">
            <v>0</v>
          </cell>
          <cell r="IX516">
            <v>0</v>
          </cell>
          <cell r="IY516">
            <v>0</v>
          </cell>
          <cell r="IZ516">
            <v>0</v>
          </cell>
          <cell r="JA516">
            <v>0</v>
          </cell>
          <cell r="JB516">
            <v>0</v>
          </cell>
          <cell r="JC516">
            <v>0</v>
          </cell>
          <cell r="JD516">
            <v>0</v>
          </cell>
          <cell r="JE516">
            <v>6.2179222000011691E-3</v>
          </cell>
          <cell r="JF516">
            <v>0</v>
          </cell>
          <cell r="JG516">
            <v>0</v>
          </cell>
          <cell r="JH516">
            <v>0</v>
          </cell>
          <cell r="JI516">
            <v>4.2169293900000682E-3</v>
          </cell>
          <cell r="JJ516">
            <v>2.0009928099999907E-3</v>
          </cell>
          <cell r="JK516">
            <v>0</v>
          </cell>
          <cell r="JL516">
            <v>0</v>
          </cell>
          <cell r="JM516">
            <v>0</v>
          </cell>
          <cell r="JN516">
            <v>0</v>
          </cell>
          <cell r="JO516">
            <v>0</v>
          </cell>
          <cell r="JP516">
            <v>0</v>
          </cell>
          <cell r="JQ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-4.6764001000028088E-3</v>
          </cell>
          <cell r="EF517">
            <v>0</v>
          </cell>
          <cell r="EG517">
            <v>-4.6764000999997002E-3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0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0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O517">
            <v>0</v>
          </cell>
          <cell r="GP517">
            <v>0</v>
          </cell>
          <cell r="GQ517">
            <v>0</v>
          </cell>
          <cell r="GR517">
            <v>0</v>
          </cell>
          <cell r="GS517">
            <v>0</v>
          </cell>
          <cell r="GT517">
            <v>0</v>
          </cell>
          <cell r="GU517">
            <v>0</v>
          </cell>
          <cell r="GV517">
            <v>0</v>
          </cell>
          <cell r="GW517">
            <v>0</v>
          </cell>
          <cell r="GX517">
            <v>0</v>
          </cell>
          <cell r="GY517">
            <v>0</v>
          </cell>
          <cell r="GZ517">
            <v>0</v>
          </cell>
          <cell r="HA517">
            <v>0</v>
          </cell>
          <cell r="HB517">
            <v>0</v>
          </cell>
          <cell r="HC517">
            <v>0</v>
          </cell>
          <cell r="HD517">
            <v>0</v>
          </cell>
          <cell r="HE517">
            <v>0</v>
          </cell>
          <cell r="HF517">
            <v>0</v>
          </cell>
          <cell r="HG517">
            <v>0</v>
          </cell>
          <cell r="HH517">
            <v>0</v>
          </cell>
          <cell r="HI517">
            <v>0</v>
          </cell>
          <cell r="HJ517">
            <v>0</v>
          </cell>
          <cell r="HK517">
            <v>0</v>
          </cell>
          <cell r="HL517">
            <v>0</v>
          </cell>
          <cell r="HM517">
            <v>0</v>
          </cell>
          <cell r="HN517">
            <v>0</v>
          </cell>
          <cell r="HO517">
            <v>0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0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0</v>
          </cell>
          <cell r="IE517">
            <v>0</v>
          </cell>
          <cell r="IF517">
            <v>0</v>
          </cell>
          <cell r="IG517">
            <v>0</v>
          </cell>
          <cell r="IH517">
            <v>0</v>
          </cell>
          <cell r="II517">
            <v>0</v>
          </cell>
          <cell r="IJ517">
            <v>0</v>
          </cell>
          <cell r="IK517">
            <v>0</v>
          </cell>
          <cell r="IL517">
            <v>0</v>
          </cell>
          <cell r="IM517">
            <v>0</v>
          </cell>
          <cell r="IN517">
            <v>0</v>
          </cell>
          <cell r="IO517">
            <v>0</v>
          </cell>
          <cell r="IP517">
            <v>0</v>
          </cell>
          <cell r="IQ517">
            <v>0</v>
          </cell>
          <cell r="IR517">
            <v>0</v>
          </cell>
          <cell r="IS517">
            <v>0</v>
          </cell>
          <cell r="IT517">
            <v>0</v>
          </cell>
          <cell r="IU517">
            <v>0</v>
          </cell>
          <cell r="IV517">
            <v>0</v>
          </cell>
          <cell r="IW517">
            <v>0</v>
          </cell>
          <cell r="IX517">
            <v>0</v>
          </cell>
          <cell r="IY517">
            <v>0</v>
          </cell>
          <cell r="IZ517">
            <v>0</v>
          </cell>
          <cell r="JA517">
            <v>0</v>
          </cell>
          <cell r="JB517">
            <v>0</v>
          </cell>
          <cell r="JC517">
            <v>0</v>
          </cell>
          <cell r="JD517">
            <v>0</v>
          </cell>
          <cell r="JE517">
            <v>8.0647200000001362E-3</v>
          </cell>
          <cell r="JF517">
            <v>0</v>
          </cell>
          <cell r="JG517">
            <v>0</v>
          </cell>
          <cell r="JH517">
            <v>0</v>
          </cell>
          <cell r="JI517">
            <v>8.0647200000001362E-3</v>
          </cell>
          <cell r="JJ517">
            <v>0</v>
          </cell>
          <cell r="JK517">
            <v>0</v>
          </cell>
          <cell r="JL517">
            <v>0</v>
          </cell>
          <cell r="JM517">
            <v>0</v>
          </cell>
          <cell r="JN517">
            <v>0</v>
          </cell>
          <cell r="JO517">
            <v>0</v>
          </cell>
          <cell r="JP517">
            <v>0</v>
          </cell>
          <cell r="JQ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0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0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O518">
            <v>0</v>
          </cell>
          <cell r="GP518">
            <v>0</v>
          </cell>
          <cell r="GQ518">
            <v>0</v>
          </cell>
          <cell r="GR518">
            <v>0</v>
          </cell>
          <cell r="GS518">
            <v>0</v>
          </cell>
          <cell r="GT518">
            <v>0</v>
          </cell>
          <cell r="GU518">
            <v>0</v>
          </cell>
          <cell r="GV518">
            <v>0</v>
          </cell>
          <cell r="GW518">
            <v>0</v>
          </cell>
          <cell r="GX518">
            <v>0</v>
          </cell>
          <cell r="GY518">
            <v>0</v>
          </cell>
          <cell r="GZ518">
            <v>0</v>
          </cell>
          <cell r="HA518">
            <v>0</v>
          </cell>
          <cell r="HB518">
            <v>0</v>
          </cell>
          <cell r="HC518">
            <v>0</v>
          </cell>
          <cell r="HD518">
            <v>0</v>
          </cell>
          <cell r="HE518">
            <v>0</v>
          </cell>
          <cell r="HF518">
            <v>0</v>
          </cell>
          <cell r="HG518">
            <v>0</v>
          </cell>
          <cell r="HH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0</v>
          </cell>
          <cell r="HN518">
            <v>0</v>
          </cell>
          <cell r="HO518">
            <v>0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0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0</v>
          </cell>
          <cell r="IE518">
            <v>0</v>
          </cell>
          <cell r="IF518">
            <v>0</v>
          </cell>
          <cell r="IG518">
            <v>0</v>
          </cell>
          <cell r="IH518">
            <v>0</v>
          </cell>
          <cell r="II518">
            <v>0</v>
          </cell>
          <cell r="IJ518">
            <v>0</v>
          </cell>
          <cell r="IK518">
            <v>0</v>
          </cell>
          <cell r="IL518">
            <v>0</v>
          </cell>
          <cell r="IM518">
            <v>0</v>
          </cell>
          <cell r="IN518">
            <v>0</v>
          </cell>
          <cell r="IO518">
            <v>0</v>
          </cell>
          <cell r="IP518">
            <v>0</v>
          </cell>
          <cell r="IQ518">
            <v>0</v>
          </cell>
          <cell r="IR518">
            <v>0</v>
          </cell>
          <cell r="IS518">
            <v>0</v>
          </cell>
          <cell r="IT518">
            <v>0</v>
          </cell>
          <cell r="IU518">
            <v>0</v>
          </cell>
          <cell r="IV518">
            <v>0</v>
          </cell>
          <cell r="IW518">
            <v>0</v>
          </cell>
          <cell r="IX518">
            <v>0</v>
          </cell>
          <cell r="IY518">
            <v>0</v>
          </cell>
          <cell r="IZ518">
            <v>0</v>
          </cell>
          <cell r="JA518">
            <v>0</v>
          </cell>
          <cell r="JB518">
            <v>0</v>
          </cell>
          <cell r="JC518">
            <v>0</v>
          </cell>
          <cell r="JD518">
            <v>0</v>
          </cell>
          <cell r="JE518">
            <v>6.2814490200011619E-3</v>
          </cell>
          <cell r="JF518">
            <v>0</v>
          </cell>
          <cell r="JG518">
            <v>0</v>
          </cell>
          <cell r="JH518">
            <v>1.1687999999999699E-3</v>
          </cell>
          <cell r="JI518">
            <v>1.051920000000095E-3</v>
          </cell>
          <cell r="JJ518">
            <v>4.0607290199999868E-3</v>
          </cell>
          <cell r="JK518">
            <v>0</v>
          </cell>
          <cell r="JL518">
            <v>0</v>
          </cell>
          <cell r="JM518">
            <v>0</v>
          </cell>
          <cell r="JN518">
            <v>0</v>
          </cell>
          <cell r="JO518">
            <v>0</v>
          </cell>
          <cell r="JP518">
            <v>0</v>
          </cell>
          <cell r="JQ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0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O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0</v>
          </cell>
          <cell r="GW519">
            <v>0</v>
          </cell>
          <cell r="GX519">
            <v>0</v>
          </cell>
          <cell r="GY519">
            <v>0</v>
          </cell>
          <cell r="GZ519">
            <v>0</v>
          </cell>
          <cell r="HA519">
            <v>0</v>
          </cell>
          <cell r="HB519">
            <v>0</v>
          </cell>
          <cell r="HC519">
            <v>0</v>
          </cell>
          <cell r="HD519">
            <v>0</v>
          </cell>
          <cell r="HE519">
            <v>0</v>
          </cell>
          <cell r="HF519">
            <v>0</v>
          </cell>
          <cell r="HG519">
            <v>0</v>
          </cell>
          <cell r="HH519">
            <v>0</v>
          </cell>
          <cell r="HI519">
            <v>0</v>
          </cell>
          <cell r="HJ519">
            <v>0</v>
          </cell>
          <cell r="HK519">
            <v>0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0</v>
          </cell>
          <cell r="IE519">
            <v>0</v>
          </cell>
          <cell r="IF519">
            <v>0</v>
          </cell>
          <cell r="IG519">
            <v>0</v>
          </cell>
          <cell r="IH519">
            <v>0</v>
          </cell>
          <cell r="II519">
            <v>0</v>
          </cell>
          <cell r="IJ519">
            <v>0</v>
          </cell>
          <cell r="IK519">
            <v>0</v>
          </cell>
          <cell r="IL519">
            <v>0</v>
          </cell>
          <cell r="IM519">
            <v>0</v>
          </cell>
          <cell r="IN519">
            <v>0</v>
          </cell>
          <cell r="IO519">
            <v>0</v>
          </cell>
          <cell r="IP519">
            <v>0</v>
          </cell>
          <cell r="IQ519">
            <v>0</v>
          </cell>
          <cell r="IR519">
            <v>0</v>
          </cell>
          <cell r="IS519">
            <v>0</v>
          </cell>
          <cell r="IT519">
            <v>0</v>
          </cell>
          <cell r="IU519">
            <v>0</v>
          </cell>
          <cell r="IV519">
            <v>0</v>
          </cell>
          <cell r="IW519">
            <v>0</v>
          </cell>
          <cell r="IX519">
            <v>0</v>
          </cell>
          <cell r="IY519">
            <v>0</v>
          </cell>
          <cell r="IZ519">
            <v>0</v>
          </cell>
          <cell r="JA519">
            <v>0</v>
          </cell>
          <cell r="JB519">
            <v>0</v>
          </cell>
          <cell r="JC519">
            <v>0</v>
          </cell>
          <cell r="JD519">
            <v>0</v>
          </cell>
          <cell r="JE519">
            <v>0</v>
          </cell>
          <cell r="JF519">
            <v>0</v>
          </cell>
          <cell r="JG519">
            <v>0</v>
          </cell>
          <cell r="JH519">
            <v>0</v>
          </cell>
          <cell r="JI519">
            <v>0</v>
          </cell>
          <cell r="JJ519">
            <v>0</v>
          </cell>
          <cell r="JK519">
            <v>0</v>
          </cell>
          <cell r="JL519">
            <v>0</v>
          </cell>
          <cell r="JM519">
            <v>0</v>
          </cell>
          <cell r="JN519">
            <v>0</v>
          </cell>
          <cell r="JO519">
            <v>0</v>
          </cell>
          <cell r="JP519">
            <v>0</v>
          </cell>
          <cell r="JQ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0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0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O520">
            <v>0</v>
          </cell>
          <cell r="GP520">
            <v>0</v>
          </cell>
          <cell r="GQ520">
            <v>0</v>
          </cell>
          <cell r="GR520">
            <v>0</v>
          </cell>
          <cell r="GS520">
            <v>0</v>
          </cell>
          <cell r="GT520">
            <v>0</v>
          </cell>
          <cell r="GU520">
            <v>0</v>
          </cell>
          <cell r="GV520">
            <v>0</v>
          </cell>
          <cell r="GW520">
            <v>0</v>
          </cell>
          <cell r="GX520">
            <v>0</v>
          </cell>
          <cell r="GY520">
            <v>0</v>
          </cell>
          <cell r="GZ520">
            <v>0</v>
          </cell>
          <cell r="HA520">
            <v>0</v>
          </cell>
          <cell r="HB520">
            <v>0</v>
          </cell>
          <cell r="HC520">
            <v>0</v>
          </cell>
          <cell r="HD520">
            <v>0</v>
          </cell>
          <cell r="HE520">
            <v>0</v>
          </cell>
          <cell r="HF520">
            <v>0</v>
          </cell>
          <cell r="HG520">
            <v>0</v>
          </cell>
          <cell r="HH520">
            <v>0</v>
          </cell>
          <cell r="HI520">
            <v>0</v>
          </cell>
          <cell r="HJ520">
            <v>0</v>
          </cell>
          <cell r="HK520">
            <v>0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0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0</v>
          </cell>
          <cell r="IE520">
            <v>0</v>
          </cell>
          <cell r="IF520">
            <v>0</v>
          </cell>
          <cell r="IG520">
            <v>0</v>
          </cell>
          <cell r="IH520">
            <v>0</v>
          </cell>
          <cell r="II520">
            <v>0</v>
          </cell>
          <cell r="IJ520">
            <v>0</v>
          </cell>
          <cell r="IK520">
            <v>0</v>
          </cell>
          <cell r="IL520">
            <v>0</v>
          </cell>
          <cell r="IM520">
            <v>0</v>
          </cell>
          <cell r="IN520">
            <v>0</v>
          </cell>
          <cell r="IO520">
            <v>0</v>
          </cell>
          <cell r="IP520">
            <v>0</v>
          </cell>
          <cell r="IQ520">
            <v>0</v>
          </cell>
          <cell r="IR520">
            <v>0</v>
          </cell>
          <cell r="IS520">
            <v>0</v>
          </cell>
          <cell r="IT520">
            <v>0</v>
          </cell>
          <cell r="IU520">
            <v>0</v>
          </cell>
          <cell r="IV520">
            <v>0</v>
          </cell>
          <cell r="IW520">
            <v>0</v>
          </cell>
          <cell r="IX520">
            <v>0</v>
          </cell>
          <cell r="IY520">
            <v>0</v>
          </cell>
          <cell r="IZ520">
            <v>0</v>
          </cell>
          <cell r="JA520">
            <v>0</v>
          </cell>
          <cell r="JB520">
            <v>0</v>
          </cell>
          <cell r="JC520">
            <v>0</v>
          </cell>
          <cell r="JD520">
            <v>0</v>
          </cell>
          <cell r="JE520">
            <v>0</v>
          </cell>
          <cell r="JF520">
            <v>0</v>
          </cell>
          <cell r="JG520">
            <v>0</v>
          </cell>
          <cell r="JH520">
            <v>0</v>
          </cell>
          <cell r="JI520">
            <v>0</v>
          </cell>
          <cell r="JJ520">
            <v>0</v>
          </cell>
          <cell r="JK520">
            <v>0</v>
          </cell>
          <cell r="JL520">
            <v>0</v>
          </cell>
          <cell r="JM520">
            <v>0</v>
          </cell>
          <cell r="JN520">
            <v>0</v>
          </cell>
          <cell r="JO520">
            <v>0</v>
          </cell>
          <cell r="JP520">
            <v>0</v>
          </cell>
          <cell r="JQ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0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0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O521">
            <v>0</v>
          </cell>
          <cell r="GP521">
            <v>0</v>
          </cell>
          <cell r="GQ521">
            <v>0</v>
          </cell>
          <cell r="GR521">
            <v>0</v>
          </cell>
          <cell r="GS521">
            <v>0</v>
          </cell>
          <cell r="GT521">
            <v>0</v>
          </cell>
          <cell r="GU521">
            <v>0</v>
          </cell>
          <cell r="GV521">
            <v>0</v>
          </cell>
          <cell r="GW521">
            <v>0</v>
          </cell>
          <cell r="GX521">
            <v>0</v>
          </cell>
          <cell r="GY521">
            <v>0</v>
          </cell>
          <cell r="GZ521">
            <v>0</v>
          </cell>
          <cell r="HA521">
            <v>0</v>
          </cell>
          <cell r="HB521">
            <v>0</v>
          </cell>
          <cell r="HC521">
            <v>0</v>
          </cell>
          <cell r="HD521">
            <v>0</v>
          </cell>
          <cell r="HE521">
            <v>0</v>
          </cell>
          <cell r="HF521">
            <v>0</v>
          </cell>
          <cell r="HG521">
            <v>0</v>
          </cell>
          <cell r="HH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0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0</v>
          </cell>
          <cell r="IE521">
            <v>0</v>
          </cell>
          <cell r="IF521">
            <v>0</v>
          </cell>
          <cell r="IG521">
            <v>0</v>
          </cell>
          <cell r="IH521">
            <v>0</v>
          </cell>
          <cell r="II521">
            <v>0</v>
          </cell>
          <cell r="IJ521">
            <v>0</v>
          </cell>
          <cell r="IK521">
            <v>0</v>
          </cell>
          <cell r="IL521">
            <v>0</v>
          </cell>
          <cell r="IM521">
            <v>0</v>
          </cell>
          <cell r="IN521">
            <v>0</v>
          </cell>
          <cell r="IO521">
            <v>0</v>
          </cell>
          <cell r="IP521">
            <v>0</v>
          </cell>
          <cell r="IQ521">
            <v>0</v>
          </cell>
          <cell r="IR521">
            <v>0</v>
          </cell>
          <cell r="IS521">
            <v>0</v>
          </cell>
          <cell r="IT521">
            <v>0</v>
          </cell>
          <cell r="IU521">
            <v>0</v>
          </cell>
          <cell r="IV521">
            <v>0</v>
          </cell>
          <cell r="IW521">
            <v>0</v>
          </cell>
          <cell r="IX521">
            <v>0</v>
          </cell>
          <cell r="IY521">
            <v>0</v>
          </cell>
          <cell r="IZ521">
            <v>0</v>
          </cell>
          <cell r="JA521">
            <v>0</v>
          </cell>
          <cell r="JB521">
            <v>0</v>
          </cell>
          <cell r="JC521">
            <v>0</v>
          </cell>
          <cell r="JD521">
            <v>0</v>
          </cell>
          <cell r="JE521">
            <v>1.4155160840001457E-2</v>
          </cell>
          <cell r="JF521">
            <v>0</v>
          </cell>
          <cell r="JG521">
            <v>0</v>
          </cell>
          <cell r="JH521">
            <v>1.0846162199999787E-2</v>
          </cell>
          <cell r="JI521">
            <v>3.3089986399998939E-3</v>
          </cell>
          <cell r="JJ521">
            <v>0</v>
          </cell>
          <cell r="JK521">
            <v>0</v>
          </cell>
          <cell r="JL521">
            <v>0</v>
          </cell>
          <cell r="JM521">
            <v>0</v>
          </cell>
          <cell r="JN521">
            <v>0</v>
          </cell>
          <cell r="JO521">
            <v>0</v>
          </cell>
          <cell r="JP521">
            <v>0</v>
          </cell>
          <cell r="J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0</v>
          </cell>
          <cell r="FH522">
            <v>0</v>
          </cell>
          <cell r="FI522">
            <v>0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0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0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O522">
            <v>0</v>
          </cell>
          <cell r="GP522">
            <v>0</v>
          </cell>
          <cell r="GQ522">
            <v>0</v>
          </cell>
          <cell r="GR522">
            <v>0</v>
          </cell>
          <cell r="GS522">
            <v>0</v>
          </cell>
          <cell r="GT522">
            <v>0</v>
          </cell>
          <cell r="GU522">
            <v>0</v>
          </cell>
          <cell r="GV522">
            <v>0</v>
          </cell>
          <cell r="GW522">
            <v>0</v>
          </cell>
          <cell r="GX522">
            <v>0</v>
          </cell>
          <cell r="GY522">
            <v>0</v>
          </cell>
          <cell r="GZ522">
            <v>0</v>
          </cell>
          <cell r="HA522">
            <v>0</v>
          </cell>
          <cell r="HB522">
            <v>0</v>
          </cell>
          <cell r="HC522">
            <v>0</v>
          </cell>
          <cell r="HD522">
            <v>0</v>
          </cell>
          <cell r="HE522">
            <v>0</v>
          </cell>
          <cell r="HF522">
            <v>0</v>
          </cell>
          <cell r="HG522">
            <v>0</v>
          </cell>
          <cell r="HH522">
            <v>0</v>
          </cell>
          <cell r="HI522">
            <v>0</v>
          </cell>
          <cell r="HJ522">
            <v>0</v>
          </cell>
          <cell r="HK522">
            <v>0</v>
          </cell>
          <cell r="HL522">
            <v>0</v>
          </cell>
          <cell r="HM522">
            <v>0</v>
          </cell>
          <cell r="HN522">
            <v>0</v>
          </cell>
          <cell r="HO522">
            <v>0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0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0</v>
          </cell>
          <cell r="IE522">
            <v>0</v>
          </cell>
          <cell r="IF522">
            <v>0</v>
          </cell>
          <cell r="IG522">
            <v>0</v>
          </cell>
          <cell r="IH522">
            <v>0</v>
          </cell>
          <cell r="II522">
            <v>0</v>
          </cell>
          <cell r="IJ522">
            <v>0</v>
          </cell>
          <cell r="IK522">
            <v>0</v>
          </cell>
          <cell r="IL522">
            <v>0</v>
          </cell>
          <cell r="IM522">
            <v>0</v>
          </cell>
          <cell r="IN522">
            <v>0</v>
          </cell>
          <cell r="IO522">
            <v>0</v>
          </cell>
          <cell r="IP522">
            <v>0</v>
          </cell>
          <cell r="IQ522">
            <v>0</v>
          </cell>
          <cell r="IR522">
            <v>0</v>
          </cell>
          <cell r="IS522">
            <v>0</v>
          </cell>
          <cell r="IT522">
            <v>0</v>
          </cell>
          <cell r="IU522">
            <v>0</v>
          </cell>
          <cell r="IV522">
            <v>0</v>
          </cell>
          <cell r="IW522">
            <v>0</v>
          </cell>
          <cell r="IX522">
            <v>0</v>
          </cell>
          <cell r="IY522">
            <v>0</v>
          </cell>
          <cell r="IZ522">
            <v>0</v>
          </cell>
          <cell r="JA522">
            <v>0</v>
          </cell>
          <cell r="JB522">
            <v>0</v>
          </cell>
          <cell r="JC522">
            <v>0</v>
          </cell>
          <cell r="JD522">
            <v>0</v>
          </cell>
          <cell r="JE522">
            <v>0</v>
          </cell>
          <cell r="JF522">
            <v>0</v>
          </cell>
          <cell r="JG522">
            <v>0</v>
          </cell>
          <cell r="JH522">
            <v>0</v>
          </cell>
          <cell r="JI522">
            <v>0</v>
          </cell>
          <cell r="JJ522">
            <v>0</v>
          </cell>
          <cell r="JK522">
            <v>0</v>
          </cell>
          <cell r="JL522">
            <v>0</v>
          </cell>
          <cell r="JM522">
            <v>0</v>
          </cell>
          <cell r="JN522">
            <v>0</v>
          </cell>
          <cell r="JO522">
            <v>0</v>
          </cell>
          <cell r="JP522">
            <v>0</v>
          </cell>
          <cell r="JQ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0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0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O523">
            <v>0</v>
          </cell>
          <cell r="GP523">
            <v>0</v>
          </cell>
          <cell r="GQ523">
            <v>0</v>
          </cell>
          <cell r="GR523">
            <v>0</v>
          </cell>
          <cell r="GS523">
            <v>0</v>
          </cell>
          <cell r="GT523">
            <v>0</v>
          </cell>
          <cell r="GU523">
            <v>0</v>
          </cell>
          <cell r="GV523">
            <v>0</v>
          </cell>
          <cell r="GW523">
            <v>0</v>
          </cell>
          <cell r="GX523">
            <v>0</v>
          </cell>
          <cell r="GY523">
            <v>0</v>
          </cell>
          <cell r="GZ523">
            <v>0</v>
          </cell>
          <cell r="HA523">
            <v>0</v>
          </cell>
          <cell r="HB523">
            <v>0</v>
          </cell>
          <cell r="HC523">
            <v>0</v>
          </cell>
          <cell r="HD523">
            <v>0</v>
          </cell>
          <cell r="HE523">
            <v>0</v>
          </cell>
          <cell r="HF523">
            <v>0</v>
          </cell>
          <cell r="HG523">
            <v>0</v>
          </cell>
          <cell r="HH523">
            <v>0</v>
          </cell>
          <cell r="HI523">
            <v>0</v>
          </cell>
          <cell r="HJ523">
            <v>0</v>
          </cell>
          <cell r="HK523">
            <v>0</v>
          </cell>
          <cell r="HL523">
            <v>0</v>
          </cell>
          <cell r="HM523">
            <v>0</v>
          </cell>
          <cell r="HN523">
            <v>0</v>
          </cell>
          <cell r="HO523">
            <v>0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0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0</v>
          </cell>
          <cell r="IE523">
            <v>0</v>
          </cell>
          <cell r="IF523">
            <v>0</v>
          </cell>
          <cell r="IG523">
            <v>0</v>
          </cell>
          <cell r="IH523">
            <v>0</v>
          </cell>
          <cell r="II523">
            <v>0</v>
          </cell>
          <cell r="IJ523">
            <v>0</v>
          </cell>
          <cell r="IK523">
            <v>0</v>
          </cell>
          <cell r="IL523">
            <v>0</v>
          </cell>
          <cell r="IM523">
            <v>0</v>
          </cell>
          <cell r="IN523">
            <v>0</v>
          </cell>
          <cell r="IO523">
            <v>0</v>
          </cell>
          <cell r="IP523">
            <v>0</v>
          </cell>
          <cell r="IQ523">
            <v>0</v>
          </cell>
          <cell r="IR523">
            <v>0</v>
          </cell>
          <cell r="IS523">
            <v>0</v>
          </cell>
          <cell r="IT523">
            <v>0</v>
          </cell>
          <cell r="IU523">
            <v>0</v>
          </cell>
          <cell r="IV523">
            <v>0</v>
          </cell>
          <cell r="IW523">
            <v>0</v>
          </cell>
          <cell r="IX523">
            <v>0</v>
          </cell>
          <cell r="IY523">
            <v>0</v>
          </cell>
          <cell r="IZ523">
            <v>0</v>
          </cell>
          <cell r="JA523">
            <v>0</v>
          </cell>
          <cell r="JB523">
            <v>0</v>
          </cell>
          <cell r="JC523">
            <v>0</v>
          </cell>
          <cell r="JD523">
            <v>0</v>
          </cell>
          <cell r="JE523">
            <v>4.9634979500012832E-3</v>
          </cell>
          <cell r="JF523">
            <v>0</v>
          </cell>
          <cell r="JG523">
            <v>0</v>
          </cell>
          <cell r="JH523">
            <v>1.6544993099998351E-3</v>
          </cell>
          <cell r="JI523">
            <v>3.3089986399998939E-3</v>
          </cell>
          <cell r="JJ523">
            <v>0</v>
          </cell>
          <cell r="JK523">
            <v>0</v>
          </cell>
          <cell r="JL523">
            <v>0</v>
          </cell>
          <cell r="JM523">
            <v>0</v>
          </cell>
          <cell r="JN523">
            <v>0</v>
          </cell>
          <cell r="JO523">
            <v>0</v>
          </cell>
          <cell r="JP523">
            <v>0</v>
          </cell>
          <cell r="JQ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0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0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O524">
            <v>0</v>
          </cell>
          <cell r="GP524">
            <v>0</v>
          </cell>
          <cell r="GQ524">
            <v>0</v>
          </cell>
          <cell r="GR524">
            <v>0</v>
          </cell>
          <cell r="GS524">
            <v>0</v>
          </cell>
          <cell r="GT524">
            <v>0</v>
          </cell>
          <cell r="GU524">
            <v>0</v>
          </cell>
          <cell r="GV524">
            <v>0</v>
          </cell>
          <cell r="GW524">
            <v>0</v>
          </cell>
          <cell r="GX524">
            <v>0</v>
          </cell>
          <cell r="GY524">
            <v>0</v>
          </cell>
          <cell r="GZ524">
            <v>0</v>
          </cell>
          <cell r="HA524">
            <v>0</v>
          </cell>
          <cell r="HB524">
            <v>0</v>
          </cell>
          <cell r="HC524">
            <v>0</v>
          </cell>
          <cell r="HD524">
            <v>0</v>
          </cell>
          <cell r="HE524">
            <v>0</v>
          </cell>
          <cell r="HF524">
            <v>0</v>
          </cell>
          <cell r="HG524">
            <v>0</v>
          </cell>
          <cell r="HH524">
            <v>0</v>
          </cell>
          <cell r="HI524">
            <v>0</v>
          </cell>
          <cell r="HJ524">
            <v>0</v>
          </cell>
          <cell r="HK524">
            <v>0</v>
          </cell>
          <cell r="HL524">
            <v>0</v>
          </cell>
          <cell r="HM524">
            <v>0</v>
          </cell>
          <cell r="HN524">
            <v>0</v>
          </cell>
          <cell r="HO524">
            <v>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0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0</v>
          </cell>
          <cell r="IE524">
            <v>0</v>
          </cell>
          <cell r="IF524">
            <v>0</v>
          </cell>
          <cell r="IG524">
            <v>0</v>
          </cell>
          <cell r="IH524">
            <v>0</v>
          </cell>
          <cell r="II524">
            <v>0</v>
          </cell>
          <cell r="IJ524">
            <v>0</v>
          </cell>
          <cell r="IK524">
            <v>0</v>
          </cell>
          <cell r="IL524">
            <v>0</v>
          </cell>
          <cell r="IM524">
            <v>0</v>
          </cell>
          <cell r="IN524">
            <v>0</v>
          </cell>
          <cell r="IO524">
            <v>0</v>
          </cell>
          <cell r="IP524">
            <v>0</v>
          </cell>
          <cell r="IQ524">
            <v>0</v>
          </cell>
          <cell r="IR524">
            <v>0</v>
          </cell>
          <cell r="IS524">
            <v>0</v>
          </cell>
          <cell r="IT524">
            <v>0</v>
          </cell>
          <cell r="IU524">
            <v>0</v>
          </cell>
          <cell r="IV524">
            <v>0</v>
          </cell>
          <cell r="IW524">
            <v>0</v>
          </cell>
          <cell r="IX524">
            <v>0</v>
          </cell>
          <cell r="IY524">
            <v>0</v>
          </cell>
          <cell r="IZ524">
            <v>0</v>
          </cell>
          <cell r="JA524">
            <v>0</v>
          </cell>
          <cell r="JB524">
            <v>0</v>
          </cell>
          <cell r="JC524">
            <v>0</v>
          </cell>
          <cell r="JD524">
            <v>0</v>
          </cell>
          <cell r="JE524">
            <v>0</v>
          </cell>
          <cell r="JF524">
            <v>0</v>
          </cell>
          <cell r="JG524">
            <v>0</v>
          </cell>
          <cell r="JH524">
            <v>0</v>
          </cell>
          <cell r="JI524">
            <v>0</v>
          </cell>
          <cell r="JJ524">
            <v>0</v>
          </cell>
          <cell r="JK524">
            <v>0</v>
          </cell>
          <cell r="JL524">
            <v>0</v>
          </cell>
          <cell r="JM524">
            <v>0</v>
          </cell>
          <cell r="JN524">
            <v>0</v>
          </cell>
          <cell r="JO524">
            <v>0</v>
          </cell>
          <cell r="JP524">
            <v>0</v>
          </cell>
          <cell r="JQ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O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0</v>
          </cell>
          <cell r="HB525">
            <v>0</v>
          </cell>
          <cell r="HC525">
            <v>0</v>
          </cell>
          <cell r="HD525">
            <v>0</v>
          </cell>
          <cell r="HE525">
            <v>0</v>
          </cell>
          <cell r="HF525">
            <v>0</v>
          </cell>
          <cell r="HG525">
            <v>0</v>
          </cell>
          <cell r="HH525">
            <v>0</v>
          </cell>
          <cell r="HI525">
            <v>0</v>
          </cell>
          <cell r="HJ525">
            <v>0</v>
          </cell>
          <cell r="HK525">
            <v>0</v>
          </cell>
          <cell r="HL525">
            <v>0</v>
          </cell>
          <cell r="HM525">
            <v>0</v>
          </cell>
          <cell r="HN525">
            <v>0</v>
          </cell>
          <cell r="HO525">
            <v>0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0</v>
          </cell>
          <cell r="IE525">
            <v>0</v>
          </cell>
          <cell r="IF525">
            <v>0</v>
          </cell>
          <cell r="IG525">
            <v>0</v>
          </cell>
          <cell r="IH525">
            <v>0</v>
          </cell>
          <cell r="II525">
            <v>0</v>
          </cell>
          <cell r="IJ525">
            <v>0</v>
          </cell>
          <cell r="IK525">
            <v>0</v>
          </cell>
          <cell r="IL525">
            <v>0</v>
          </cell>
          <cell r="IM525">
            <v>0</v>
          </cell>
          <cell r="IN525">
            <v>0</v>
          </cell>
          <cell r="IO525">
            <v>0</v>
          </cell>
          <cell r="IP525">
            <v>0</v>
          </cell>
          <cell r="IQ525">
            <v>0</v>
          </cell>
          <cell r="IR525">
            <v>0</v>
          </cell>
          <cell r="IS525">
            <v>0</v>
          </cell>
          <cell r="IT525">
            <v>0</v>
          </cell>
          <cell r="IU525">
            <v>0</v>
          </cell>
          <cell r="IV525">
            <v>0</v>
          </cell>
          <cell r="IW525">
            <v>0</v>
          </cell>
          <cell r="IX525">
            <v>0</v>
          </cell>
          <cell r="IY525">
            <v>0</v>
          </cell>
          <cell r="IZ525">
            <v>0</v>
          </cell>
          <cell r="JA525">
            <v>0</v>
          </cell>
          <cell r="JB525">
            <v>0</v>
          </cell>
          <cell r="JC525">
            <v>0</v>
          </cell>
          <cell r="JD525">
            <v>0</v>
          </cell>
          <cell r="JE525">
            <v>6.8018305399988321E-3</v>
          </cell>
          <cell r="JF525">
            <v>0</v>
          </cell>
          <cell r="JG525">
            <v>0</v>
          </cell>
          <cell r="JH525">
            <v>3.4928319000000485E-3</v>
          </cell>
          <cell r="JI525">
            <v>3.3089986399998939E-3</v>
          </cell>
          <cell r="JJ525">
            <v>0</v>
          </cell>
          <cell r="JK525">
            <v>0</v>
          </cell>
          <cell r="JL525">
            <v>0</v>
          </cell>
          <cell r="JM525">
            <v>0</v>
          </cell>
          <cell r="JN525">
            <v>0</v>
          </cell>
          <cell r="JO525">
            <v>0</v>
          </cell>
          <cell r="JP525">
            <v>0</v>
          </cell>
          <cell r="JQ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0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0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O526">
            <v>0</v>
          </cell>
          <cell r="GP526">
            <v>0</v>
          </cell>
          <cell r="GQ526">
            <v>0</v>
          </cell>
          <cell r="GR526">
            <v>0</v>
          </cell>
          <cell r="GS526">
            <v>0</v>
          </cell>
          <cell r="GT526">
            <v>0</v>
          </cell>
          <cell r="GU526">
            <v>0</v>
          </cell>
          <cell r="GV526">
            <v>0</v>
          </cell>
          <cell r="GW526">
            <v>0</v>
          </cell>
          <cell r="GX526">
            <v>0</v>
          </cell>
          <cell r="GY526">
            <v>0</v>
          </cell>
          <cell r="GZ526">
            <v>0</v>
          </cell>
          <cell r="HA526">
            <v>0</v>
          </cell>
          <cell r="HB526">
            <v>0</v>
          </cell>
          <cell r="HC526">
            <v>0</v>
          </cell>
          <cell r="HD526">
            <v>0</v>
          </cell>
          <cell r="HE526">
            <v>0</v>
          </cell>
          <cell r="HF526">
            <v>0</v>
          </cell>
          <cell r="HG526">
            <v>0</v>
          </cell>
          <cell r="HH526">
            <v>0</v>
          </cell>
          <cell r="HI526">
            <v>0</v>
          </cell>
          <cell r="HJ526">
            <v>0</v>
          </cell>
          <cell r="HK526">
            <v>0</v>
          </cell>
          <cell r="HL526">
            <v>0</v>
          </cell>
          <cell r="HM526">
            <v>0</v>
          </cell>
          <cell r="HN526">
            <v>0</v>
          </cell>
          <cell r="HO526">
            <v>0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0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0</v>
          </cell>
          <cell r="IE526">
            <v>0</v>
          </cell>
          <cell r="IF526">
            <v>0</v>
          </cell>
          <cell r="IG526">
            <v>0</v>
          </cell>
          <cell r="IH526">
            <v>0</v>
          </cell>
          <cell r="II526">
            <v>0</v>
          </cell>
          <cell r="IJ526">
            <v>0</v>
          </cell>
          <cell r="IK526">
            <v>0</v>
          </cell>
          <cell r="IL526">
            <v>0</v>
          </cell>
          <cell r="IM526">
            <v>0</v>
          </cell>
          <cell r="IN526">
            <v>0</v>
          </cell>
          <cell r="IO526">
            <v>0</v>
          </cell>
          <cell r="IP526">
            <v>0</v>
          </cell>
          <cell r="IQ526">
            <v>0</v>
          </cell>
          <cell r="IR526">
            <v>0</v>
          </cell>
          <cell r="IS526">
            <v>0</v>
          </cell>
          <cell r="IT526">
            <v>0</v>
          </cell>
          <cell r="IU526">
            <v>0</v>
          </cell>
          <cell r="IV526">
            <v>0</v>
          </cell>
          <cell r="IW526">
            <v>0</v>
          </cell>
          <cell r="IX526">
            <v>0</v>
          </cell>
          <cell r="IY526">
            <v>0</v>
          </cell>
          <cell r="IZ526">
            <v>0</v>
          </cell>
          <cell r="JA526">
            <v>0</v>
          </cell>
          <cell r="JB526">
            <v>0</v>
          </cell>
          <cell r="JC526">
            <v>0</v>
          </cell>
          <cell r="JD526">
            <v>0</v>
          </cell>
          <cell r="JE526">
            <v>1.2988758429999692E-2</v>
          </cell>
          <cell r="JF526">
            <v>0</v>
          </cell>
          <cell r="JG526">
            <v>0</v>
          </cell>
          <cell r="JH526">
            <v>9.6797597899997978E-3</v>
          </cell>
          <cell r="JI526">
            <v>3.3089986399998939E-3</v>
          </cell>
          <cell r="JJ526">
            <v>0</v>
          </cell>
          <cell r="JK526">
            <v>0</v>
          </cell>
          <cell r="JL526">
            <v>0</v>
          </cell>
          <cell r="JM526">
            <v>0</v>
          </cell>
          <cell r="JN526">
            <v>0</v>
          </cell>
          <cell r="JO526">
            <v>0</v>
          </cell>
          <cell r="JP526">
            <v>0</v>
          </cell>
          <cell r="JQ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O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B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G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  <cell r="IH527">
            <v>0</v>
          </cell>
          <cell r="II527">
            <v>0</v>
          </cell>
          <cell r="IJ527">
            <v>0</v>
          </cell>
          <cell r="IK527">
            <v>0</v>
          </cell>
          <cell r="IL527">
            <v>0</v>
          </cell>
          <cell r="IM527">
            <v>0</v>
          </cell>
          <cell r="IN527">
            <v>0</v>
          </cell>
          <cell r="IO527">
            <v>0</v>
          </cell>
          <cell r="IP527">
            <v>0</v>
          </cell>
          <cell r="IQ527">
            <v>0</v>
          </cell>
          <cell r="IR527">
            <v>0</v>
          </cell>
          <cell r="IS527">
            <v>0</v>
          </cell>
          <cell r="IT527">
            <v>0</v>
          </cell>
          <cell r="IU527">
            <v>0</v>
          </cell>
          <cell r="IV527">
            <v>0</v>
          </cell>
          <cell r="IW527">
            <v>0</v>
          </cell>
          <cell r="IX527">
            <v>0</v>
          </cell>
          <cell r="IY527">
            <v>0</v>
          </cell>
          <cell r="IZ527">
            <v>0</v>
          </cell>
          <cell r="JA527">
            <v>0</v>
          </cell>
          <cell r="JB527">
            <v>0</v>
          </cell>
          <cell r="JC527">
            <v>0</v>
          </cell>
          <cell r="JD527">
            <v>0</v>
          </cell>
          <cell r="JE527">
            <v>4.9634979599986195E-3</v>
          </cell>
          <cell r="JF527">
            <v>0</v>
          </cell>
          <cell r="JG527">
            <v>0</v>
          </cell>
          <cell r="JH527">
            <v>1.6544993199998359E-3</v>
          </cell>
          <cell r="JI527">
            <v>3.3089986399998939E-3</v>
          </cell>
          <cell r="JJ527">
            <v>0</v>
          </cell>
          <cell r="JK527">
            <v>0</v>
          </cell>
          <cell r="JL527">
            <v>0</v>
          </cell>
          <cell r="JM527">
            <v>0</v>
          </cell>
          <cell r="JN527">
            <v>0</v>
          </cell>
          <cell r="JO527">
            <v>0</v>
          </cell>
          <cell r="JP527">
            <v>0</v>
          </cell>
          <cell r="JQ527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0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0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0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O528">
            <v>0</v>
          </cell>
          <cell r="GP528">
            <v>0</v>
          </cell>
          <cell r="GQ528">
            <v>0</v>
          </cell>
          <cell r="GR528">
            <v>0</v>
          </cell>
          <cell r="GS528">
            <v>0</v>
          </cell>
          <cell r="GT528">
            <v>0</v>
          </cell>
          <cell r="GU528">
            <v>0</v>
          </cell>
          <cell r="GV528">
            <v>0</v>
          </cell>
          <cell r="GW528">
            <v>0</v>
          </cell>
          <cell r="GX528">
            <v>0</v>
          </cell>
          <cell r="GY528">
            <v>0</v>
          </cell>
          <cell r="GZ528">
            <v>0</v>
          </cell>
          <cell r="HA528">
            <v>0</v>
          </cell>
          <cell r="HB528">
            <v>0</v>
          </cell>
          <cell r="HC528">
            <v>0</v>
          </cell>
          <cell r="HD528">
            <v>0</v>
          </cell>
          <cell r="HE528">
            <v>0</v>
          </cell>
          <cell r="HF528">
            <v>0</v>
          </cell>
          <cell r="HG528">
            <v>0</v>
          </cell>
          <cell r="HH528">
            <v>0</v>
          </cell>
          <cell r="HI528">
            <v>0</v>
          </cell>
          <cell r="HJ528">
            <v>0</v>
          </cell>
          <cell r="HK528">
            <v>0</v>
          </cell>
          <cell r="HL528">
            <v>0</v>
          </cell>
          <cell r="HM528">
            <v>0</v>
          </cell>
          <cell r="HN528">
            <v>0</v>
          </cell>
          <cell r="HO528">
            <v>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0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0</v>
          </cell>
          <cell r="IE528">
            <v>0</v>
          </cell>
          <cell r="IF528">
            <v>0</v>
          </cell>
          <cell r="IG528">
            <v>0</v>
          </cell>
          <cell r="IH528">
            <v>0</v>
          </cell>
          <cell r="II528">
            <v>0</v>
          </cell>
          <cell r="IJ528">
            <v>0</v>
          </cell>
          <cell r="IK528">
            <v>0</v>
          </cell>
          <cell r="IL528">
            <v>0</v>
          </cell>
          <cell r="IM528">
            <v>0</v>
          </cell>
          <cell r="IN528">
            <v>0</v>
          </cell>
          <cell r="IO528">
            <v>0</v>
          </cell>
          <cell r="IP528">
            <v>0</v>
          </cell>
          <cell r="IQ528">
            <v>0</v>
          </cell>
          <cell r="IR528">
            <v>0</v>
          </cell>
          <cell r="IS528">
            <v>0</v>
          </cell>
          <cell r="IT528">
            <v>0</v>
          </cell>
          <cell r="IU528">
            <v>0</v>
          </cell>
          <cell r="IV528">
            <v>0</v>
          </cell>
          <cell r="IW528">
            <v>0</v>
          </cell>
          <cell r="IX528">
            <v>0</v>
          </cell>
          <cell r="IY528">
            <v>0</v>
          </cell>
          <cell r="IZ528">
            <v>0</v>
          </cell>
          <cell r="JA528">
            <v>0</v>
          </cell>
          <cell r="JB528">
            <v>0</v>
          </cell>
          <cell r="JC528">
            <v>0</v>
          </cell>
          <cell r="JD528">
            <v>0</v>
          </cell>
          <cell r="JE528">
            <v>4.9634979499995069E-3</v>
          </cell>
          <cell r="JF528">
            <v>0</v>
          </cell>
          <cell r="JG528">
            <v>0</v>
          </cell>
          <cell r="JH528">
            <v>1.6544993100000571E-3</v>
          </cell>
          <cell r="JI528">
            <v>3.3089986399998939E-3</v>
          </cell>
          <cell r="JJ528">
            <v>0</v>
          </cell>
          <cell r="JK528">
            <v>0</v>
          </cell>
          <cell r="JL528">
            <v>0</v>
          </cell>
          <cell r="JM528">
            <v>0</v>
          </cell>
          <cell r="JN528">
            <v>0</v>
          </cell>
          <cell r="JO528">
            <v>0</v>
          </cell>
          <cell r="JP528">
            <v>0</v>
          </cell>
          <cell r="JQ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-3.375292230003879E-3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-3.3752922300003263E-3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3.4686163300037265E-3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3.4686163300001738E-3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-1.0967913700003606E-2</v>
          </cell>
          <cell r="FS529">
            <v>0</v>
          </cell>
          <cell r="FT529">
            <v>0</v>
          </cell>
          <cell r="FU529">
            <v>-3.6559712300001657E-3</v>
          </cell>
          <cell r="FV529">
            <v>-3.6559712300001657E-3</v>
          </cell>
          <cell r="FW529">
            <v>-3.6559712400001665E-3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-3.6559711699979403E-3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-3.6559711700001607E-3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O529">
            <v>0</v>
          </cell>
          <cell r="GP529">
            <v>0</v>
          </cell>
          <cell r="GQ529">
            <v>0</v>
          </cell>
          <cell r="GR529">
            <v>3.7500023000021088E-3</v>
          </cell>
          <cell r="GS529">
            <v>0</v>
          </cell>
          <cell r="GT529">
            <v>0</v>
          </cell>
          <cell r="GU529">
            <v>0</v>
          </cell>
          <cell r="GV529">
            <v>-3.7500022999998883E-3</v>
          </cell>
          <cell r="GW529">
            <v>0</v>
          </cell>
          <cell r="GX529">
            <v>-3.7500022999998883E-3</v>
          </cell>
          <cell r="GY529">
            <v>0</v>
          </cell>
          <cell r="GZ529">
            <v>7.5000046000002207E-3</v>
          </cell>
          <cell r="HA529">
            <v>3.7500022999998883E-3</v>
          </cell>
          <cell r="HB529">
            <v>0</v>
          </cell>
          <cell r="HC529">
            <v>0</v>
          </cell>
          <cell r="HD529">
            <v>0</v>
          </cell>
          <cell r="HE529">
            <v>-9.0000497399991275E-3</v>
          </cell>
          <cell r="HF529">
            <v>0</v>
          </cell>
          <cell r="HG529">
            <v>0</v>
          </cell>
          <cell r="HH529">
            <v>-3.0000165800001533E-3</v>
          </cell>
          <cell r="HI529">
            <v>-3.0000165699997083E-3</v>
          </cell>
          <cell r="HJ529">
            <v>0</v>
          </cell>
          <cell r="HK529">
            <v>-3.0000165800001533E-3</v>
          </cell>
          <cell r="HL529">
            <v>3.0000165700001524E-3</v>
          </cell>
          <cell r="HM529">
            <v>-3.0000165799997092E-3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-1.5750216970001674E-2</v>
          </cell>
          <cell r="HS529">
            <v>0</v>
          </cell>
          <cell r="HT529">
            <v>0</v>
          </cell>
          <cell r="HU529">
            <v>0</v>
          </cell>
          <cell r="HV529">
            <v>2.2500309899999849E-3</v>
          </cell>
          <cell r="HW529">
            <v>-6.7500929800001774E-3</v>
          </cell>
          <cell r="HX529">
            <v>0</v>
          </cell>
          <cell r="HY529">
            <v>-9.0001239799999411E-3</v>
          </cell>
          <cell r="HZ529">
            <v>0</v>
          </cell>
          <cell r="IA529">
            <v>0</v>
          </cell>
          <cell r="IB529">
            <v>-2.2500309999999857E-3</v>
          </cell>
          <cell r="IC529">
            <v>0</v>
          </cell>
          <cell r="ID529">
            <v>0</v>
          </cell>
          <cell r="IE529">
            <v>-1.5000454099993732E-3</v>
          </cell>
          <cell r="IF529">
            <v>0</v>
          </cell>
          <cell r="IG529">
            <v>0</v>
          </cell>
          <cell r="IH529">
            <v>0</v>
          </cell>
          <cell r="II529">
            <v>0</v>
          </cell>
          <cell r="IJ529">
            <v>-1.5000454100000393E-3</v>
          </cell>
          <cell r="IK529">
            <v>0</v>
          </cell>
          <cell r="IL529">
            <v>0</v>
          </cell>
          <cell r="IM529">
            <v>0</v>
          </cell>
          <cell r="IN529">
            <v>0</v>
          </cell>
          <cell r="IO529">
            <v>0</v>
          </cell>
          <cell r="IP529">
            <v>0</v>
          </cell>
          <cell r="IQ529">
            <v>0</v>
          </cell>
          <cell r="IR529">
            <v>0</v>
          </cell>
          <cell r="IS529">
            <v>0</v>
          </cell>
          <cell r="IT529">
            <v>0</v>
          </cell>
          <cell r="IU529">
            <v>0</v>
          </cell>
          <cell r="IV529">
            <v>0</v>
          </cell>
          <cell r="IW529">
            <v>0</v>
          </cell>
          <cell r="IX529">
            <v>0</v>
          </cell>
          <cell r="IY529">
            <v>0</v>
          </cell>
          <cell r="IZ529">
            <v>0</v>
          </cell>
          <cell r="JA529">
            <v>0</v>
          </cell>
          <cell r="JB529">
            <v>0</v>
          </cell>
          <cell r="JC529">
            <v>0</v>
          </cell>
          <cell r="JD529">
            <v>0</v>
          </cell>
          <cell r="JE529">
            <v>1.484500000000985E-7</v>
          </cell>
          <cell r="JF529">
            <v>0</v>
          </cell>
          <cell r="JG529">
            <v>7.4240000000002867E-8</v>
          </cell>
          <cell r="JH529">
            <v>7.4239999999996091E-8</v>
          </cell>
          <cell r="JI529">
            <v>-1.9999999994622843E-11</v>
          </cell>
          <cell r="JJ529">
            <v>7.4240000000002867E-8</v>
          </cell>
          <cell r="JK529">
            <v>1.4845999999999756E-7</v>
          </cell>
          <cell r="JL529">
            <v>0</v>
          </cell>
          <cell r="JM529">
            <v>1.4847000000000503E-7</v>
          </cell>
          <cell r="JN529">
            <v>-7.4240000000002867E-8</v>
          </cell>
          <cell r="JO529">
            <v>-1.4846999999999826E-7</v>
          </cell>
          <cell r="JP529">
            <v>-1.4847000000000503E-7</v>
          </cell>
          <cell r="JQ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3.1143521970001586E-2</v>
          </cell>
          <cell r="AF530">
            <v>0</v>
          </cell>
          <cell r="AG530">
            <v>6.3743122600001811E-3</v>
          </cell>
          <cell r="AH530">
            <v>-6.3743122600001811E-3</v>
          </cell>
          <cell r="AI530">
            <v>3.1871561299998685E-3</v>
          </cell>
          <cell r="AJ530">
            <v>3.1871561300000906E-3</v>
          </cell>
          <cell r="AK530">
            <v>-3.1871561300000906E-3</v>
          </cell>
          <cell r="AL530">
            <v>6.3743122599999591E-3</v>
          </cell>
          <cell r="AM530">
            <v>9.5614683899998276E-3</v>
          </cell>
          <cell r="AN530">
            <v>3.1871561300000906E-3</v>
          </cell>
          <cell r="AO530">
            <v>5.6462729299999737E-3</v>
          </cell>
          <cell r="AP530">
            <v>0</v>
          </cell>
          <cell r="AQ530">
            <v>3.1871561300000906E-3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-3.8153963050000073E-2</v>
          </cell>
          <cell r="CF530">
            <v>0</v>
          </cell>
          <cell r="CG530">
            <v>0</v>
          </cell>
          <cell r="CH530">
            <v>6.9370841900000535E-3</v>
          </cell>
          <cell r="CI530">
            <v>-3.4685421000002492E-3</v>
          </cell>
          <cell r="CJ530">
            <v>-1.0405626289999859E-2</v>
          </cell>
          <cell r="CK530">
            <v>-1.0405626310000082E-2</v>
          </cell>
          <cell r="CL530">
            <v>-1.0405626280000302E-2</v>
          </cell>
          <cell r="CM530">
            <v>-3.4685420800002476E-3</v>
          </cell>
          <cell r="CN530">
            <v>-6.9370841800000527E-3</v>
          </cell>
          <cell r="CO530">
            <v>0</v>
          </cell>
          <cell r="CP530">
            <v>0</v>
          </cell>
          <cell r="CQ530">
            <v>0</v>
          </cell>
          <cell r="CR530">
            <v>2.4938010999999705E-2</v>
          </cell>
          <cell r="CS530">
            <v>0</v>
          </cell>
          <cell r="CT530">
            <v>0</v>
          </cell>
          <cell r="CU530">
            <v>-7.1251459999999156E-3</v>
          </cell>
          <cell r="CV530">
            <v>0</v>
          </cell>
          <cell r="CW530">
            <v>3.5625729999999578E-3</v>
          </cell>
          <cell r="CX530">
            <v>2.8500584000000106E-2</v>
          </cell>
          <cell r="CY530">
            <v>-3.5625729999999578E-3</v>
          </cell>
          <cell r="CZ530">
            <v>-7.1251460000003597E-3</v>
          </cell>
          <cell r="DA530">
            <v>1.0687719000000317E-2</v>
          </cell>
          <cell r="DB530">
            <v>0</v>
          </cell>
          <cell r="DC530">
            <v>0</v>
          </cell>
          <cell r="DD530">
            <v>0</v>
          </cell>
          <cell r="DE530">
            <v>-2.4938010750002348E-2</v>
          </cell>
          <cell r="DF530">
            <v>0</v>
          </cell>
          <cell r="DG530">
            <v>0</v>
          </cell>
          <cell r="DH530">
            <v>7.1251459099994641E-3</v>
          </cell>
          <cell r="DI530">
            <v>1.4250291829999817E-2</v>
          </cell>
          <cell r="DJ530">
            <v>-1.4250291840000484E-2</v>
          </cell>
          <cell r="DK530">
            <v>3.5625729499997316E-3</v>
          </cell>
          <cell r="DL530">
            <v>-2.4938010719999681E-2</v>
          </cell>
          <cell r="DM530">
            <v>-1.0687718869999863E-2</v>
          </cell>
          <cell r="DN530">
            <v>-1.000000082740371E-11</v>
          </cell>
          <cell r="DO530">
            <v>0</v>
          </cell>
          <cell r="DP530">
            <v>0</v>
          </cell>
          <cell r="DQ530">
            <v>0</v>
          </cell>
          <cell r="DR530">
            <v>5.4838454049999541E-2</v>
          </cell>
          <cell r="DS530">
            <v>0</v>
          </cell>
          <cell r="DT530">
            <v>0</v>
          </cell>
          <cell r="DU530">
            <v>-3.6558969300002353E-3</v>
          </cell>
          <cell r="DV530">
            <v>1.8279484659999845E-2</v>
          </cell>
          <cell r="DW530">
            <v>1.8279484699999848E-2</v>
          </cell>
          <cell r="DX530">
            <v>-2.5591278530000316E-2</v>
          </cell>
          <cell r="DY530">
            <v>1.0967690809999819E-2</v>
          </cell>
          <cell r="DZ530">
            <v>2.924717546999922E-2</v>
          </cell>
          <cell r="EA530">
            <v>1.0967690810000263E-2</v>
          </cell>
          <cell r="EB530">
            <v>-3.655896939999792E-3</v>
          </cell>
          <cell r="EC530">
            <v>0</v>
          </cell>
          <cell r="ED530">
            <v>0</v>
          </cell>
          <cell r="EE530">
            <v>2.9992008876433829E-11</v>
          </cell>
          <cell r="EF530">
            <v>0</v>
          </cell>
          <cell r="EG530">
            <v>-3.7499280599999629E-3</v>
          </cell>
          <cell r="EH530">
            <v>0</v>
          </cell>
          <cell r="EI530">
            <v>0</v>
          </cell>
          <cell r="EJ530">
            <v>1.1249784179999889E-2</v>
          </cell>
          <cell r="EK530">
            <v>1.124978418999989E-2</v>
          </cell>
          <cell r="EL530">
            <v>-1.4999712240000296E-2</v>
          </cell>
          <cell r="EM530">
            <v>-1.8749640289999814E-2</v>
          </cell>
          <cell r="EN530">
            <v>1.124978418999989E-2</v>
          </cell>
          <cell r="EO530">
            <v>3.7499280599999629E-3</v>
          </cell>
          <cell r="EP530">
            <v>0</v>
          </cell>
          <cell r="EQ530">
            <v>0</v>
          </cell>
          <cell r="ER530">
            <v>-3.075167137000534E-2</v>
          </cell>
          <cell r="ES530">
            <v>0</v>
          </cell>
          <cell r="ET530">
            <v>0</v>
          </cell>
          <cell r="EU530">
            <v>-3.8439589199996682E-3</v>
          </cell>
          <cell r="EV530">
            <v>7.6879178599997822E-3</v>
          </cell>
          <cell r="EW530">
            <v>-3.4595630309999681E-2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0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0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O530">
            <v>0</v>
          </cell>
          <cell r="GP530">
            <v>0</v>
          </cell>
          <cell r="GQ530">
            <v>0</v>
          </cell>
          <cell r="GR530">
            <v>0</v>
          </cell>
          <cell r="GS530">
            <v>0</v>
          </cell>
          <cell r="GT530">
            <v>0</v>
          </cell>
          <cell r="GU530">
            <v>0</v>
          </cell>
          <cell r="GV530">
            <v>0</v>
          </cell>
          <cell r="GW530">
            <v>0</v>
          </cell>
          <cell r="GX530">
            <v>0</v>
          </cell>
          <cell r="GY530">
            <v>0</v>
          </cell>
          <cell r="GZ530">
            <v>0</v>
          </cell>
          <cell r="HA530">
            <v>0</v>
          </cell>
          <cell r="HB530">
            <v>0</v>
          </cell>
          <cell r="HC530">
            <v>0</v>
          </cell>
          <cell r="HD530">
            <v>0</v>
          </cell>
          <cell r="HE530">
            <v>0</v>
          </cell>
          <cell r="HF530">
            <v>0</v>
          </cell>
          <cell r="HG530">
            <v>0</v>
          </cell>
          <cell r="HH530">
            <v>0</v>
          </cell>
          <cell r="HI530">
            <v>0</v>
          </cell>
          <cell r="HJ530">
            <v>0</v>
          </cell>
          <cell r="HK530">
            <v>0</v>
          </cell>
          <cell r="HL530">
            <v>0</v>
          </cell>
          <cell r="HM530">
            <v>0</v>
          </cell>
          <cell r="HN530">
            <v>0</v>
          </cell>
          <cell r="HO530">
            <v>0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0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0</v>
          </cell>
          <cell r="IG530">
            <v>0</v>
          </cell>
          <cell r="IH530">
            <v>0</v>
          </cell>
          <cell r="II530">
            <v>0</v>
          </cell>
          <cell r="IJ530">
            <v>0</v>
          </cell>
          <cell r="IK530">
            <v>0</v>
          </cell>
          <cell r="IL530">
            <v>0</v>
          </cell>
          <cell r="IM530">
            <v>0</v>
          </cell>
          <cell r="IN530">
            <v>0</v>
          </cell>
          <cell r="IO530">
            <v>0</v>
          </cell>
          <cell r="IP530">
            <v>0</v>
          </cell>
          <cell r="IQ530">
            <v>0</v>
          </cell>
          <cell r="IR530">
            <v>0</v>
          </cell>
          <cell r="IS530">
            <v>0</v>
          </cell>
          <cell r="IT530">
            <v>0</v>
          </cell>
          <cell r="IU530">
            <v>0</v>
          </cell>
          <cell r="IV530">
            <v>0</v>
          </cell>
          <cell r="IW530">
            <v>0</v>
          </cell>
          <cell r="IX530">
            <v>0</v>
          </cell>
          <cell r="IY530">
            <v>0</v>
          </cell>
          <cell r="IZ530">
            <v>0</v>
          </cell>
          <cell r="JA530">
            <v>0</v>
          </cell>
          <cell r="JB530">
            <v>0</v>
          </cell>
          <cell r="JC530">
            <v>0</v>
          </cell>
          <cell r="JD530">
            <v>0</v>
          </cell>
          <cell r="JE530">
            <v>0</v>
          </cell>
          <cell r="JF530">
            <v>0</v>
          </cell>
          <cell r="JG530">
            <v>0</v>
          </cell>
          <cell r="JH530">
            <v>0</v>
          </cell>
          <cell r="JI530">
            <v>0</v>
          </cell>
          <cell r="JJ530">
            <v>0</v>
          </cell>
          <cell r="JK530">
            <v>0</v>
          </cell>
          <cell r="JL530">
            <v>0</v>
          </cell>
          <cell r="JM530">
            <v>0</v>
          </cell>
          <cell r="JN530">
            <v>0</v>
          </cell>
          <cell r="JO530">
            <v>0</v>
          </cell>
          <cell r="JP530">
            <v>0</v>
          </cell>
          <cell r="JQ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0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0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O531">
            <v>0</v>
          </cell>
          <cell r="GP531">
            <v>0</v>
          </cell>
          <cell r="GQ531">
            <v>0</v>
          </cell>
          <cell r="GR531">
            <v>0</v>
          </cell>
          <cell r="GS531">
            <v>0</v>
          </cell>
          <cell r="GT531">
            <v>0</v>
          </cell>
          <cell r="GU531">
            <v>0</v>
          </cell>
          <cell r="GV531">
            <v>0</v>
          </cell>
          <cell r="GW531">
            <v>0</v>
          </cell>
          <cell r="GX531">
            <v>0</v>
          </cell>
          <cell r="GY531">
            <v>0</v>
          </cell>
          <cell r="GZ531">
            <v>0</v>
          </cell>
          <cell r="HA531">
            <v>0</v>
          </cell>
          <cell r="HB531">
            <v>0</v>
          </cell>
          <cell r="HC531">
            <v>0</v>
          </cell>
          <cell r="HD531">
            <v>0</v>
          </cell>
          <cell r="HE531">
            <v>0</v>
          </cell>
          <cell r="HF531">
            <v>0</v>
          </cell>
          <cell r="HG531">
            <v>0</v>
          </cell>
          <cell r="HH531">
            <v>0</v>
          </cell>
          <cell r="HI531">
            <v>0</v>
          </cell>
          <cell r="HJ531">
            <v>0</v>
          </cell>
          <cell r="HK531">
            <v>0</v>
          </cell>
          <cell r="HL531">
            <v>0</v>
          </cell>
          <cell r="HM531">
            <v>0</v>
          </cell>
          <cell r="HN531">
            <v>0</v>
          </cell>
          <cell r="HO531">
            <v>0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0</v>
          </cell>
          <cell r="HU531">
            <v>0</v>
          </cell>
          <cell r="HV531">
            <v>0</v>
          </cell>
          <cell r="HW531">
            <v>0</v>
          </cell>
          <cell r="HX531">
            <v>0</v>
          </cell>
          <cell r="HY531">
            <v>0</v>
          </cell>
          <cell r="HZ531">
            <v>0</v>
          </cell>
          <cell r="IA531">
            <v>0</v>
          </cell>
          <cell r="IB531">
            <v>0</v>
          </cell>
          <cell r="IC531">
            <v>0</v>
          </cell>
          <cell r="ID531">
            <v>0</v>
          </cell>
          <cell r="IE531">
            <v>0</v>
          </cell>
          <cell r="IF531">
            <v>0</v>
          </cell>
          <cell r="IG531">
            <v>0</v>
          </cell>
          <cell r="IH531">
            <v>0</v>
          </cell>
          <cell r="II531">
            <v>0</v>
          </cell>
          <cell r="IJ531">
            <v>0</v>
          </cell>
          <cell r="IK531">
            <v>0</v>
          </cell>
          <cell r="IL531">
            <v>0</v>
          </cell>
          <cell r="IM531">
            <v>0</v>
          </cell>
          <cell r="IN531">
            <v>0</v>
          </cell>
          <cell r="IO531">
            <v>0</v>
          </cell>
          <cell r="IP531">
            <v>0</v>
          </cell>
          <cell r="IQ531">
            <v>0</v>
          </cell>
          <cell r="IR531">
            <v>0</v>
          </cell>
          <cell r="IS531">
            <v>0</v>
          </cell>
          <cell r="IT531">
            <v>0</v>
          </cell>
          <cell r="IU531">
            <v>0</v>
          </cell>
          <cell r="IV531">
            <v>0</v>
          </cell>
          <cell r="IW531">
            <v>0</v>
          </cell>
          <cell r="IX531">
            <v>0</v>
          </cell>
          <cell r="IY531">
            <v>0</v>
          </cell>
          <cell r="IZ531">
            <v>0</v>
          </cell>
          <cell r="JA531">
            <v>0</v>
          </cell>
          <cell r="JB531">
            <v>0</v>
          </cell>
          <cell r="JC531">
            <v>0</v>
          </cell>
          <cell r="JD531">
            <v>0</v>
          </cell>
          <cell r="JE531">
            <v>0</v>
          </cell>
          <cell r="JF531">
            <v>0</v>
          </cell>
          <cell r="JG531">
            <v>0</v>
          </cell>
          <cell r="JH531">
            <v>0</v>
          </cell>
          <cell r="JI531">
            <v>0</v>
          </cell>
          <cell r="JJ531">
            <v>0</v>
          </cell>
          <cell r="JK531">
            <v>0</v>
          </cell>
          <cell r="JL531">
            <v>0</v>
          </cell>
          <cell r="JM531">
            <v>0</v>
          </cell>
          <cell r="JN531">
            <v>0</v>
          </cell>
          <cell r="JO531">
            <v>0</v>
          </cell>
          <cell r="JP531">
            <v>0</v>
          </cell>
          <cell r="JQ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0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0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O532">
            <v>0</v>
          </cell>
          <cell r="GP532">
            <v>0</v>
          </cell>
          <cell r="GQ532">
            <v>0</v>
          </cell>
          <cell r="GR532">
            <v>0</v>
          </cell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U532">
            <v>0</v>
          </cell>
          <cell r="HV532">
            <v>0</v>
          </cell>
          <cell r="HW532">
            <v>0</v>
          </cell>
          <cell r="HX532">
            <v>0</v>
          </cell>
          <cell r="HY532">
            <v>0</v>
          </cell>
          <cell r="HZ532">
            <v>0</v>
          </cell>
          <cell r="IA532">
            <v>0</v>
          </cell>
          <cell r="IB532">
            <v>0</v>
          </cell>
          <cell r="IC532">
            <v>0</v>
          </cell>
          <cell r="ID532">
            <v>0</v>
          </cell>
          <cell r="IE532">
            <v>0</v>
          </cell>
          <cell r="IF532">
            <v>0</v>
          </cell>
          <cell r="IG532">
            <v>0</v>
          </cell>
          <cell r="IH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0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  <cell r="IQ532">
            <v>0</v>
          </cell>
          <cell r="IR532">
            <v>0</v>
          </cell>
          <cell r="IS532">
            <v>0</v>
          </cell>
          <cell r="IT532">
            <v>0</v>
          </cell>
          <cell r="IU532">
            <v>0</v>
          </cell>
          <cell r="IV532">
            <v>0</v>
          </cell>
          <cell r="IW532">
            <v>0</v>
          </cell>
          <cell r="IX532">
            <v>0</v>
          </cell>
          <cell r="IY532">
            <v>0</v>
          </cell>
          <cell r="IZ532">
            <v>0</v>
          </cell>
          <cell r="JA532">
            <v>0</v>
          </cell>
          <cell r="JB532">
            <v>0</v>
          </cell>
          <cell r="JC532">
            <v>0</v>
          </cell>
          <cell r="JD532">
            <v>0</v>
          </cell>
          <cell r="JE532">
            <v>0</v>
          </cell>
          <cell r="JF532">
            <v>0</v>
          </cell>
          <cell r="JG532">
            <v>0</v>
          </cell>
          <cell r="JH532">
            <v>0</v>
          </cell>
          <cell r="JI532">
            <v>0</v>
          </cell>
          <cell r="JJ532">
            <v>0</v>
          </cell>
          <cell r="JK532">
            <v>0</v>
          </cell>
          <cell r="JL532">
            <v>0</v>
          </cell>
          <cell r="JM532">
            <v>0</v>
          </cell>
          <cell r="JN532">
            <v>0</v>
          </cell>
          <cell r="JO532">
            <v>0</v>
          </cell>
          <cell r="JP532">
            <v>0</v>
          </cell>
          <cell r="JQ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0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0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O533">
            <v>0</v>
          </cell>
          <cell r="GP533">
            <v>0</v>
          </cell>
          <cell r="GQ533">
            <v>0</v>
          </cell>
          <cell r="GR533">
            <v>0</v>
          </cell>
          <cell r="GS533">
            <v>0</v>
          </cell>
          <cell r="GT533">
            <v>0</v>
          </cell>
          <cell r="GU533">
            <v>0</v>
          </cell>
          <cell r="GV533">
            <v>0</v>
          </cell>
          <cell r="GW533">
            <v>0</v>
          </cell>
          <cell r="GX533">
            <v>0</v>
          </cell>
          <cell r="GY533">
            <v>0</v>
          </cell>
          <cell r="GZ533">
            <v>0</v>
          </cell>
          <cell r="HA533">
            <v>0</v>
          </cell>
          <cell r="HB533">
            <v>0</v>
          </cell>
          <cell r="HC533">
            <v>0</v>
          </cell>
          <cell r="HD533">
            <v>0</v>
          </cell>
          <cell r="HE533">
            <v>0</v>
          </cell>
          <cell r="HF533">
            <v>0</v>
          </cell>
          <cell r="HG533">
            <v>0</v>
          </cell>
          <cell r="HH533">
            <v>0</v>
          </cell>
          <cell r="HI533">
            <v>0</v>
          </cell>
          <cell r="HJ533">
            <v>0</v>
          </cell>
          <cell r="HK533">
            <v>0</v>
          </cell>
          <cell r="HL533">
            <v>0</v>
          </cell>
          <cell r="HM533">
            <v>0</v>
          </cell>
          <cell r="HN533">
            <v>0</v>
          </cell>
          <cell r="HO533">
            <v>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0</v>
          </cell>
          <cell r="HU533">
            <v>0</v>
          </cell>
          <cell r="HV533">
            <v>0</v>
          </cell>
          <cell r="HW533">
            <v>0</v>
          </cell>
          <cell r="HX533">
            <v>0</v>
          </cell>
          <cell r="HY533">
            <v>0</v>
          </cell>
          <cell r="HZ533">
            <v>0</v>
          </cell>
          <cell r="IA533">
            <v>0</v>
          </cell>
          <cell r="IB533">
            <v>0</v>
          </cell>
          <cell r="IC533">
            <v>0</v>
          </cell>
          <cell r="ID533">
            <v>0</v>
          </cell>
          <cell r="IE533">
            <v>0</v>
          </cell>
          <cell r="IF533">
            <v>0</v>
          </cell>
          <cell r="IG533">
            <v>0</v>
          </cell>
          <cell r="IH533">
            <v>0</v>
          </cell>
          <cell r="II533">
            <v>0</v>
          </cell>
          <cell r="IJ533">
            <v>0</v>
          </cell>
          <cell r="IK533">
            <v>0</v>
          </cell>
          <cell r="IL533">
            <v>0</v>
          </cell>
          <cell r="IM533">
            <v>0</v>
          </cell>
          <cell r="IN533">
            <v>0</v>
          </cell>
          <cell r="IO533">
            <v>0</v>
          </cell>
          <cell r="IP533">
            <v>0</v>
          </cell>
          <cell r="IQ533">
            <v>0</v>
          </cell>
          <cell r="IR533">
            <v>0</v>
          </cell>
          <cell r="IS533">
            <v>0</v>
          </cell>
          <cell r="IT533">
            <v>0</v>
          </cell>
          <cell r="IU533">
            <v>0</v>
          </cell>
          <cell r="IV533">
            <v>0</v>
          </cell>
          <cell r="IW533">
            <v>0</v>
          </cell>
          <cell r="IX533">
            <v>0</v>
          </cell>
          <cell r="IY533">
            <v>0</v>
          </cell>
          <cell r="IZ533">
            <v>0</v>
          </cell>
          <cell r="JA533">
            <v>0</v>
          </cell>
          <cell r="JB533">
            <v>0</v>
          </cell>
          <cell r="JC533">
            <v>0</v>
          </cell>
          <cell r="JD533">
            <v>0</v>
          </cell>
          <cell r="JE533">
            <v>0</v>
          </cell>
          <cell r="JF533">
            <v>0</v>
          </cell>
          <cell r="JG533">
            <v>0</v>
          </cell>
          <cell r="JH533">
            <v>0</v>
          </cell>
          <cell r="JI533">
            <v>0</v>
          </cell>
          <cell r="JJ533">
            <v>0</v>
          </cell>
          <cell r="JK533">
            <v>0</v>
          </cell>
          <cell r="JL533">
            <v>0</v>
          </cell>
          <cell r="JM533">
            <v>0</v>
          </cell>
          <cell r="JN533">
            <v>0</v>
          </cell>
          <cell r="JO533">
            <v>0</v>
          </cell>
          <cell r="JP533">
            <v>0</v>
          </cell>
          <cell r="JQ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0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0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O534">
            <v>0</v>
          </cell>
          <cell r="GP534">
            <v>0</v>
          </cell>
          <cell r="GQ534">
            <v>0</v>
          </cell>
          <cell r="GR534">
            <v>0</v>
          </cell>
          <cell r="GS534">
            <v>0</v>
          </cell>
          <cell r="GT534">
            <v>0</v>
          </cell>
          <cell r="GU534">
            <v>0</v>
          </cell>
          <cell r="GV534">
            <v>0</v>
          </cell>
          <cell r="GW534">
            <v>0</v>
          </cell>
          <cell r="GX534">
            <v>0</v>
          </cell>
          <cell r="GY534">
            <v>0</v>
          </cell>
          <cell r="GZ534">
            <v>0</v>
          </cell>
          <cell r="HA534">
            <v>0</v>
          </cell>
          <cell r="HB534">
            <v>0</v>
          </cell>
          <cell r="HC534">
            <v>0</v>
          </cell>
          <cell r="HD534">
            <v>0</v>
          </cell>
          <cell r="HE534">
            <v>0</v>
          </cell>
          <cell r="HF534">
            <v>0</v>
          </cell>
          <cell r="HG534">
            <v>0</v>
          </cell>
          <cell r="HH534">
            <v>0</v>
          </cell>
          <cell r="HI534">
            <v>0</v>
          </cell>
          <cell r="HJ534">
            <v>0</v>
          </cell>
          <cell r="HK534">
            <v>0</v>
          </cell>
          <cell r="HL534">
            <v>0</v>
          </cell>
          <cell r="HM534">
            <v>0</v>
          </cell>
          <cell r="HN534">
            <v>0</v>
          </cell>
          <cell r="HO534">
            <v>0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0</v>
          </cell>
          <cell r="HU534">
            <v>0</v>
          </cell>
          <cell r="HV534">
            <v>0</v>
          </cell>
          <cell r="HW534">
            <v>0</v>
          </cell>
          <cell r="HX534">
            <v>0</v>
          </cell>
          <cell r="HY534">
            <v>0</v>
          </cell>
          <cell r="HZ534">
            <v>0</v>
          </cell>
          <cell r="IA534">
            <v>0</v>
          </cell>
          <cell r="IB534">
            <v>0</v>
          </cell>
          <cell r="IC534">
            <v>0</v>
          </cell>
          <cell r="ID534">
            <v>0</v>
          </cell>
          <cell r="IE534">
            <v>0</v>
          </cell>
          <cell r="IF534">
            <v>0</v>
          </cell>
          <cell r="IG534">
            <v>0</v>
          </cell>
          <cell r="IH534">
            <v>0</v>
          </cell>
          <cell r="II534">
            <v>0</v>
          </cell>
          <cell r="IJ534">
            <v>0</v>
          </cell>
          <cell r="IK534">
            <v>0</v>
          </cell>
          <cell r="IL534">
            <v>0</v>
          </cell>
          <cell r="IM534">
            <v>0</v>
          </cell>
          <cell r="IN534">
            <v>0</v>
          </cell>
          <cell r="IO534">
            <v>0</v>
          </cell>
          <cell r="IP534">
            <v>0</v>
          </cell>
          <cell r="IQ534">
            <v>0</v>
          </cell>
          <cell r="IR534">
            <v>0</v>
          </cell>
          <cell r="IS534">
            <v>0</v>
          </cell>
          <cell r="IT534">
            <v>0</v>
          </cell>
          <cell r="IU534">
            <v>0</v>
          </cell>
          <cell r="IV534">
            <v>0</v>
          </cell>
          <cell r="IW534">
            <v>0</v>
          </cell>
          <cell r="IX534">
            <v>0</v>
          </cell>
          <cell r="IY534">
            <v>0</v>
          </cell>
          <cell r="IZ534">
            <v>0</v>
          </cell>
          <cell r="JA534">
            <v>0</v>
          </cell>
          <cell r="JB534">
            <v>0</v>
          </cell>
          <cell r="JC534">
            <v>0</v>
          </cell>
          <cell r="JD534">
            <v>0</v>
          </cell>
          <cell r="JE534">
            <v>0</v>
          </cell>
          <cell r="JF534">
            <v>0</v>
          </cell>
          <cell r="JG534">
            <v>0</v>
          </cell>
          <cell r="JH534">
            <v>0</v>
          </cell>
          <cell r="JI534">
            <v>0</v>
          </cell>
          <cell r="JJ534">
            <v>0</v>
          </cell>
          <cell r="JK534">
            <v>0</v>
          </cell>
          <cell r="JL534">
            <v>0</v>
          </cell>
          <cell r="JM534">
            <v>0</v>
          </cell>
          <cell r="JN534">
            <v>0</v>
          </cell>
          <cell r="JO534">
            <v>0</v>
          </cell>
          <cell r="JP534">
            <v>0</v>
          </cell>
          <cell r="JQ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0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0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O535">
            <v>0</v>
          </cell>
          <cell r="GP535">
            <v>0</v>
          </cell>
          <cell r="GQ535">
            <v>0</v>
          </cell>
          <cell r="GR535">
            <v>0</v>
          </cell>
          <cell r="GS535">
            <v>0</v>
          </cell>
          <cell r="GT535">
            <v>0</v>
          </cell>
          <cell r="GU535">
            <v>0</v>
          </cell>
          <cell r="GV535">
            <v>0</v>
          </cell>
          <cell r="GW535">
            <v>0</v>
          </cell>
          <cell r="GX535">
            <v>0</v>
          </cell>
          <cell r="GY535">
            <v>0</v>
          </cell>
          <cell r="GZ535">
            <v>0</v>
          </cell>
          <cell r="HA535">
            <v>0</v>
          </cell>
          <cell r="HB535">
            <v>0</v>
          </cell>
          <cell r="HC535">
            <v>0</v>
          </cell>
          <cell r="HD535">
            <v>0</v>
          </cell>
          <cell r="HE535">
            <v>0</v>
          </cell>
          <cell r="HF535">
            <v>0</v>
          </cell>
          <cell r="HG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0</v>
          </cell>
          <cell r="HN535">
            <v>0</v>
          </cell>
          <cell r="HO535">
            <v>0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0</v>
          </cell>
          <cell r="HU535">
            <v>0</v>
          </cell>
          <cell r="HV535">
            <v>0</v>
          </cell>
          <cell r="HW535">
            <v>0</v>
          </cell>
          <cell r="HX535">
            <v>0</v>
          </cell>
          <cell r="HY535">
            <v>0</v>
          </cell>
          <cell r="HZ535">
            <v>0</v>
          </cell>
          <cell r="IA535">
            <v>0</v>
          </cell>
          <cell r="IB535">
            <v>0</v>
          </cell>
          <cell r="IC535">
            <v>0</v>
          </cell>
          <cell r="ID535">
            <v>0</v>
          </cell>
          <cell r="IE535">
            <v>0</v>
          </cell>
          <cell r="IF535">
            <v>0</v>
          </cell>
          <cell r="IG535">
            <v>0</v>
          </cell>
          <cell r="IH535">
            <v>0</v>
          </cell>
          <cell r="II535">
            <v>0</v>
          </cell>
          <cell r="IJ535">
            <v>0</v>
          </cell>
          <cell r="IK535">
            <v>0</v>
          </cell>
          <cell r="IL535">
            <v>0</v>
          </cell>
          <cell r="IM535">
            <v>0</v>
          </cell>
          <cell r="IN535">
            <v>0</v>
          </cell>
          <cell r="IO535">
            <v>0</v>
          </cell>
          <cell r="IP535">
            <v>0</v>
          </cell>
          <cell r="IQ535">
            <v>0</v>
          </cell>
          <cell r="IR535">
            <v>0</v>
          </cell>
          <cell r="IS535">
            <v>0</v>
          </cell>
          <cell r="IT535">
            <v>0</v>
          </cell>
          <cell r="IU535">
            <v>0</v>
          </cell>
          <cell r="IV535">
            <v>0</v>
          </cell>
          <cell r="IW535">
            <v>0</v>
          </cell>
          <cell r="IX535">
            <v>0</v>
          </cell>
          <cell r="IY535">
            <v>0</v>
          </cell>
          <cell r="IZ535">
            <v>0</v>
          </cell>
          <cell r="JA535">
            <v>0</v>
          </cell>
          <cell r="JB535">
            <v>0</v>
          </cell>
          <cell r="JC535">
            <v>0</v>
          </cell>
          <cell r="JD535">
            <v>0</v>
          </cell>
          <cell r="JE535">
            <v>0</v>
          </cell>
          <cell r="JF535">
            <v>0</v>
          </cell>
          <cell r="JG535">
            <v>0</v>
          </cell>
          <cell r="JH535">
            <v>0</v>
          </cell>
          <cell r="JI535">
            <v>0</v>
          </cell>
          <cell r="JJ535">
            <v>0</v>
          </cell>
          <cell r="JK535">
            <v>0</v>
          </cell>
          <cell r="JL535">
            <v>0</v>
          </cell>
          <cell r="JM535">
            <v>0</v>
          </cell>
          <cell r="JN535">
            <v>0</v>
          </cell>
          <cell r="JO535">
            <v>0</v>
          </cell>
          <cell r="JP535">
            <v>0</v>
          </cell>
          <cell r="JQ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0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0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O536">
            <v>0</v>
          </cell>
          <cell r="GP536">
            <v>0</v>
          </cell>
          <cell r="GQ536">
            <v>0</v>
          </cell>
          <cell r="GR536">
            <v>0</v>
          </cell>
          <cell r="GS536">
            <v>0</v>
          </cell>
          <cell r="GT536">
            <v>0</v>
          </cell>
          <cell r="GU536">
            <v>0</v>
          </cell>
          <cell r="GV536">
            <v>0</v>
          </cell>
          <cell r="GW536">
            <v>0</v>
          </cell>
          <cell r="GX536">
            <v>0</v>
          </cell>
          <cell r="GY536">
            <v>0</v>
          </cell>
          <cell r="GZ536">
            <v>0</v>
          </cell>
          <cell r="HA536">
            <v>0</v>
          </cell>
          <cell r="HB536">
            <v>0</v>
          </cell>
          <cell r="HC536">
            <v>0</v>
          </cell>
          <cell r="HD536">
            <v>0</v>
          </cell>
          <cell r="HE536">
            <v>0</v>
          </cell>
          <cell r="HF536">
            <v>0</v>
          </cell>
          <cell r="HG536">
            <v>0</v>
          </cell>
          <cell r="HH536">
            <v>0</v>
          </cell>
          <cell r="HI536">
            <v>0</v>
          </cell>
          <cell r="HJ536">
            <v>0</v>
          </cell>
          <cell r="HK536">
            <v>0</v>
          </cell>
          <cell r="HL536">
            <v>0</v>
          </cell>
          <cell r="HM536">
            <v>0</v>
          </cell>
          <cell r="HN536">
            <v>0</v>
          </cell>
          <cell r="HO536">
            <v>0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0</v>
          </cell>
          <cell r="HU536">
            <v>0</v>
          </cell>
          <cell r="HV536">
            <v>0</v>
          </cell>
          <cell r="HW536">
            <v>0</v>
          </cell>
          <cell r="HX536">
            <v>0</v>
          </cell>
          <cell r="HY536">
            <v>0</v>
          </cell>
          <cell r="HZ536">
            <v>0</v>
          </cell>
          <cell r="IA536">
            <v>0</v>
          </cell>
          <cell r="IB536">
            <v>0</v>
          </cell>
          <cell r="IC536">
            <v>0</v>
          </cell>
          <cell r="ID536">
            <v>0</v>
          </cell>
          <cell r="IE536">
            <v>0</v>
          </cell>
          <cell r="IF536">
            <v>0</v>
          </cell>
          <cell r="IG536">
            <v>0</v>
          </cell>
          <cell r="IH536">
            <v>0</v>
          </cell>
          <cell r="II536">
            <v>0</v>
          </cell>
          <cell r="IJ536">
            <v>0</v>
          </cell>
          <cell r="IK536">
            <v>0</v>
          </cell>
          <cell r="IL536">
            <v>0</v>
          </cell>
          <cell r="IM536">
            <v>0</v>
          </cell>
          <cell r="IN536">
            <v>0</v>
          </cell>
          <cell r="IO536">
            <v>0</v>
          </cell>
          <cell r="IP536">
            <v>0</v>
          </cell>
          <cell r="IQ536">
            <v>0</v>
          </cell>
          <cell r="IR536">
            <v>0</v>
          </cell>
          <cell r="IS536">
            <v>0</v>
          </cell>
          <cell r="IT536">
            <v>0</v>
          </cell>
          <cell r="IU536">
            <v>0</v>
          </cell>
          <cell r="IV536">
            <v>0</v>
          </cell>
          <cell r="IW536">
            <v>0</v>
          </cell>
          <cell r="IX536">
            <v>0</v>
          </cell>
          <cell r="IY536">
            <v>0</v>
          </cell>
          <cell r="IZ536">
            <v>0</v>
          </cell>
          <cell r="JA536">
            <v>0</v>
          </cell>
          <cell r="JB536">
            <v>0</v>
          </cell>
          <cell r="JC536">
            <v>0</v>
          </cell>
          <cell r="JD536">
            <v>0</v>
          </cell>
          <cell r="JE536">
            <v>0</v>
          </cell>
          <cell r="JF536">
            <v>0</v>
          </cell>
          <cell r="JG536">
            <v>0</v>
          </cell>
          <cell r="JH536">
            <v>0</v>
          </cell>
          <cell r="JI536">
            <v>0</v>
          </cell>
          <cell r="JJ536">
            <v>0</v>
          </cell>
          <cell r="JK536">
            <v>0</v>
          </cell>
          <cell r="JL536">
            <v>0</v>
          </cell>
          <cell r="JM536">
            <v>0</v>
          </cell>
          <cell r="JN536">
            <v>0</v>
          </cell>
          <cell r="JO536">
            <v>0</v>
          </cell>
          <cell r="JP536">
            <v>0</v>
          </cell>
          <cell r="JQ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0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0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O537">
            <v>0</v>
          </cell>
          <cell r="GP537">
            <v>0</v>
          </cell>
          <cell r="GQ537">
            <v>0</v>
          </cell>
          <cell r="GR537">
            <v>0</v>
          </cell>
          <cell r="GS537">
            <v>0</v>
          </cell>
          <cell r="GT537">
            <v>0</v>
          </cell>
          <cell r="GU537">
            <v>0</v>
          </cell>
          <cell r="GV537">
            <v>0</v>
          </cell>
          <cell r="GW537">
            <v>0</v>
          </cell>
          <cell r="GX537">
            <v>0</v>
          </cell>
          <cell r="GY537">
            <v>0</v>
          </cell>
          <cell r="GZ537">
            <v>0</v>
          </cell>
          <cell r="HA537">
            <v>0</v>
          </cell>
          <cell r="HB537">
            <v>0</v>
          </cell>
          <cell r="HC537">
            <v>0</v>
          </cell>
          <cell r="HD537">
            <v>0</v>
          </cell>
          <cell r="HE537">
            <v>0</v>
          </cell>
          <cell r="HF537">
            <v>0</v>
          </cell>
          <cell r="HG537">
            <v>0</v>
          </cell>
          <cell r="HH537">
            <v>0</v>
          </cell>
          <cell r="HI537">
            <v>0</v>
          </cell>
          <cell r="HJ537">
            <v>0</v>
          </cell>
          <cell r="HK537">
            <v>0</v>
          </cell>
          <cell r="HL537">
            <v>0</v>
          </cell>
          <cell r="HM537">
            <v>0</v>
          </cell>
          <cell r="HN537">
            <v>0</v>
          </cell>
          <cell r="HO537">
            <v>0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0</v>
          </cell>
          <cell r="HU537">
            <v>0</v>
          </cell>
          <cell r="HV537">
            <v>0</v>
          </cell>
          <cell r="HW537">
            <v>0</v>
          </cell>
          <cell r="HX537">
            <v>0</v>
          </cell>
          <cell r="HY537">
            <v>0</v>
          </cell>
          <cell r="HZ537">
            <v>0</v>
          </cell>
          <cell r="IA537">
            <v>0</v>
          </cell>
          <cell r="IB537">
            <v>0</v>
          </cell>
          <cell r="IC537">
            <v>0</v>
          </cell>
          <cell r="ID537">
            <v>0</v>
          </cell>
          <cell r="IE537">
            <v>0</v>
          </cell>
          <cell r="IF537">
            <v>0</v>
          </cell>
          <cell r="IG537">
            <v>0</v>
          </cell>
          <cell r="IH537">
            <v>0</v>
          </cell>
          <cell r="II537">
            <v>0</v>
          </cell>
          <cell r="IJ537">
            <v>0</v>
          </cell>
          <cell r="IK537">
            <v>0</v>
          </cell>
          <cell r="IL537">
            <v>0</v>
          </cell>
          <cell r="IM537">
            <v>0</v>
          </cell>
          <cell r="IN537">
            <v>0</v>
          </cell>
          <cell r="IO537">
            <v>0</v>
          </cell>
          <cell r="IP537">
            <v>0</v>
          </cell>
          <cell r="IQ537">
            <v>0</v>
          </cell>
          <cell r="IR537">
            <v>0</v>
          </cell>
          <cell r="IS537">
            <v>0</v>
          </cell>
          <cell r="IT537">
            <v>0</v>
          </cell>
          <cell r="IU537">
            <v>0</v>
          </cell>
          <cell r="IV537">
            <v>0</v>
          </cell>
          <cell r="IW537">
            <v>0</v>
          </cell>
          <cell r="IX537">
            <v>0</v>
          </cell>
          <cell r="IY537">
            <v>0</v>
          </cell>
          <cell r="IZ537">
            <v>0</v>
          </cell>
          <cell r="JA537">
            <v>0</v>
          </cell>
          <cell r="JB537">
            <v>0</v>
          </cell>
          <cell r="JC537">
            <v>0</v>
          </cell>
          <cell r="JD537">
            <v>0</v>
          </cell>
          <cell r="JE537">
            <v>0</v>
          </cell>
          <cell r="JF537">
            <v>0</v>
          </cell>
          <cell r="JG537">
            <v>0</v>
          </cell>
          <cell r="JH537">
            <v>0</v>
          </cell>
          <cell r="JI537">
            <v>0</v>
          </cell>
          <cell r="JJ537">
            <v>0</v>
          </cell>
          <cell r="JK537">
            <v>0</v>
          </cell>
          <cell r="JL537">
            <v>0</v>
          </cell>
          <cell r="JM537">
            <v>0</v>
          </cell>
          <cell r="JN537">
            <v>0</v>
          </cell>
          <cell r="JO537">
            <v>0</v>
          </cell>
          <cell r="JP537">
            <v>0</v>
          </cell>
          <cell r="JQ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0</v>
          </cell>
          <cell r="FH538">
            <v>0</v>
          </cell>
          <cell r="FI538">
            <v>0</v>
          </cell>
          <cell r="FJ538">
            <v>0</v>
          </cell>
          <cell r="FK538">
            <v>0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0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0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O538">
            <v>0</v>
          </cell>
          <cell r="GP538">
            <v>0</v>
          </cell>
          <cell r="GQ538">
            <v>0</v>
          </cell>
          <cell r="GR538">
            <v>0</v>
          </cell>
          <cell r="GS538">
            <v>0</v>
          </cell>
          <cell r="GT538">
            <v>0</v>
          </cell>
          <cell r="GU538">
            <v>0</v>
          </cell>
          <cell r="GV538">
            <v>0</v>
          </cell>
          <cell r="GW538">
            <v>0</v>
          </cell>
          <cell r="GX538">
            <v>0</v>
          </cell>
          <cell r="GY538">
            <v>0</v>
          </cell>
          <cell r="GZ538">
            <v>0</v>
          </cell>
          <cell r="HA538">
            <v>0</v>
          </cell>
          <cell r="HB538">
            <v>0</v>
          </cell>
          <cell r="HC538">
            <v>0</v>
          </cell>
          <cell r="HD538">
            <v>0</v>
          </cell>
          <cell r="HE538">
            <v>0</v>
          </cell>
          <cell r="HF538">
            <v>0</v>
          </cell>
          <cell r="HG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0</v>
          </cell>
          <cell r="HU538">
            <v>0</v>
          </cell>
          <cell r="HV538">
            <v>0</v>
          </cell>
          <cell r="HW538">
            <v>0</v>
          </cell>
          <cell r="HX538">
            <v>0</v>
          </cell>
          <cell r="HY538">
            <v>0</v>
          </cell>
          <cell r="HZ538">
            <v>0</v>
          </cell>
          <cell r="IA538">
            <v>0</v>
          </cell>
          <cell r="IB538">
            <v>0</v>
          </cell>
          <cell r="IC538">
            <v>0</v>
          </cell>
          <cell r="ID538">
            <v>0</v>
          </cell>
          <cell r="IE538">
            <v>0</v>
          </cell>
          <cell r="IF538">
            <v>0</v>
          </cell>
          <cell r="IG538">
            <v>0</v>
          </cell>
          <cell r="IH538">
            <v>0</v>
          </cell>
          <cell r="II538">
            <v>0</v>
          </cell>
          <cell r="IJ538">
            <v>0</v>
          </cell>
          <cell r="IK538">
            <v>0</v>
          </cell>
          <cell r="IL538">
            <v>0</v>
          </cell>
          <cell r="IM538">
            <v>0</v>
          </cell>
          <cell r="IN538">
            <v>0</v>
          </cell>
          <cell r="IO538">
            <v>0</v>
          </cell>
          <cell r="IP538">
            <v>0</v>
          </cell>
          <cell r="IQ538">
            <v>0</v>
          </cell>
          <cell r="IR538">
            <v>0</v>
          </cell>
          <cell r="IS538">
            <v>0</v>
          </cell>
          <cell r="IT538">
            <v>0</v>
          </cell>
          <cell r="IU538">
            <v>0</v>
          </cell>
          <cell r="IV538">
            <v>0</v>
          </cell>
          <cell r="IW538">
            <v>0</v>
          </cell>
          <cell r="IX538">
            <v>0</v>
          </cell>
          <cell r="IY538">
            <v>0</v>
          </cell>
          <cell r="IZ538">
            <v>0</v>
          </cell>
          <cell r="JA538">
            <v>0</v>
          </cell>
          <cell r="JB538">
            <v>0</v>
          </cell>
          <cell r="JC538">
            <v>0</v>
          </cell>
          <cell r="JD538">
            <v>0</v>
          </cell>
          <cell r="JE538">
            <v>0</v>
          </cell>
          <cell r="JF538">
            <v>0</v>
          </cell>
          <cell r="JG538">
            <v>0</v>
          </cell>
          <cell r="JH538">
            <v>0</v>
          </cell>
          <cell r="JI538">
            <v>0</v>
          </cell>
          <cell r="JJ538">
            <v>0</v>
          </cell>
          <cell r="JK538">
            <v>0</v>
          </cell>
          <cell r="JL538">
            <v>0</v>
          </cell>
          <cell r="JM538">
            <v>0</v>
          </cell>
          <cell r="JN538">
            <v>0</v>
          </cell>
          <cell r="JO538">
            <v>0</v>
          </cell>
          <cell r="JP538">
            <v>0</v>
          </cell>
          <cell r="JQ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0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0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0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O539">
            <v>0</v>
          </cell>
          <cell r="GP539">
            <v>0</v>
          </cell>
          <cell r="GQ539">
            <v>0</v>
          </cell>
          <cell r="GR539">
            <v>0</v>
          </cell>
          <cell r="GS539">
            <v>0</v>
          </cell>
          <cell r="GT539">
            <v>0</v>
          </cell>
          <cell r="GU539">
            <v>0</v>
          </cell>
          <cell r="GV539">
            <v>0</v>
          </cell>
          <cell r="GW539">
            <v>0</v>
          </cell>
          <cell r="GX539">
            <v>0</v>
          </cell>
          <cell r="GY539">
            <v>0</v>
          </cell>
          <cell r="GZ539">
            <v>0</v>
          </cell>
          <cell r="HA539">
            <v>0</v>
          </cell>
          <cell r="HB539">
            <v>0</v>
          </cell>
          <cell r="HC539">
            <v>0</v>
          </cell>
          <cell r="HD539">
            <v>0</v>
          </cell>
          <cell r="HE539">
            <v>0</v>
          </cell>
          <cell r="HF539">
            <v>0</v>
          </cell>
          <cell r="HG539">
            <v>0</v>
          </cell>
          <cell r="HH539">
            <v>0</v>
          </cell>
          <cell r="HI539">
            <v>0</v>
          </cell>
          <cell r="HJ539">
            <v>0</v>
          </cell>
          <cell r="HK539">
            <v>0</v>
          </cell>
          <cell r="HL539">
            <v>0</v>
          </cell>
          <cell r="HM539">
            <v>0</v>
          </cell>
          <cell r="HN539">
            <v>0</v>
          </cell>
          <cell r="HO539">
            <v>0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0</v>
          </cell>
          <cell r="HU539">
            <v>0</v>
          </cell>
          <cell r="HV539">
            <v>0</v>
          </cell>
          <cell r="HW539">
            <v>0</v>
          </cell>
          <cell r="HX539">
            <v>0</v>
          </cell>
          <cell r="HY539">
            <v>0</v>
          </cell>
          <cell r="HZ539">
            <v>0</v>
          </cell>
          <cell r="IA539">
            <v>0</v>
          </cell>
          <cell r="IB539">
            <v>0</v>
          </cell>
          <cell r="IC539">
            <v>0</v>
          </cell>
          <cell r="ID539">
            <v>0</v>
          </cell>
          <cell r="IE539">
            <v>0</v>
          </cell>
          <cell r="IF539">
            <v>0</v>
          </cell>
          <cell r="IG539">
            <v>0</v>
          </cell>
          <cell r="IH539">
            <v>0</v>
          </cell>
          <cell r="II539">
            <v>0</v>
          </cell>
          <cell r="IJ539">
            <v>0</v>
          </cell>
          <cell r="IK539">
            <v>0</v>
          </cell>
          <cell r="IL539">
            <v>0</v>
          </cell>
          <cell r="IM539">
            <v>0</v>
          </cell>
          <cell r="IN539">
            <v>0</v>
          </cell>
          <cell r="IO539">
            <v>0</v>
          </cell>
          <cell r="IP539">
            <v>0</v>
          </cell>
          <cell r="IQ539">
            <v>0</v>
          </cell>
          <cell r="IR539">
            <v>0</v>
          </cell>
          <cell r="IS539">
            <v>0</v>
          </cell>
          <cell r="IT539">
            <v>0</v>
          </cell>
          <cell r="IU539">
            <v>0</v>
          </cell>
          <cell r="IV539">
            <v>0</v>
          </cell>
          <cell r="IW539">
            <v>0</v>
          </cell>
          <cell r="IX539">
            <v>0</v>
          </cell>
          <cell r="IY539">
            <v>0</v>
          </cell>
          <cell r="IZ539">
            <v>0</v>
          </cell>
          <cell r="JA539">
            <v>0</v>
          </cell>
          <cell r="JB539">
            <v>0</v>
          </cell>
          <cell r="JC539">
            <v>0</v>
          </cell>
          <cell r="JD539">
            <v>0</v>
          </cell>
          <cell r="JE539">
            <v>0</v>
          </cell>
          <cell r="JF539">
            <v>0</v>
          </cell>
          <cell r="JG539">
            <v>0</v>
          </cell>
          <cell r="JH539">
            <v>0</v>
          </cell>
          <cell r="JI539">
            <v>0</v>
          </cell>
          <cell r="JJ539">
            <v>0</v>
          </cell>
          <cell r="JK539">
            <v>0</v>
          </cell>
          <cell r="JL539">
            <v>0</v>
          </cell>
          <cell r="JM539">
            <v>0</v>
          </cell>
          <cell r="JN539">
            <v>0</v>
          </cell>
          <cell r="JO539">
            <v>0</v>
          </cell>
          <cell r="JP539">
            <v>0</v>
          </cell>
          <cell r="JQ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O540">
            <v>0</v>
          </cell>
          <cell r="GP540">
            <v>0</v>
          </cell>
          <cell r="GQ540">
            <v>0</v>
          </cell>
          <cell r="GR540">
            <v>0</v>
          </cell>
          <cell r="GS540">
            <v>0</v>
          </cell>
          <cell r="GT540">
            <v>0</v>
          </cell>
          <cell r="GU540">
            <v>0</v>
          </cell>
          <cell r="GV540">
            <v>0</v>
          </cell>
          <cell r="GW540">
            <v>0</v>
          </cell>
          <cell r="GX540">
            <v>0</v>
          </cell>
          <cell r="GY540">
            <v>0</v>
          </cell>
          <cell r="GZ540">
            <v>0</v>
          </cell>
          <cell r="HA540">
            <v>0</v>
          </cell>
          <cell r="HB540">
            <v>0</v>
          </cell>
          <cell r="HC540">
            <v>0</v>
          </cell>
          <cell r="HD540">
            <v>0</v>
          </cell>
          <cell r="HE540">
            <v>0</v>
          </cell>
          <cell r="HF540">
            <v>0</v>
          </cell>
          <cell r="HG540">
            <v>0</v>
          </cell>
          <cell r="HH540">
            <v>0</v>
          </cell>
          <cell r="HI540">
            <v>0</v>
          </cell>
          <cell r="HJ540">
            <v>0</v>
          </cell>
          <cell r="HK540">
            <v>0</v>
          </cell>
          <cell r="HL540">
            <v>0</v>
          </cell>
          <cell r="HM540">
            <v>0</v>
          </cell>
          <cell r="HN540">
            <v>0</v>
          </cell>
          <cell r="HO540">
            <v>0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0</v>
          </cell>
          <cell r="HU540">
            <v>0</v>
          </cell>
          <cell r="HV540">
            <v>0</v>
          </cell>
          <cell r="HW540">
            <v>0</v>
          </cell>
          <cell r="HX540">
            <v>0</v>
          </cell>
          <cell r="HY540">
            <v>0</v>
          </cell>
          <cell r="HZ540">
            <v>0</v>
          </cell>
          <cell r="IA540">
            <v>0</v>
          </cell>
          <cell r="IB540">
            <v>0</v>
          </cell>
          <cell r="IC540">
            <v>0</v>
          </cell>
          <cell r="ID540">
            <v>0</v>
          </cell>
          <cell r="IE540">
            <v>0</v>
          </cell>
          <cell r="IF540">
            <v>0</v>
          </cell>
          <cell r="IG540">
            <v>0</v>
          </cell>
          <cell r="IH540">
            <v>0</v>
          </cell>
          <cell r="II540">
            <v>0</v>
          </cell>
          <cell r="IJ540">
            <v>0</v>
          </cell>
          <cell r="IK540">
            <v>0</v>
          </cell>
          <cell r="IL540">
            <v>0</v>
          </cell>
          <cell r="IM540">
            <v>0</v>
          </cell>
          <cell r="IN540">
            <v>0</v>
          </cell>
          <cell r="IO540">
            <v>0</v>
          </cell>
          <cell r="IP540">
            <v>0</v>
          </cell>
          <cell r="IQ540">
            <v>0</v>
          </cell>
          <cell r="IR540">
            <v>0</v>
          </cell>
          <cell r="IS540">
            <v>0</v>
          </cell>
          <cell r="IT540">
            <v>0</v>
          </cell>
          <cell r="IU540">
            <v>0</v>
          </cell>
          <cell r="IV540">
            <v>0</v>
          </cell>
          <cell r="IW540">
            <v>0</v>
          </cell>
          <cell r="IX540">
            <v>0</v>
          </cell>
          <cell r="IY540">
            <v>0</v>
          </cell>
          <cell r="IZ540">
            <v>0</v>
          </cell>
          <cell r="JA540">
            <v>0</v>
          </cell>
          <cell r="JB540">
            <v>0</v>
          </cell>
          <cell r="JC540">
            <v>0</v>
          </cell>
          <cell r="JD540">
            <v>0</v>
          </cell>
          <cell r="JE540">
            <v>0</v>
          </cell>
          <cell r="JF540">
            <v>0</v>
          </cell>
          <cell r="JG540">
            <v>0</v>
          </cell>
          <cell r="JH540">
            <v>0</v>
          </cell>
          <cell r="JI540">
            <v>0</v>
          </cell>
          <cell r="JJ540">
            <v>0</v>
          </cell>
          <cell r="JK540">
            <v>0</v>
          </cell>
          <cell r="JL540">
            <v>0</v>
          </cell>
          <cell r="JM540">
            <v>0</v>
          </cell>
          <cell r="JN540">
            <v>0</v>
          </cell>
          <cell r="JO540">
            <v>0</v>
          </cell>
          <cell r="JP540">
            <v>0</v>
          </cell>
          <cell r="JQ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0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O541">
            <v>0</v>
          </cell>
          <cell r="GP541">
            <v>0</v>
          </cell>
          <cell r="GQ541">
            <v>0</v>
          </cell>
          <cell r="GR541">
            <v>0</v>
          </cell>
          <cell r="GS541">
            <v>0</v>
          </cell>
          <cell r="GT541">
            <v>0</v>
          </cell>
          <cell r="GU541">
            <v>0</v>
          </cell>
          <cell r="GV541">
            <v>0</v>
          </cell>
          <cell r="GW541">
            <v>0</v>
          </cell>
          <cell r="GX541">
            <v>0</v>
          </cell>
          <cell r="GY541">
            <v>0</v>
          </cell>
          <cell r="GZ541">
            <v>0</v>
          </cell>
          <cell r="HA541">
            <v>0</v>
          </cell>
          <cell r="HB541">
            <v>0</v>
          </cell>
          <cell r="HC541">
            <v>0</v>
          </cell>
          <cell r="HD541">
            <v>0</v>
          </cell>
          <cell r="HE541">
            <v>0</v>
          </cell>
          <cell r="HF541">
            <v>0</v>
          </cell>
          <cell r="HG541">
            <v>0</v>
          </cell>
          <cell r="HH541">
            <v>0</v>
          </cell>
          <cell r="HI541">
            <v>0</v>
          </cell>
          <cell r="HJ541">
            <v>0</v>
          </cell>
          <cell r="HK541">
            <v>0</v>
          </cell>
          <cell r="HL541">
            <v>0</v>
          </cell>
          <cell r="HM541">
            <v>0</v>
          </cell>
          <cell r="HN541">
            <v>0</v>
          </cell>
          <cell r="HO541">
            <v>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0</v>
          </cell>
          <cell r="HU541">
            <v>0</v>
          </cell>
          <cell r="HV541">
            <v>0</v>
          </cell>
          <cell r="HW541">
            <v>0</v>
          </cell>
          <cell r="HX541">
            <v>0</v>
          </cell>
          <cell r="HY541">
            <v>0</v>
          </cell>
          <cell r="HZ541">
            <v>0</v>
          </cell>
          <cell r="IA541">
            <v>0</v>
          </cell>
          <cell r="IB541">
            <v>0</v>
          </cell>
          <cell r="IC541">
            <v>0</v>
          </cell>
          <cell r="ID541">
            <v>0</v>
          </cell>
          <cell r="IE541">
            <v>0</v>
          </cell>
          <cell r="IF541">
            <v>0</v>
          </cell>
          <cell r="IG541">
            <v>0</v>
          </cell>
          <cell r="IH541">
            <v>0</v>
          </cell>
          <cell r="II541">
            <v>0</v>
          </cell>
          <cell r="IJ541">
            <v>0</v>
          </cell>
          <cell r="IK541">
            <v>0</v>
          </cell>
          <cell r="IL541">
            <v>0</v>
          </cell>
          <cell r="IM541">
            <v>0</v>
          </cell>
          <cell r="IN541">
            <v>0</v>
          </cell>
          <cell r="IO541">
            <v>0</v>
          </cell>
          <cell r="IP541">
            <v>0</v>
          </cell>
          <cell r="IQ541">
            <v>0</v>
          </cell>
          <cell r="IR541">
            <v>0</v>
          </cell>
          <cell r="IS541">
            <v>0</v>
          </cell>
          <cell r="IT541">
            <v>0</v>
          </cell>
          <cell r="IU541">
            <v>0</v>
          </cell>
          <cell r="IV541">
            <v>0</v>
          </cell>
          <cell r="IW541">
            <v>0</v>
          </cell>
          <cell r="IX541">
            <v>0</v>
          </cell>
          <cell r="IY541">
            <v>0</v>
          </cell>
          <cell r="IZ541">
            <v>0</v>
          </cell>
          <cell r="JA541">
            <v>0</v>
          </cell>
          <cell r="JB541">
            <v>0</v>
          </cell>
          <cell r="JC541">
            <v>0</v>
          </cell>
          <cell r="JD541">
            <v>0</v>
          </cell>
          <cell r="JE541">
            <v>0</v>
          </cell>
          <cell r="JF541">
            <v>0</v>
          </cell>
          <cell r="JG541">
            <v>0</v>
          </cell>
          <cell r="JH541">
            <v>0</v>
          </cell>
          <cell r="JI541">
            <v>0</v>
          </cell>
          <cell r="JJ541">
            <v>0</v>
          </cell>
          <cell r="JK541">
            <v>0</v>
          </cell>
          <cell r="JL541">
            <v>0</v>
          </cell>
          <cell r="JM541">
            <v>0</v>
          </cell>
          <cell r="JN541">
            <v>0</v>
          </cell>
          <cell r="JO541">
            <v>0</v>
          </cell>
          <cell r="JP541">
            <v>0</v>
          </cell>
          <cell r="JQ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0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O542">
            <v>0</v>
          </cell>
          <cell r="GP542">
            <v>0</v>
          </cell>
          <cell r="GQ542">
            <v>0</v>
          </cell>
          <cell r="GR542">
            <v>0</v>
          </cell>
          <cell r="GS542">
            <v>0</v>
          </cell>
          <cell r="GT542">
            <v>0</v>
          </cell>
          <cell r="GU542">
            <v>0</v>
          </cell>
          <cell r="GV542">
            <v>0</v>
          </cell>
          <cell r="GW542">
            <v>0</v>
          </cell>
          <cell r="GX542">
            <v>0</v>
          </cell>
          <cell r="GY542">
            <v>0</v>
          </cell>
          <cell r="GZ542">
            <v>0</v>
          </cell>
          <cell r="HA542">
            <v>0</v>
          </cell>
          <cell r="HB542">
            <v>0</v>
          </cell>
          <cell r="HC542">
            <v>0</v>
          </cell>
          <cell r="HD542">
            <v>0</v>
          </cell>
          <cell r="HE542">
            <v>0</v>
          </cell>
          <cell r="HF542">
            <v>0</v>
          </cell>
          <cell r="HG542">
            <v>0</v>
          </cell>
          <cell r="HH542">
            <v>0</v>
          </cell>
          <cell r="HI542">
            <v>0</v>
          </cell>
          <cell r="HJ542">
            <v>0</v>
          </cell>
          <cell r="HK542">
            <v>0</v>
          </cell>
          <cell r="HL542">
            <v>0</v>
          </cell>
          <cell r="HM542">
            <v>0</v>
          </cell>
          <cell r="HN542">
            <v>0</v>
          </cell>
          <cell r="HO542">
            <v>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0</v>
          </cell>
          <cell r="HU542">
            <v>0</v>
          </cell>
          <cell r="HV542">
            <v>0</v>
          </cell>
          <cell r="HW542">
            <v>0</v>
          </cell>
          <cell r="HX542">
            <v>0</v>
          </cell>
          <cell r="HY542">
            <v>0</v>
          </cell>
          <cell r="HZ542">
            <v>0</v>
          </cell>
          <cell r="IA542">
            <v>0</v>
          </cell>
          <cell r="IB542">
            <v>0</v>
          </cell>
          <cell r="IC542">
            <v>0</v>
          </cell>
          <cell r="ID542">
            <v>0</v>
          </cell>
          <cell r="IE542">
            <v>0</v>
          </cell>
          <cell r="IF542">
            <v>0</v>
          </cell>
          <cell r="IG542">
            <v>0</v>
          </cell>
          <cell r="IH542">
            <v>0</v>
          </cell>
          <cell r="II542">
            <v>0</v>
          </cell>
          <cell r="IJ542">
            <v>0</v>
          </cell>
          <cell r="IK542">
            <v>0</v>
          </cell>
          <cell r="IL542">
            <v>0</v>
          </cell>
          <cell r="IM542">
            <v>0</v>
          </cell>
          <cell r="IN542">
            <v>0</v>
          </cell>
          <cell r="IO542">
            <v>0</v>
          </cell>
          <cell r="IP542">
            <v>0</v>
          </cell>
          <cell r="IQ542">
            <v>0</v>
          </cell>
          <cell r="IR542">
            <v>0</v>
          </cell>
          <cell r="IS542">
            <v>0</v>
          </cell>
          <cell r="IT542">
            <v>0</v>
          </cell>
          <cell r="IU542">
            <v>0</v>
          </cell>
          <cell r="IV542">
            <v>0</v>
          </cell>
          <cell r="IW542">
            <v>0</v>
          </cell>
          <cell r="IX542">
            <v>0</v>
          </cell>
          <cell r="IY542">
            <v>0</v>
          </cell>
          <cell r="IZ542">
            <v>0</v>
          </cell>
          <cell r="JA542">
            <v>0</v>
          </cell>
          <cell r="JB542">
            <v>0</v>
          </cell>
          <cell r="JC542">
            <v>0</v>
          </cell>
          <cell r="JD542">
            <v>0</v>
          </cell>
          <cell r="JE542">
            <v>0</v>
          </cell>
          <cell r="JF542">
            <v>0</v>
          </cell>
          <cell r="JG542">
            <v>0</v>
          </cell>
          <cell r="JH542">
            <v>0</v>
          </cell>
          <cell r="JI542">
            <v>0</v>
          </cell>
          <cell r="JJ542">
            <v>0</v>
          </cell>
          <cell r="JK542">
            <v>0</v>
          </cell>
          <cell r="JL542">
            <v>0</v>
          </cell>
          <cell r="JM542">
            <v>0</v>
          </cell>
          <cell r="JN542">
            <v>0</v>
          </cell>
          <cell r="JO542">
            <v>0</v>
          </cell>
          <cell r="JP542">
            <v>0</v>
          </cell>
          <cell r="JQ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0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O543">
            <v>0</v>
          </cell>
          <cell r="GP543">
            <v>0</v>
          </cell>
          <cell r="GQ543">
            <v>0</v>
          </cell>
          <cell r="GR543">
            <v>0</v>
          </cell>
          <cell r="GS543">
            <v>0</v>
          </cell>
          <cell r="GT543">
            <v>0</v>
          </cell>
          <cell r="GU543">
            <v>0</v>
          </cell>
          <cell r="GV543">
            <v>0</v>
          </cell>
          <cell r="GW543">
            <v>0</v>
          </cell>
          <cell r="GX543">
            <v>0</v>
          </cell>
          <cell r="GY543">
            <v>0</v>
          </cell>
          <cell r="GZ543">
            <v>0</v>
          </cell>
          <cell r="HA543">
            <v>0</v>
          </cell>
          <cell r="HB543">
            <v>0</v>
          </cell>
          <cell r="HC543">
            <v>0</v>
          </cell>
          <cell r="HD543">
            <v>0</v>
          </cell>
          <cell r="HE543">
            <v>0</v>
          </cell>
          <cell r="HF543">
            <v>0</v>
          </cell>
          <cell r="HG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0</v>
          </cell>
          <cell r="HU543">
            <v>0</v>
          </cell>
          <cell r="HV543">
            <v>0</v>
          </cell>
          <cell r="HW543">
            <v>0</v>
          </cell>
          <cell r="HX543">
            <v>0</v>
          </cell>
          <cell r="HY543">
            <v>0</v>
          </cell>
          <cell r="HZ543">
            <v>0</v>
          </cell>
          <cell r="IA543">
            <v>0</v>
          </cell>
          <cell r="IB543">
            <v>0</v>
          </cell>
          <cell r="IC543">
            <v>0</v>
          </cell>
          <cell r="ID543">
            <v>0</v>
          </cell>
          <cell r="IE543">
            <v>0</v>
          </cell>
          <cell r="IF543">
            <v>0</v>
          </cell>
          <cell r="IG543">
            <v>0</v>
          </cell>
          <cell r="IH543">
            <v>0</v>
          </cell>
          <cell r="II543">
            <v>0</v>
          </cell>
          <cell r="IJ543">
            <v>0</v>
          </cell>
          <cell r="IK543">
            <v>0</v>
          </cell>
          <cell r="IL543">
            <v>0</v>
          </cell>
          <cell r="IM543">
            <v>0</v>
          </cell>
          <cell r="IN543">
            <v>0</v>
          </cell>
          <cell r="IO543">
            <v>0</v>
          </cell>
          <cell r="IP543">
            <v>0</v>
          </cell>
          <cell r="IQ543">
            <v>0</v>
          </cell>
          <cell r="IR543">
            <v>0</v>
          </cell>
          <cell r="IS543">
            <v>0</v>
          </cell>
          <cell r="IT543">
            <v>0</v>
          </cell>
          <cell r="IU543">
            <v>0</v>
          </cell>
          <cell r="IV543">
            <v>0</v>
          </cell>
          <cell r="IW543">
            <v>0</v>
          </cell>
          <cell r="IX543">
            <v>0</v>
          </cell>
          <cell r="IY543">
            <v>0</v>
          </cell>
          <cell r="IZ543">
            <v>0</v>
          </cell>
          <cell r="JA543">
            <v>0</v>
          </cell>
          <cell r="JB543">
            <v>0</v>
          </cell>
          <cell r="JC543">
            <v>0</v>
          </cell>
          <cell r="JD543">
            <v>0</v>
          </cell>
          <cell r="JE543">
            <v>0</v>
          </cell>
          <cell r="JF543">
            <v>0</v>
          </cell>
          <cell r="JG543">
            <v>0</v>
          </cell>
          <cell r="JH543">
            <v>0</v>
          </cell>
          <cell r="JI543">
            <v>0</v>
          </cell>
          <cell r="JJ543">
            <v>0</v>
          </cell>
          <cell r="JK543">
            <v>0</v>
          </cell>
          <cell r="JL543">
            <v>0</v>
          </cell>
          <cell r="JM543">
            <v>0</v>
          </cell>
          <cell r="JN543">
            <v>0</v>
          </cell>
          <cell r="JO543">
            <v>0</v>
          </cell>
          <cell r="JP543">
            <v>0</v>
          </cell>
          <cell r="JQ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0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O544">
            <v>0</v>
          </cell>
          <cell r="GP544">
            <v>0</v>
          </cell>
          <cell r="GQ544">
            <v>0</v>
          </cell>
          <cell r="GR544">
            <v>0</v>
          </cell>
          <cell r="GS544">
            <v>0</v>
          </cell>
          <cell r="GT544">
            <v>0</v>
          </cell>
          <cell r="GU544">
            <v>0</v>
          </cell>
          <cell r="GV544">
            <v>0</v>
          </cell>
          <cell r="GW544">
            <v>0</v>
          </cell>
          <cell r="GX544">
            <v>0</v>
          </cell>
          <cell r="GY544">
            <v>0</v>
          </cell>
          <cell r="GZ544">
            <v>0</v>
          </cell>
          <cell r="HA544">
            <v>0</v>
          </cell>
          <cell r="HB544">
            <v>0</v>
          </cell>
          <cell r="HC544">
            <v>0</v>
          </cell>
          <cell r="HD544">
            <v>0</v>
          </cell>
          <cell r="HE544">
            <v>0</v>
          </cell>
          <cell r="HF544">
            <v>0</v>
          </cell>
          <cell r="HG544">
            <v>0</v>
          </cell>
          <cell r="HH544">
            <v>0</v>
          </cell>
          <cell r="HI544">
            <v>0</v>
          </cell>
          <cell r="HJ544">
            <v>0</v>
          </cell>
          <cell r="HK544">
            <v>0</v>
          </cell>
          <cell r="HL544">
            <v>0</v>
          </cell>
          <cell r="HM544">
            <v>0</v>
          </cell>
          <cell r="HN544">
            <v>0</v>
          </cell>
          <cell r="HO544">
            <v>0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0</v>
          </cell>
          <cell r="HU544">
            <v>0</v>
          </cell>
          <cell r="HV544">
            <v>0</v>
          </cell>
          <cell r="HW544">
            <v>0</v>
          </cell>
          <cell r="HX544">
            <v>0</v>
          </cell>
          <cell r="HY544">
            <v>0</v>
          </cell>
          <cell r="HZ544">
            <v>0</v>
          </cell>
          <cell r="IA544">
            <v>0</v>
          </cell>
          <cell r="IB544">
            <v>0</v>
          </cell>
          <cell r="IC544">
            <v>0</v>
          </cell>
          <cell r="ID544">
            <v>0</v>
          </cell>
          <cell r="IE544">
            <v>0</v>
          </cell>
          <cell r="IF544">
            <v>0</v>
          </cell>
          <cell r="IG544">
            <v>0</v>
          </cell>
          <cell r="IH544">
            <v>0</v>
          </cell>
          <cell r="II544">
            <v>0</v>
          </cell>
          <cell r="IJ544">
            <v>0</v>
          </cell>
          <cell r="IK544">
            <v>0</v>
          </cell>
          <cell r="IL544">
            <v>0</v>
          </cell>
          <cell r="IM544">
            <v>0</v>
          </cell>
          <cell r="IN544">
            <v>0</v>
          </cell>
          <cell r="IO544">
            <v>0</v>
          </cell>
          <cell r="IP544">
            <v>0</v>
          </cell>
          <cell r="IQ544">
            <v>0</v>
          </cell>
          <cell r="IR544">
            <v>0</v>
          </cell>
          <cell r="IS544">
            <v>0</v>
          </cell>
          <cell r="IT544">
            <v>0</v>
          </cell>
          <cell r="IU544">
            <v>0</v>
          </cell>
          <cell r="IV544">
            <v>0</v>
          </cell>
          <cell r="IW544">
            <v>0</v>
          </cell>
          <cell r="IX544">
            <v>0</v>
          </cell>
          <cell r="IY544">
            <v>0</v>
          </cell>
          <cell r="IZ544">
            <v>0</v>
          </cell>
          <cell r="JA544">
            <v>0</v>
          </cell>
          <cell r="JB544">
            <v>0</v>
          </cell>
          <cell r="JC544">
            <v>0</v>
          </cell>
          <cell r="JD544">
            <v>0</v>
          </cell>
          <cell r="JE544">
            <v>0</v>
          </cell>
          <cell r="JF544">
            <v>0</v>
          </cell>
          <cell r="JG544">
            <v>0</v>
          </cell>
          <cell r="JH544">
            <v>0</v>
          </cell>
          <cell r="JI544">
            <v>0</v>
          </cell>
          <cell r="JJ544">
            <v>0</v>
          </cell>
          <cell r="JK544">
            <v>0</v>
          </cell>
          <cell r="JL544">
            <v>0</v>
          </cell>
          <cell r="JM544">
            <v>0</v>
          </cell>
          <cell r="JN544">
            <v>0</v>
          </cell>
          <cell r="JO544">
            <v>0</v>
          </cell>
          <cell r="JP544">
            <v>0</v>
          </cell>
          <cell r="JQ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3.1143521969994481E-2</v>
          </cell>
          <cell r="AF545">
            <v>0</v>
          </cell>
          <cell r="AG545">
            <v>6.3743122600001811E-3</v>
          </cell>
          <cell r="AH545">
            <v>-6.3743122600001811E-3</v>
          </cell>
          <cell r="AI545">
            <v>3.1871561299996465E-3</v>
          </cell>
          <cell r="AJ545">
            <v>3.1871561300000906E-3</v>
          </cell>
          <cell r="AK545">
            <v>-3.1871561300000906E-3</v>
          </cell>
          <cell r="AL545">
            <v>6.3743122600001811E-3</v>
          </cell>
          <cell r="AM545">
            <v>9.5614683899993835E-3</v>
          </cell>
          <cell r="AN545">
            <v>3.1871561300000906E-3</v>
          </cell>
          <cell r="AO545">
            <v>5.6462729299999737E-3</v>
          </cell>
          <cell r="AP545">
            <v>0</v>
          </cell>
          <cell r="AQ545">
            <v>3.1871561300000906E-3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-3.8153963050000073E-2</v>
          </cell>
          <cell r="CF545">
            <v>0</v>
          </cell>
          <cell r="CG545">
            <v>0</v>
          </cell>
          <cell r="CH545">
            <v>6.9370841899996094E-3</v>
          </cell>
          <cell r="CI545">
            <v>-3.4685421000002492E-3</v>
          </cell>
          <cell r="CJ545">
            <v>-1.0405626289999859E-2</v>
          </cell>
          <cell r="CK545">
            <v>-1.040562630999986E-2</v>
          </cell>
          <cell r="CL545">
            <v>-1.0405626279999858E-2</v>
          </cell>
          <cell r="CM545">
            <v>-3.4685420800002476E-3</v>
          </cell>
          <cell r="CN545">
            <v>-6.9370841800004968E-3</v>
          </cell>
          <cell r="CO545">
            <v>0</v>
          </cell>
          <cell r="CP545">
            <v>0</v>
          </cell>
          <cell r="CQ545">
            <v>0</v>
          </cell>
          <cell r="CR545">
            <v>2.4938010988989845E-2</v>
          </cell>
          <cell r="CS545">
            <v>0</v>
          </cell>
          <cell r="CT545">
            <v>0</v>
          </cell>
          <cell r="CU545">
            <v>-7.1251459994527977E-3</v>
          </cell>
          <cell r="CV545">
            <v>0</v>
          </cell>
          <cell r="CW545">
            <v>3.5625729997263988E-3</v>
          </cell>
          <cell r="CX545">
            <v>2.850058399963018E-2</v>
          </cell>
          <cell r="CY545">
            <v>-3.5625729997263988E-3</v>
          </cell>
          <cell r="CZ545">
            <v>-7.1251459994527977E-3</v>
          </cell>
          <cell r="DA545">
            <v>1.0687718999179197E-2</v>
          </cell>
          <cell r="DB545">
            <v>0</v>
          </cell>
          <cell r="DC545">
            <v>0</v>
          </cell>
          <cell r="DD545">
            <v>0</v>
          </cell>
          <cell r="DE545">
            <v>-2.4938010756159201E-2</v>
          </cell>
          <cell r="DF545">
            <v>0</v>
          </cell>
          <cell r="DG545">
            <v>0</v>
          </cell>
          <cell r="DH545">
            <v>7.1251459103223169E-3</v>
          </cell>
          <cell r="DI545">
            <v>1.4250291829739581E-2</v>
          </cell>
          <cell r="DJ545">
            <v>-1.4250291840653517E-2</v>
          </cell>
          <cell r="DK545">
            <v>3.5625729487946955E-3</v>
          </cell>
          <cell r="DL545">
            <v>-2.4938010719779413E-2</v>
          </cell>
          <cell r="DM545">
            <v>-1.0687718870030949E-2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5.1463161827996373E-2</v>
          </cell>
          <cell r="DS545">
            <v>0</v>
          </cell>
          <cell r="DT545">
            <v>0</v>
          </cell>
          <cell r="DU545">
            <v>-3.6558969295583665E-3</v>
          </cell>
          <cell r="DV545">
            <v>1.8279484660524759E-2</v>
          </cell>
          <cell r="DW545">
            <v>1.4904192470567068E-2</v>
          </cell>
          <cell r="DX545">
            <v>-2.5591278530555428E-2</v>
          </cell>
          <cell r="DY545">
            <v>1.0967690810502972E-2</v>
          </cell>
          <cell r="DZ545">
            <v>2.9247175469208742E-2</v>
          </cell>
          <cell r="EA545">
            <v>1.0967690808683983E-2</v>
          </cell>
          <cell r="EB545">
            <v>-3.655896940472303E-3</v>
          </cell>
          <cell r="EC545">
            <v>0</v>
          </cell>
          <cell r="ED545">
            <v>0</v>
          </cell>
          <cell r="EE545">
            <v>-4.6764000726398081E-3</v>
          </cell>
          <cell r="EF545">
            <v>0</v>
          </cell>
          <cell r="EG545">
            <v>-8.4263281605672091E-3</v>
          </cell>
          <cell r="EH545">
            <v>0</v>
          </cell>
          <cell r="EI545">
            <v>0</v>
          </cell>
          <cell r="EJ545">
            <v>1.1249784180108691E-2</v>
          </cell>
          <cell r="EK545">
            <v>1.1249784191022627E-2</v>
          </cell>
          <cell r="EL545">
            <v>-1.4999712240751251E-2</v>
          </cell>
          <cell r="EM545">
            <v>-1.8749640288660885E-2</v>
          </cell>
          <cell r="EN545">
            <v>1.1249784189203638E-2</v>
          </cell>
          <cell r="EO545">
            <v>3.7499280588235706E-3</v>
          </cell>
          <cell r="EP545">
            <v>0</v>
          </cell>
          <cell r="EQ545">
            <v>0</v>
          </cell>
          <cell r="ER545">
            <v>-2.7283055038424209E-2</v>
          </cell>
          <cell r="ES545">
            <v>0</v>
          </cell>
          <cell r="ET545">
            <v>0</v>
          </cell>
          <cell r="EU545">
            <v>-3.8439589206973324E-3</v>
          </cell>
          <cell r="EV545">
            <v>7.6879178614035482E-3</v>
          </cell>
          <cell r="EW545">
            <v>-3.1127013979130425E-2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0</v>
          </cell>
          <cell r="FH545">
            <v>0</v>
          </cell>
          <cell r="FI545">
            <v>0</v>
          </cell>
          <cell r="FJ545">
            <v>0</v>
          </cell>
          <cell r="FK545">
            <v>0</v>
          </cell>
          <cell r="FL545">
            <v>0</v>
          </cell>
          <cell r="FM545">
            <v>0</v>
          </cell>
          <cell r="FN545">
            <v>0</v>
          </cell>
          <cell r="FO545">
            <v>0</v>
          </cell>
          <cell r="FP545">
            <v>0</v>
          </cell>
          <cell r="FQ545">
            <v>0</v>
          </cell>
          <cell r="FR545">
            <v>-1.0967913694912568E-2</v>
          </cell>
          <cell r="FS545">
            <v>0</v>
          </cell>
          <cell r="FT545">
            <v>0</v>
          </cell>
          <cell r="FU545">
            <v>-3.6559712298185332E-3</v>
          </cell>
          <cell r="FV545">
            <v>-3.6559712298185332E-3</v>
          </cell>
          <cell r="FW545">
            <v>-3.6559712407324696E-3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-3.6559711734298617E-3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-3.6559711716108723E-3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O545">
            <v>0</v>
          </cell>
          <cell r="GP545">
            <v>0</v>
          </cell>
          <cell r="GQ545">
            <v>0</v>
          </cell>
          <cell r="GR545">
            <v>3.7500022735912353E-3</v>
          </cell>
          <cell r="GS545">
            <v>0</v>
          </cell>
          <cell r="GT545">
            <v>0</v>
          </cell>
          <cell r="GU545">
            <v>0</v>
          </cell>
          <cell r="GV545">
            <v>-3.7500023008760763E-3</v>
          </cell>
          <cell r="GW545">
            <v>0</v>
          </cell>
          <cell r="GX545">
            <v>-3.7500022990570869E-3</v>
          </cell>
          <cell r="GY545">
            <v>0</v>
          </cell>
          <cell r="GZ545">
            <v>7.5000045999331633E-3</v>
          </cell>
          <cell r="HA545">
            <v>3.7500023008760763E-3</v>
          </cell>
          <cell r="HB545">
            <v>0</v>
          </cell>
          <cell r="HC545">
            <v>0</v>
          </cell>
          <cell r="HD545">
            <v>0</v>
          </cell>
          <cell r="HE545">
            <v>-9.0000497584696859E-3</v>
          </cell>
          <cell r="HF545">
            <v>0</v>
          </cell>
          <cell r="HG545">
            <v>0</v>
          </cell>
          <cell r="HH545">
            <v>-3.0000165806995938E-3</v>
          </cell>
          <cell r="HI545">
            <v>-3.0000165697856573E-3</v>
          </cell>
          <cell r="HJ545">
            <v>0</v>
          </cell>
          <cell r="HK545">
            <v>-3.0000165806995938E-3</v>
          </cell>
          <cell r="HL545">
            <v>3.0000165697856573E-3</v>
          </cell>
          <cell r="HM545">
            <v>-3.0000165806995938E-3</v>
          </cell>
          <cell r="HN545">
            <v>0</v>
          </cell>
          <cell r="HO545">
            <v>0</v>
          </cell>
          <cell r="HP545">
            <v>0</v>
          </cell>
          <cell r="HQ545">
            <v>0</v>
          </cell>
          <cell r="HR545">
            <v>-1.5750216969991016E-2</v>
          </cell>
          <cell r="HS545">
            <v>0</v>
          </cell>
          <cell r="HT545">
            <v>0</v>
          </cell>
          <cell r="HU545">
            <v>0</v>
          </cell>
          <cell r="HV545">
            <v>2.2500309899982085E-3</v>
          </cell>
          <cell r="HW545">
            <v>-6.7500929800026199E-3</v>
          </cell>
          <cell r="HX545">
            <v>0</v>
          </cell>
          <cell r="HY545">
            <v>-9.0001239800017174E-3</v>
          </cell>
          <cell r="HZ545">
            <v>0</v>
          </cell>
          <cell r="IA545">
            <v>0</v>
          </cell>
          <cell r="IB545">
            <v>-2.2500309999990975E-3</v>
          </cell>
          <cell r="IC545">
            <v>0</v>
          </cell>
          <cell r="ID545">
            <v>0</v>
          </cell>
          <cell r="IE545">
            <v>-1.500045409983386E-3</v>
          </cell>
          <cell r="IF545">
            <v>0</v>
          </cell>
          <cell r="IG545">
            <v>0</v>
          </cell>
          <cell r="IH545">
            <v>0</v>
          </cell>
          <cell r="II545">
            <v>0</v>
          </cell>
          <cell r="IJ545">
            <v>-1.5000454100011495E-3</v>
          </cell>
          <cell r="IK545">
            <v>0</v>
          </cell>
          <cell r="IL545">
            <v>0</v>
          </cell>
          <cell r="IM545">
            <v>0</v>
          </cell>
          <cell r="IN545">
            <v>0</v>
          </cell>
          <cell r="IO545">
            <v>0</v>
          </cell>
          <cell r="IP545">
            <v>0</v>
          </cell>
          <cell r="IQ545">
            <v>0</v>
          </cell>
          <cell r="IR545">
            <v>0</v>
          </cell>
          <cell r="IS545">
            <v>0</v>
          </cell>
          <cell r="IT545">
            <v>0</v>
          </cell>
          <cell r="IU545">
            <v>0</v>
          </cell>
          <cell r="IV545">
            <v>0</v>
          </cell>
          <cell r="IW545">
            <v>0</v>
          </cell>
          <cell r="IX545">
            <v>0</v>
          </cell>
          <cell r="IY545">
            <v>0</v>
          </cell>
          <cell r="IZ545">
            <v>0</v>
          </cell>
          <cell r="JA545">
            <v>0</v>
          </cell>
          <cell r="JB545">
            <v>0</v>
          </cell>
          <cell r="JC545">
            <v>0</v>
          </cell>
          <cell r="JD545">
            <v>0</v>
          </cell>
          <cell r="JE545">
            <v>0.10189312334006217</v>
          </cell>
          <cell r="JF545">
            <v>0</v>
          </cell>
          <cell r="JG545">
            <v>7.4240000813574625E-8</v>
          </cell>
          <cell r="JH545">
            <v>3.131992606999745E-2</v>
          </cell>
          <cell r="JI545">
            <v>5.0485801210003345E-2</v>
          </cell>
          <cell r="JJ545">
            <v>2.0087396070000096E-2</v>
          </cell>
          <cell r="JK545">
            <v>1.484599998491376E-7</v>
          </cell>
          <cell r="JL545">
            <v>0</v>
          </cell>
          <cell r="JM545">
            <v>1.4847000073814343E-7</v>
          </cell>
          <cell r="JN545">
            <v>-7.4239999037217785E-8</v>
          </cell>
          <cell r="JO545">
            <v>-1.4847000073814343E-7</v>
          </cell>
          <cell r="JP545">
            <v>-1.4846999718542975E-7</v>
          </cell>
          <cell r="JQ545">
            <v>0</v>
          </cell>
        </row>
        <row r="547"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F547"/>
          <cell r="AG547"/>
          <cell r="AH547"/>
          <cell r="AI547"/>
          <cell r="AJ547"/>
          <cell r="AK547"/>
          <cell r="AL547"/>
          <cell r="AM547"/>
          <cell r="AN547"/>
          <cell r="AO547"/>
          <cell r="AP547"/>
          <cell r="AQ547"/>
          <cell r="AS547"/>
          <cell r="AT547"/>
          <cell r="AU547"/>
          <cell r="AV547"/>
          <cell r="AW547"/>
          <cell r="AX547"/>
          <cell r="AY547"/>
          <cell r="AZ547"/>
          <cell r="BA547"/>
          <cell r="BB547"/>
          <cell r="BC547"/>
          <cell r="BD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S547"/>
          <cell r="BT547"/>
          <cell r="BU547"/>
          <cell r="BV547"/>
          <cell r="BW547"/>
          <cell r="BX547"/>
          <cell r="BY547"/>
          <cell r="BZ547"/>
          <cell r="CA547"/>
          <cell r="CB547"/>
          <cell r="CC547"/>
          <cell r="CD547"/>
          <cell r="CF547"/>
          <cell r="CG547"/>
          <cell r="CH547"/>
          <cell r="CI547"/>
          <cell r="CJ547"/>
          <cell r="CK547"/>
          <cell r="CL547"/>
          <cell r="CM547"/>
          <cell r="CN547"/>
          <cell r="CO547"/>
          <cell r="CP547"/>
          <cell r="CQ547"/>
          <cell r="CS547"/>
          <cell r="CT547"/>
          <cell r="CU547"/>
          <cell r="CV547"/>
          <cell r="CW547"/>
          <cell r="CX547"/>
          <cell r="CY547"/>
          <cell r="CZ547"/>
          <cell r="DA547"/>
          <cell r="DB547"/>
          <cell r="DC547"/>
          <cell r="DD547"/>
          <cell r="DF547"/>
          <cell r="DG547"/>
          <cell r="DH547"/>
          <cell r="DI547"/>
          <cell r="DJ547"/>
          <cell r="DK547"/>
          <cell r="DL547"/>
          <cell r="DM547"/>
          <cell r="DN547"/>
          <cell r="DO547"/>
          <cell r="DP547"/>
          <cell r="DQ547"/>
          <cell r="DS547"/>
          <cell r="DT547"/>
          <cell r="DU547"/>
          <cell r="DV547"/>
          <cell r="DW547"/>
          <cell r="DX547"/>
          <cell r="DY547"/>
          <cell r="DZ547"/>
          <cell r="EA547"/>
          <cell r="EB547"/>
          <cell r="EC547"/>
          <cell r="ED547"/>
          <cell r="EF547"/>
          <cell r="EG547"/>
          <cell r="EH547"/>
          <cell r="EI547"/>
          <cell r="EJ547"/>
          <cell r="EK547"/>
          <cell r="EL547"/>
          <cell r="EM547"/>
          <cell r="EN547"/>
          <cell r="EO547"/>
          <cell r="EP547"/>
          <cell r="EQ547"/>
          <cell r="ES547"/>
          <cell r="ET547"/>
          <cell r="EU547"/>
          <cell r="EV547"/>
          <cell r="EW547"/>
          <cell r="EX547"/>
          <cell r="EY547"/>
          <cell r="EZ547"/>
          <cell r="FA547"/>
          <cell r="FB547"/>
          <cell r="FC547"/>
          <cell r="FD547"/>
          <cell r="FF547"/>
          <cell r="FG547"/>
          <cell r="FH547"/>
          <cell r="FI547"/>
          <cell r="FJ547"/>
          <cell r="FK547"/>
          <cell r="FL547"/>
          <cell r="FM547"/>
          <cell r="FN547"/>
          <cell r="FO547"/>
          <cell r="FP547"/>
          <cell r="FQ547"/>
          <cell r="FS547"/>
          <cell r="FT547"/>
          <cell r="FU547"/>
          <cell r="FV547"/>
          <cell r="FW547"/>
          <cell r="FX547"/>
          <cell r="FY547"/>
          <cell r="FZ547"/>
          <cell r="GA547"/>
          <cell r="GB547"/>
          <cell r="GC547"/>
          <cell r="GD547"/>
          <cell r="GF547"/>
          <cell r="GG547"/>
          <cell r="GH547"/>
          <cell r="GI547"/>
          <cell r="GJ547"/>
          <cell r="GK547"/>
          <cell r="GL547"/>
          <cell r="GM547"/>
          <cell r="GN547"/>
          <cell r="GO547"/>
          <cell r="GP547"/>
          <cell r="GQ547"/>
          <cell r="GS547"/>
          <cell r="GT547"/>
          <cell r="GU547"/>
          <cell r="GV547"/>
          <cell r="GW547"/>
          <cell r="GX547"/>
          <cell r="GY547"/>
          <cell r="GZ547"/>
          <cell r="HA547"/>
          <cell r="HB547"/>
          <cell r="HC547"/>
          <cell r="HD547"/>
          <cell r="HF547"/>
          <cell r="HG547"/>
          <cell r="HH547"/>
          <cell r="HI547"/>
          <cell r="HJ547"/>
          <cell r="HK547"/>
          <cell r="HL547"/>
          <cell r="HM547"/>
          <cell r="HN547"/>
          <cell r="HO547"/>
          <cell r="HP547"/>
          <cell r="HQ547"/>
          <cell r="HS547"/>
          <cell r="HT547"/>
          <cell r="HU547"/>
          <cell r="HV547"/>
          <cell r="HW547"/>
          <cell r="HX547"/>
          <cell r="HY547"/>
          <cell r="HZ547"/>
          <cell r="IA547"/>
          <cell r="IB547"/>
          <cell r="IC547"/>
          <cell r="ID547"/>
          <cell r="IF547"/>
          <cell r="IG547"/>
          <cell r="IH547"/>
          <cell r="II547"/>
          <cell r="IJ547"/>
          <cell r="IK547"/>
          <cell r="IL547"/>
          <cell r="IM547"/>
          <cell r="IN547"/>
          <cell r="IO547"/>
          <cell r="IP547"/>
          <cell r="IQ547"/>
          <cell r="IS547"/>
          <cell r="IT547"/>
          <cell r="IU547"/>
          <cell r="IV547"/>
          <cell r="IW547"/>
          <cell r="IX547"/>
          <cell r="IY547"/>
          <cell r="IZ547"/>
          <cell r="JA547"/>
          <cell r="JB547"/>
          <cell r="JC547"/>
          <cell r="JD547"/>
          <cell r="JF547"/>
          <cell r="JG547"/>
          <cell r="JH547"/>
          <cell r="JI547"/>
          <cell r="JJ547"/>
          <cell r="JK547"/>
          <cell r="JL547"/>
          <cell r="JM547"/>
          <cell r="JN547"/>
          <cell r="JO547"/>
          <cell r="JP547"/>
          <cell r="JQ547"/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0</v>
          </cell>
          <cell r="FK548">
            <v>0</v>
          </cell>
          <cell r="FL548">
            <v>0</v>
          </cell>
          <cell r="FM548">
            <v>0</v>
          </cell>
          <cell r="FN548">
            <v>0</v>
          </cell>
          <cell r="FO548">
            <v>0</v>
          </cell>
          <cell r="FP548">
            <v>0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O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0</v>
          </cell>
          <cell r="GU548">
            <v>0</v>
          </cell>
          <cell r="GV548">
            <v>0</v>
          </cell>
          <cell r="GW548">
            <v>0</v>
          </cell>
          <cell r="GX548">
            <v>0</v>
          </cell>
          <cell r="GY548">
            <v>0</v>
          </cell>
          <cell r="GZ548">
            <v>0</v>
          </cell>
          <cell r="HA548">
            <v>0</v>
          </cell>
          <cell r="HB548">
            <v>0</v>
          </cell>
          <cell r="HC548">
            <v>0</v>
          </cell>
          <cell r="HD548">
            <v>0</v>
          </cell>
          <cell r="HE548">
            <v>0</v>
          </cell>
          <cell r="HF548">
            <v>0</v>
          </cell>
          <cell r="HG548">
            <v>0</v>
          </cell>
          <cell r="HH548">
            <v>0</v>
          </cell>
          <cell r="HI548">
            <v>0</v>
          </cell>
          <cell r="HJ548">
            <v>0</v>
          </cell>
          <cell r="HK548">
            <v>0</v>
          </cell>
          <cell r="HL548">
            <v>0</v>
          </cell>
          <cell r="HM548">
            <v>0</v>
          </cell>
          <cell r="HN548">
            <v>0</v>
          </cell>
          <cell r="HO548">
            <v>0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0</v>
          </cell>
          <cell r="HV548">
            <v>0</v>
          </cell>
          <cell r="HW548">
            <v>0</v>
          </cell>
          <cell r="HX548">
            <v>0</v>
          </cell>
          <cell r="HY548">
            <v>0</v>
          </cell>
          <cell r="HZ548">
            <v>0</v>
          </cell>
          <cell r="IA548">
            <v>0</v>
          </cell>
          <cell r="IB548">
            <v>0</v>
          </cell>
          <cell r="IC548">
            <v>0</v>
          </cell>
          <cell r="ID548">
            <v>0</v>
          </cell>
          <cell r="IE548">
            <v>0</v>
          </cell>
          <cell r="IF548">
            <v>0</v>
          </cell>
          <cell r="IG548">
            <v>0</v>
          </cell>
          <cell r="IH548">
            <v>0</v>
          </cell>
          <cell r="II548">
            <v>0</v>
          </cell>
          <cell r="IJ548">
            <v>0</v>
          </cell>
          <cell r="IK548">
            <v>0</v>
          </cell>
          <cell r="IL548">
            <v>0</v>
          </cell>
          <cell r="IM548">
            <v>0</v>
          </cell>
          <cell r="IN548">
            <v>0</v>
          </cell>
          <cell r="IO548">
            <v>0</v>
          </cell>
          <cell r="IP548">
            <v>0</v>
          </cell>
          <cell r="IQ548">
            <v>0</v>
          </cell>
          <cell r="IR548">
            <v>0</v>
          </cell>
          <cell r="IS548">
            <v>0</v>
          </cell>
          <cell r="IT548">
            <v>0</v>
          </cell>
          <cell r="IU548">
            <v>0</v>
          </cell>
          <cell r="IV548">
            <v>0</v>
          </cell>
          <cell r="IW548">
            <v>0</v>
          </cell>
          <cell r="IX548">
            <v>0</v>
          </cell>
          <cell r="IY548">
            <v>0</v>
          </cell>
          <cell r="IZ548">
            <v>0</v>
          </cell>
          <cell r="JA548">
            <v>0</v>
          </cell>
          <cell r="JB548">
            <v>0</v>
          </cell>
          <cell r="JC548">
            <v>0</v>
          </cell>
          <cell r="JD548">
            <v>0</v>
          </cell>
          <cell r="JE548">
            <v>0</v>
          </cell>
          <cell r="JF548">
            <v>0</v>
          </cell>
          <cell r="JG548">
            <v>0</v>
          </cell>
          <cell r="JH548">
            <v>0</v>
          </cell>
          <cell r="JI548">
            <v>0</v>
          </cell>
          <cell r="JJ548">
            <v>0</v>
          </cell>
          <cell r="JK548">
            <v>0</v>
          </cell>
          <cell r="JL548">
            <v>0</v>
          </cell>
          <cell r="JM548">
            <v>0</v>
          </cell>
          <cell r="JN548">
            <v>0</v>
          </cell>
          <cell r="JO548">
            <v>0</v>
          </cell>
          <cell r="JP548">
            <v>0</v>
          </cell>
          <cell r="JQ548">
            <v>0</v>
          </cell>
        </row>
        <row r="549">
          <cell r="A549" t="str">
            <v>x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O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0</v>
          </cell>
          <cell r="GW549">
            <v>0</v>
          </cell>
          <cell r="GX549">
            <v>0</v>
          </cell>
          <cell r="GY549">
            <v>0</v>
          </cell>
          <cell r="GZ549">
            <v>0</v>
          </cell>
          <cell r="HA549">
            <v>0</v>
          </cell>
          <cell r="HB549">
            <v>0</v>
          </cell>
          <cell r="HC549">
            <v>0</v>
          </cell>
          <cell r="HD549">
            <v>0</v>
          </cell>
          <cell r="HE549">
            <v>0</v>
          </cell>
          <cell r="HF549">
            <v>0</v>
          </cell>
          <cell r="HG549">
            <v>0</v>
          </cell>
          <cell r="HH549">
            <v>0</v>
          </cell>
          <cell r="HI549">
            <v>0</v>
          </cell>
          <cell r="HJ549">
            <v>0</v>
          </cell>
          <cell r="HK549">
            <v>0</v>
          </cell>
          <cell r="HL549">
            <v>0</v>
          </cell>
          <cell r="HM549">
            <v>0</v>
          </cell>
          <cell r="HN549">
            <v>0</v>
          </cell>
          <cell r="HO549">
            <v>0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0</v>
          </cell>
          <cell r="HW549">
            <v>0</v>
          </cell>
          <cell r="HX549">
            <v>0</v>
          </cell>
          <cell r="HY549">
            <v>0</v>
          </cell>
          <cell r="HZ549">
            <v>0</v>
          </cell>
          <cell r="IA549">
            <v>0</v>
          </cell>
          <cell r="IB549">
            <v>0</v>
          </cell>
          <cell r="IC549">
            <v>0</v>
          </cell>
          <cell r="ID549">
            <v>0</v>
          </cell>
          <cell r="IE549">
            <v>0</v>
          </cell>
          <cell r="IF549">
            <v>0</v>
          </cell>
          <cell r="IG549">
            <v>0</v>
          </cell>
          <cell r="IH549">
            <v>0</v>
          </cell>
          <cell r="II549">
            <v>0</v>
          </cell>
          <cell r="IJ549">
            <v>0</v>
          </cell>
          <cell r="IK549">
            <v>0</v>
          </cell>
          <cell r="IL549">
            <v>0</v>
          </cell>
          <cell r="IM549">
            <v>0</v>
          </cell>
          <cell r="IN549">
            <v>0</v>
          </cell>
          <cell r="IO549">
            <v>0</v>
          </cell>
          <cell r="IP549">
            <v>0</v>
          </cell>
          <cell r="IQ549">
            <v>0</v>
          </cell>
          <cell r="IR549">
            <v>0</v>
          </cell>
          <cell r="IS549">
            <v>0</v>
          </cell>
          <cell r="IT549">
            <v>0</v>
          </cell>
          <cell r="IU549">
            <v>0</v>
          </cell>
          <cell r="IV549">
            <v>0</v>
          </cell>
          <cell r="IW549">
            <v>0</v>
          </cell>
          <cell r="IX549">
            <v>0</v>
          </cell>
          <cell r="IY549">
            <v>0</v>
          </cell>
          <cell r="IZ549">
            <v>0</v>
          </cell>
          <cell r="JA549">
            <v>0</v>
          </cell>
          <cell r="JB549">
            <v>0</v>
          </cell>
          <cell r="JC549">
            <v>0</v>
          </cell>
          <cell r="JD549">
            <v>0</v>
          </cell>
          <cell r="JE549">
            <v>0</v>
          </cell>
          <cell r="JF549">
            <v>0</v>
          </cell>
          <cell r="JG549">
            <v>0</v>
          </cell>
          <cell r="JH549">
            <v>0</v>
          </cell>
          <cell r="JI549">
            <v>0</v>
          </cell>
          <cell r="JJ549">
            <v>0</v>
          </cell>
          <cell r="JK549">
            <v>0</v>
          </cell>
          <cell r="JL549">
            <v>0</v>
          </cell>
          <cell r="JM549">
            <v>0</v>
          </cell>
          <cell r="JN549">
            <v>0</v>
          </cell>
          <cell r="JO549">
            <v>0</v>
          </cell>
          <cell r="JP549">
            <v>0</v>
          </cell>
          <cell r="JQ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O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0</v>
          </cell>
          <cell r="GW550">
            <v>0</v>
          </cell>
          <cell r="GX550">
            <v>0</v>
          </cell>
          <cell r="GY550">
            <v>0</v>
          </cell>
          <cell r="GZ550">
            <v>0</v>
          </cell>
          <cell r="HA550">
            <v>0</v>
          </cell>
          <cell r="HB550">
            <v>0</v>
          </cell>
          <cell r="HC550">
            <v>0</v>
          </cell>
          <cell r="HD550">
            <v>0</v>
          </cell>
          <cell r="HE550">
            <v>0</v>
          </cell>
          <cell r="HF550">
            <v>0</v>
          </cell>
          <cell r="HG550">
            <v>0</v>
          </cell>
          <cell r="HH550">
            <v>0</v>
          </cell>
          <cell r="HI550">
            <v>0</v>
          </cell>
          <cell r="HJ550">
            <v>0</v>
          </cell>
          <cell r="HK550">
            <v>0</v>
          </cell>
          <cell r="HL550">
            <v>0</v>
          </cell>
          <cell r="HM550">
            <v>0</v>
          </cell>
          <cell r="HN550">
            <v>0</v>
          </cell>
          <cell r="HO550">
            <v>0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0</v>
          </cell>
          <cell r="HW550">
            <v>0</v>
          </cell>
          <cell r="HX550">
            <v>0</v>
          </cell>
          <cell r="HY550">
            <v>0</v>
          </cell>
          <cell r="HZ550">
            <v>0</v>
          </cell>
          <cell r="IA550">
            <v>0</v>
          </cell>
          <cell r="IB550">
            <v>0</v>
          </cell>
          <cell r="IC550">
            <v>0</v>
          </cell>
          <cell r="ID550">
            <v>0</v>
          </cell>
          <cell r="IE550">
            <v>0</v>
          </cell>
          <cell r="IF550">
            <v>0</v>
          </cell>
          <cell r="IG550">
            <v>0</v>
          </cell>
          <cell r="IH550">
            <v>0</v>
          </cell>
          <cell r="II550">
            <v>0</v>
          </cell>
          <cell r="IJ550">
            <v>0</v>
          </cell>
          <cell r="IK550">
            <v>0</v>
          </cell>
          <cell r="IL550">
            <v>0</v>
          </cell>
          <cell r="IM550">
            <v>0</v>
          </cell>
          <cell r="IN550">
            <v>0</v>
          </cell>
          <cell r="IO550">
            <v>0</v>
          </cell>
          <cell r="IP550">
            <v>0</v>
          </cell>
          <cell r="IQ550">
            <v>0</v>
          </cell>
          <cell r="IR550">
            <v>0</v>
          </cell>
          <cell r="IS550">
            <v>0</v>
          </cell>
          <cell r="IT550">
            <v>0</v>
          </cell>
          <cell r="IU550">
            <v>0</v>
          </cell>
          <cell r="IV550">
            <v>0</v>
          </cell>
          <cell r="IW550">
            <v>0</v>
          </cell>
          <cell r="IX550">
            <v>0</v>
          </cell>
          <cell r="IY550">
            <v>0</v>
          </cell>
          <cell r="IZ550">
            <v>0</v>
          </cell>
          <cell r="JA550">
            <v>0</v>
          </cell>
          <cell r="JB550">
            <v>0</v>
          </cell>
          <cell r="JC550">
            <v>0</v>
          </cell>
          <cell r="JD550">
            <v>0</v>
          </cell>
          <cell r="JE550">
            <v>0</v>
          </cell>
          <cell r="JF550">
            <v>0</v>
          </cell>
          <cell r="JG550">
            <v>0</v>
          </cell>
          <cell r="JH550">
            <v>0</v>
          </cell>
          <cell r="JI550">
            <v>0</v>
          </cell>
          <cell r="JJ550">
            <v>0</v>
          </cell>
          <cell r="JK550">
            <v>0</v>
          </cell>
          <cell r="JL550">
            <v>0</v>
          </cell>
          <cell r="JM550">
            <v>0</v>
          </cell>
          <cell r="JN550">
            <v>0</v>
          </cell>
          <cell r="JO550">
            <v>0</v>
          </cell>
          <cell r="JP550">
            <v>0</v>
          </cell>
          <cell r="JQ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0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O551">
            <v>0</v>
          </cell>
          <cell r="GP551">
            <v>0</v>
          </cell>
          <cell r="GQ551">
            <v>0</v>
          </cell>
          <cell r="GR551">
            <v>0</v>
          </cell>
          <cell r="GS551">
            <v>0</v>
          </cell>
          <cell r="GT551">
            <v>0</v>
          </cell>
          <cell r="GU551">
            <v>0</v>
          </cell>
          <cell r="GV551">
            <v>0</v>
          </cell>
          <cell r="GW551">
            <v>0</v>
          </cell>
          <cell r="GX551">
            <v>0</v>
          </cell>
          <cell r="GY551">
            <v>0</v>
          </cell>
          <cell r="GZ551">
            <v>0</v>
          </cell>
          <cell r="HA551">
            <v>0</v>
          </cell>
          <cell r="HB551">
            <v>0</v>
          </cell>
          <cell r="HC551">
            <v>0</v>
          </cell>
          <cell r="HD551">
            <v>0</v>
          </cell>
          <cell r="HE551">
            <v>0</v>
          </cell>
          <cell r="HF551">
            <v>0</v>
          </cell>
          <cell r="HG551">
            <v>0</v>
          </cell>
          <cell r="HH551">
            <v>0</v>
          </cell>
          <cell r="HI551">
            <v>0</v>
          </cell>
          <cell r="HJ551">
            <v>0</v>
          </cell>
          <cell r="HK551">
            <v>0</v>
          </cell>
          <cell r="HL551">
            <v>0</v>
          </cell>
          <cell r="HM551">
            <v>0</v>
          </cell>
          <cell r="HN551">
            <v>0</v>
          </cell>
          <cell r="HO551">
            <v>0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0</v>
          </cell>
          <cell r="HU551">
            <v>0</v>
          </cell>
          <cell r="HV551">
            <v>0</v>
          </cell>
          <cell r="HW551">
            <v>0</v>
          </cell>
          <cell r="HX551">
            <v>0</v>
          </cell>
          <cell r="HY551">
            <v>0</v>
          </cell>
          <cell r="HZ551">
            <v>0</v>
          </cell>
          <cell r="IA551">
            <v>0</v>
          </cell>
          <cell r="IB551">
            <v>0</v>
          </cell>
          <cell r="IC551">
            <v>0</v>
          </cell>
          <cell r="ID551">
            <v>0</v>
          </cell>
          <cell r="IE551">
            <v>0</v>
          </cell>
          <cell r="IF551">
            <v>0</v>
          </cell>
          <cell r="IG551">
            <v>0</v>
          </cell>
          <cell r="IH551">
            <v>0</v>
          </cell>
          <cell r="II551">
            <v>0</v>
          </cell>
          <cell r="IJ551">
            <v>0</v>
          </cell>
          <cell r="IK551">
            <v>0</v>
          </cell>
          <cell r="IL551">
            <v>0</v>
          </cell>
          <cell r="IM551">
            <v>0</v>
          </cell>
          <cell r="IN551">
            <v>0</v>
          </cell>
          <cell r="IO551">
            <v>0</v>
          </cell>
          <cell r="IP551">
            <v>0</v>
          </cell>
          <cell r="IQ551">
            <v>0</v>
          </cell>
          <cell r="IR551">
            <v>0</v>
          </cell>
          <cell r="IS551">
            <v>0</v>
          </cell>
          <cell r="IT551">
            <v>0</v>
          </cell>
          <cell r="IU551">
            <v>0</v>
          </cell>
          <cell r="IV551">
            <v>0</v>
          </cell>
          <cell r="IW551">
            <v>0</v>
          </cell>
          <cell r="IX551">
            <v>0</v>
          </cell>
          <cell r="IY551">
            <v>0</v>
          </cell>
          <cell r="IZ551">
            <v>0</v>
          </cell>
          <cell r="JA551">
            <v>0</v>
          </cell>
          <cell r="JB551">
            <v>0</v>
          </cell>
          <cell r="JC551">
            <v>0</v>
          </cell>
          <cell r="JD551">
            <v>0</v>
          </cell>
          <cell r="JE551">
            <v>0</v>
          </cell>
          <cell r="JF551">
            <v>0</v>
          </cell>
          <cell r="JG551">
            <v>0</v>
          </cell>
          <cell r="JH551">
            <v>0</v>
          </cell>
          <cell r="JI551">
            <v>0</v>
          </cell>
          <cell r="JJ551">
            <v>0</v>
          </cell>
          <cell r="JK551">
            <v>0</v>
          </cell>
          <cell r="JL551">
            <v>0</v>
          </cell>
          <cell r="JM551">
            <v>0</v>
          </cell>
          <cell r="JN551">
            <v>0</v>
          </cell>
          <cell r="JO551">
            <v>0</v>
          </cell>
          <cell r="JP551">
            <v>0</v>
          </cell>
          <cell r="JQ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-6.9241709277994232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-6.9241709277994232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4.622184778607334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4.6221847786100625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6.6109128912212327</v>
          </cell>
          <cell r="ES552">
            <v>0</v>
          </cell>
          <cell r="ET552">
            <v>0</v>
          </cell>
          <cell r="EU552">
            <v>0</v>
          </cell>
          <cell r="EV552">
            <v>-2.5216931256891257</v>
          </cell>
          <cell r="EW552">
            <v>9.132606016909449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-4.9592711245350074</v>
          </cell>
          <cell r="FF552">
            <v>0</v>
          </cell>
          <cell r="FG552">
            <v>0</v>
          </cell>
          <cell r="FH552">
            <v>0</v>
          </cell>
          <cell r="FI552">
            <v>1.7431840392300728</v>
          </cell>
          <cell r="FJ552">
            <v>-6.8779018845098108</v>
          </cell>
          <cell r="FK552">
            <v>0.17544672074018308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43.538272587989923</v>
          </cell>
          <cell r="FS552">
            <v>0</v>
          </cell>
          <cell r="FT552">
            <v>0</v>
          </cell>
          <cell r="FU552">
            <v>0</v>
          </cell>
          <cell r="FV552">
            <v>37.428738620179956</v>
          </cell>
          <cell r="FW552">
            <v>3.2706484345299032</v>
          </cell>
          <cell r="FX552">
            <v>2.8388855332805178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4.9440353650788893</v>
          </cell>
          <cell r="GF552">
            <v>0</v>
          </cell>
          <cell r="GG552">
            <v>0</v>
          </cell>
          <cell r="GH552">
            <v>0</v>
          </cell>
          <cell r="GI552">
            <v>7.502549267469476</v>
          </cell>
          <cell r="GJ552">
            <v>-2.5585139023896772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O552">
            <v>0</v>
          </cell>
          <cell r="GP552">
            <v>0</v>
          </cell>
          <cell r="GQ552">
            <v>0</v>
          </cell>
          <cell r="GR552">
            <v>0</v>
          </cell>
          <cell r="GS552">
            <v>0</v>
          </cell>
          <cell r="GT552">
            <v>0</v>
          </cell>
          <cell r="GU552">
            <v>0</v>
          </cell>
          <cell r="GV552">
            <v>0</v>
          </cell>
          <cell r="GW552">
            <v>0</v>
          </cell>
          <cell r="GX552">
            <v>0</v>
          </cell>
          <cell r="GY552">
            <v>0</v>
          </cell>
          <cell r="GZ552">
            <v>0</v>
          </cell>
          <cell r="HA552">
            <v>0</v>
          </cell>
          <cell r="HB552">
            <v>0</v>
          </cell>
          <cell r="HC552">
            <v>0</v>
          </cell>
          <cell r="HD552">
            <v>0</v>
          </cell>
          <cell r="HE552">
            <v>0</v>
          </cell>
          <cell r="HF552">
            <v>0</v>
          </cell>
          <cell r="HG552">
            <v>0</v>
          </cell>
          <cell r="HH552">
            <v>0</v>
          </cell>
          <cell r="HI552">
            <v>0</v>
          </cell>
          <cell r="HJ552">
            <v>0</v>
          </cell>
          <cell r="HK552">
            <v>0</v>
          </cell>
          <cell r="HL552">
            <v>0</v>
          </cell>
          <cell r="HM552">
            <v>0</v>
          </cell>
          <cell r="HN552">
            <v>0</v>
          </cell>
          <cell r="HO552">
            <v>0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0</v>
          </cell>
          <cell r="HU552">
            <v>0</v>
          </cell>
          <cell r="HV552">
            <v>0</v>
          </cell>
          <cell r="HW552">
            <v>0</v>
          </cell>
          <cell r="HX552">
            <v>0</v>
          </cell>
          <cell r="HY552">
            <v>0</v>
          </cell>
          <cell r="HZ552">
            <v>0</v>
          </cell>
          <cell r="IA552">
            <v>0</v>
          </cell>
          <cell r="IB552">
            <v>0</v>
          </cell>
          <cell r="IC552">
            <v>0</v>
          </cell>
          <cell r="ID552">
            <v>0</v>
          </cell>
          <cell r="IE552">
            <v>0</v>
          </cell>
          <cell r="IF552">
            <v>0</v>
          </cell>
          <cell r="IG552">
            <v>0</v>
          </cell>
          <cell r="IH552">
            <v>0</v>
          </cell>
          <cell r="II552">
            <v>0</v>
          </cell>
          <cell r="IJ552">
            <v>0</v>
          </cell>
          <cell r="IK552">
            <v>0</v>
          </cell>
          <cell r="IL552">
            <v>0</v>
          </cell>
          <cell r="IM552">
            <v>0</v>
          </cell>
          <cell r="IN552">
            <v>0</v>
          </cell>
          <cell r="IO552">
            <v>0</v>
          </cell>
          <cell r="IP552">
            <v>0</v>
          </cell>
          <cell r="IQ552">
            <v>0</v>
          </cell>
          <cell r="IR552">
            <v>0</v>
          </cell>
          <cell r="IS552">
            <v>0</v>
          </cell>
          <cell r="IT552">
            <v>0</v>
          </cell>
          <cell r="IU552">
            <v>0</v>
          </cell>
          <cell r="IV552">
            <v>0</v>
          </cell>
          <cell r="IW552">
            <v>0</v>
          </cell>
          <cell r="IX552">
            <v>0</v>
          </cell>
          <cell r="IY552">
            <v>0</v>
          </cell>
          <cell r="IZ552">
            <v>0</v>
          </cell>
          <cell r="JA552">
            <v>0</v>
          </cell>
          <cell r="JB552">
            <v>0</v>
          </cell>
          <cell r="JC552">
            <v>0</v>
          </cell>
          <cell r="JD552">
            <v>0</v>
          </cell>
          <cell r="JE552">
            <v>0</v>
          </cell>
          <cell r="JF552">
            <v>0</v>
          </cell>
          <cell r="JG552">
            <v>0</v>
          </cell>
          <cell r="JH552">
            <v>0</v>
          </cell>
          <cell r="JI552">
            <v>0</v>
          </cell>
          <cell r="JJ552">
            <v>0</v>
          </cell>
          <cell r="JK552">
            <v>0</v>
          </cell>
          <cell r="JL552">
            <v>0</v>
          </cell>
          <cell r="JM552">
            <v>0</v>
          </cell>
          <cell r="JN552">
            <v>0</v>
          </cell>
          <cell r="JO552">
            <v>0</v>
          </cell>
          <cell r="JP552">
            <v>0</v>
          </cell>
          <cell r="JQ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2.5150428321067011</v>
          </cell>
          <cell r="EF553">
            <v>0</v>
          </cell>
          <cell r="EG553">
            <v>0</v>
          </cell>
          <cell r="EH553">
            <v>0</v>
          </cell>
          <cell r="EI553">
            <v>-1.1913015178997739</v>
          </cell>
          <cell r="EJ553">
            <v>3.706344350010113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2.449144723941572</v>
          </cell>
          <cell r="ES553">
            <v>0</v>
          </cell>
          <cell r="ET553">
            <v>0</v>
          </cell>
          <cell r="EU553">
            <v>0</v>
          </cell>
          <cell r="EV553">
            <v>14.12388092404035</v>
          </cell>
          <cell r="EW553">
            <v>-11.674736200089683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-10.929346940276446</v>
          </cell>
          <cell r="FF553">
            <v>0</v>
          </cell>
          <cell r="FG553">
            <v>0</v>
          </cell>
          <cell r="FH553">
            <v>-4.649471356059621</v>
          </cell>
          <cell r="FI553">
            <v>-12.012374749179799</v>
          </cell>
          <cell r="FJ553">
            <v>-6.4333370453787211</v>
          </cell>
          <cell r="FK553">
            <v>1.7051582675412646</v>
          </cell>
          <cell r="FL553">
            <v>10.460677942799521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0</v>
          </cell>
          <cell r="FR553">
            <v>37.167964885971742</v>
          </cell>
          <cell r="FS553">
            <v>0</v>
          </cell>
          <cell r="FT553">
            <v>0</v>
          </cell>
          <cell r="FU553">
            <v>1.3064442142904227</v>
          </cell>
          <cell r="FV553">
            <v>25.243920487569994</v>
          </cell>
          <cell r="FW553">
            <v>-8.687140747480953</v>
          </cell>
          <cell r="FX553">
            <v>19.304740931602282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38.115793500648579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38.115793500641303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O553">
            <v>0</v>
          </cell>
          <cell r="GP553">
            <v>0</v>
          </cell>
          <cell r="GQ553">
            <v>0</v>
          </cell>
          <cell r="GR553">
            <v>2.1166235602286179</v>
          </cell>
          <cell r="GS553">
            <v>0</v>
          </cell>
          <cell r="GT553">
            <v>0</v>
          </cell>
          <cell r="GU553">
            <v>2.5280012237690244</v>
          </cell>
          <cell r="GV553">
            <v>-39.409295048470085</v>
          </cell>
          <cell r="GW553">
            <v>28.483647870289133</v>
          </cell>
          <cell r="GX553">
            <v>11.358897954811255</v>
          </cell>
          <cell r="GY553">
            <v>1.0209676338999998</v>
          </cell>
          <cell r="GZ553">
            <v>-1.8618460717807466</v>
          </cell>
          <cell r="HA553">
            <v>-3.7500023008760763E-3</v>
          </cell>
          <cell r="HB553">
            <v>0</v>
          </cell>
          <cell r="HC553">
            <v>0</v>
          </cell>
          <cell r="HD553">
            <v>0</v>
          </cell>
          <cell r="HE553">
            <v>52.991786318831146</v>
          </cell>
          <cell r="HF553">
            <v>0</v>
          </cell>
          <cell r="HG553">
            <v>0</v>
          </cell>
          <cell r="HH553">
            <v>28.275333207489894</v>
          </cell>
          <cell r="HI553">
            <v>-9.2035369128589082</v>
          </cell>
          <cell r="HJ553">
            <v>62.736378296631301</v>
          </cell>
          <cell r="HK553">
            <v>-19.239182800130948</v>
          </cell>
          <cell r="HL553">
            <v>-0.90510742477999884</v>
          </cell>
          <cell r="HM553">
            <v>-5.2545495814993046</v>
          </cell>
          <cell r="HN553">
            <v>-3.4175484660700022</v>
          </cell>
          <cell r="HO553">
            <v>0</v>
          </cell>
          <cell r="HP553">
            <v>0</v>
          </cell>
          <cell r="HQ553">
            <v>0</v>
          </cell>
          <cell r="HR553">
            <v>-42.546976888959762</v>
          </cell>
          <cell r="HS553">
            <v>0</v>
          </cell>
          <cell r="HT553">
            <v>0</v>
          </cell>
          <cell r="HU553">
            <v>-9.5491173190093832</v>
          </cell>
          <cell r="HV553">
            <v>-0.51235525437004981</v>
          </cell>
          <cell r="HW553">
            <v>-14.901672162930481</v>
          </cell>
          <cell r="HX553">
            <v>7.0780623820901383</v>
          </cell>
          <cell r="HY553">
            <v>-24.19455076783197</v>
          </cell>
          <cell r="HZ553">
            <v>-0.46734376688982593</v>
          </cell>
          <cell r="IA553">
            <v>0</v>
          </cell>
          <cell r="IB553">
            <v>0</v>
          </cell>
          <cell r="IC553">
            <v>0</v>
          </cell>
          <cell r="ID553">
            <v>0</v>
          </cell>
          <cell r="IE553">
            <v>7.0428016942605609</v>
          </cell>
          <cell r="IF553">
            <v>0</v>
          </cell>
          <cell r="IG553">
            <v>0</v>
          </cell>
          <cell r="IH553">
            <v>0</v>
          </cell>
          <cell r="II553">
            <v>0</v>
          </cell>
          <cell r="IJ553">
            <v>7.0428016942605609</v>
          </cell>
          <cell r="IK553">
            <v>0</v>
          </cell>
          <cell r="IL553">
            <v>0</v>
          </cell>
          <cell r="IM553">
            <v>0</v>
          </cell>
          <cell r="IN553">
            <v>0</v>
          </cell>
          <cell r="IO553">
            <v>0</v>
          </cell>
          <cell r="IP553">
            <v>0</v>
          </cell>
          <cell r="IQ553">
            <v>0</v>
          </cell>
          <cell r="IR553">
            <v>0</v>
          </cell>
          <cell r="IS553">
            <v>0</v>
          </cell>
          <cell r="IT553">
            <v>0</v>
          </cell>
          <cell r="IU553">
            <v>0</v>
          </cell>
          <cell r="IV553">
            <v>0</v>
          </cell>
          <cell r="IW553">
            <v>0</v>
          </cell>
          <cell r="IX553">
            <v>0</v>
          </cell>
          <cell r="IY553">
            <v>0</v>
          </cell>
          <cell r="IZ553">
            <v>0</v>
          </cell>
          <cell r="JA553">
            <v>0</v>
          </cell>
          <cell r="JB553">
            <v>0</v>
          </cell>
          <cell r="JC553">
            <v>0</v>
          </cell>
          <cell r="JD553">
            <v>0</v>
          </cell>
          <cell r="JE553">
            <v>-1.3817085099998572E-3</v>
          </cell>
          <cell r="JF553">
            <v>0</v>
          </cell>
          <cell r="JG553">
            <v>1.2211175000000074E-4</v>
          </cell>
          <cell r="JH553">
            <v>4.2385883999998542E-4</v>
          </cell>
          <cell r="JI553">
            <v>-4.9150037000000868E-4</v>
          </cell>
          <cell r="JJ553">
            <v>-1.3445320399999849E-3</v>
          </cell>
          <cell r="JK553">
            <v>-1.0094130599999918E-3</v>
          </cell>
          <cell r="JL553">
            <v>7.4251500999999998E-4</v>
          </cell>
          <cell r="JM553">
            <v>1.8419154000001714E-4</v>
          </cell>
          <cell r="JN553">
            <v>-4.7646084999999894E-4</v>
          </cell>
          <cell r="JO553">
            <v>-1.3830444000001441E-4</v>
          </cell>
          <cell r="JP553">
            <v>6.0582511000001338E-4</v>
          </cell>
          <cell r="JQ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O554">
            <v>0</v>
          </cell>
          <cell r="GP554">
            <v>0</v>
          </cell>
          <cell r="GQ554">
            <v>0</v>
          </cell>
          <cell r="GR554">
            <v>0</v>
          </cell>
          <cell r="GS554">
            <v>0</v>
          </cell>
          <cell r="GT554">
            <v>0</v>
          </cell>
          <cell r="GU554">
            <v>0</v>
          </cell>
          <cell r="GV554">
            <v>0</v>
          </cell>
          <cell r="GW554">
            <v>0</v>
          </cell>
          <cell r="GX554">
            <v>0</v>
          </cell>
          <cell r="GY554">
            <v>0</v>
          </cell>
          <cell r="GZ554">
            <v>0</v>
          </cell>
          <cell r="HA554">
            <v>0</v>
          </cell>
          <cell r="HB554">
            <v>0</v>
          </cell>
          <cell r="HC554">
            <v>0</v>
          </cell>
          <cell r="HD554">
            <v>0</v>
          </cell>
          <cell r="HE554">
            <v>0</v>
          </cell>
          <cell r="HF554">
            <v>0</v>
          </cell>
          <cell r="HG554">
            <v>0</v>
          </cell>
          <cell r="HH554">
            <v>0</v>
          </cell>
          <cell r="HI554">
            <v>0</v>
          </cell>
          <cell r="HJ554">
            <v>0</v>
          </cell>
          <cell r="HK554">
            <v>0</v>
          </cell>
          <cell r="HL554">
            <v>0</v>
          </cell>
          <cell r="HM554">
            <v>0</v>
          </cell>
          <cell r="HN554">
            <v>0</v>
          </cell>
          <cell r="HO554">
            <v>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0</v>
          </cell>
          <cell r="HU554">
            <v>0</v>
          </cell>
          <cell r="HV554">
            <v>0</v>
          </cell>
          <cell r="HW554">
            <v>0</v>
          </cell>
          <cell r="HX554">
            <v>0</v>
          </cell>
          <cell r="HY554">
            <v>0</v>
          </cell>
          <cell r="HZ554">
            <v>0</v>
          </cell>
          <cell r="IA554">
            <v>0</v>
          </cell>
          <cell r="IB554">
            <v>0</v>
          </cell>
          <cell r="IC554">
            <v>0</v>
          </cell>
          <cell r="ID554">
            <v>0</v>
          </cell>
          <cell r="IE554">
            <v>0</v>
          </cell>
          <cell r="IF554">
            <v>0</v>
          </cell>
          <cell r="IG554">
            <v>0</v>
          </cell>
          <cell r="IH554">
            <v>0</v>
          </cell>
          <cell r="II554">
            <v>0</v>
          </cell>
          <cell r="IJ554">
            <v>0</v>
          </cell>
          <cell r="IK554">
            <v>0</v>
          </cell>
          <cell r="IL554">
            <v>0</v>
          </cell>
          <cell r="IM554">
            <v>0</v>
          </cell>
          <cell r="IN554">
            <v>0</v>
          </cell>
          <cell r="IO554">
            <v>0</v>
          </cell>
          <cell r="IP554">
            <v>0</v>
          </cell>
          <cell r="IQ554">
            <v>0</v>
          </cell>
          <cell r="IR554">
            <v>0</v>
          </cell>
          <cell r="IS554">
            <v>0</v>
          </cell>
          <cell r="IT554">
            <v>0</v>
          </cell>
          <cell r="IU554">
            <v>0</v>
          </cell>
          <cell r="IV554">
            <v>0</v>
          </cell>
          <cell r="IW554">
            <v>0</v>
          </cell>
          <cell r="IX554">
            <v>0</v>
          </cell>
          <cell r="IY554">
            <v>0</v>
          </cell>
          <cell r="IZ554">
            <v>0</v>
          </cell>
          <cell r="JA554">
            <v>0</v>
          </cell>
          <cell r="JB554">
            <v>0</v>
          </cell>
          <cell r="JC554">
            <v>0</v>
          </cell>
          <cell r="JD554">
            <v>0</v>
          </cell>
          <cell r="JE554">
            <v>0</v>
          </cell>
          <cell r="JF554">
            <v>0</v>
          </cell>
          <cell r="JG554">
            <v>0</v>
          </cell>
          <cell r="JH554">
            <v>0</v>
          </cell>
          <cell r="JI554">
            <v>0</v>
          </cell>
          <cell r="JJ554">
            <v>0</v>
          </cell>
          <cell r="JK554">
            <v>0</v>
          </cell>
          <cell r="JL554">
            <v>0</v>
          </cell>
          <cell r="JM554">
            <v>0</v>
          </cell>
          <cell r="JN554">
            <v>0</v>
          </cell>
          <cell r="JO554">
            <v>0</v>
          </cell>
          <cell r="JP554">
            <v>0</v>
          </cell>
          <cell r="JQ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O555">
            <v>0</v>
          </cell>
          <cell r="GP555">
            <v>0</v>
          </cell>
          <cell r="GQ555">
            <v>0</v>
          </cell>
          <cell r="GR555">
            <v>0</v>
          </cell>
          <cell r="GS555">
            <v>0</v>
          </cell>
          <cell r="GT555">
            <v>0</v>
          </cell>
          <cell r="GU555">
            <v>0</v>
          </cell>
          <cell r="GV555">
            <v>0</v>
          </cell>
          <cell r="GW555">
            <v>0</v>
          </cell>
          <cell r="GX555">
            <v>0</v>
          </cell>
          <cell r="GY555">
            <v>0</v>
          </cell>
          <cell r="GZ555">
            <v>0</v>
          </cell>
          <cell r="HA555">
            <v>0</v>
          </cell>
          <cell r="HB555">
            <v>0</v>
          </cell>
          <cell r="HC555">
            <v>0</v>
          </cell>
          <cell r="HD555">
            <v>0</v>
          </cell>
          <cell r="HE555">
            <v>0</v>
          </cell>
          <cell r="HF555">
            <v>0</v>
          </cell>
          <cell r="HG555">
            <v>0</v>
          </cell>
          <cell r="HH555">
            <v>0</v>
          </cell>
          <cell r="HI555">
            <v>0</v>
          </cell>
          <cell r="HJ555">
            <v>0</v>
          </cell>
          <cell r="HK555">
            <v>0</v>
          </cell>
          <cell r="HL555">
            <v>0</v>
          </cell>
          <cell r="HM555">
            <v>0</v>
          </cell>
          <cell r="HN555">
            <v>0</v>
          </cell>
          <cell r="HO555">
            <v>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0</v>
          </cell>
          <cell r="HU555">
            <v>0</v>
          </cell>
          <cell r="HV555">
            <v>0</v>
          </cell>
          <cell r="HW555">
            <v>0</v>
          </cell>
          <cell r="HX555">
            <v>0</v>
          </cell>
          <cell r="HY555">
            <v>0</v>
          </cell>
          <cell r="HZ555">
            <v>0</v>
          </cell>
          <cell r="IA555">
            <v>0</v>
          </cell>
          <cell r="IB555">
            <v>0</v>
          </cell>
          <cell r="IC555">
            <v>0</v>
          </cell>
          <cell r="ID555">
            <v>0</v>
          </cell>
          <cell r="IE555">
            <v>0</v>
          </cell>
          <cell r="IF555">
            <v>0</v>
          </cell>
          <cell r="IG555">
            <v>0</v>
          </cell>
          <cell r="IH555">
            <v>0</v>
          </cell>
          <cell r="II555">
            <v>0</v>
          </cell>
          <cell r="IJ555">
            <v>0</v>
          </cell>
          <cell r="IK555">
            <v>0</v>
          </cell>
          <cell r="IL555">
            <v>0</v>
          </cell>
          <cell r="IM555">
            <v>0</v>
          </cell>
          <cell r="IN555">
            <v>0</v>
          </cell>
          <cell r="IO555">
            <v>0</v>
          </cell>
          <cell r="IP555">
            <v>0</v>
          </cell>
          <cell r="IQ555">
            <v>0</v>
          </cell>
          <cell r="IR555">
            <v>0</v>
          </cell>
          <cell r="IS555">
            <v>0</v>
          </cell>
          <cell r="IT555">
            <v>0</v>
          </cell>
          <cell r="IU555">
            <v>0</v>
          </cell>
          <cell r="IV555">
            <v>0</v>
          </cell>
          <cell r="IW555">
            <v>0</v>
          </cell>
          <cell r="IX555">
            <v>0</v>
          </cell>
          <cell r="IY555">
            <v>0</v>
          </cell>
          <cell r="IZ555">
            <v>0</v>
          </cell>
          <cell r="JA555">
            <v>0</v>
          </cell>
          <cell r="JB555">
            <v>0</v>
          </cell>
          <cell r="JC555">
            <v>0</v>
          </cell>
          <cell r="JD555">
            <v>0</v>
          </cell>
          <cell r="JE555">
            <v>0</v>
          </cell>
          <cell r="JF555">
            <v>0</v>
          </cell>
          <cell r="JG555">
            <v>0</v>
          </cell>
          <cell r="JH555">
            <v>0</v>
          </cell>
          <cell r="JI555">
            <v>0</v>
          </cell>
          <cell r="JJ555">
            <v>0</v>
          </cell>
          <cell r="JK555">
            <v>0</v>
          </cell>
          <cell r="JL555">
            <v>0</v>
          </cell>
          <cell r="JM555">
            <v>0</v>
          </cell>
          <cell r="JN555">
            <v>0</v>
          </cell>
          <cell r="JO555">
            <v>0</v>
          </cell>
          <cell r="JP555">
            <v>0</v>
          </cell>
          <cell r="JQ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10084.012099869069</v>
          </cell>
          <cell r="CF556">
            <v>384.91316725341994</v>
          </cell>
          <cell r="CG556">
            <v>601.57000800396008</v>
          </cell>
          <cell r="CH556">
            <v>718.77161664740015</v>
          </cell>
          <cell r="CI556">
            <v>934.5456766784697</v>
          </cell>
          <cell r="CJ556">
            <v>1096.2948066350104</v>
          </cell>
          <cell r="CK556">
            <v>1328.2987015511701</v>
          </cell>
          <cell r="CL556">
            <v>1300.4417950909997</v>
          </cell>
          <cell r="CM556">
            <v>1123.9237446258699</v>
          </cell>
          <cell r="CN556">
            <v>959.54979303243977</v>
          </cell>
          <cell r="CO556">
            <v>713.87080242841012</v>
          </cell>
          <cell r="CP556">
            <v>571.51325511635991</v>
          </cell>
          <cell r="CQ556">
            <v>350.31873280555999</v>
          </cell>
          <cell r="CR556">
            <v>10355.173837810458</v>
          </cell>
          <cell r="CS556">
            <v>390.14665638868996</v>
          </cell>
          <cell r="CT556">
            <v>666.25487667285006</v>
          </cell>
          <cell r="CU556">
            <v>742.44787619929014</v>
          </cell>
          <cell r="CV556">
            <v>955.82566166158995</v>
          </cell>
          <cell r="CW556">
            <v>1160.6650361118202</v>
          </cell>
          <cell r="CX556">
            <v>1366.6666001212802</v>
          </cell>
          <cell r="CY556">
            <v>1290.7607915448402</v>
          </cell>
          <cell r="CZ556">
            <v>1160.6005228968202</v>
          </cell>
          <cell r="DA556">
            <v>978.54541089381041</v>
          </cell>
          <cell r="DB556">
            <v>735.25949335243013</v>
          </cell>
          <cell r="DC556">
            <v>555.6140832092899</v>
          </cell>
          <cell r="DD556">
            <v>352.38682875775015</v>
          </cell>
          <cell r="DE556">
            <v>10348.4132954656</v>
          </cell>
          <cell r="DF556">
            <v>394.78361337130002</v>
          </cell>
          <cell r="DG556">
            <v>643.56198260737006</v>
          </cell>
          <cell r="DH556">
            <v>763.55653461979023</v>
          </cell>
          <cell r="DI556">
            <v>934.68004533375984</v>
          </cell>
          <cell r="DJ556">
            <v>1193.8971064272</v>
          </cell>
          <cell r="DK556">
            <v>1371.1026585309003</v>
          </cell>
          <cell r="DL556">
            <v>1288.8765880369201</v>
          </cell>
          <cell r="DM556">
            <v>1155.4413607899701</v>
          </cell>
          <cell r="DN556">
            <v>957.71236252223025</v>
          </cell>
          <cell r="DO556">
            <v>739.25115838245983</v>
          </cell>
          <cell r="DP556">
            <v>542.72775967173004</v>
          </cell>
          <cell r="DQ556">
            <v>362.82212517197001</v>
          </cell>
          <cell r="DR556">
            <v>10631.476929541539</v>
          </cell>
          <cell r="DS556">
            <v>411.12327255550997</v>
          </cell>
          <cell r="DT556">
            <v>664.12398722752994</v>
          </cell>
          <cell r="DU556">
            <v>802.32460738915972</v>
          </cell>
          <cell r="DV556">
            <v>964.48387042463992</v>
          </cell>
          <cell r="DW556">
            <v>1233.7956804155604</v>
          </cell>
          <cell r="DX556">
            <v>1399.23804616146</v>
          </cell>
          <cell r="DY556">
            <v>1306.2873763491402</v>
          </cell>
          <cell r="DZ556">
            <v>1203.6559843704301</v>
          </cell>
          <cell r="EA556">
            <v>956.93159093541965</v>
          </cell>
          <cell r="EB556">
            <v>768.05605810191014</v>
          </cell>
          <cell r="EC556">
            <v>551.0323270839001</v>
          </cell>
          <cell r="ED556">
            <v>370.42412852687994</v>
          </cell>
          <cell r="EE556">
            <v>10892.633485307419</v>
          </cell>
          <cell r="EF556">
            <v>412.32449253504018</v>
          </cell>
          <cell r="EG556">
            <v>687.99206347096992</v>
          </cell>
          <cell r="EH556">
            <v>835.51461885227002</v>
          </cell>
          <cell r="EI556">
            <v>1009.1278889587401</v>
          </cell>
          <cell r="EJ556">
            <v>1261.4575997438205</v>
          </cell>
          <cell r="EK556">
            <v>1441.8328957432893</v>
          </cell>
          <cell r="EL556">
            <v>1336.9322155497505</v>
          </cell>
          <cell r="EM556">
            <v>1219.8131335016301</v>
          </cell>
          <cell r="EN556">
            <v>986.22569933297018</v>
          </cell>
          <cell r="EO556">
            <v>769.46527373899971</v>
          </cell>
          <cell r="EP556">
            <v>557.51022802171997</v>
          </cell>
          <cell r="EQ556">
            <v>374.43737585821998</v>
          </cell>
          <cell r="ER556">
            <v>11160.495209787921</v>
          </cell>
          <cell r="ES556">
            <v>428.63512348122003</v>
          </cell>
          <cell r="ET556">
            <v>705.54571308009997</v>
          </cell>
          <cell r="EU556">
            <v>908.52050846528982</v>
          </cell>
          <cell r="EV556">
            <v>1046.7848366911198</v>
          </cell>
          <cell r="EW556">
            <v>1308.73253336322</v>
          </cell>
          <cell r="EX556">
            <v>1449.9611846465803</v>
          </cell>
          <cell r="EY556">
            <v>1382.7056812063397</v>
          </cell>
          <cell r="EZ556">
            <v>1251.8714214696201</v>
          </cell>
          <cell r="FA556">
            <v>993.55685252954981</v>
          </cell>
          <cell r="FB556">
            <v>770.85378884185013</v>
          </cell>
          <cell r="FC556">
            <v>537.94666632737994</v>
          </cell>
          <cell r="FD556">
            <v>375.38089968564992</v>
          </cell>
          <cell r="FE556">
            <v>11444.326870957611</v>
          </cell>
          <cell r="FF556">
            <v>431.1821253155</v>
          </cell>
          <cell r="FG556">
            <v>701.51574891875998</v>
          </cell>
          <cell r="FH556">
            <v>815.9623830539299</v>
          </cell>
          <cell r="FI556">
            <v>1064.23431787549</v>
          </cell>
          <cell r="FJ556">
            <v>1264.6872167574797</v>
          </cell>
          <cell r="FK556">
            <v>1506.5422685172196</v>
          </cell>
          <cell r="FL556">
            <v>1444.9620541735401</v>
          </cell>
          <cell r="FM556">
            <v>1271.7875131591202</v>
          </cell>
          <cell r="FN556">
            <v>1107.1887804426101</v>
          </cell>
          <cell r="FO556">
            <v>807.07122560075004</v>
          </cell>
          <cell r="FP556">
            <v>625.58813128871975</v>
          </cell>
          <cell r="FQ556">
            <v>403.60510585448998</v>
          </cell>
          <cell r="FR556">
            <v>11434.943103821948</v>
          </cell>
          <cell r="FS556">
            <v>426.82193148058991</v>
          </cell>
          <cell r="FT556">
            <v>721.41968338977995</v>
          </cell>
          <cell r="FU556">
            <v>820.53822595583006</v>
          </cell>
          <cell r="FV556">
            <v>1056.3589955386501</v>
          </cell>
          <cell r="FW556">
            <v>1282.7432876976</v>
          </cell>
          <cell r="FX556">
            <v>1510.4120080142898</v>
          </cell>
          <cell r="FY556">
            <v>1426.5224589834002</v>
          </cell>
          <cell r="FZ556">
            <v>1282.6719890052696</v>
          </cell>
          <cell r="GA556">
            <v>1081.46839825597</v>
          </cell>
          <cell r="GB556">
            <v>812.59377207866987</v>
          </cell>
          <cell r="GC556">
            <v>614.0533346131898</v>
          </cell>
          <cell r="GD556">
            <v>399.33901880871008</v>
          </cell>
          <cell r="GE556">
            <v>11709.992815870339</v>
          </cell>
          <cell r="GF556">
            <v>446.72677293704999</v>
          </cell>
          <cell r="GG556">
            <v>728.23784456981002</v>
          </cell>
          <cell r="GH556">
            <v>864.02052948634014</v>
          </cell>
          <cell r="GI556">
            <v>1057.6594018318799</v>
          </cell>
          <cell r="GJ556">
            <v>1350.9826231310999</v>
          </cell>
          <cell r="GK556">
            <v>1551.5037738418898</v>
          </cell>
          <cell r="GL556">
            <v>1458.45891108565</v>
          </cell>
          <cell r="GM556">
            <v>1307.4671109133003</v>
          </cell>
          <cell r="GN556">
            <v>1083.7221672959799</v>
          </cell>
          <cell r="GO556">
            <v>836.51720380908</v>
          </cell>
          <cell r="GP556">
            <v>614.13648501678995</v>
          </cell>
          <cell r="GQ556">
            <v>410.55999195147001</v>
          </cell>
          <cell r="GR556">
            <v>11996.648106741628</v>
          </cell>
          <cell r="GS556">
            <v>463.91496328679989</v>
          </cell>
          <cell r="GT556">
            <v>766.75117267109999</v>
          </cell>
          <cell r="GU556">
            <v>919.16055605786983</v>
          </cell>
          <cell r="GV556">
            <v>1110.1547844031707</v>
          </cell>
          <cell r="GW556">
            <v>1387.7459982975702</v>
          </cell>
          <cell r="GX556">
            <v>1586.1792197249597</v>
          </cell>
          <cell r="GY556">
            <v>1470.7766099232704</v>
          </cell>
          <cell r="GZ556">
            <v>1341.9323765005201</v>
          </cell>
          <cell r="HA556">
            <v>1084.9597861439102</v>
          </cell>
          <cell r="HB556">
            <v>846.49880795158003</v>
          </cell>
          <cell r="HC556">
            <v>613.32429096762007</v>
          </cell>
          <cell r="HD556">
            <v>405.24954081325996</v>
          </cell>
          <cell r="HE556">
            <v>0</v>
          </cell>
          <cell r="HF556">
            <v>0</v>
          </cell>
          <cell r="HG556">
            <v>0</v>
          </cell>
          <cell r="HH556">
            <v>0</v>
          </cell>
          <cell r="HI556">
            <v>0</v>
          </cell>
          <cell r="HJ556">
            <v>0</v>
          </cell>
          <cell r="HK556">
            <v>0</v>
          </cell>
          <cell r="HL556">
            <v>0</v>
          </cell>
          <cell r="HM556">
            <v>0</v>
          </cell>
          <cell r="HN556">
            <v>0</v>
          </cell>
          <cell r="HO556">
            <v>0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0</v>
          </cell>
          <cell r="HU556">
            <v>0</v>
          </cell>
          <cell r="HV556">
            <v>0</v>
          </cell>
          <cell r="HW556">
            <v>0</v>
          </cell>
          <cell r="HX556">
            <v>0</v>
          </cell>
          <cell r="HY556">
            <v>0</v>
          </cell>
          <cell r="HZ556">
            <v>0</v>
          </cell>
          <cell r="IA556">
            <v>0</v>
          </cell>
          <cell r="IB556">
            <v>0</v>
          </cell>
          <cell r="IC556">
            <v>0</v>
          </cell>
          <cell r="ID556">
            <v>0</v>
          </cell>
          <cell r="IE556">
            <v>0</v>
          </cell>
          <cell r="IF556">
            <v>0</v>
          </cell>
          <cell r="IG556">
            <v>0</v>
          </cell>
          <cell r="IH556">
            <v>0</v>
          </cell>
          <cell r="II556">
            <v>0</v>
          </cell>
          <cell r="IJ556">
            <v>0</v>
          </cell>
          <cell r="IK556">
            <v>0</v>
          </cell>
          <cell r="IL556">
            <v>0</v>
          </cell>
          <cell r="IM556">
            <v>0</v>
          </cell>
          <cell r="IN556">
            <v>0</v>
          </cell>
          <cell r="IO556">
            <v>0</v>
          </cell>
          <cell r="IP556">
            <v>0</v>
          </cell>
          <cell r="IQ556">
            <v>0</v>
          </cell>
          <cell r="IR556">
            <v>0</v>
          </cell>
          <cell r="IS556">
            <v>0</v>
          </cell>
          <cell r="IT556">
            <v>0</v>
          </cell>
          <cell r="IU556">
            <v>0</v>
          </cell>
          <cell r="IV556">
            <v>0</v>
          </cell>
          <cell r="IW556">
            <v>0</v>
          </cell>
          <cell r="IX556">
            <v>0</v>
          </cell>
          <cell r="IY556">
            <v>0</v>
          </cell>
          <cell r="IZ556">
            <v>0</v>
          </cell>
          <cell r="JA556">
            <v>0</v>
          </cell>
          <cell r="JB556">
            <v>0</v>
          </cell>
          <cell r="JC556">
            <v>0</v>
          </cell>
          <cell r="JD556">
            <v>0</v>
          </cell>
          <cell r="JE556">
            <v>0</v>
          </cell>
          <cell r="JF556">
            <v>0</v>
          </cell>
          <cell r="JG556">
            <v>0</v>
          </cell>
          <cell r="JH556">
            <v>0</v>
          </cell>
          <cell r="JI556">
            <v>0</v>
          </cell>
          <cell r="JJ556">
            <v>0</v>
          </cell>
          <cell r="JK556">
            <v>0</v>
          </cell>
          <cell r="JL556">
            <v>0</v>
          </cell>
          <cell r="JM556">
            <v>0</v>
          </cell>
          <cell r="JN556">
            <v>0</v>
          </cell>
          <cell r="JO556">
            <v>0</v>
          </cell>
          <cell r="JP556">
            <v>0</v>
          </cell>
          <cell r="JQ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9.3051870000060433E-4</v>
          </cell>
          <cell r="AF557">
            <v>0</v>
          </cell>
          <cell r="AG557">
            <v>9.3051870000016024E-4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2.1214999999994433E-3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2.1214999999998874E-3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2.1215000100021086E-3</v>
          </cell>
          <cell r="BF557">
            <v>0</v>
          </cell>
          <cell r="BG557">
            <v>0</v>
          </cell>
          <cell r="BH557">
            <v>0</v>
          </cell>
          <cell r="BI557">
            <v>2.1215000099998882E-3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8.751994839999E-3</v>
          </cell>
          <cell r="BS557">
            <v>0</v>
          </cell>
          <cell r="BT557">
            <v>0</v>
          </cell>
          <cell r="BU557">
            <v>4.3759950100000777E-3</v>
          </cell>
          <cell r="BV557">
            <v>2.1879999099998493E-3</v>
          </cell>
          <cell r="BW557">
            <v>2.1879999200000722E-3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-1.1075219689999471E-2</v>
          </cell>
          <cell r="CS557">
            <v>0</v>
          </cell>
          <cell r="CT557">
            <v>0</v>
          </cell>
          <cell r="CU557">
            <v>0</v>
          </cell>
          <cell r="CV557">
            <v>-1.1075219689999916E-2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5.1868832199986059E-3</v>
          </cell>
          <cell r="DF557">
            <v>0</v>
          </cell>
          <cell r="DG557">
            <v>0</v>
          </cell>
          <cell r="DH557">
            <v>4.6409948799999157E-3</v>
          </cell>
          <cell r="DI557">
            <v>4.6409879100000051E-3</v>
          </cell>
          <cell r="DJ557">
            <v>-4.0950995699997605E-3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5.9802260400001472E-3</v>
          </cell>
          <cell r="DS557">
            <v>0</v>
          </cell>
          <cell r="DT557">
            <v>0</v>
          </cell>
          <cell r="DU557">
            <v>-2.3869966599998627E-3</v>
          </cell>
          <cell r="DV557">
            <v>8.3672227000002319E-3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O557">
            <v>0</v>
          </cell>
          <cell r="GP557">
            <v>0</v>
          </cell>
          <cell r="GQ557">
            <v>0</v>
          </cell>
          <cell r="GR557">
            <v>0</v>
          </cell>
          <cell r="GS557">
            <v>0</v>
          </cell>
          <cell r="GT557">
            <v>0</v>
          </cell>
          <cell r="GU557">
            <v>0</v>
          </cell>
          <cell r="GV557">
            <v>0</v>
          </cell>
          <cell r="GW557">
            <v>0</v>
          </cell>
          <cell r="GX557">
            <v>0</v>
          </cell>
          <cell r="GY557">
            <v>0</v>
          </cell>
          <cell r="GZ557">
            <v>0</v>
          </cell>
          <cell r="HA557">
            <v>0</v>
          </cell>
          <cell r="HB557">
            <v>0</v>
          </cell>
          <cell r="HC557">
            <v>0</v>
          </cell>
          <cell r="HD557">
            <v>0</v>
          </cell>
          <cell r="HE557">
            <v>0</v>
          </cell>
          <cell r="HF557">
            <v>0</v>
          </cell>
          <cell r="HG557">
            <v>0</v>
          </cell>
          <cell r="HH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0</v>
          </cell>
          <cell r="HN557">
            <v>0</v>
          </cell>
          <cell r="HO557">
            <v>0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0</v>
          </cell>
          <cell r="HU557">
            <v>0</v>
          </cell>
          <cell r="HV557">
            <v>0</v>
          </cell>
          <cell r="HW557">
            <v>0</v>
          </cell>
          <cell r="HX557">
            <v>0</v>
          </cell>
          <cell r="HY557">
            <v>0</v>
          </cell>
          <cell r="HZ557">
            <v>0</v>
          </cell>
          <cell r="IA557">
            <v>0</v>
          </cell>
          <cell r="IB557">
            <v>0</v>
          </cell>
          <cell r="IC557">
            <v>0</v>
          </cell>
          <cell r="ID557">
            <v>0</v>
          </cell>
          <cell r="IE557">
            <v>0</v>
          </cell>
          <cell r="IF557">
            <v>0</v>
          </cell>
          <cell r="IG557">
            <v>0</v>
          </cell>
          <cell r="IH557">
            <v>0</v>
          </cell>
          <cell r="II557">
            <v>0</v>
          </cell>
          <cell r="IJ557">
            <v>0</v>
          </cell>
          <cell r="IK557">
            <v>0</v>
          </cell>
          <cell r="IL557">
            <v>0</v>
          </cell>
          <cell r="IM557">
            <v>0</v>
          </cell>
          <cell r="IN557">
            <v>0</v>
          </cell>
          <cell r="IO557">
            <v>0</v>
          </cell>
          <cell r="IP557">
            <v>0</v>
          </cell>
          <cell r="IQ557">
            <v>0</v>
          </cell>
          <cell r="IR557">
            <v>0</v>
          </cell>
          <cell r="IS557">
            <v>0</v>
          </cell>
          <cell r="IT557">
            <v>0</v>
          </cell>
          <cell r="IU557">
            <v>0</v>
          </cell>
          <cell r="IV557">
            <v>0</v>
          </cell>
          <cell r="IW557">
            <v>0</v>
          </cell>
          <cell r="IX557">
            <v>0</v>
          </cell>
          <cell r="IY557">
            <v>0</v>
          </cell>
          <cell r="IZ557">
            <v>0</v>
          </cell>
          <cell r="JA557">
            <v>0</v>
          </cell>
          <cell r="JB557">
            <v>0</v>
          </cell>
          <cell r="JC557">
            <v>0</v>
          </cell>
          <cell r="JD557">
            <v>0</v>
          </cell>
          <cell r="JE557">
            <v>0</v>
          </cell>
          <cell r="JF557">
            <v>0</v>
          </cell>
          <cell r="JG557">
            <v>0</v>
          </cell>
          <cell r="JH557">
            <v>0</v>
          </cell>
          <cell r="JI557">
            <v>0</v>
          </cell>
          <cell r="JJ557">
            <v>0</v>
          </cell>
          <cell r="JK557">
            <v>0</v>
          </cell>
          <cell r="JL557">
            <v>0</v>
          </cell>
          <cell r="JM557">
            <v>0</v>
          </cell>
          <cell r="JN557">
            <v>0</v>
          </cell>
          <cell r="JO557">
            <v>0</v>
          </cell>
          <cell r="JP557">
            <v>0</v>
          </cell>
          <cell r="JQ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4.8763626000081217E-4</v>
          </cell>
          <cell r="AF558">
            <v>0</v>
          </cell>
          <cell r="AG558">
            <v>0</v>
          </cell>
          <cell r="AH558">
            <v>0</v>
          </cell>
          <cell r="AI558">
            <v>-1.5679162699999694E-3</v>
          </cell>
          <cell r="AJ558">
            <v>2.0555525300001154E-3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-4.2287473957603652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-4.2287473957599104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2.4560675552384055</v>
          </cell>
          <cell r="EF558">
            <v>0</v>
          </cell>
          <cell r="EG558">
            <v>0</v>
          </cell>
          <cell r="EH558">
            <v>0</v>
          </cell>
          <cell r="EI558">
            <v>-15.771373978589963</v>
          </cell>
          <cell r="EJ558">
            <v>18.22744153382996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-29.105143700187909</v>
          </cell>
          <cell r="ES558">
            <v>0</v>
          </cell>
          <cell r="ET558">
            <v>0</v>
          </cell>
          <cell r="EU558">
            <v>0</v>
          </cell>
          <cell r="EV558">
            <v>-16.9513746261905</v>
          </cell>
          <cell r="EW558">
            <v>-7.5132982318500581</v>
          </cell>
          <cell r="EX558">
            <v>-4.64047084215008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26.62647978340101</v>
          </cell>
          <cell r="FF558">
            <v>0</v>
          </cell>
          <cell r="FG558">
            <v>0</v>
          </cell>
          <cell r="FH558">
            <v>-4.3809046497999589</v>
          </cell>
          <cell r="FI558">
            <v>23.936475887629513</v>
          </cell>
          <cell r="FJ558">
            <v>-3.8299928801602618</v>
          </cell>
          <cell r="FK558">
            <v>10.900901425729899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30.041820479236776</v>
          </cell>
          <cell r="FS558">
            <v>0</v>
          </cell>
          <cell r="FT558">
            <v>0</v>
          </cell>
          <cell r="FU558">
            <v>0</v>
          </cell>
          <cell r="FV558">
            <v>1.7848074792091211</v>
          </cell>
          <cell r="FW558">
            <v>28.257013000031293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21.250933037081268</v>
          </cell>
          <cell r="GF558">
            <v>0</v>
          </cell>
          <cell r="GG558">
            <v>0</v>
          </cell>
          <cell r="GH558">
            <v>0</v>
          </cell>
          <cell r="GI558">
            <v>23.243902052069643</v>
          </cell>
          <cell r="GJ558">
            <v>-1.9929690149911039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O558">
            <v>0</v>
          </cell>
          <cell r="GP558">
            <v>0</v>
          </cell>
          <cell r="GQ558">
            <v>0</v>
          </cell>
          <cell r="GR558">
            <v>0</v>
          </cell>
          <cell r="GS558">
            <v>0</v>
          </cell>
          <cell r="GT558">
            <v>0</v>
          </cell>
          <cell r="GU558">
            <v>0</v>
          </cell>
          <cell r="GV558">
            <v>0</v>
          </cell>
          <cell r="GW558">
            <v>0</v>
          </cell>
          <cell r="GX558">
            <v>0</v>
          </cell>
          <cell r="GY558">
            <v>0</v>
          </cell>
          <cell r="GZ558">
            <v>0</v>
          </cell>
          <cell r="HA558">
            <v>0</v>
          </cell>
          <cell r="HB558">
            <v>0</v>
          </cell>
          <cell r="HC558">
            <v>0</v>
          </cell>
          <cell r="HD558">
            <v>0</v>
          </cell>
          <cell r="HE558">
            <v>0</v>
          </cell>
          <cell r="HF558">
            <v>0</v>
          </cell>
          <cell r="HG558">
            <v>0</v>
          </cell>
          <cell r="HH558">
            <v>0</v>
          </cell>
          <cell r="HI558">
            <v>0</v>
          </cell>
          <cell r="HJ558">
            <v>0</v>
          </cell>
          <cell r="HK558">
            <v>0</v>
          </cell>
          <cell r="HL558">
            <v>0</v>
          </cell>
          <cell r="HM558">
            <v>0</v>
          </cell>
          <cell r="HN558">
            <v>0</v>
          </cell>
          <cell r="HO558">
            <v>0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0</v>
          </cell>
          <cell r="HU558">
            <v>0</v>
          </cell>
          <cell r="HV558">
            <v>0</v>
          </cell>
          <cell r="HW558">
            <v>0</v>
          </cell>
          <cell r="HX558">
            <v>0</v>
          </cell>
          <cell r="HY558">
            <v>0</v>
          </cell>
          <cell r="HZ558">
            <v>0</v>
          </cell>
          <cell r="IA558">
            <v>0</v>
          </cell>
          <cell r="IB558">
            <v>0</v>
          </cell>
          <cell r="IC558">
            <v>0</v>
          </cell>
          <cell r="ID558">
            <v>0</v>
          </cell>
          <cell r="IE558">
            <v>0</v>
          </cell>
          <cell r="IF558">
            <v>0</v>
          </cell>
          <cell r="IG558">
            <v>0</v>
          </cell>
          <cell r="IH558">
            <v>0</v>
          </cell>
          <cell r="II558">
            <v>0</v>
          </cell>
          <cell r="IJ558">
            <v>0</v>
          </cell>
          <cell r="IK558">
            <v>0</v>
          </cell>
          <cell r="IL558">
            <v>0</v>
          </cell>
          <cell r="IM558">
            <v>0</v>
          </cell>
          <cell r="IN558">
            <v>0</v>
          </cell>
          <cell r="IO558">
            <v>0</v>
          </cell>
          <cell r="IP558">
            <v>0</v>
          </cell>
          <cell r="IQ558">
            <v>0</v>
          </cell>
          <cell r="IR558">
            <v>0</v>
          </cell>
          <cell r="IS558">
            <v>0</v>
          </cell>
          <cell r="IT558">
            <v>0</v>
          </cell>
          <cell r="IU558">
            <v>0</v>
          </cell>
          <cell r="IV558">
            <v>0</v>
          </cell>
          <cell r="IW558">
            <v>0</v>
          </cell>
          <cell r="IX558">
            <v>0</v>
          </cell>
          <cell r="IY558">
            <v>0</v>
          </cell>
          <cell r="IZ558">
            <v>0</v>
          </cell>
          <cell r="JA558">
            <v>0</v>
          </cell>
          <cell r="JB558">
            <v>0</v>
          </cell>
          <cell r="JC558">
            <v>0</v>
          </cell>
          <cell r="JD558">
            <v>0</v>
          </cell>
          <cell r="JE558">
            <v>-6.3564430999996091E-4</v>
          </cell>
          <cell r="JF558">
            <v>0</v>
          </cell>
          <cell r="JG558">
            <v>0</v>
          </cell>
          <cell r="JH558">
            <v>-6.3564430999998867E-4</v>
          </cell>
          <cell r="JI558">
            <v>0</v>
          </cell>
          <cell r="JJ558">
            <v>0</v>
          </cell>
          <cell r="JK558">
            <v>0</v>
          </cell>
          <cell r="JL558">
            <v>0</v>
          </cell>
          <cell r="JM558">
            <v>0</v>
          </cell>
          <cell r="JN558">
            <v>0</v>
          </cell>
          <cell r="JO558">
            <v>0</v>
          </cell>
          <cell r="JP558">
            <v>0</v>
          </cell>
          <cell r="JQ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O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B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G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  <cell r="IH559">
            <v>0</v>
          </cell>
          <cell r="II559">
            <v>0</v>
          </cell>
          <cell r="IJ559">
            <v>0</v>
          </cell>
          <cell r="IK559">
            <v>0</v>
          </cell>
          <cell r="IL559">
            <v>0</v>
          </cell>
          <cell r="IM559">
            <v>0</v>
          </cell>
          <cell r="IN559">
            <v>0</v>
          </cell>
          <cell r="IO559">
            <v>0</v>
          </cell>
          <cell r="IP559">
            <v>0</v>
          </cell>
          <cell r="IQ559">
            <v>0</v>
          </cell>
          <cell r="IR559">
            <v>0</v>
          </cell>
          <cell r="IS559">
            <v>0</v>
          </cell>
          <cell r="IT559">
            <v>0</v>
          </cell>
          <cell r="IU559">
            <v>0</v>
          </cell>
          <cell r="IV559">
            <v>0</v>
          </cell>
          <cell r="IW559">
            <v>0</v>
          </cell>
          <cell r="IX559">
            <v>0</v>
          </cell>
          <cell r="IY559">
            <v>0</v>
          </cell>
          <cell r="IZ559">
            <v>0</v>
          </cell>
          <cell r="JA559">
            <v>0</v>
          </cell>
          <cell r="JB559">
            <v>0</v>
          </cell>
          <cell r="JC559">
            <v>0</v>
          </cell>
          <cell r="JD559">
            <v>0</v>
          </cell>
          <cell r="JE559">
            <v>0</v>
          </cell>
          <cell r="JF559">
            <v>0</v>
          </cell>
          <cell r="JG559">
            <v>0</v>
          </cell>
          <cell r="JH559">
            <v>0</v>
          </cell>
          <cell r="JI559">
            <v>0</v>
          </cell>
          <cell r="JJ559">
            <v>0</v>
          </cell>
          <cell r="JK559">
            <v>0</v>
          </cell>
          <cell r="JL559">
            <v>0</v>
          </cell>
          <cell r="JM559">
            <v>0</v>
          </cell>
          <cell r="JN559">
            <v>0</v>
          </cell>
          <cell r="JO559">
            <v>0</v>
          </cell>
          <cell r="JP559">
            <v>0</v>
          </cell>
          <cell r="JQ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O560">
            <v>0</v>
          </cell>
          <cell r="GP560">
            <v>0</v>
          </cell>
          <cell r="GQ560">
            <v>0</v>
          </cell>
          <cell r="GR560">
            <v>0</v>
          </cell>
          <cell r="GS560">
            <v>0</v>
          </cell>
          <cell r="GT560">
            <v>0</v>
          </cell>
          <cell r="GU560">
            <v>0</v>
          </cell>
          <cell r="GV560">
            <v>0</v>
          </cell>
          <cell r="GW560">
            <v>0</v>
          </cell>
          <cell r="GX560">
            <v>0</v>
          </cell>
          <cell r="GY560">
            <v>0</v>
          </cell>
          <cell r="GZ560">
            <v>0</v>
          </cell>
          <cell r="HA560">
            <v>0</v>
          </cell>
          <cell r="HB560">
            <v>0</v>
          </cell>
          <cell r="HC560">
            <v>0</v>
          </cell>
          <cell r="HD560">
            <v>0</v>
          </cell>
          <cell r="HE560">
            <v>0</v>
          </cell>
          <cell r="HF560">
            <v>0</v>
          </cell>
          <cell r="HG560">
            <v>0</v>
          </cell>
          <cell r="HH560">
            <v>0</v>
          </cell>
          <cell r="HI560">
            <v>0</v>
          </cell>
          <cell r="HJ560">
            <v>0</v>
          </cell>
          <cell r="HK560">
            <v>0</v>
          </cell>
          <cell r="HL560">
            <v>0</v>
          </cell>
          <cell r="HM560">
            <v>0</v>
          </cell>
          <cell r="HN560">
            <v>0</v>
          </cell>
          <cell r="HO560">
            <v>0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0</v>
          </cell>
          <cell r="HU560">
            <v>0</v>
          </cell>
          <cell r="HV560">
            <v>0</v>
          </cell>
          <cell r="HW560">
            <v>0</v>
          </cell>
          <cell r="HX560">
            <v>0</v>
          </cell>
          <cell r="HY560">
            <v>0</v>
          </cell>
          <cell r="HZ560">
            <v>0</v>
          </cell>
          <cell r="IA560">
            <v>0</v>
          </cell>
          <cell r="IB560">
            <v>0</v>
          </cell>
          <cell r="IC560">
            <v>0</v>
          </cell>
          <cell r="ID560">
            <v>0</v>
          </cell>
          <cell r="IE560">
            <v>0</v>
          </cell>
          <cell r="IF560">
            <v>0</v>
          </cell>
          <cell r="IG560">
            <v>0</v>
          </cell>
          <cell r="IH560">
            <v>0</v>
          </cell>
          <cell r="II560">
            <v>0</v>
          </cell>
          <cell r="IJ560">
            <v>0</v>
          </cell>
          <cell r="IK560">
            <v>0</v>
          </cell>
          <cell r="IL560">
            <v>0</v>
          </cell>
          <cell r="IM560">
            <v>0</v>
          </cell>
          <cell r="IN560">
            <v>0</v>
          </cell>
          <cell r="IO560">
            <v>0</v>
          </cell>
          <cell r="IP560">
            <v>0</v>
          </cell>
          <cell r="IQ560">
            <v>0</v>
          </cell>
          <cell r="IR560">
            <v>0</v>
          </cell>
          <cell r="IS560">
            <v>0</v>
          </cell>
          <cell r="IT560">
            <v>0</v>
          </cell>
          <cell r="IU560">
            <v>0</v>
          </cell>
          <cell r="IV560">
            <v>0</v>
          </cell>
          <cell r="IW560">
            <v>0</v>
          </cell>
          <cell r="IX560">
            <v>0</v>
          </cell>
          <cell r="IY560">
            <v>0</v>
          </cell>
          <cell r="IZ560">
            <v>0</v>
          </cell>
          <cell r="JA560">
            <v>0</v>
          </cell>
          <cell r="JB560">
            <v>0</v>
          </cell>
          <cell r="JC560">
            <v>0</v>
          </cell>
          <cell r="JD560">
            <v>0</v>
          </cell>
          <cell r="JE560">
            <v>0</v>
          </cell>
          <cell r="JF560">
            <v>0</v>
          </cell>
          <cell r="JG560">
            <v>0</v>
          </cell>
          <cell r="JH560">
            <v>0</v>
          </cell>
          <cell r="JI560">
            <v>0</v>
          </cell>
          <cell r="JJ560">
            <v>0</v>
          </cell>
          <cell r="JK560">
            <v>0</v>
          </cell>
          <cell r="JL560">
            <v>0</v>
          </cell>
          <cell r="JM560">
            <v>0</v>
          </cell>
          <cell r="JN560">
            <v>0</v>
          </cell>
          <cell r="JO560">
            <v>0</v>
          </cell>
          <cell r="JP560">
            <v>0</v>
          </cell>
          <cell r="JQ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5.117662710000026E-2</v>
          </cell>
          <cell r="AF561">
            <v>-2.7922417999992621E-4</v>
          </cell>
          <cell r="AG561">
            <v>5.4362659400000179E-3</v>
          </cell>
          <cell r="AH561">
            <v>-6.7619867600000605E-3</v>
          </cell>
          <cell r="AI561">
            <v>8.7966753300000589E-3</v>
          </cell>
          <cell r="AJ561">
            <v>2.2540000899998747E-3</v>
          </cell>
          <cell r="AK561">
            <v>-2.2540014499999872E-3</v>
          </cell>
          <cell r="AL561">
            <v>9.0159674499998843E-3</v>
          </cell>
          <cell r="AM561">
            <v>1.7996256800000054E-2</v>
          </cell>
          <cell r="AN561">
            <v>4.5079898100000015E-3</v>
          </cell>
          <cell r="AO561">
            <v>8.3826213800000104E-3</v>
          </cell>
          <cell r="AP561">
            <v>2.9571593100000126E-3</v>
          </cell>
          <cell r="AQ561">
            <v>1.1249033799999864E-3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1.4705427831358975E-2</v>
          </cell>
          <cell r="CF561">
            <v>0</v>
          </cell>
          <cell r="CG561">
            <v>0</v>
          </cell>
          <cell r="CH561">
            <v>6.2652477099618409E-3</v>
          </cell>
          <cell r="CI561">
            <v>4.5188774015514355E-4</v>
          </cell>
          <cell r="CJ561">
            <v>5.5258923700876039E-3</v>
          </cell>
          <cell r="CK561">
            <v>1.0605277939930602E-2</v>
          </cell>
          <cell r="CL561">
            <v>1.2082941619951271E-2</v>
          </cell>
          <cell r="CM561">
            <v>-2.6039440540102987E-2</v>
          </cell>
          <cell r="CN561">
            <v>7.1115646501311858E-3</v>
          </cell>
          <cell r="CO561">
            <v>-1.2979436598925531E-3</v>
          </cell>
          <cell r="CP561">
            <v>0</v>
          </cell>
          <cell r="CQ561">
            <v>0</v>
          </cell>
          <cell r="CR561">
            <v>-6.7449874681187794E-2</v>
          </cell>
          <cell r="CS561">
            <v>0</v>
          </cell>
          <cell r="CT561">
            <v>0</v>
          </cell>
          <cell r="CU561">
            <v>8.645743880038026E-3</v>
          </cell>
          <cell r="CV561">
            <v>-1.175446019010451E-2</v>
          </cell>
          <cell r="CW561">
            <v>2.8425034099655022E-3</v>
          </cell>
          <cell r="CX561">
            <v>-3.8067699470161642E-2</v>
          </cell>
          <cell r="CY561">
            <v>-2.3749485259713765E-2</v>
          </cell>
          <cell r="CZ561">
            <v>6.1388171800444979E-3</v>
          </cell>
          <cell r="DA561">
            <v>-8.9857942300568538E-3</v>
          </cell>
          <cell r="DB561">
            <v>-2.5194999999484935E-3</v>
          </cell>
          <cell r="DC561">
            <v>0</v>
          </cell>
          <cell r="DD561">
            <v>0</v>
          </cell>
          <cell r="DE561">
            <v>1.0845266232499853</v>
          </cell>
          <cell r="DF561">
            <v>0</v>
          </cell>
          <cell r="DG561">
            <v>0</v>
          </cell>
          <cell r="DH561">
            <v>1.0112508113498961</v>
          </cell>
          <cell r="DI561">
            <v>-1.8645980260203032E-2</v>
          </cell>
          <cell r="DJ561">
            <v>1.8770795809928131E-2</v>
          </cell>
          <cell r="DK561">
            <v>-9.7525313499318145E-3</v>
          </cell>
          <cell r="DL561">
            <v>3.9459349320168258E-2</v>
          </cell>
          <cell r="DM561">
            <v>1.5419830619975983E-2</v>
          </cell>
          <cell r="DN561">
            <v>2.5504847789875384E-2</v>
          </cell>
          <cell r="DO561">
            <v>2.5194999700488552E-3</v>
          </cell>
          <cell r="DP561">
            <v>0</v>
          </cell>
          <cell r="DQ561">
            <v>0</v>
          </cell>
          <cell r="DR561">
            <v>0.69032329770925571</v>
          </cell>
          <cell r="DS561">
            <v>0</v>
          </cell>
          <cell r="DT561">
            <v>0</v>
          </cell>
          <cell r="DU561">
            <v>-1.3847082989855153E-2</v>
          </cell>
          <cell r="DV561">
            <v>-4.5512406750162882E-2</v>
          </cell>
          <cell r="DW561">
            <v>-3.5122967690085716E-2</v>
          </cell>
          <cell r="DX561">
            <v>0.83087230120963795</v>
          </cell>
          <cell r="DY561">
            <v>1.6895239398309059E-3</v>
          </cell>
          <cell r="DZ561">
            <v>-4.8614008720278434E-2</v>
          </cell>
          <cell r="EA561">
            <v>-5.2090987901465269E-3</v>
          </cell>
          <cell r="EB561">
            <v>6.0670374999745036E-3</v>
          </cell>
          <cell r="EC561">
            <v>0</v>
          </cell>
          <cell r="ED561">
            <v>0</v>
          </cell>
          <cell r="EE561">
            <v>4.938283447700087E-3</v>
          </cell>
          <cell r="EF561">
            <v>0</v>
          </cell>
          <cell r="EG561">
            <v>1.8904999899405084E-3</v>
          </cell>
          <cell r="EH561">
            <v>1.3426482399836459E-3</v>
          </cell>
          <cell r="EI561">
            <v>6.5003692900518217E-3</v>
          </cell>
          <cell r="EJ561">
            <v>-1.5191071549907065E-2</v>
          </cell>
          <cell r="EK561">
            <v>6.5350905015293392E-4</v>
          </cell>
          <cell r="EL561">
            <v>2.1437195709950174E-2</v>
          </cell>
          <cell r="EM561">
            <v>-3.0063399663049495E-6</v>
          </cell>
          <cell r="EN561">
            <v>-7.9419328799303912E-3</v>
          </cell>
          <cell r="EO561">
            <v>-3.7499280600741258E-3</v>
          </cell>
          <cell r="EP561">
            <v>0</v>
          </cell>
          <cell r="EQ561">
            <v>0</v>
          </cell>
          <cell r="ER561">
            <v>0.37889134603028651</v>
          </cell>
          <cell r="ES561">
            <v>0</v>
          </cell>
          <cell r="ET561">
            <v>0</v>
          </cell>
          <cell r="EU561">
            <v>2.2914915799674418E-3</v>
          </cell>
          <cell r="EV561">
            <v>0.34524454011989292</v>
          </cell>
          <cell r="EW561">
            <v>3.135531432985772E-2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0</v>
          </cell>
          <cell r="FF561">
            <v>0</v>
          </cell>
          <cell r="FG561">
            <v>0</v>
          </cell>
          <cell r="FH561">
            <v>0</v>
          </cell>
          <cell r="FI561">
            <v>0</v>
          </cell>
          <cell r="FJ561">
            <v>0</v>
          </cell>
          <cell r="FK561">
            <v>0</v>
          </cell>
          <cell r="FL561">
            <v>0</v>
          </cell>
          <cell r="FM561">
            <v>0</v>
          </cell>
          <cell r="FN561">
            <v>0</v>
          </cell>
          <cell r="FO561">
            <v>0</v>
          </cell>
          <cell r="FP561">
            <v>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O561">
            <v>0</v>
          </cell>
          <cell r="GP561">
            <v>0</v>
          </cell>
          <cell r="GQ561">
            <v>0</v>
          </cell>
          <cell r="GR561">
            <v>0</v>
          </cell>
          <cell r="GS561">
            <v>0</v>
          </cell>
          <cell r="GT561">
            <v>0</v>
          </cell>
          <cell r="GU561">
            <v>0</v>
          </cell>
          <cell r="GV561">
            <v>0</v>
          </cell>
          <cell r="GW561">
            <v>0</v>
          </cell>
          <cell r="GX561">
            <v>0</v>
          </cell>
          <cell r="GY561">
            <v>0</v>
          </cell>
          <cell r="GZ561">
            <v>0</v>
          </cell>
          <cell r="HA561">
            <v>0</v>
          </cell>
          <cell r="HB561">
            <v>0</v>
          </cell>
          <cell r="HC561">
            <v>0</v>
          </cell>
          <cell r="HD561">
            <v>0</v>
          </cell>
          <cell r="HE561">
            <v>0</v>
          </cell>
          <cell r="HF561">
            <v>0</v>
          </cell>
          <cell r="HG561">
            <v>0</v>
          </cell>
          <cell r="HH561">
            <v>0</v>
          </cell>
          <cell r="HI561">
            <v>0</v>
          </cell>
          <cell r="HJ561">
            <v>0</v>
          </cell>
          <cell r="HK561">
            <v>0</v>
          </cell>
          <cell r="HL561">
            <v>0</v>
          </cell>
          <cell r="HM561">
            <v>0</v>
          </cell>
          <cell r="HN561">
            <v>0</v>
          </cell>
          <cell r="HO561">
            <v>0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0</v>
          </cell>
          <cell r="HU561">
            <v>0</v>
          </cell>
          <cell r="HV561">
            <v>0</v>
          </cell>
          <cell r="HW561">
            <v>0</v>
          </cell>
          <cell r="HX561">
            <v>0</v>
          </cell>
          <cell r="HY561">
            <v>0</v>
          </cell>
          <cell r="HZ561">
            <v>0</v>
          </cell>
          <cell r="IA561">
            <v>0</v>
          </cell>
          <cell r="IB561">
            <v>0</v>
          </cell>
          <cell r="IC561">
            <v>0</v>
          </cell>
          <cell r="ID561">
            <v>0</v>
          </cell>
          <cell r="IE561">
            <v>0</v>
          </cell>
          <cell r="IF561">
            <v>0</v>
          </cell>
          <cell r="IG561">
            <v>0</v>
          </cell>
          <cell r="IH561">
            <v>0</v>
          </cell>
          <cell r="II561">
            <v>0</v>
          </cell>
          <cell r="IJ561">
            <v>0</v>
          </cell>
          <cell r="IK561">
            <v>0</v>
          </cell>
          <cell r="IL561">
            <v>0</v>
          </cell>
          <cell r="IM561">
            <v>0</v>
          </cell>
          <cell r="IN561">
            <v>0</v>
          </cell>
          <cell r="IO561">
            <v>0</v>
          </cell>
          <cell r="IP561">
            <v>0</v>
          </cell>
          <cell r="IQ561">
            <v>0</v>
          </cell>
          <cell r="IR561">
            <v>0</v>
          </cell>
          <cell r="IS561">
            <v>0</v>
          </cell>
          <cell r="IT561">
            <v>0</v>
          </cell>
          <cell r="IU561">
            <v>0</v>
          </cell>
          <cell r="IV561">
            <v>0</v>
          </cell>
          <cell r="IW561">
            <v>0</v>
          </cell>
          <cell r="IX561">
            <v>0</v>
          </cell>
          <cell r="IY561">
            <v>0</v>
          </cell>
          <cell r="IZ561">
            <v>0</v>
          </cell>
          <cell r="JA561">
            <v>0</v>
          </cell>
          <cell r="JB561">
            <v>0</v>
          </cell>
          <cell r="JC561">
            <v>0</v>
          </cell>
          <cell r="JD561">
            <v>0</v>
          </cell>
          <cell r="JE561">
            <v>0</v>
          </cell>
          <cell r="JF561">
            <v>0</v>
          </cell>
          <cell r="JG561">
            <v>0</v>
          </cell>
          <cell r="JH561">
            <v>0</v>
          </cell>
          <cell r="JI561">
            <v>0</v>
          </cell>
          <cell r="JJ561">
            <v>0</v>
          </cell>
          <cell r="JK561">
            <v>0</v>
          </cell>
          <cell r="JL561">
            <v>0</v>
          </cell>
          <cell r="JM561">
            <v>0</v>
          </cell>
          <cell r="JN561">
            <v>0</v>
          </cell>
          <cell r="JO561">
            <v>0</v>
          </cell>
          <cell r="JP561">
            <v>0</v>
          </cell>
          <cell r="JQ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-2.4670412999938662E-4</v>
          </cell>
          <cell r="AF562">
            <v>0</v>
          </cell>
          <cell r="AG562">
            <v>0</v>
          </cell>
          <cell r="AH562">
            <v>0</v>
          </cell>
          <cell r="AI562">
            <v>-1.4270221200000099E-3</v>
          </cell>
          <cell r="AJ562">
            <v>1.1803179899998462E-3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3.8536867100003036E-3</v>
          </cell>
          <cell r="ES562">
            <v>0</v>
          </cell>
          <cell r="ET562">
            <v>0</v>
          </cell>
          <cell r="EU562">
            <v>0</v>
          </cell>
          <cell r="EV562">
            <v>1.8178836600000192E-3</v>
          </cell>
          <cell r="EW562">
            <v>2.0358030499998403E-3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1.8400695000053702E-4</v>
          </cell>
          <cell r="FF562">
            <v>0</v>
          </cell>
          <cell r="FG562">
            <v>0</v>
          </cell>
          <cell r="FH562">
            <v>0</v>
          </cell>
          <cell r="FI562">
            <v>0</v>
          </cell>
          <cell r="FJ562">
            <v>1.8400695000009293E-4</v>
          </cell>
          <cell r="FK562">
            <v>0</v>
          </cell>
          <cell r="FL562">
            <v>0</v>
          </cell>
          <cell r="FM562">
            <v>0</v>
          </cell>
          <cell r="FN562">
            <v>0</v>
          </cell>
          <cell r="FO562">
            <v>0</v>
          </cell>
          <cell r="FP562">
            <v>0</v>
          </cell>
          <cell r="FQ562">
            <v>0</v>
          </cell>
          <cell r="FR562">
            <v>4.0274401499988954E-3</v>
          </cell>
          <cell r="FS562">
            <v>0</v>
          </cell>
          <cell r="FT562">
            <v>0</v>
          </cell>
          <cell r="FU562">
            <v>0</v>
          </cell>
          <cell r="FV562">
            <v>-2.9444514900001106E-3</v>
          </cell>
          <cell r="FW562">
            <v>6.9718916399998943E-3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O562">
            <v>0</v>
          </cell>
          <cell r="GP562">
            <v>0</v>
          </cell>
          <cell r="GQ562">
            <v>0</v>
          </cell>
          <cell r="GR562">
            <v>0</v>
          </cell>
          <cell r="GS562">
            <v>0</v>
          </cell>
          <cell r="GT562">
            <v>0</v>
          </cell>
          <cell r="GU562">
            <v>0</v>
          </cell>
          <cell r="GV562">
            <v>0</v>
          </cell>
          <cell r="GW562">
            <v>0</v>
          </cell>
          <cell r="GX562">
            <v>0</v>
          </cell>
          <cell r="GY562">
            <v>0</v>
          </cell>
          <cell r="GZ562">
            <v>0</v>
          </cell>
          <cell r="HA562">
            <v>0</v>
          </cell>
          <cell r="HB562">
            <v>0</v>
          </cell>
          <cell r="HC562">
            <v>0</v>
          </cell>
          <cell r="HD562">
            <v>0</v>
          </cell>
          <cell r="HE562">
            <v>0</v>
          </cell>
          <cell r="HF562">
            <v>0</v>
          </cell>
          <cell r="HG562">
            <v>0</v>
          </cell>
          <cell r="HH562">
            <v>0</v>
          </cell>
          <cell r="HI562">
            <v>0</v>
          </cell>
          <cell r="HJ562">
            <v>0</v>
          </cell>
          <cell r="HK562">
            <v>0</v>
          </cell>
          <cell r="HL562">
            <v>0</v>
          </cell>
          <cell r="HM562">
            <v>0</v>
          </cell>
          <cell r="HN562">
            <v>0</v>
          </cell>
          <cell r="HO562">
            <v>0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0</v>
          </cell>
          <cell r="HU562">
            <v>0</v>
          </cell>
          <cell r="HV562">
            <v>0</v>
          </cell>
          <cell r="HW562">
            <v>0</v>
          </cell>
          <cell r="HX562">
            <v>0</v>
          </cell>
          <cell r="HY562">
            <v>0</v>
          </cell>
          <cell r="HZ562">
            <v>0</v>
          </cell>
          <cell r="IA562">
            <v>0</v>
          </cell>
          <cell r="IB562">
            <v>0</v>
          </cell>
          <cell r="IC562">
            <v>0</v>
          </cell>
          <cell r="ID562">
            <v>0</v>
          </cell>
          <cell r="IE562">
            <v>0</v>
          </cell>
          <cell r="IF562">
            <v>0</v>
          </cell>
          <cell r="IG562">
            <v>0</v>
          </cell>
          <cell r="IH562">
            <v>0</v>
          </cell>
          <cell r="II562">
            <v>0</v>
          </cell>
          <cell r="IJ562">
            <v>0</v>
          </cell>
          <cell r="IK562">
            <v>0</v>
          </cell>
          <cell r="IL562">
            <v>0</v>
          </cell>
          <cell r="IM562">
            <v>0</v>
          </cell>
          <cell r="IN562">
            <v>0</v>
          </cell>
          <cell r="IO562">
            <v>0</v>
          </cell>
          <cell r="IP562">
            <v>0</v>
          </cell>
          <cell r="IQ562">
            <v>0</v>
          </cell>
          <cell r="IR562">
            <v>0</v>
          </cell>
          <cell r="IS562">
            <v>0</v>
          </cell>
          <cell r="IT562">
            <v>0</v>
          </cell>
          <cell r="IU562">
            <v>0</v>
          </cell>
          <cell r="IV562">
            <v>0</v>
          </cell>
          <cell r="IW562">
            <v>0</v>
          </cell>
          <cell r="IX562">
            <v>0</v>
          </cell>
          <cell r="IY562">
            <v>0</v>
          </cell>
          <cell r="IZ562">
            <v>0</v>
          </cell>
          <cell r="JA562">
            <v>0</v>
          </cell>
          <cell r="JB562">
            <v>0</v>
          </cell>
          <cell r="JC562">
            <v>0</v>
          </cell>
          <cell r="JD562">
            <v>0</v>
          </cell>
          <cell r="JE562">
            <v>1.0969999999967811E-8</v>
          </cell>
          <cell r="JF562">
            <v>0</v>
          </cell>
          <cell r="JG562">
            <v>0</v>
          </cell>
          <cell r="JH562">
            <v>1.0970000000001692E-8</v>
          </cell>
          <cell r="JI562">
            <v>0</v>
          </cell>
          <cell r="JJ562">
            <v>0</v>
          </cell>
          <cell r="JK562">
            <v>0</v>
          </cell>
          <cell r="JL562">
            <v>0</v>
          </cell>
          <cell r="JM562">
            <v>0</v>
          </cell>
          <cell r="JN562">
            <v>0</v>
          </cell>
          <cell r="JO562">
            <v>0</v>
          </cell>
          <cell r="JP562">
            <v>0</v>
          </cell>
          <cell r="JQ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-14.434869071359572</v>
          </cell>
          <cell r="BS563">
            <v>-6.2811900175199185</v>
          </cell>
          <cell r="BT563">
            <v>-5.1775549514499062</v>
          </cell>
          <cell r="BU563">
            <v>-3.0301353300501432E-3</v>
          </cell>
          <cell r="BV563">
            <v>1.5853941222300136</v>
          </cell>
          <cell r="BW563">
            <v>-3.3151771730999826</v>
          </cell>
          <cell r="BX563">
            <v>-0.76770462010972551</v>
          </cell>
          <cell r="BY563">
            <v>0.40451069668029049</v>
          </cell>
          <cell r="BZ563">
            <v>5.0423058534097436</v>
          </cell>
          <cell r="CA563">
            <v>-2.8536863405299755</v>
          </cell>
          <cell r="CB563">
            <v>-2.6393697978699038</v>
          </cell>
          <cell r="CC563">
            <v>-1.6815162534199999</v>
          </cell>
          <cell r="CD563">
            <v>1.2521495456500702</v>
          </cell>
          <cell r="CE563">
            <v>-8.694167244964774</v>
          </cell>
          <cell r="CF563">
            <v>4.9840844359500807</v>
          </cell>
          <cell r="CG563">
            <v>-4.3796311447399603</v>
          </cell>
          <cell r="CH563">
            <v>11.108249695970017</v>
          </cell>
          <cell r="CI563">
            <v>-0.46335774950989617</v>
          </cell>
          <cell r="CJ563">
            <v>-14.090859461810396</v>
          </cell>
          <cell r="CK563">
            <v>0</v>
          </cell>
          <cell r="CL563">
            <v>3.1203331652000088</v>
          </cell>
          <cell r="CM563">
            <v>-11.71404590839029</v>
          </cell>
          <cell r="CN563">
            <v>-9.1862576888402145</v>
          </cell>
          <cell r="CO563">
            <v>5.0840149706098146</v>
          </cell>
          <cell r="CP563">
            <v>-1.362914794330095</v>
          </cell>
          <cell r="CQ563">
            <v>8.2062172349300226</v>
          </cell>
          <cell r="CR563">
            <v>12.715864115347358</v>
          </cell>
          <cell r="CS563">
            <v>-9.1984521573800748</v>
          </cell>
          <cell r="CT563">
            <v>27.956039601900329</v>
          </cell>
          <cell r="CU563">
            <v>-6.415112722019785</v>
          </cell>
          <cell r="CV563">
            <v>21.685395213110041</v>
          </cell>
          <cell r="CW563">
            <v>-1.7966468735799026</v>
          </cell>
          <cell r="CX563">
            <v>-3.6212526589306435</v>
          </cell>
          <cell r="CY563">
            <v>1.2124306223395251</v>
          </cell>
          <cell r="CZ563">
            <v>0.58586131970878341</v>
          </cell>
          <cell r="DA563">
            <v>-10.148525212160166</v>
          </cell>
          <cell r="DB563">
            <v>0.74862228329016034</v>
          </cell>
          <cell r="DC563">
            <v>-6.0412114068200253</v>
          </cell>
          <cell r="DD563">
            <v>-2.2512838941100881</v>
          </cell>
          <cell r="DE563">
            <v>27.956808205955895</v>
          </cell>
          <cell r="DF563">
            <v>20.056635944859863</v>
          </cell>
          <cell r="DG563">
            <v>33.097211345110054</v>
          </cell>
          <cell r="DH563">
            <v>-5.8086426100403514</v>
          </cell>
          <cell r="DI563">
            <v>-17.379594155369432</v>
          </cell>
          <cell r="DJ563">
            <v>11.147237423759634</v>
          </cell>
          <cell r="DK563">
            <v>19.676307772559994</v>
          </cell>
          <cell r="DL563">
            <v>-37.788713389489203</v>
          </cell>
          <cell r="DM563">
            <v>28.518387853911008</v>
          </cell>
          <cell r="DN563">
            <v>-5.8853157217899934</v>
          </cell>
          <cell r="DO563">
            <v>-13.350818069819979</v>
          </cell>
          <cell r="DP563">
            <v>-6.5484530830099175</v>
          </cell>
          <cell r="DQ563">
            <v>2.2225648952698975</v>
          </cell>
          <cell r="DR563">
            <v>51.783056774358556</v>
          </cell>
          <cell r="DS563">
            <v>2.522587148659909</v>
          </cell>
          <cell r="DT563">
            <v>-13.629276194159957</v>
          </cell>
          <cell r="DU563">
            <v>28.545837690739972</v>
          </cell>
          <cell r="DV563">
            <v>-22.408088615151428</v>
          </cell>
          <cell r="DW563">
            <v>14.891022087250349</v>
          </cell>
          <cell r="DX563">
            <v>7.6912900351399003</v>
          </cell>
          <cell r="DY563">
            <v>13.426265108771076</v>
          </cell>
          <cell r="DZ563">
            <v>9.2211158715199417</v>
          </cell>
          <cell r="EA563">
            <v>13.486369034039853</v>
          </cell>
          <cell r="EB563">
            <v>-22.987738012639511</v>
          </cell>
          <cell r="EC563">
            <v>13.692006855370437</v>
          </cell>
          <cell r="ED563">
            <v>7.3316657648000501</v>
          </cell>
          <cell r="EE563">
            <v>56.972001745467423</v>
          </cell>
          <cell r="EF563">
            <v>-19.514928172159898</v>
          </cell>
          <cell r="EG563">
            <v>19.564088760550021</v>
          </cell>
          <cell r="EH563">
            <v>1.8528426679408767</v>
          </cell>
          <cell r="EI563">
            <v>17.179783791119462</v>
          </cell>
          <cell r="EJ563">
            <v>24.328072527069708</v>
          </cell>
          <cell r="EK563">
            <v>19.99387128268063</v>
          </cell>
          <cell r="EL563">
            <v>17.152887551038475</v>
          </cell>
          <cell r="EM563">
            <v>-0.15875061318911321</v>
          </cell>
          <cell r="EN563">
            <v>-13.621529491290858</v>
          </cell>
          <cell r="EO563">
            <v>-6.6389697725799124</v>
          </cell>
          <cell r="EP563">
            <v>4.1086371960000179</v>
          </cell>
          <cell r="EQ563">
            <v>-7.2740039817100524</v>
          </cell>
          <cell r="ER563">
            <v>-14.717119380562508</v>
          </cell>
          <cell r="ES563">
            <v>-23.222565472610199</v>
          </cell>
          <cell r="ET563">
            <v>-0.40421916153013626</v>
          </cell>
          <cell r="EU563">
            <v>11.297858166420156</v>
          </cell>
          <cell r="EV563">
            <v>53.076039994050461</v>
          </cell>
          <cell r="EW563">
            <v>15.821571588450752</v>
          </cell>
          <cell r="EX563">
            <v>-28.112861790509669</v>
          </cell>
          <cell r="EY563">
            <v>-5.6940888669805645</v>
          </cell>
          <cell r="EZ563">
            <v>-46.241117717660927</v>
          </cell>
          <cell r="FA563">
            <v>2.9576336544196238</v>
          </cell>
          <cell r="FB563">
            <v>15.880450731030123</v>
          </cell>
          <cell r="FC563">
            <v>2.4158394447399587</v>
          </cell>
          <cell r="FD563">
            <v>-12.49165995038004</v>
          </cell>
          <cell r="FE563">
            <v>106.39863836421864</v>
          </cell>
          <cell r="FF563">
            <v>-13.911971675499899</v>
          </cell>
          <cell r="FG563">
            <v>24.12552301403025</v>
          </cell>
          <cell r="FH563">
            <v>2.1252464707699801</v>
          </cell>
          <cell r="FI563">
            <v>20.889941008880214</v>
          </cell>
          <cell r="FJ563">
            <v>40.545145998989483</v>
          </cell>
          <cell r="FK563">
            <v>-5.173795068059917</v>
          </cell>
          <cell r="FL563">
            <v>-2.1769564272508433</v>
          </cell>
          <cell r="FM563">
            <v>40.986783804490187</v>
          </cell>
          <cell r="FN563">
            <v>-7.5057408211300753</v>
          </cell>
          <cell r="FO563">
            <v>8.4321476279001217</v>
          </cell>
          <cell r="FP563">
            <v>-1.0298196040139374E-2</v>
          </cell>
          <cell r="FQ563">
            <v>-1.9273873728598119</v>
          </cell>
          <cell r="FR563">
            <v>37.17187901584839</v>
          </cell>
          <cell r="FS563">
            <v>2.1915884226400522</v>
          </cell>
          <cell r="FT563">
            <v>30.762017944359968</v>
          </cell>
          <cell r="FU563">
            <v>10.097160605319914</v>
          </cell>
          <cell r="FV563">
            <v>-31.155294576520646</v>
          </cell>
          <cell r="FW563">
            <v>10.740784775728571</v>
          </cell>
          <cell r="FX563">
            <v>6.6936753233412674</v>
          </cell>
          <cell r="FY563">
            <v>5.037615690959683</v>
          </cell>
          <cell r="FZ563">
            <v>11.425309128389927</v>
          </cell>
          <cell r="GA563">
            <v>-8.0098988568292953</v>
          </cell>
          <cell r="GB563">
            <v>-11.129059150900503</v>
          </cell>
          <cell r="GC563">
            <v>7.8311149869000474</v>
          </cell>
          <cell r="GD563">
            <v>2.6868647224599727</v>
          </cell>
          <cell r="GE563">
            <v>-2.7812373425695114</v>
          </cell>
          <cell r="GF563">
            <v>0</v>
          </cell>
          <cell r="GG563">
            <v>0</v>
          </cell>
          <cell r="GH563">
            <v>0</v>
          </cell>
          <cell r="GI563">
            <v>-4.1666202590104149</v>
          </cell>
          <cell r="GJ563">
            <v>1.385382916439994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O563">
            <v>0</v>
          </cell>
          <cell r="GP563">
            <v>0</v>
          </cell>
          <cell r="GQ563">
            <v>0</v>
          </cell>
          <cell r="GR563">
            <v>0</v>
          </cell>
          <cell r="GS563">
            <v>0</v>
          </cell>
          <cell r="GT563">
            <v>0</v>
          </cell>
          <cell r="GU563">
            <v>0</v>
          </cell>
          <cell r="GV563">
            <v>0</v>
          </cell>
          <cell r="GW563">
            <v>0</v>
          </cell>
          <cell r="GX563">
            <v>0</v>
          </cell>
          <cell r="GY563">
            <v>0</v>
          </cell>
          <cell r="GZ563">
            <v>0</v>
          </cell>
          <cell r="HA563">
            <v>0</v>
          </cell>
          <cell r="HB563">
            <v>0</v>
          </cell>
          <cell r="HC563">
            <v>0</v>
          </cell>
          <cell r="HD563">
            <v>0</v>
          </cell>
          <cell r="HE563">
            <v>0</v>
          </cell>
          <cell r="HF563">
            <v>0</v>
          </cell>
          <cell r="HG563">
            <v>0</v>
          </cell>
          <cell r="HH563">
            <v>0</v>
          </cell>
          <cell r="HI563">
            <v>0</v>
          </cell>
          <cell r="HJ563">
            <v>0</v>
          </cell>
          <cell r="HK563">
            <v>0</v>
          </cell>
          <cell r="HL563">
            <v>0</v>
          </cell>
          <cell r="HM563">
            <v>0</v>
          </cell>
          <cell r="HN563">
            <v>0</v>
          </cell>
          <cell r="HO563">
            <v>0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0</v>
          </cell>
          <cell r="HU563">
            <v>0</v>
          </cell>
          <cell r="HV563">
            <v>0</v>
          </cell>
          <cell r="HW563">
            <v>0</v>
          </cell>
          <cell r="HX563">
            <v>0</v>
          </cell>
          <cell r="HY563">
            <v>0</v>
          </cell>
          <cell r="HZ563">
            <v>0</v>
          </cell>
          <cell r="IA563">
            <v>0</v>
          </cell>
          <cell r="IB563">
            <v>0</v>
          </cell>
          <cell r="IC563">
            <v>0</v>
          </cell>
          <cell r="ID563">
            <v>0</v>
          </cell>
          <cell r="IE563">
            <v>0</v>
          </cell>
          <cell r="IF563">
            <v>0</v>
          </cell>
          <cell r="IG563">
            <v>0</v>
          </cell>
          <cell r="IH563">
            <v>0</v>
          </cell>
          <cell r="II563">
            <v>0</v>
          </cell>
          <cell r="IJ563">
            <v>0</v>
          </cell>
          <cell r="IK563">
            <v>0</v>
          </cell>
          <cell r="IL563">
            <v>0</v>
          </cell>
          <cell r="IM563">
            <v>0</v>
          </cell>
          <cell r="IN563">
            <v>0</v>
          </cell>
          <cell r="IO563">
            <v>0</v>
          </cell>
          <cell r="IP563">
            <v>0</v>
          </cell>
          <cell r="IQ563">
            <v>0</v>
          </cell>
          <cell r="IR563">
            <v>0</v>
          </cell>
          <cell r="IS563">
            <v>0</v>
          </cell>
          <cell r="IT563">
            <v>0</v>
          </cell>
          <cell r="IU563">
            <v>0</v>
          </cell>
          <cell r="IV563">
            <v>0</v>
          </cell>
          <cell r="IW563">
            <v>0</v>
          </cell>
          <cell r="IX563">
            <v>0</v>
          </cell>
          <cell r="IY563">
            <v>0</v>
          </cell>
          <cell r="IZ563">
            <v>0</v>
          </cell>
          <cell r="JA563">
            <v>0</v>
          </cell>
          <cell r="JB563">
            <v>0</v>
          </cell>
          <cell r="JC563">
            <v>0</v>
          </cell>
          <cell r="JD563">
            <v>0</v>
          </cell>
          <cell r="JE563">
            <v>2.2266000000004506E-7</v>
          </cell>
          <cell r="JF563">
            <v>-1.8396999999999987E-7</v>
          </cell>
          <cell r="JG563">
            <v>-4.330599999999948E-7</v>
          </cell>
          <cell r="JH563">
            <v>8.058999999999985E-8</v>
          </cell>
          <cell r="JI563">
            <v>7.4050999999999132E-7</v>
          </cell>
          <cell r="JJ563">
            <v>7.4436000000000315E-7</v>
          </cell>
          <cell r="JK563">
            <v>-2.7155000000000928E-7</v>
          </cell>
          <cell r="JL563">
            <v>0</v>
          </cell>
          <cell r="JM563">
            <v>1.0499999999999984E-7</v>
          </cell>
          <cell r="JN563">
            <v>-1.1113999999999569E-7</v>
          </cell>
          <cell r="JO563">
            <v>-3.9390000000004378E-8</v>
          </cell>
          <cell r="JP563">
            <v>-1.8740999999999826E-7</v>
          </cell>
          <cell r="JQ563">
            <v>-2.2127999999999935E-7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0</v>
          </cell>
          <cell r="FL564">
            <v>0</v>
          </cell>
          <cell r="FM564">
            <v>0</v>
          </cell>
          <cell r="FN564">
            <v>0</v>
          </cell>
          <cell r="FO564">
            <v>0</v>
          </cell>
          <cell r="FP564">
            <v>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O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0</v>
          </cell>
          <cell r="GW564">
            <v>0</v>
          </cell>
          <cell r="GX564">
            <v>0</v>
          </cell>
          <cell r="GY564">
            <v>0</v>
          </cell>
          <cell r="GZ564">
            <v>0</v>
          </cell>
          <cell r="HA564">
            <v>0</v>
          </cell>
          <cell r="HB564">
            <v>0</v>
          </cell>
          <cell r="HC564">
            <v>0</v>
          </cell>
          <cell r="HD564">
            <v>0</v>
          </cell>
          <cell r="HE564">
            <v>0</v>
          </cell>
          <cell r="HF564">
            <v>0</v>
          </cell>
          <cell r="HG564">
            <v>0</v>
          </cell>
          <cell r="HH564">
            <v>0</v>
          </cell>
          <cell r="HI564">
            <v>0</v>
          </cell>
          <cell r="HJ564">
            <v>0</v>
          </cell>
          <cell r="HK564">
            <v>0</v>
          </cell>
          <cell r="HL564">
            <v>0</v>
          </cell>
          <cell r="HM564">
            <v>0</v>
          </cell>
          <cell r="HN564">
            <v>0</v>
          </cell>
          <cell r="HO564">
            <v>0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0</v>
          </cell>
          <cell r="HW564">
            <v>0</v>
          </cell>
          <cell r="HX564">
            <v>0</v>
          </cell>
          <cell r="HY564">
            <v>0</v>
          </cell>
          <cell r="HZ564">
            <v>0</v>
          </cell>
          <cell r="IA564">
            <v>0</v>
          </cell>
          <cell r="IB564">
            <v>0</v>
          </cell>
          <cell r="IC564">
            <v>0</v>
          </cell>
          <cell r="ID564">
            <v>0</v>
          </cell>
          <cell r="IE564">
            <v>0</v>
          </cell>
          <cell r="IF564">
            <v>0</v>
          </cell>
          <cell r="IG564">
            <v>0</v>
          </cell>
          <cell r="IH564">
            <v>0</v>
          </cell>
          <cell r="II564">
            <v>0</v>
          </cell>
          <cell r="IJ564">
            <v>0</v>
          </cell>
          <cell r="IK564">
            <v>0</v>
          </cell>
          <cell r="IL564">
            <v>0</v>
          </cell>
          <cell r="IM564">
            <v>0</v>
          </cell>
          <cell r="IN564">
            <v>0</v>
          </cell>
          <cell r="IO564">
            <v>0</v>
          </cell>
          <cell r="IP564">
            <v>0</v>
          </cell>
          <cell r="IQ564">
            <v>0</v>
          </cell>
          <cell r="IR564">
            <v>0</v>
          </cell>
          <cell r="IS564">
            <v>0</v>
          </cell>
          <cell r="IT564">
            <v>0</v>
          </cell>
          <cell r="IU564">
            <v>0</v>
          </cell>
          <cell r="IV564">
            <v>0</v>
          </cell>
          <cell r="IW564">
            <v>0</v>
          </cell>
          <cell r="IX564">
            <v>0</v>
          </cell>
          <cell r="IY564">
            <v>0</v>
          </cell>
          <cell r="IZ564">
            <v>0</v>
          </cell>
          <cell r="JA564">
            <v>0</v>
          </cell>
          <cell r="JB564">
            <v>0</v>
          </cell>
          <cell r="JC564">
            <v>0</v>
          </cell>
          <cell r="JD564">
            <v>0</v>
          </cell>
          <cell r="JE564">
            <v>0</v>
          </cell>
          <cell r="JF564">
            <v>0</v>
          </cell>
          <cell r="JG564">
            <v>0</v>
          </cell>
          <cell r="JH564">
            <v>0</v>
          </cell>
          <cell r="JI564">
            <v>0</v>
          </cell>
          <cell r="JJ564">
            <v>0</v>
          </cell>
          <cell r="JK564">
            <v>0</v>
          </cell>
          <cell r="JL564">
            <v>0</v>
          </cell>
          <cell r="JM564">
            <v>0</v>
          </cell>
          <cell r="JN564">
            <v>0</v>
          </cell>
          <cell r="JO564">
            <v>0</v>
          </cell>
          <cell r="JP564">
            <v>0</v>
          </cell>
          <cell r="JQ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1.5828659000050038E-4</v>
          </cell>
          <cell r="AF565">
            <v>0</v>
          </cell>
          <cell r="AG565">
            <v>0</v>
          </cell>
          <cell r="AH565">
            <v>0</v>
          </cell>
          <cell r="AI565">
            <v>-1.8972659399999481E-3</v>
          </cell>
          <cell r="AJ565">
            <v>2.0555525300001154E-3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O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0</v>
          </cell>
          <cell r="GW565">
            <v>0</v>
          </cell>
          <cell r="GX565">
            <v>0</v>
          </cell>
          <cell r="GY565">
            <v>0</v>
          </cell>
          <cell r="GZ565">
            <v>0</v>
          </cell>
          <cell r="HA565">
            <v>0</v>
          </cell>
          <cell r="HB565">
            <v>0</v>
          </cell>
          <cell r="HC565">
            <v>0</v>
          </cell>
          <cell r="HD565">
            <v>0</v>
          </cell>
          <cell r="HE565">
            <v>0</v>
          </cell>
          <cell r="HF565">
            <v>0</v>
          </cell>
          <cell r="HG565">
            <v>0</v>
          </cell>
          <cell r="HH565">
            <v>0</v>
          </cell>
          <cell r="HI565">
            <v>0</v>
          </cell>
          <cell r="HJ565">
            <v>0</v>
          </cell>
          <cell r="HK565">
            <v>0</v>
          </cell>
          <cell r="HL565">
            <v>0</v>
          </cell>
          <cell r="HM565">
            <v>0</v>
          </cell>
          <cell r="HN565">
            <v>0</v>
          </cell>
          <cell r="HO565">
            <v>0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0</v>
          </cell>
          <cell r="HW565">
            <v>0</v>
          </cell>
          <cell r="HX565">
            <v>0</v>
          </cell>
          <cell r="HY565">
            <v>0</v>
          </cell>
          <cell r="HZ565">
            <v>0</v>
          </cell>
          <cell r="IA565">
            <v>0</v>
          </cell>
          <cell r="IB565">
            <v>0</v>
          </cell>
          <cell r="IC565">
            <v>0</v>
          </cell>
          <cell r="ID565">
            <v>0</v>
          </cell>
          <cell r="IE565">
            <v>0</v>
          </cell>
          <cell r="IF565">
            <v>0</v>
          </cell>
          <cell r="IG565">
            <v>0</v>
          </cell>
          <cell r="IH565">
            <v>0</v>
          </cell>
          <cell r="II565">
            <v>0</v>
          </cell>
          <cell r="IJ565">
            <v>0</v>
          </cell>
          <cell r="IK565">
            <v>0</v>
          </cell>
          <cell r="IL565">
            <v>0</v>
          </cell>
          <cell r="IM565">
            <v>0</v>
          </cell>
          <cell r="IN565">
            <v>0</v>
          </cell>
          <cell r="IO565">
            <v>0</v>
          </cell>
          <cell r="IP565">
            <v>0</v>
          </cell>
          <cell r="IQ565">
            <v>0</v>
          </cell>
          <cell r="IR565">
            <v>0</v>
          </cell>
          <cell r="IS565">
            <v>0</v>
          </cell>
          <cell r="IT565">
            <v>0</v>
          </cell>
          <cell r="IU565">
            <v>0</v>
          </cell>
          <cell r="IV565">
            <v>0</v>
          </cell>
          <cell r="IW565">
            <v>0</v>
          </cell>
          <cell r="IX565">
            <v>0</v>
          </cell>
          <cell r="IY565">
            <v>0</v>
          </cell>
          <cell r="IZ565">
            <v>0</v>
          </cell>
          <cell r="JA565">
            <v>0</v>
          </cell>
          <cell r="JB565">
            <v>0</v>
          </cell>
          <cell r="JC565">
            <v>0</v>
          </cell>
          <cell r="JD565">
            <v>0</v>
          </cell>
          <cell r="JE565">
            <v>-1.6529999999977292E-8</v>
          </cell>
          <cell r="JF565">
            <v>0</v>
          </cell>
          <cell r="JG565">
            <v>0</v>
          </cell>
          <cell r="JH565">
            <v>-1.6530000000001009E-8</v>
          </cell>
          <cell r="JI565">
            <v>0</v>
          </cell>
          <cell r="JJ565">
            <v>0</v>
          </cell>
          <cell r="JK565">
            <v>0</v>
          </cell>
          <cell r="JL565">
            <v>0</v>
          </cell>
          <cell r="JM565">
            <v>0</v>
          </cell>
          <cell r="JN565">
            <v>0</v>
          </cell>
          <cell r="JO565">
            <v>0</v>
          </cell>
          <cell r="JP565">
            <v>0</v>
          </cell>
          <cell r="JQ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0</v>
          </cell>
          <cell r="FM566">
            <v>0</v>
          </cell>
          <cell r="FN566">
            <v>0</v>
          </cell>
          <cell r="FO566">
            <v>0</v>
          </cell>
          <cell r="FP566">
            <v>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O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0</v>
          </cell>
          <cell r="GX566">
            <v>0</v>
          </cell>
          <cell r="GY566">
            <v>0</v>
          </cell>
          <cell r="GZ566">
            <v>0</v>
          </cell>
          <cell r="HA566">
            <v>0</v>
          </cell>
          <cell r="HB566">
            <v>0</v>
          </cell>
          <cell r="HC566">
            <v>0</v>
          </cell>
          <cell r="HD566">
            <v>0</v>
          </cell>
          <cell r="HE566">
            <v>0</v>
          </cell>
          <cell r="HF566">
            <v>0</v>
          </cell>
          <cell r="HG566">
            <v>0</v>
          </cell>
          <cell r="HH566">
            <v>0</v>
          </cell>
          <cell r="HI566">
            <v>0</v>
          </cell>
          <cell r="HJ566">
            <v>0</v>
          </cell>
          <cell r="HK566">
            <v>0</v>
          </cell>
          <cell r="HL566">
            <v>0</v>
          </cell>
          <cell r="HM566">
            <v>0</v>
          </cell>
          <cell r="HN566">
            <v>0</v>
          </cell>
          <cell r="HO566">
            <v>0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0</v>
          </cell>
          <cell r="HW566">
            <v>0</v>
          </cell>
          <cell r="HX566">
            <v>0</v>
          </cell>
          <cell r="HY566">
            <v>0</v>
          </cell>
          <cell r="HZ566">
            <v>0</v>
          </cell>
          <cell r="IA566">
            <v>0</v>
          </cell>
          <cell r="IB566">
            <v>0</v>
          </cell>
          <cell r="IC566">
            <v>0</v>
          </cell>
          <cell r="ID566">
            <v>0</v>
          </cell>
          <cell r="IE566">
            <v>0</v>
          </cell>
          <cell r="IF566">
            <v>0</v>
          </cell>
          <cell r="IG566">
            <v>0</v>
          </cell>
          <cell r="IH566">
            <v>0</v>
          </cell>
          <cell r="II566">
            <v>0</v>
          </cell>
          <cell r="IJ566">
            <v>0</v>
          </cell>
          <cell r="IK566">
            <v>0</v>
          </cell>
          <cell r="IL566">
            <v>0</v>
          </cell>
          <cell r="IM566">
            <v>0</v>
          </cell>
          <cell r="IN566">
            <v>0</v>
          </cell>
          <cell r="IO566">
            <v>0</v>
          </cell>
          <cell r="IP566">
            <v>0</v>
          </cell>
          <cell r="IQ566">
            <v>0</v>
          </cell>
          <cell r="IR566">
            <v>0</v>
          </cell>
          <cell r="IS566">
            <v>0</v>
          </cell>
          <cell r="IT566">
            <v>0</v>
          </cell>
          <cell r="IU566">
            <v>0</v>
          </cell>
          <cell r="IV566">
            <v>0</v>
          </cell>
          <cell r="IW566">
            <v>0</v>
          </cell>
          <cell r="IX566">
            <v>0</v>
          </cell>
          <cell r="IY566">
            <v>0</v>
          </cell>
          <cell r="IZ566">
            <v>0</v>
          </cell>
          <cell r="JA566">
            <v>0</v>
          </cell>
          <cell r="JB566">
            <v>0</v>
          </cell>
          <cell r="JC566">
            <v>0</v>
          </cell>
          <cell r="JD566">
            <v>0</v>
          </cell>
          <cell r="JE566">
            <v>0</v>
          </cell>
          <cell r="JF566">
            <v>0</v>
          </cell>
          <cell r="JG566">
            <v>0</v>
          </cell>
          <cell r="JH566">
            <v>0</v>
          </cell>
          <cell r="JI566">
            <v>0</v>
          </cell>
          <cell r="JJ566">
            <v>0</v>
          </cell>
          <cell r="JK566">
            <v>0</v>
          </cell>
          <cell r="JL566">
            <v>0</v>
          </cell>
          <cell r="JM566">
            <v>0</v>
          </cell>
          <cell r="JN566">
            <v>0</v>
          </cell>
          <cell r="JO566">
            <v>0</v>
          </cell>
          <cell r="JP566">
            <v>0</v>
          </cell>
          <cell r="JQ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O567">
            <v>0</v>
          </cell>
          <cell r="GP567">
            <v>0</v>
          </cell>
          <cell r="GQ567">
            <v>0</v>
          </cell>
          <cell r="GR567">
            <v>0</v>
          </cell>
          <cell r="GS567">
            <v>0</v>
          </cell>
          <cell r="GT567">
            <v>0</v>
          </cell>
          <cell r="GU567">
            <v>0</v>
          </cell>
          <cell r="GV567">
            <v>0</v>
          </cell>
          <cell r="GW567">
            <v>0</v>
          </cell>
          <cell r="GX567">
            <v>0</v>
          </cell>
          <cell r="GY567">
            <v>0</v>
          </cell>
          <cell r="GZ567">
            <v>0</v>
          </cell>
          <cell r="HA567">
            <v>0</v>
          </cell>
          <cell r="HB567">
            <v>0</v>
          </cell>
          <cell r="HC567">
            <v>0</v>
          </cell>
          <cell r="HD567">
            <v>0</v>
          </cell>
          <cell r="HE567">
            <v>0</v>
          </cell>
          <cell r="HF567">
            <v>0</v>
          </cell>
          <cell r="HG567">
            <v>0</v>
          </cell>
          <cell r="HH567">
            <v>0</v>
          </cell>
          <cell r="HI567">
            <v>0</v>
          </cell>
          <cell r="HJ567">
            <v>0</v>
          </cell>
          <cell r="HK567">
            <v>0</v>
          </cell>
          <cell r="HL567">
            <v>0</v>
          </cell>
          <cell r="HM567">
            <v>0</v>
          </cell>
          <cell r="HN567">
            <v>0</v>
          </cell>
          <cell r="HO567">
            <v>0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0</v>
          </cell>
          <cell r="HU567">
            <v>0</v>
          </cell>
          <cell r="HV567">
            <v>0</v>
          </cell>
          <cell r="HW567">
            <v>0</v>
          </cell>
          <cell r="HX567">
            <v>0</v>
          </cell>
          <cell r="HY567">
            <v>0</v>
          </cell>
          <cell r="HZ567">
            <v>0</v>
          </cell>
          <cell r="IA567">
            <v>0</v>
          </cell>
          <cell r="IB567">
            <v>0</v>
          </cell>
          <cell r="IC567">
            <v>0</v>
          </cell>
          <cell r="ID567">
            <v>0</v>
          </cell>
          <cell r="IE567">
            <v>0</v>
          </cell>
          <cell r="IF567">
            <v>0</v>
          </cell>
          <cell r="IG567">
            <v>0</v>
          </cell>
          <cell r="IH567">
            <v>0</v>
          </cell>
          <cell r="II567">
            <v>0</v>
          </cell>
          <cell r="IJ567">
            <v>0</v>
          </cell>
          <cell r="IK567">
            <v>0</v>
          </cell>
          <cell r="IL567">
            <v>0</v>
          </cell>
          <cell r="IM567">
            <v>0</v>
          </cell>
          <cell r="IN567">
            <v>0</v>
          </cell>
          <cell r="IO567">
            <v>0</v>
          </cell>
          <cell r="IP567">
            <v>0</v>
          </cell>
          <cell r="IQ567">
            <v>0</v>
          </cell>
          <cell r="IR567">
            <v>0</v>
          </cell>
          <cell r="IS567">
            <v>0</v>
          </cell>
          <cell r="IT567">
            <v>0</v>
          </cell>
          <cell r="IU567">
            <v>0</v>
          </cell>
          <cell r="IV567">
            <v>0</v>
          </cell>
          <cell r="IW567">
            <v>0</v>
          </cell>
          <cell r="IX567">
            <v>0</v>
          </cell>
          <cell r="IY567">
            <v>0</v>
          </cell>
          <cell r="IZ567">
            <v>0</v>
          </cell>
          <cell r="JA567">
            <v>0</v>
          </cell>
          <cell r="JB567">
            <v>0</v>
          </cell>
          <cell r="JC567">
            <v>0</v>
          </cell>
          <cell r="JD567">
            <v>0</v>
          </cell>
          <cell r="JE567">
            <v>0</v>
          </cell>
          <cell r="JF567">
            <v>0</v>
          </cell>
          <cell r="JG567">
            <v>0</v>
          </cell>
          <cell r="JH567">
            <v>0</v>
          </cell>
          <cell r="JI567">
            <v>0</v>
          </cell>
          <cell r="JJ567">
            <v>0</v>
          </cell>
          <cell r="JK567">
            <v>0</v>
          </cell>
          <cell r="JL567">
            <v>0</v>
          </cell>
          <cell r="JM567">
            <v>0</v>
          </cell>
          <cell r="JN567">
            <v>0</v>
          </cell>
          <cell r="JO567">
            <v>0</v>
          </cell>
          <cell r="JP567">
            <v>0</v>
          </cell>
          <cell r="JQ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O568">
            <v>0</v>
          </cell>
          <cell r="GP568">
            <v>0</v>
          </cell>
          <cell r="GQ568">
            <v>0</v>
          </cell>
          <cell r="GR568">
            <v>0</v>
          </cell>
          <cell r="GS568">
            <v>0</v>
          </cell>
          <cell r="GT568">
            <v>0</v>
          </cell>
          <cell r="GU568">
            <v>0</v>
          </cell>
          <cell r="GV568">
            <v>0</v>
          </cell>
          <cell r="GW568">
            <v>0</v>
          </cell>
          <cell r="GX568">
            <v>0</v>
          </cell>
          <cell r="GY568">
            <v>0</v>
          </cell>
          <cell r="GZ568">
            <v>0</v>
          </cell>
          <cell r="HA568">
            <v>0</v>
          </cell>
          <cell r="HB568">
            <v>0</v>
          </cell>
          <cell r="HC568">
            <v>0</v>
          </cell>
          <cell r="HD568">
            <v>0</v>
          </cell>
          <cell r="HE568">
            <v>0</v>
          </cell>
          <cell r="HF568">
            <v>0</v>
          </cell>
          <cell r="HG568">
            <v>0</v>
          </cell>
          <cell r="HH568">
            <v>0</v>
          </cell>
          <cell r="HI568">
            <v>0</v>
          </cell>
          <cell r="HJ568">
            <v>0</v>
          </cell>
          <cell r="HK568">
            <v>0</v>
          </cell>
          <cell r="HL568">
            <v>0</v>
          </cell>
          <cell r="HM568">
            <v>0</v>
          </cell>
          <cell r="HN568">
            <v>0</v>
          </cell>
          <cell r="HO568">
            <v>0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0</v>
          </cell>
          <cell r="HU568">
            <v>0</v>
          </cell>
          <cell r="HV568">
            <v>0</v>
          </cell>
          <cell r="HW568">
            <v>0</v>
          </cell>
          <cell r="HX568">
            <v>0</v>
          </cell>
          <cell r="HY568">
            <v>0</v>
          </cell>
          <cell r="HZ568">
            <v>0</v>
          </cell>
          <cell r="IA568">
            <v>0</v>
          </cell>
          <cell r="IB568">
            <v>0</v>
          </cell>
          <cell r="IC568">
            <v>0</v>
          </cell>
          <cell r="ID568">
            <v>0</v>
          </cell>
          <cell r="IE568">
            <v>0</v>
          </cell>
          <cell r="IF568">
            <v>0</v>
          </cell>
          <cell r="IG568">
            <v>0</v>
          </cell>
          <cell r="IH568">
            <v>0</v>
          </cell>
          <cell r="II568">
            <v>0</v>
          </cell>
          <cell r="IJ568">
            <v>0</v>
          </cell>
          <cell r="IK568">
            <v>0</v>
          </cell>
          <cell r="IL568">
            <v>0</v>
          </cell>
          <cell r="IM568">
            <v>0</v>
          </cell>
          <cell r="IN568">
            <v>0</v>
          </cell>
          <cell r="IO568">
            <v>0</v>
          </cell>
          <cell r="IP568">
            <v>0</v>
          </cell>
          <cell r="IQ568">
            <v>0</v>
          </cell>
          <cell r="IR568">
            <v>0</v>
          </cell>
          <cell r="IS568">
            <v>0</v>
          </cell>
          <cell r="IT568">
            <v>0</v>
          </cell>
          <cell r="IU568">
            <v>0</v>
          </cell>
          <cell r="IV568">
            <v>0</v>
          </cell>
          <cell r="IW568">
            <v>0</v>
          </cell>
          <cell r="IX568">
            <v>0</v>
          </cell>
          <cell r="IY568">
            <v>0</v>
          </cell>
          <cell r="IZ568">
            <v>0</v>
          </cell>
          <cell r="JA568">
            <v>0</v>
          </cell>
          <cell r="JB568">
            <v>0</v>
          </cell>
          <cell r="JC568">
            <v>0</v>
          </cell>
          <cell r="JD568">
            <v>0</v>
          </cell>
          <cell r="JE568">
            <v>0</v>
          </cell>
          <cell r="JF568">
            <v>0</v>
          </cell>
          <cell r="JG568">
            <v>0</v>
          </cell>
          <cell r="JH568">
            <v>0</v>
          </cell>
          <cell r="JI568">
            <v>0</v>
          </cell>
          <cell r="JJ568">
            <v>0</v>
          </cell>
          <cell r="JK568">
            <v>0</v>
          </cell>
          <cell r="JL568">
            <v>0</v>
          </cell>
          <cell r="JM568">
            <v>0</v>
          </cell>
          <cell r="JN568">
            <v>0</v>
          </cell>
          <cell r="JO568">
            <v>0</v>
          </cell>
          <cell r="JP568">
            <v>0</v>
          </cell>
          <cell r="JQ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-2.0555525300000044E-3</v>
          </cell>
          <cell r="AJ569">
            <v>2.0555525299998934E-3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0</v>
          </cell>
          <cell r="FJ569">
            <v>0</v>
          </cell>
          <cell r="FK569">
            <v>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O569">
            <v>0</v>
          </cell>
          <cell r="GP569">
            <v>0</v>
          </cell>
          <cell r="GQ569">
            <v>0</v>
          </cell>
          <cell r="GR569">
            <v>0</v>
          </cell>
          <cell r="GS569">
            <v>0</v>
          </cell>
          <cell r="GT569">
            <v>0</v>
          </cell>
          <cell r="GU569">
            <v>0</v>
          </cell>
          <cell r="GV569">
            <v>0</v>
          </cell>
          <cell r="GW569">
            <v>0</v>
          </cell>
          <cell r="GX569">
            <v>0</v>
          </cell>
          <cell r="GY569">
            <v>0</v>
          </cell>
          <cell r="GZ569">
            <v>0</v>
          </cell>
          <cell r="HA569">
            <v>0</v>
          </cell>
          <cell r="HB569">
            <v>0</v>
          </cell>
          <cell r="HC569">
            <v>0</v>
          </cell>
          <cell r="HD569">
            <v>0</v>
          </cell>
          <cell r="HE569">
            <v>0</v>
          </cell>
          <cell r="HF569">
            <v>0</v>
          </cell>
          <cell r="HG569">
            <v>0</v>
          </cell>
          <cell r="HH569">
            <v>0</v>
          </cell>
          <cell r="HI569">
            <v>0</v>
          </cell>
          <cell r="HJ569">
            <v>0</v>
          </cell>
          <cell r="HK569">
            <v>0</v>
          </cell>
          <cell r="HL569">
            <v>0</v>
          </cell>
          <cell r="HM569">
            <v>0</v>
          </cell>
          <cell r="HN569">
            <v>0</v>
          </cell>
          <cell r="HO569">
            <v>0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0</v>
          </cell>
          <cell r="HU569">
            <v>0</v>
          </cell>
          <cell r="HV569">
            <v>0</v>
          </cell>
          <cell r="HW569">
            <v>0</v>
          </cell>
          <cell r="HX569">
            <v>0</v>
          </cell>
          <cell r="HY569">
            <v>0</v>
          </cell>
          <cell r="HZ569">
            <v>0</v>
          </cell>
          <cell r="IA569">
            <v>0</v>
          </cell>
          <cell r="IB569">
            <v>0</v>
          </cell>
          <cell r="IC569">
            <v>0</v>
          </cell>
          <cell r="ID569">
            <v>0</v>
          </cell>
          <cell r="IE569">
            <v>0</v>
          </cell>
          <cell r="IF569">
            <v>0</v>
          </cell>
          <cell r="IG569">
            <v>0</v>
          </cell>
          <cell r="IH569">
            <v>0</v>
          </cell>
          <cell r="II569">
            <v>0</v>
          </cell>
          <cell r="IJ569">
            <v>0</v>
          </cell>
          <cell r="IK569">
            <v>0</v>
          </cell>
          <cell r="IL569">
            <v>0</v>
          </cell>
          <cell r="IM569">
            <v>0</v>
          </cell>
          <cell r="IN569">
            <v>0</v>
          </cell>
          <cell r="IO569">
            <v>0</v>
          </cell>
          <cell r="IP569">
            <v>0</v>
          </cell>
          <cell r="IQ569">
            <v>0</v>
          </cell>
          <cell r="IR569">
            <v>0</v>
          </cell>
          <cell r="IS569">
            <v>0</v>
          </cell>
          <cell r="IT569">
            <v>0</v>
          </cell>
          <cell r="IU569">
            <v>0</v>
          </cell>
          <cell r="IV569">
            <v>0</v>
          </cell>
          <cell r="IW569">
            <v>0</v>
          </cell>
          <cell r="IX569">
            <v>0</v>
          </cell>
          <cell r="IY569">
            <v>0</v>
          </cell>
          <cell r="IZ569">
            <v>0</v>
          </cell>
          <cell r="JA569">
            <v>0</v>
          </cell>
          <cell r="JB569">
            <v>0</v>
          </cell>
          <cell r="JC569">
            <v>0</v>
          </cell>
          <cell r="JD569">
            <v>0</v>
          </cell>
          <cell r="JE569">
            <v>1.8159999999969346E-8</v>
          </cell>
          <cell r="JF569">
            <v>0</v>
          </cell>
          <cell r="JG569">
            <v>0</v>
          </cell>
          <cell r="JH569">
            <v>1.8159999999996452E-8</v>
          </cell>
          <cell r="JI569">
            <v>0</v>
          </cell>
          <cell r="JJ569">
            <v>0</v>
          </cell>
          <cell r="JK569">
            <v>0</v>
          </cell>
          <cell r="JL569">
            <v>0</v>
          </cell>
          <cell r="JM569">
            <v>0</v>
          </cell>
          <cell r="JN569">
            <v>0</v>
          </cell>
          <cell r="JO569">
            <v>0</v>
          </cell>
          <cell r="JP569">
            <v>0</v>
          </cell>
          <cell r="JQ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0</v>
          </cell>
          <cell r="FG570">
            <v>0</v>
          </cell>
          <cell r="FH570">
            <v>0</v>
          </cell>
          <cell r="FI570">
            <v>0</v>
          </cell>
          <cell r="FJ570">
            <v>0</v>
          </cell>
          <cell r="FK570">
            <v>0</v>
          </cell>
          <cell r="FL570">
            <v>0</v>
          </cell>
          <cell r="FM570">
            <v>0</v>
          </cell>
          <cell r="FN570">
            <v>0</v>
          </cell>
          <cell r="FO570">
            <v>0</v>
          </cell>
          <cell r="FP570">
            <v>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2.7095286312251119</v>
          </cell>
          <cell r="GF570">
            <v>0</v>
          </cell>
          <cell r="GG570">
            <v>0</v>
          </cell>
          <cell r="GH570">
            <v>0</v>
          </cell>
          <cell r="GI570">
            <v>2.7095286312196549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O570">
            <v>0</v>
          </cell>
          <cell r="GP570">
            <v>0</v>
          </cell>
          <cell r="GQ570">
            <v>0</v>
          </cell>
          <cell r="GR570">
            <v>0</v>
          </cell>
          <cell r="GS570">
            <v>0</v>
          </cell>
          <cell r="GT570">
            <v>0</v>
          </cell>
          <cell r="GU570">
            <v>0</v>
          </cell>
          <cell r="GV570">
            <v>0</v>
          </cell>
          <cell r="GW570">
            <v>0</v>
          </cell>
          <cell r="GX570">
            <v>0</v>
          </cell>
          <cell r="GY570">
            <v>0</v>
          </cell>
          <cell r="GZ570">
            <v>0</v>
          </cell>
          <cell r="HA570">
            <v>0</v>
          </cell>
          <cell r="HB570">
            <v>0</v>
          </cell>
          <cell r="HC570">
            <v>0</v>
          </cell>
          <cell r="HD570">
            <v>0</v>
          </cell>
          <cell r="HE570">
            <v>0</v>
          </cell>
          <cell r="HF570">
            <v>0</v>
          </cell>
          <cell r="HG570">
            <v>0</v>
          </cell>
          <cell r="HH570">
            <v>0</v>
          </cell>
          <cell r="HI570">
            <v>0</v>
          </cell>
          <cell r="HJ570">
            <v>0</v>
          </cell>
          <cell r="HK570">
            <v>0</v>
          </cell>
          <cell r="HL570">
            <v>0</v>
          </cell>
          <cell r="HM570">
            <v>0</v>
          </cell>
          <cell r="HN570">
            <v>0</v>
          </cell>
          <cell r="HO570">
            <v>0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0</v>
          </cell>
          <cell r="HU570">
            <v>0</v>
          </cell>
          <cell r="HV570">
            <v>0</v>
          </cell>
          <cell r="HW570">
            <v>0</v>
          </cell>
          <cell r="HX570">
            <v>0</v>
          </cell>
          <cell r="HY570">
            <v>0</v>
          </cell>
          <cell r="HZ570">
            <v>0</v>
          </cell>
          <cell r="IA570">
            <v>0</v>
          </cell>
          <cell r="IB570">
            <v>0</v>
          </cell>
          <cell r="IC570">
            <v>0</v>
          </cell>
          <cell r="ID570">
            <v>0</v>
          </cell>
          <cell r="IE570">
            <v>0</v>
          </cell>
          <cell r="IF570">
            <v>0</v>
          </cell>
          <cell r="IG570">
            <v>0</v>
          </cell>
          <cell r="IH570">
            <v>0</v>
          </cell>
          <cell r="II570">
            <v>0</v>
          </cell>
          <cell r="IJ570">
            <v>0</v>
          </cell>
          <cell r="IK570">
            <v>0</v>
          </cell>
          <cell r="IL570">
            <v>0</v>
          </cell>
          <cell r="IM570">
            <v>0</v>
          </cell>
          <cell r="IN570">
            <v>0</v>
          </cell>
          <cell r="IO570">
            <v>0</v>
          </cell>
          <cell r="IP570">
            <v>0</v>
          </cell>
          <cell r="IQ570">
            <v>0</v>
          </cell>
          <cell r="IR570">
            <v>0</v>
          </cell>
          <cell r="IS570">
            <v>0</v>
          </cell>
          <cell r="IT570">
            <v>0</v>
          </cell>
          <cell r="IU570">
            <v>0</v>
          </cell>
          <cell r="IV570">
            <v>0</v>
          </cell>
          <cell r="IW570">
            <v>0</v>
          </cell>
          <cell r="IX570">
            <v>0</v>
          </cell>
          <cell r="IY570">
            <v>0</v>
          </cell>
          <cell r="IZ570">
            <v>0</v>
          </cell>
          <cell r="JA570">
            <v>0</v>
          </cell>
          <cell r="JB570">
            <v>0</v>
          </cell>
          <cell r="JC570">
            <v>0</v>
          </cell>
          <cell r="JD570">
            <v>0</v>
          </cell>
          <cell r="JE570">
            <v>-3.8126999999960748E-7</v>
          </cell>
          <cell r="JF570">
            <v>0</v>
          </cell>
          <cell r="JG570">
            <v>0</v>
          </cell>
          <cell r="JH570">
            <v>-3.8126999999993274E-7</v>
          </cell>
          <cell r="JI570">
            <v>0</v>
          </cell>
          <cell r="JJ570">
            <v>0</v>
          </cell>
          <cell r="JK570">
            <v>0</v>
          </cell>
          <cell r="JL570">
            <v>0</v>
          </cell>
          <cell r="JM570">
            <v>0</v>
          </cell>
          <cell r="JN570">
            <v>0</v>
          </cell>
          <cell r="JO570">
            <v>0</v>
          </cell>
          <cell r="JP570">
            <v>0</v>
          </cell>
          <cell r="JQ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-4.7247229667045758</v>
          </cell>
          <cell r="ES571">
            <v>0</v>
          </cell>
          <cell r="ET571">
            <v>0</v>
          </cell>
          <cell r="EU571">
            <v>0</v>
          </cell>
          <cell r="EV571">
            <v>-14.635055344099783</v>
          </cell>
          <cell r="EW571">
            <v>9.910332377400664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-34.697935459989822</v>
          </cell>
          <cell r="FF571">
            <v>0</v>
          </cell>
          <cell r="FG571">
            <v>0</v>
          </cell>
          <cell r="FH571">
            <v>0</v>
          </cell>
          <cell r="FI571">
            <v>-17.2271027916604</v>
          </cell>
          <cell r="FJ571">
            <v>-17.470832668330331</v>
          </cell>
          <cell r="FK571">
            <v>0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22.711030189420853</v>
          </cell>
          <cell r="FS571">
            <v>0</v>
          </cell>
          <cell r="FT571">
            <v>0</v>
          </cell>
          <cell r="FU571">
            <v>8.6345849266399455</v>
          </cell>
          <cell r="FV571">
            <v>17.51987513316999</v>
          </cell>
          <cell r="FW571">
            <v>-3.4434298703909008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-10.356528810636519</v>
          </cell>
          <cell r="GF571">
            <v>0</v>
          </cell>
          <cell r="GG571">
            <v>0</v>
          </cell>
          <cell r="GH571">
            <v>0</v>
          </cell>
          <cell r="GI571">
            <v>5.4670522092101237</v>
          </cell>
          <cell r="GJ571">
            <v>-15.823581019849826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O571">
            <v>0</v>
          </cell>
          <cell r="GP571">
            <v>0</v>
          </cell>
          <cell r="GQ571">
            <v>0</v>
          </cell>
          <cell r="GR571">
            <v>0</v>
          </cell>
          <cell r="GS571">
            <v>0</v>
          </cell>
          <cell r="GT571">
            <v>0</v>
          </cell>
          <cell r="GU571">
            <v>0</v>
          </cell>
          <cell r="GV571">
            <v>0</v>
          </cell>
          <cell r="GW571">
            <v>0</v>
          </cell>
          <cell r="GX571">
            <v>0</v>
          </cell>
          <cell r="GY571">
            <v>0</v>
          </cell>
          <cell r="GZ571">
            <v>0</v>
          </cell>
          <cell r="HA571">
            <v>0</v>
          </cell>
          <cell r="HB571">
            <v>0</v>
          </cell>
          <cell r="HC571">
            <v>0</v>
          </cell>
          <cell r="HD571">
            <v>0</v>
          </cell>
          <cell r="HE571">
            <v>0</v>
          </cell>
          <cell r="HF571">
            <v>0</v>
          </cell>
          <cell r="HG571">
            <v>0</v>
          </cell>
          <cell r="HH571">
            <v>0</v>
          </cell>
          <cell r="HI571">
            <v>0</v>
          </cell>
          <cell r="HJ571">
            <v>0</v>
          </cell>
          <cell r="HK571">
            <v>0</v>
          </cell>
          <cell r="HL571">
            <v>0</v>
          </cell>
          <cell r="HM571">
            <v>0</v>
          </cell>
          <cell r="HN571">
            <v>0</v>
          </cell>
          <cell r="HO571">
            <v>0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0</v>
          </cell>
          <cell r="HU571">
            <v>0</v>
          </cell>
          <cell r="HV571">
            <v>0</v>
          </cell>
          <cell r="HW571">
            <v>0</v>
          </cell>
          <cell r="HX571">
            <v>0</v>
          </cell>
          <cell r="HY571">
            <v>0</v>
          </cell>
          <cell r="HZ571">
            <v>0</v>
          </cell>
          <cell r="IA571">
            <v>0</v>
          </cell>
          <cell r="IB571">
            <v>0</v>
          </cell>
          <cell r="IC571">
            <v>0</v>
          </cell>
          <cell r="ID571">
            <v>0</v>
          </cell>
          <cell r="IE571">
            <v>0</v>
          </cell>
          <cell r="IF571">
            <v>0</v>
          </cell>
          <cell r="IG571">
            <v>0</v>
          </cell>
          <cell r="IH571">
            <v>0</v>
          </cell>
          <cell r="II571">
            <v>0</v>
          </cell>
          <cell r="IJ571">
            <v>0</v>
          </cell>
          <cell r="IK571">
            <v>0</v>
          </cell>
          <cell r="IL571">
            <v>0</v>
          </cell>
          <cell r="IM571">
            <v>0</v>
          </cell>
          <cell r="IN571">
            <v>0</v>
          </cell>
          <cell r="IO571">
            <v>0</v>
          </cell>
          <cell r="IP571">
            <v>0</v>
          </cell>
          <cell r="IQ571">
            <v>0</v>
          </cell>
          <cell r="IR571">
            <v>0</v>
          </cell>
          <cell r="IS571">
            <v>0</v>
          </cell>
          <cell r="IT571">
            <v>0</v>
          </cell>
          <cell r="IU571">
            <v>0</v>
          </cell>
          <cell r="IV571">
            <v>0</v>
          </cell>
          <cell r="IW571">
            <v>0</v>
          </cell>
          <cell r="IX571">
            <v>0</v>
          </cell>
          <cell r="IY571">
            <v>0</v>
          </cell>
          <cell r="IZ571">
            <v>0</v>
          </cell>
          <cell r="JA571">
            <v>0</v>
          </cell>
          <cell r="JB571">
            <v>0</v>
          </cell>
          <cell r="JC571">
            <v>0</v>
          </cell>
          <cell r="JD571">
            <v>0</v>
          </cell>
          <cell r="JE571">
            <v>0</v>
          </cell>
          <cell r="JF571">
            <v>0</v>
          </cell>
          <cell r="JG571">
            <v>0</v>
          </cell>
          <cell r="JH571">
            <v>0</v>
          </cell>
          <cell r="JI571">
            <v>0</v>
          </cell>
          <cell r="JJ571">
            <v>0</v>
          </cell>
          <cell r="JK571">
            <v>0</v>
          </cell>
          <cell r="JL571">
            <v>0</v>
          </cell>
          <cell r="JM571">
            <v>0</v>
          </cell>
          <cell r="JN571">
            <v>0</v>
          </cell>
          <cell r="JO571">
            <v>0</v>
          </cell>
          <cell r="JP571">
            <v>0</v>
          </cell>
          <cell r="JQ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-38.947550260098069</v>
          </cell>
          <cell r="BS572">
            <v>0</v>
          </cell>
          <cell r="BT572">
            <v>-9.6587916800672247E-2</v>
          </cell>
          <cell r="BU572">
            <v>-1.3046157784492607</v>
          </cell>
          <cell r="BV572">
            <v>13.356556683860617</v>
          </cell>
          <cell r="BW572">
            <v>-12.377960140400319</v>
          </cell>
          <cell r="BX572">
            <v>-4.1343309667518042</v>
          </cell>
          <cell r="BY572">
            <v>-29.842587236629697</v>
          </cell>
          <cell r="BZ572">
            <v>23.865906630229802</v>
          </cell>
          <cell r="CA572">
            <v>-39.379424174421729</v>
          </cell>
          <cell r="CB572">
            <v>10.965492639269542</v>
          </cell>
          <cell r="CC572">
            <v>0</v>
          </cell>
          <cell r="CD572">
            <v>0</v>
          </cell>
          <cell r="CE572">
            <v>33.552735484045115</v>
          </cell>
          <cell r="CF572">
            <v>0</v>
          </cell>
          <cell r="CG572">
            <v>-3.6030541751097189</v>
          </cell>
          <cell r="CH572">
            <v>1.7936295800291191</v>
          </cell>
          <cell r="CI572">
            <v>6.4109115161918453</v>
          </cell>
          <cell r="CJ572">
            <v>2.6393973342510435</v>
          </cell>
          <cell r="CK572">
            <v>48.873030995320732</v>
          </cell>
          <cell r="CL572">
            <v>-2.4525149153105303</v>
          </cell>
          <cell r="CM572">
            <v>-3.9272619710100116</v>
          </cell>
          <cell r="CN572">
            <v>-12.842380819339269</v>
          </cell>
          <cell r="CO572">
            <v>-3.3390220609690004</v>
          </cell>
          <cell r="CP572">
            <v>0</v>
          </cell>
          <cell r="CQ572">
            <v>0</v>
          </cell>
          <cell r="CR572">
            <v>78.662288752093446</v>
          </cell>
          <cell r="CS572">
            <v>0</v>
          </cell>
          <cell r="CT572">
            <v>2.9082996592796917</v>
          </cell>
          <cell r="CU572">
            <v>17.243721796608952</v>
          </cell>
          <cell r="CV572">
            <v>-12.017265653799768</v>
          </cell>
          <cell r="CW572">
            <v>11.304417459463366</v>
          </cell>
          <cell r="CX572">
            <v>-10.717500123750142</v>
          </cell>
          <cell r="CY572">
            <v>-14.790617692280648</v>
          </cell>
          <cell r="CZ572">
            <v>36.867137030279991</v>
          </cell>
          <cell r="DA572">
            <v>19.198523897469386</v>
          </cell>
          <cell r="DB572">
            <v>28.665572378819888</v>
          </cell>
          <cell r="DC572">
            <v>0</v>
          </cell>
          <cell r="DD572">
            <v>0</v>
          </cell>
          <cell r="DE572">
            <v>-105.75547255435959</v>
          </cell>
          <cell r="DF572">
            <v>0</v>
          </cell>
          <cell r="DG572">
            <v>0</v>
          </cell>
          <cell r="DH572">
            <v>-44.899841327010108</v>
          </cell>
          <cell r="DI572">
            <v>28.207270801138293</v>
          </cell>
          <cell r="DJ572">
            <v>-53.701739760070268</v>
          </cell>
          <cell r="DK572">
            <v>26.810378163218047</v>
          </cell>
          <cell r="DL572">
            <v>-1.642998749823164</v>
          </cell>
          <cell r="DM572">
            <v>-58.906059722770806</v>
          </cell>
          <cell r="DN572">
            <v>-6.9682811280099486</v>
          </cell>
          <cell r="DO572">
            <v>5.3457991689610935</v>
          </cell>
          <cell r="DP572">
            <v>0</v>
          </cell>
          <cell r="DQ572">
            <v>0</v>
          </cell>
          <cell r="DR572">
            <v>-50.145364453419461</v>
          </cell>
          <cell r="DS572">
            <v>0</v>
          </cell>
          <cell r="DT572">
            <v>9.5822027739814075E-2</v>
          </cell>
          <cell r="DU572">
            <v>-1.9979574589697222</v>
          </cell>
          <cell r="DV572">
            <v>-40.648830337029722</v>
          </cell>
          <cell r="DW572">
            <v>-16.725629312819365</v>
          </cell>
          <cell r="DX572">
            <v>-5.154092173472236</v>
          </cell>
          <cell r="DY572">
            <v>7.9980043448485958</v>
          </cell>
          <cell r="DZ572">
            <v>-16.549085926681073</v>
          </cell>
          <cell r="EA572">
            <v>5.0026501305492275</v>
          </cell>
          <cell r="EB572">
            <v>17.833754252411381</v>
          </cell>
          <cell r="EC572">
            <v>0</v>
          </cell>
          <cell r="ED572">
            <v>0</v>
          </cell>
          <cell r="EE572">
            <v>3.0149938262184151</v>
          </cell>
          <cell r="EF572">
            <v>0</v>
          </cell>
          <cell r="EG572">
            <v>9.5822031100396998E-2</v>
          </cell>
          <cell r="EH572">
            <v>-7.4607903847399939</v>
          </cell>
          <cell r="EI572">
            <v>12.914461685679271</v>
          </cell>
          <cell r="EJ572">
            <v>12.123233284011803</v>
          </cell>
          <cell r="EK572">
            <v>8.7404388079121418</v>
          </cell>
          <cell r="EL572">
            <v>3.2504637685688067</v>
          </cell>
          <cell r="EM572">
            <v>-9.3455083058615855</v>
          </cell>
          <cell r="EN572">
            <v>1.9461225797012958</v>
          </cell>
          <cell r="EO572">
            <v>-19.249249640150083</v>
          </cell>
          <cell r="EP572">
            <v>0</v>
          </cell>
          <cell r="EQ572">
            <v>0</v>
          </cell>
          <cell r="ER572">
            <v>-14.067211627101642</v>
          </cell>
          <cell r="ES572">
            <v>0</v>
          </cell>
          <cell r="ET572">
            <v>1.7778198360401802</v>
          </cell>
          <cell r="EU572">
            <v>-4.9051187133900385</v>
          </cell>
          <cell r="EV572">
            <v>20.578953400030514</v>
          </cell>
          <cell r="EW572">
            <v>30.299755751480916</v>
          </cell>
          <cell r="EX572">
            <v>3.0655209242613637</v>
          </cell>
          <cell r="EY572">
            <v>-53.26410495106029</v>
          </cell>
          <cell r="EZ572">
            <v>-13.855538239033194</v>
          </cell>
          <cell r="FA572">
            <v>-9.4348833917201773</v>
          </cell>
          <cell r="FB572">
            <v>11.670383756279989</v>
          </cell>
          <cell r="FC572">
            <v>0</v>
          </cell>
          <cell r="FD572">
            <v>0</v>
          </cell>
          <cell r="FE572">
            <v>11.271328117451048</v>
          </cell>
          <cell r="FF572">
            <v>0</v>
          </cell>
          <cell r="FG572">
            <v>-1.2389582218302166</v>
          </cell>
          <cell r="FH572">
            <v>33.691461436541431</v>
          </cell>
          <cell r="FI572">
            <v>31.998056864120372</v>
          </cell>
          <cell r="FJ572">
            <v>27.262241615038874</v>
          </cell>
          <cell r="FK572">
            <v>-21.740511269730632</v>
          </cell>
          <cell r="FL572">
            <v>-26.829540298327629</v>
          </cell>
          <cell r="FM572">
            <v>2.3014420735507883</v>
          </cell>
          <cell r="FN572">
            <v>-17.872486709520672</v>
          </cell>
          <cell r="FO572">
            <v>-16.300377372370349</v>
          </cell>
          <cell r="FP572">
            <v>0</v>
          </cell>
          <cell r="FQ572">
            <v>0</v>
          </cell>
          <cell r="FR572">
            <v>-28.66020317262155</v>
          </cell>
          <cell r="FS572">
            <v>0</v>
          </cell>
          <cell r="FT572">
            <v>0</v>
          </cell>
          <cell r="FU572">
            <v>5.1729936794008609</v>
          </cell>
          <cell r="FV572">
            <v>-6.4878645986591437</v>
          </cell>
          <cell r="FW572">
            <v>30.119511800958207</v>
          </cell>
          <cell r="FX572">
            <v>9.2517675798299024</v>
          </cell>
          <cell r="FY572">
            <v>-20.905203111575247</v>
          </cell>
          <cell r="FZ572">
            <v>-20.489656047880999</v>
          </cell>
          <cell r="GA572">
            <v>-22.259250633109332</v>
          </cell>
          <cell r="GB572">
            <v>-3.0625018415894374</v>
          </cell>
          <cell r="GC572">
            <v>0</v>
          </cell>
          <cell r="GD572">
            <v>0</v>
          </cell>
          <cell r="GE572">
            <v>90.828782064840198</v>
          </cell>
          <cell r="GF572">
            <v>0</v>
          </cell>
          <cell r="GG572">
            <v>0.42074688520915515</v>
          </cell>
          <cell r="GH572">
            <v>22.675552532671645</v>
          </cell>
          <cell r="GI572">
            <v>34.05188772216934</v>
          </cell>
          <cell r="GJ572">
            <v>-15.84624875263944</v>
          </cell>
          <cell r="GK572">
            <v>20.947442768159817</v>
          </cell>
          <cell r="GL572">
            <v>44.951865757986525</v>
          </cell>
          <cell r="GM572">
            <v>-19.719711640418609</v>
          </cell>
          <cell r="GN572">
            <v>-2.9769486676605084</v>
          </cell>
          <cell r="GO572">
            <v>6.3241954593495393</v>
          </cell>
          <cell r="GP572">
            <v>0</v>
          </cell>
          <cell r="GQ572">
            <v>0</v>
          </cell>
          <cell r="GR572">
            <v>0</v>
          </cell>
          <cell r="GS572">
            <v>0</v>
          </cell>
          <cell r="GT572">
            <v>0</v>
          </cell>
          <cell r="GU572">
            <v>0</v>
          </cell>
          <cell r="GV572">
            <v>0</v>
          </cell>
          <cell r="GW572">
            <v>0</v>
          </cell>
          <cell r="GX572">
            <v>0</v>
          </cell>
          <cell r="GY572">
            <v>0</v>
          </cell>
          <cell r="GZ572">
            <v>0</v>
          </cell>
          <cell r="HA572">
            <v>0</v>
          </cell>
          <cell r="HB572">
            <v>0</v>
          </cell>
          <cell r="HC572">
            <v>0</v>
          </cell>
          <cell r="HD572">
            <v>0</v>
          </cell>
          <cell r="HE572">
            <v>0</v>
          </cell>
          <cell r="HF572">
            <v>0</v>
          </cell>
          <cell r="HG572">
            <v>0</v>
          </cell>
          <cell r="HH572">
            <v>0</v>
          </cell>
          <cell r="HI572">
            <v>0</v>
          </cell>
          <cell r="HJ572">
            <v>0</v>
          </cell>
          <cell r="HK572">
            <v>0</v>
          </cell>
          <cell r="HL572">
            <v>0</v>
          </cell>
          <cell r="HM572">
            <v>0</v>
          </cell>
          <cell r="HN572">
            <v>0</v>
          </cell>
          <cell r="HO572">
            <v>0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0</v>
          </cell>
          <cell r="HV572">
            <v>0</v>
          </cell>
          <cell r="HW572">
            <v>0</v>
          </cell>
          <cell r="HX572">
            <v>0</v>
          </cell>
          <cell r="HY572">
            <v>0</v>
          </cell>
          <cell r="HZ572">
            <v>0</v>
          </cell>
          <cell r="IA572">
            <v>0</v>
          </cell>
          <cell r="IB572">
            <v>0</v>
          </cell>
          <cell r="IC572">
            <v>0</v>
          </cell>
          <cell r="ID572">
            <v>0</v>
          </cell>
          <cell r="IE572">
            <v>0</v>
          </cell>
          <cell r="IF572">
            <v>0</v>
          </cell>
          <cell r="IG572">
            <v>0</v>
          </cell>
          <cell r="IH572">
            <v>0</v>
          </cell>
          <cell r="II572">
            <v>0</v>
          </cell>
          <cell r="IJ572">
            <v>0</v>
          </cell>
          <cell r="IK572">
            <v>0</v>
          </cell>
          <cell r="IL572">
            <v>0</v>
          </cell>
          <cell r="IM572">
            <v>0</v>
          </cell>
          <cell r="IN572">
            <v>0</v>
          </cell>
          <cell r="IO572">
            <v>0</v>
          </cell>
          <cell r="IP572">
            <v>0</v>
          </cell>
          <cell r="IQ572">
            <v>0</v>
          </cell>
          <cell r="IR572">
            <v>0</v>
          </cell>
          <cell r="IS572">
            <v>0</v>
          </cell>
          <cell r="IT572">
            <v>0</v>
          </cell>
          <cell r="IU572">
            <v>0</v>
          </cell>
          <cell r="IV572">
            <v>0</v>
          </cell>
          <cell r="IW572">
            <v>0</v>
          </cell>
          <cell r="IX572">
            <v>0</v>
          </cell>
          <cell r="IY572">
            <v>0</v>
          </cell>
          <cell r="IZ572">
            <v>0</v>
          </cell>
          <cell r="JA572">
            <v>0</v>
          </cell>
          <cell r="JB572">
            <v>0</v>
          </cell>
          <cell r="JC572">
            <v>0</v>
          </cell>
          <cell r="JD572">
            <v>0</v>
          </cell>
          <cell r="JE572">
            <v>-1.7178500000000025E-6</v>
          </cell>
          <cell r="JF572">
            <v>0</v>
          </cell>
          <cell r="JG572">
            <v>-4.0842999999999975E-7</v>
          </cell>
          <cell r="JH572">
            <v>1.2125200000000038E-6</v>
          </cell>
          <cell r="JI572">
            <v>-2.8106199999999978E-6</v>
          </cell>
          <cell r="JJ572">
            <v>5.6707000000000133E-7</v>
          </cell>
          <cell r="JK572">
            <v>0</v>
          </cell>
          <cell r="JL572">
            <v>-3.8723999999999801E-7</v>
          </cell>
          <cell r="JM572">
            <v>2.8605000000000042E-7</v>
          </cell>
          <cell r="JN572">
            <v>-1.7719999999999553E-7</v>
          </cell>
          <cell r="JO572">
            <v>0</v>
          </cell>
          <cell r="JP572">
            <v>0</v>
          </cell>
          <cell r="JQ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6.8384008000066387E-4</v>
          </cell>
          <cell r="BF573">
            <v>0</v>
          </cell>
          <cell r="BG573">
            <v>0</v>
          </cell>
          <cell r="BH573">
            <v>0</v>
          </cell>
          <cell r="BI573">
            <v>6.8384007999999774E-4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1.1332727179999225E-2</v>
          </cell>
          <cell r="BS573">
            <v>0</v>
          </cell>
          <cell r="BT573">
            <v>0</v>
          </cell>
          <cell r="BU573">
            <v>0</v>
          </cell>
          <cell r="BV573">
            <v>1.0939977699999881E-2</v>
          </cell>
          <cell r="BW573">
            <v>3.9274948000000975E-4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1.125072379998926E-3</v>
          </cell>
          <cell r="CF573">
            <v>0</v>
          </cell>
          <cell r="CG573">
            <v>0</v>
          </cell>
          <cell r="CH573">
            <v>0</v>
          </cell>
          <cell r="CI573">
            <v>1.1250723800000362E-3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-1.8479961999950945E-4</v>
          </cell>
          <cell r="CS573">
            <v>0</v>
          </cell>
          <cell r="CT573">
            <v>0</v>
          </cell>
          <cell r="CU573">
            <v>6.1887255499999405E-3</v>
          </cell>
          <cell r="CV573">
            <v>-4.7344451499999884E-3</v>
          </cell>
          <cell r="CW573">
            <v>-1.6390800199999056E-3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-3.0169697699999887E-3</v>
          </cell>
          <cell r="DF573">
            <v>0</v>
          </cell>
          <cell r="DG573">
            <v>0</v>
          </cell>
          <cell r="DH573">
            <v>2.320493030000037E-3</v>
          </cell>
          <cell r="DI573">
            <v>0</v>
          </cell>
          <cell r="DJ573">
            <v>-5.3374628000000257E-3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1.4865262099998944E-3</v>
          </cell>
          <cell r="DS573">
            <v>0</v>
          </cell>
          <cell r="DT573">
            <v>0</v>
          </cell>
          <cell r="DU573">
            <v>0</v>
          </cell>
          <cell r="DV573">
            <v>1.4865262100000054E-3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O573">
            <v>0</v>
          </cell>
          <cell r="GP573">
            <v>0</v>
          </cell>
          <cell r="GQ573">
            <v>0</v>
          </cell>
          <cell r="GR573">
            <v>0</v>
          </cell>
          <cell r="GS573">
            <v>0</v>
          </cell>
          <cell r="GT573">
            <v>0</v>
          </cell>
          <cell r="GU573">
            <v>0</v>
          </cell>
          <cell r="GV573">
            <v>0</v>
          </cell>
          <cell r="GW573">
            <v>0</v>
          </cell>
          <cell r="GX573">
            <v>0</v>
          </cell>
          <cell r="GY573">
            <v>0</v>
          </cell>
          <cell r="GZ573">
            <v>0</v>
          </cell>
          <cell r="HA573">
            <v>0</v>
          </cell>
          <cell r="HB573">
            <v>0</v>
          </cell>
          <cell r="HC573">
            <v>0</v>
          </cell>
          <cell r="HD573">
            <v>0</v>
          </cell>
          <cell r="HE573">
            <v>0</v>
          </cell>
          <cell r="HF573">
            <v>0</v>
          </cell>
          <cell r="HG573">
            <v>0</v>
          </cell>
          <cell r="HH573">
            <v>0</v>
          </cell>
          <cell r="HI573">
            <v>0</v>
          </cell>
          <cell r="HJ573">
            <v>0</v>
          </cell>
          <cell r="HK573">
            <v>0</v>
          </cell>
          <cell r="HL573">
            <v>0</v>
          </cell>
          <cell r="HM573">
            <v>0</v>
          </cell>
          <cell r="HN573">
            <v>0</v>
          </cell>
          <cell r="HO573">
            <v>0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0</v>
          </cell>
          <cell r="HU573">
            <v>0</v>
          </cell>
          <cell r="HV573">
            <v>0</v>
          </cell>
          <cell r="HW573">
            <v>0</v>
          </cell>
          <cell r="HX573">
            <v>0</v>
          </cell>
          <cell r="HY573">
            <v>0</v>
          </cell>
          <cell r="HZ573">
            <v>0</v>
          </cell>
          <cell r="IA573">
            <v>0</v>
          </cell>
          <cell r="IB573">
            <v>0</v>
          </cell>
          <cell r="IC573">
            <v>0</v>
          </cell>
          <cell r="ID573">
            <v>0</v>
          </cell>
          <cell r="IE573">
            <v>0</v>
          </cell>
          <cell r="IF573">
            <v>0</v>
          </cell>
          <cell r="IG573">
            <v>0</v>
          </cell>
          <cell r="IH573">
            <v>0</v>
          </cell>
          <cell r="II573">
            <v>0</v>
          </cell>
          <cell r="IJ573">
            <v>0</v>
          </cell>
          <cell r="IK573">
            <v>0</v>
          </cell>
          <cell r="IL573">
            <v>0</v>
          </cell>
          <cell r="IM573">
            <v>0</v>
          </cell>
          <cell r="IN573">
            <v>0</v>
          </cell>
          <cell r="IO573">
            <v>0</v>
          </cell>
          <cell r="IP573">
            <v>0</v>
          </cell>
          <cell r="IQ573">
            <v>0</v>
          </cell>
          <cell r="IR573">
            <v>0</v>
          </cell>
          <cell r="IS573">
            <v>0</v>
          </cell>
          <cell r="IT573">
            <v>0</v>
          </cell>
          <cell r="IU573">
            <v>0</v>
          </cell>
          <cell r="IV573">
            <v>0</v>
          </cell>
          <cell r="IW573">
            <v>0</v>
          </cell>
          <cell r="IX573">
            <v>0</v>
          </cell>
          <cell r="IY573">
            <v>0</v>
          </cell>
          <cell r="IZ573">
            <v>0</v>
          </cell>
          <cell r="JA573">
            <v>0</v>
          </cell>
          <cell r="JB573">
            <v>0</v>
          </cell>
          <cell r="JC573">
            <v>0</v>
          </cell>
          <cell r="JD573">
            <v>0</v>
          </cell>
          <cell r="JE573">
            <v>0</v>
          </cell>
          <cell r="JF573">
            <v>0</v>
          </cell>
          <cell r="JG573">
            <v>0</v>
          </cell>
          <cell r="JH573">
            <v>0</v>
          </cell>
          <cell r="JI573">
            <v>0</v>
          </cell>
          <cell r="JJ573">
            <v>0</v>
          </cell>
          <cell r="JK573">
            <v>0</v>
          </cell>
          <cell r="JL573">
            <v>0</v>
          </cell>
          <cell r="JM573">
            <v>0</v>
          </cell>
          <cell r="JN573">
            <v>0</v>
          </cell>
          <cell r="JO573">
            <v>0</v>
          </cell>
          <cell r="JP573">
            <v>0</v>
          </cell>
          <cell r="JQ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8.5249618999938548E-4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8.5249619000005161E-4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O574">
            <v>0</v>
          </cell>
          <cell r="GP574">
            <v>0</v>
          </cell>
          <cell r="GQ574">
            <v>0</v>
          </cell>
          <cell r="GR574">
            <v>0</v>
          </cell>
          <cell r="GS574">
            <v>0</v>
          </cell>
          <cell r="GT574">
            <v>0</v>
          </cell>
          <cell r="GU574">
            <v>0</v>
          </cell>
          <cell r="GV574">
            <v>0</v>
          </cell>
          <cell r="GW574">
            <v>0</v>
          </cell>
          <cell r="GX574">
            <v>0</v>
          </cell>
          <cell r="GY574">
            <v>0</v>
          </cell>
          <cell r="GZ574">
            <v>0</v>
          </cell>
          <cell r="HA574">
            <v>0</v>
          </cell>
          <cell r="HB574">
            <v>0</v>
          </cell>
          <cell r="HC574">
            <v>0</v>
          </cell>
          <cell r="HD574">
            <v>0</v>
          </cell>
          <cell r="HE574">
            <v>0</v>
          </cell>
          <cell r="HF574">
            <v>0</v>
          </cell>
          <cell r="HG574">
            <v>0</v>
          </cell>
          <cell r="HH574">
            <v>0</v>
          </cell>
          <cell r="HI574">
            <v>0</v>
          </cell>
          <cell r="HJ574">
            <v>0</v>
          </cell>
          <cell r="HK574">
            <v>0</v>
          </cell>
          <cell r="HL574">
            <v>0</v>
          </cell>
          <cell r="HM574">
            <v>0</v>
          </cell>
          <cell r="HN574">
            <v>0</v>
          </cell>
          <cell r="HO574">
            <v>0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0</v>
          </cell>
          <cell r="HU574">
            <v>0</v>
          </cell>
          <cell r="HV574">
            <v>0</v>
          </cell>
          <cell r="HW574">
            <v>0</v>
          </cell>
          <cell r="HX574">
            <v>0</v>
          </cell>
          <cell r="HY574">
            <v>0</v>
          </cell>
          <cell r="HZ574">
            <v>0</v>
          </cell>
          <cell r="IA574">
            <v>0</v>
          </cell>
          <cell r="IB574">
            <v>0</v>
          </cell>
          <cell r="IC574">
            <v>0</v>
          </cell>
          <cell r="ID574">
            <v>0</v>
          </cell>
          <cell r="IE574">
            <v>0</v>
          </cell>
          <cell r="IF574">
            <v>0</v>
          </cell>
          <cell r="IG574">
            <v>0</v>
          </cell>
          <cell r="IH574">
            <v>0</v>
          </cell>
          <cell r="II574">
            <v>0</v>
          </cell>
          <cell r="IJ574">
            <v>0</v>
          </cell>
          <cell r="IK574">
            <v>0</v>
          </cell>
          <cell r="IL574">
            <v>0</v>
          </cell>
          <cell r="IM574">
            <v>0</v>
          </cell>
          <cell r="IN574">
            <v>0</v>
          </cell>
          <cell r="IO574">
            <v>0</v>
          </cell>
          <cell r="IP574">
            <v>0</v>
          </cell>
          <cell r="IQ574">
            <v>0</v>
          </cell>
          <cell r="IR574">
            <v>0</v>
          </cell>
          <cell r="IS574">
            <v>0</v>
          </cell>
          <cell r="IT574">
            <v>0</v>
          </cell>
          <cell r="IU574">
            <v>0</v>
          </cell>
          <cell r="IV574">
            <v>0</v>
          </cell>
          <cell r="IW574">
            <v>0</v>
          </cell>
          <cell r="IX574">
            <v>0</v>
          </cell>
          <cell r="IY574">
            <v>0</v>
          </cell>
          <cell r="IZ574">
            <v>0</v>
          </cell>
          <cell r="JA574">
            <v>0</v>
          </cell>
          <cell r="JB574">
            <v>0</v>
          </cell>
          <cell r="JC574">
            <v>0</v>
          </cell>
          <cell r="JD574">
            <v>0</v>
          </cell>
          <cell r="JE574">
            <v>0</v>
          </cell>
          <cell r="JF574">
            <v>0</v>
          </cell>
          <cell r="JG574">
            <v>0</v>
          </cell>
          <cell r="JH574">
            <v>0</v>
          </cell>
          <cell r="JI574">
            <v>0</v>
          </cell>
          <cell r="JJ574">
            <v>0</v>
          </cell>
          <cell r="JK574">
            <v>0</v>
          </cell>
          <cell r="JL574">
            <v>0</v>
          </cell>
          <cell r="JM574">
            <v>0</v>
          </cell>
          <cell r="JN574">
            <v>0</v>
          </cell>
          <cell r="JO574">
            <v>0</v>
          </cell>
          <cell r="JP574">
            <v>0</v>
          </cell>
          <cell r="JQ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O575">
            <v>0</v>
          </cell>
          <cell r="GP575">
            <v>0</v>
          </cell>
          <cell r="GQ575">
            <v>0</v>
          </cell>
          <cell r="GR575">
            <v>0</v>
          </cell>
          <cell r="GS575">
            <v>0</v>
          </cell>
          <cell r="GT575">
            <v>0</v>
          </cell>
          <cell r="GU575">
            <v>0</v>
          </cell>
          <cell r="GV575">
            <v>0</v>
          </cell>
          <cell r="GW575">
            <v>0</v>
          </cell>
          <cell r="GX575">
            <v>0</v>
          </cell>
          <cell r="GY575">
            <v>0</v>
          </cell>
          <cell r="GZ575">
            <v>0</v>
          </cell>
          <cell r="HA575">
            <v>0</v>
          </cell>
          <cell r="HB575">
            <v>0</v>
          </cell>
          <cell r="HC575">
            <v>0</v>
          </cell>
          <cell r="HD575">
            <v>0</v>
          </cell>
          <cell r="HE575">
            <v>0</v>
          </cell>
          <cell r="HF575">
            <v>0</v>
          </cell>
          <cell r="HG575">
            <v>0</v>
          </cell>
          <cell r="HH575">
            <v>0</v>
          </cell>
          <cell r="HI575">
            <v>0</v>
          </cell>
          <cell r="HJ575">
            <v>0</v>
          </cell>
          <cell r="HK575">
            <v>0</v>
          </cell>
          <cell r="HL575">
            <v>0</v>
          </cell>
          <cell r="HM575">
            <v>0</v>
          </cell>
          <cell r="HN575">
            <v>0</v>
          </cell>
          <cell r="HO575">
            <v>0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0</v>
          </cell>
          <cell r="HU575">
            <v>0</v>
          </cell>
          <cell r="HV575">
            <v>0</v>
          </cell>
          <cell r="HW575">
            <v>0</v>
          </cell>
          <cell r="HX575">
            <v>0</v>
          </cell>
          <cell r="HY575">
            <v>0</v>
          </cell>
          <cell r="HZ575">
            <v>0</v>
          </cell>
          <cell r="IA575">
            <v>0</v>
          </cell>
          <cell r="IB575">
            <v>0</v>
          </cell>
          <cell r="IC575">
            <v>0</v>
          </cell>
          <cell r="ID575">
            <v>0</v>
          </cell>
          <cell r="IE575">
            <v>0</v>
          </cell>
          <cell r="IF575">
            <v>0</v>
          </cell>
          <cell r="IG575">
            <v>0</v>
          </cell>
          <cell r="IH575">
            <v>0</v>
          </cell>
          <cell r="II575">
            <v>0</v>
          </cell>
          <cell r="IJ575">
            <v>0</v>
          </cell>
          <cell r="IK575">
            <v>0</v>
          </cell>
          <cell r="IL575">
            <v>0</v>
          </cell>
          <cell r="IM575">
            <v>0</v>
          </cell>
          <cell r="IN575">
            <v>0</v>
          </cell>
          <cell r="IO575">
            <v>0</v>
          </cell>
          <cell r="IP575">
            <v>0</v>
          </cell>
          <cell r="IQ575">
            <v>0</v>
          </cell>
          <cell r="IR575">
            <v>0</v>
          </cell>
          <cell r="IS575">
            <v>0</v>
          </cell>
          <cell r="IT575">
            <v>0</v>
          </cell>
          <cell r="IU575">
            <v>0</v>
          </cell>
          <cell r="IV575">
            <v>0</v>
          </cell>
          <cell r="IW575">
            <v>0</v>
          </cell>
          <cell r="IX575">
            <v>0</v>
          </cell>
          <cell r="IY575">
            <v>0</v>
          </cell>
          <cell r="IZ575">
            <v>0</v>
          </cell>
          <cell r="JA575">
            <v>0</v>
          </cell>
          <cell r="JB575">
            <v>0</v>
          </cell>
          <cell r="JC575">
            <v>0</v>
          </cell>
          <cell r="JD575">
            <v>0</v>
          </cell>
          <cell r="JE575">
            <v>0</v>
          </cell>
          <cell r="JF575">
            <v>0</v>
          </cell>
          <cell r="JG575">
            <v>0</v>
          </cell>
          <cell r="JH575">
            <v>0</v>
          </cell>
          <cell r="JI575">
            <v>0</v>
          </cell>
          <cell r="JJ575">
            <v>0</v>
          </cell>
          <cell r="JK575">
            <v>0</v>
          </cell>
          <cell r="JL575">
            <v>0</v>
          </cell>
          <cell r="JM575">
            <v>0</v>
          </cell>
          <cell r="JN575">
            <v>0</v>
          </cell>
          <cell r="JO575">
            <v>0</v>
          </cell>
          <cell r="JP575">
            <v>0</v>
          </cell>
          <cell r="JQ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7.2887801290198695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7.2887801290198695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-19.977357621857664</v>
          </cell>
          <cell r="EF576">
            <v>0</v>
          </cell>
          <cell r="EG576">
            <v>0</v>
          </cell>
          <cell r="EH576">
            <v>0</v>
          </cell>
          <cell r="EI576">
            <v>-11.095577873739785</v>
          </cell>
          <cell r="EJ576">
            <v>-8.8817797481201524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-13.387300003814744</v>
          </cell>
          <cell r="ES576">
            <v>0</v>
          </cell>
          <cell r="ET576">
            <v>0</v>
          </cell>
          <cell r="EU576">
            <v>0</v>
          </cell>
          <cell r="EV576">
            <v>1.3413572015797399</v>
          </cell>
          <cell r="EW576">
            <v>-17.395527468600449</v>
          </cell>
          <cell r="EX576">
            <v>2.6668702631995984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15.69843501685682</v>
          </cell>
          <cell r="FF576">
            <v>0</v>
          </cell>
          <cell r="FG576">
            <v>0</v>
          </cell>
          <cell r="FH576">
            <v>-1.0821432489401559</v>
          </cell>
          <cell r="FI576">
            <v>-5.0947622395101462</v>
          </cell>
          <cell r="FJ576">
            <v>14.637674081469868</v>
          </cell>
          <cell r="FK576">
            <v>7.2376664238299782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-23.088518713055237</v>
          </cell>
          <cell r="FS576">
            <v>0</v>
          </cell>
          <cell r="FT576">
            <v>0</v>
          </cell>
          <cell r="FU576">
            <v>12.677142153940622</v>
          </cell>
          <cell r="FV576">
            <v>-10.59607094725061</v>
          </cell>
          <cell r="FW576">
            <v>-28.728252050149422</v>
          </cell>
          <cell r="FX576">
            <v>3.5586621303991706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-41.799769421959354</v>
          </cell>
          <cell r="GF576">
            <v>0</v>
          </cell>
          <cell r="GG576">
            <v>0</v>
          </cell>
          <cell r="GH576">
            <v>0</v>
          </cell>
          <cell r="GI576">
            <v>-27.711668299420126</v>
          </cell>
          <cell r="GJ576">
            <v>-14.088101122540138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O576">
            <v>0</v>
          </cell>
          <cell r="GP576">
            <v>0</v>
          </cell>
          <cell r="GQ576">
            <v>0</v>
          </cell>
          <cell r="GR576">
            <v>0</v>
          </cell>
          <cell r="GS576">
            <v>0</v>
          </cell>
          <cell r="GT576">
            <v>0</v>
          </cell>
          <cell r="GU576">
            <v>0</v>
          </cell>
          <cell r="GV576">
            <v>0</v>
          </cell>
          <cell r="GW576">
            <v>0</v>
          </cell>
          <cell r="GX576">
            <v>0</v>
          </cell>
          <cell r="GY576">
            <v>0</v>
          </cell>
          <cell r="GZ576">
            <v>0</v>
          </cell>
          <cell r="HA576">
            <v>0</v>
          </cell>
          <cell r="HB576">
            <v>0</v>
          </cell>
          <cell r="HC576">
            <v>0</v>
          </cell>
          <cell r="HD576">
            <v>0</v>
          </cell>
          <cell r="HE576">
            <v>0</v>
          </cell>
          <cell r="HF576">
            <v>0</v>
          </cell>
          <cell r="HG576">
            <v>0</v>
          </cell>
          <cell r="HH576">
            <v>0</v>
          </cell>
          <cell r="HI576">
            <v>0</v>
          </cell>
          <cell r="HJ576">
            <v>0</v>
          </cell>
          <cell r="HK576">
            <v>0</v>
          </cell>
          <cell r="HL576">
            <v>0</v>
          </cell>
          <cell r="HM576">
            <v>0</v>
          </cell>
          <cell r="HN576">
            <v>0</v>
          </cell>
          <cell r="HO576">
            <v>0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0</v>
          </cell>
          <cell r="HU576">
            <v>0</v>
          </cell>
          <cell r="HV576">
            <v>0</v>
          </cell>
          <cell r="HW576">
            <v>0</v>
          </cell>
          <cell r="HX576">
            <v>0</v>
          </cell>
          <cell r="HY576">
            <v>0</v>
          </cell>
          <cell r="HZ576">
            <v>0</v>
          </cell>
          <cell r="IA576">
            <v>0</v>
          </cell>
          <cell r="IB576">
            <v>0</v>
          </cell>
          <cell r="IC576">
            <v>0</v>
          </cell>
          <cell r="ID576">
            <v>0</v>
          </cell>
          <cell r="IE576">
            <v>0</v>
          </cell>
          <cell r="IF576">
            <v>0</v>
          </cell>
          <cell r="IG576">
            <v>0</v>
          </cell>
          <cell r="IH576">
            <v>0</v>
          </cell>
          <cell r="II576">
            <v>0</v>
          </cell>
          <cell r="IJ576">
            <v>0</v>
          </cell>
          <cell r="IK576">
            <v>0</v>
          </cell>
          <cell r="IL576">
            <v>0</v>
          </cell>
          <cell r="IM576">
            <v>0</v>
          </cell>
          <cell r="IN576">
            <v>0</v>
          </cell>
          <cell r="IO576">
            <v>0</v>
          </cell>
          <cell r="IP576">
            <v>0</v>
          </cell>
          <cell r="IQ576">
            <v>0</v>
          </cell>
          <cell r="IR576">
            <v>0</v>
          </cell>
          <cell r="IS576">
            <v>0</v>
          </cell>
          <cell r="IT576">
            <v>0</v>
          </cell>
          <cell r="IU576">
            <v>0</v>
          </cell>
          <cell r="IV576">
            <v>0</v>
          </cell>
          <cell r="IW576">
            <v>0</v>
          </cell>
          <cell r="IX576">
            <v>0</v>
          </cell>
          <cell r="IY576">
            <v>0</v>
          </cell>
          <cell r="IZ576">
            <v>0</v>
          </cell>
          <cell r="JA576">
            <v>0</v>
          </cell>
          <cell r="JB576">
            <v>0</v>
          </cell>
          <cell r="JC576">
            <v>0</v>
          </cell>
          <cell r="JD576">
            <v>0</v>
          </cell>
          <cell r="JE576">
            <v>6.2479813999993805E-4</v>
          </cell>
          <cell r="JF576">
            <v>0</v>
          </cell>
          <cell r="JG576">
            <v>2.7002960000008236E-5</v>
          </cell>
          <cell r="JH576">
            <v>-4.1419171999999838E-4</v>
          </cell>
          <cell r="JI576">
            <v>-3.8117015000000559E-4</v>
          </cell>
          <cell r="JJ576">
            <v>5.6406310999999876E-4</v>
          </cell>
          <cell r="JK576">
            <v>7.4272359999960624E-5</v>
          </cell>
          <cell r="JL576">
            <v>3.9670949999999483E-4</v>
          </cell>
          <cell r="JM576">
            <v>2.651159000000014E-5</v>
          </cell>
          <cell r="JN576">
            <v>1.5197862000000673E-4</v>
          </cell>
          <cell r="JO576">
            <v>1.796218700000074E-4</v>
          </cell>
          <cell r="JP576">
            <v>0</v>
          </cell>
          <cell r="JQ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0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O577">
            <v>0</v>
          </cell>
          <cell r="GP577">
            <v>0</v>
          </cell>
          <cell r="GQ577">
            <v>0</v>
          </cell>
          <cell r="GR577">
            <v>0</v>
          </cell>
          <cell r="GS577">
            <v>0</v>
          </cell>
          <cell r="GT577">
            <v>0</v>
          </cell>
          <cell r="GU577">
            <v>0</v>
          </cell>
          <cell r="GV577">
            <v>0</v>
          </cell>
          <cell r="GW577">
            <v>0</v>
          </cell>
          <cell r="GX577">
            <v>0</v>
          </cell>
          <cell r="GY577">
            <v>0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D577">
            <v>0</v>
          </cell>
          <cell r="HE577">
            <v>0</v>
          </cell>
          <cell r="HF577">
            <v>0</v>
          </cell>
          <cell r="HG577">
            <v>0</v>
          </cell>
          <cell r="HH577">
            <v>0</v>
          </cell>
          <cell r="HI577">
            <v>0</v>
          </cell>
          <cell r="HJ577">
            <v>0</v>
          </cell>
          <cell r="HK577">
            <v>0</v>
          </cell>
          <cell r="HL577">
            <v>0</v>
          </cell>
          <cell r="HM577">
            <v>0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0</v>
          </cell>
          <cell r="HU577">
            <v>0</v>
          </cell>
          <cell r="HV577">
            <v>0</v>
          </cell>
          <cell r="HW577">
            <v>0</v>
          </cell>
          <cell r="HX577">
            <v>0</v>
          </cell>
          <cell r="HY577">
            <v>0</v>
          </cell>
          <cell r="HZ577">
            <v>0</v>
          </cell>
          <cell r="IA577">
            <v>0</v>
          </cell>
          <cell r="IB577">
            <v>0</v>
          </cell>
          <cell r="IC577">
            <v>0</v>
          </cell>
          <cell r="ID577">
            <v>0</v>
          </cell>
          <cell r="IE577">
            <v>0</v>
          </cell>
          <cell r="IF577">
            <v>0</v>
          </cell>
          <cell r="IG577">
            <v>0</v>
          </cell>
          <cell r="IH577">
            <v>0</v>
          </cell>
          <cell r="II577">
            <v>0</v>
          </cell>
          <cell r="IJ577">
            <v>0</v>
          </cell>
          <cell r="IK577">
            <v>0</v>
          </cell>
          <cell r="IL577">
            <v>0</v>
          </cell>
          <cell r="IM577">
            <v>0</v>
          </cell>
          <cell r="IN577">
            <v>0</v>
          </cell>
          <cell r="IO577">
            <v>0</v>
          </cell>
          <cell r="IP577">
            <v>0</v>
          </cell>
          <cell r="IQ577">
            <v>0</v>
          </cell>
          <cell r="IR577">
            <v>0</v>
          </cell>
          <cell r="IS577">
            <v>0</v>
          </cell>
          <cell r="IT577">
            <v>0</v>
          </cell>
          <cell r="IU577">
            <v>0</v>
          </cell>
          <cell r="IV577">
            <v>0</v>
          </cell>
          <cell r="IW577">
            <v>0</v>
          </cell>
          <cell r="IX577">
            <v>0</v>
          </cell>
          <cell r="IY577">
            <v>0</v>
          </cell>
          <cell r="IZ577">
            <v>0</v>
          </cell>
          <cell r="JA577">
            <v>0</v>
          </cell>
          <cell r="JB577">
            <v>0</v>
          </cell>
          <cell r="JC577">
            <v>0</v>
          </cell>
          <cell r="JD577">
            <v>0</v>
          </cell>
          <cell r="JE577">
            <v>0</v>
          </cell>
          <cell r="JF577">
            <v>0</v>
          </cell>
          <cell r="JG577">
            <v>0</v>
          </cell>
          <cell r="JH577">
            <v>0</v>
          </cell>
          <cell r="JI577">
            <v>0</v>
          </cell>
          <cell r="JJ577">
            <v>0</v>
          </cell>
          <cell r="JK577">
            <v>0</v>
          </cell>
          <cell r="JL577">
            <v>0</v>
          </cell>
          <cell r="JM577">
            <v>0</v>
          </cell>
          <cell r="JN577">
            <v>0</v>
          </cell>
          <cell r="JO577">
            <v>0</v>
          </cell>
          <cell r="JP577">
            <v>0</v>
          </cell>
          <cell r="JQ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O578">
            <v>0</v>
          </cell>
          <cell r="GP578">
            <v>0</v>
          </cell>
          <cell r="GQ578">
            <v>0</v>
          </cell>
          <cell r="GR578">
            <v>0</v>
          </cell>
          <cell r="GS578">
            <v>0</v>
          </cell>
          <cell r="GT578">
            <v>0</v>
          </cell>
          <cell r="GU578">
            <v>0</v>
          </cell>
          <cell r="GV578">
            <v>0</v>
          </cell>
          <cell r="GW578">
            <v>0</v>
          </cell>
          <cell r="GX578">
            <v>0</v>
          </cell>
          <cell r="GY578">
            <v>0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D578">
            <v>0</v>
          </cell>
          <cell r="HE578">
            <v>0</v>
          </cell>
          <cell r="HF578">
            <v>0</v>
          </cell>
          <cell r="HG578">
            <v>0</v>
          </cell>
          <cell r="HH578">
            <v>0</v>
          </cell>
          <cell r="HI578">
            <v>0</v>
          </cell>
          <cell r="HJ578">
            <v>0</v>
          </cell>
          <cell r="HK578">
            <v>0</v>
          </cell>
          <cell r="HL578">
            <v>0</v>
          </cell>
          <cell r="HM578">
            <v>0</v>
          </cell>
          <cell r="HN578">
            <v>0</v>
          </cell>
          <cell r="HO578">
            <v>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0</v>
          </cell>
          <cell r="HU578">
            <v>0</v>
          </cell>
          <cell r="HV578">
            <v>0</v>
          </cell>
          <cell r="HW578">
            <v>0</v>
          </cell>
          <cell r="HX578">
            <v>0</v>
          </cell>
          <cell r="HY578">
            <v>0</v>
          </cell>
          <cell r="HZ578">
            <v>0</v>
          </cell>
          <cell r="IA578">
            <v>0</v>
          </cell>
          <cell r="IB578">
            <v>0</v>
          </cell>
          <cell r="IC578">
            <v>0</v>
          </cell>
          <cell r="ID578">
            <v>0</v>
          </cell>
          <cell r="IE578">
            <v>0</v>
          </cell>
          <cell r="IF578">
            <v>0</v>
          </cell>
          <cell r="IG578">
            <v>0</v>
          </cell>
          <cell r="IH578">
            <v>0</v>
          </cell>
          <cell r="II578">
            <v>0</v>
          </cell>
          <cell r="IJ578">
            <v>0</v>
          </cell>
          <cell r="IK578">
            <v>0</v>
          </cell>
          <cell r="IL578">
            <v>0</v>
          </cell>
          <cell r="IM578">
            <v>0</v>
          </cell>
          <cell r="IN578">
            <v>0</v>
          </cell>
          <cell r="IO578">
            <v>0</v>
          </cell>
          <cell r="IP578">
            <v>0</v>
          </cell>
          <cell r="IQ578">
            <v>0</v>
          </cell>
          <cell r="IR578">
            <v>0</v>
          </cell>
          <cell r="IS578">
            <v>0</v>
          </cell>
          <cell r="IT578">
            <v>0</v>
          </cell>
          <cell r="IU578">
            <v>0</v>
          </cell>
          <cell r="IV578">
            <v>0</v>
          </cell>
          <cell r="IW578">
            <v>0</v>
          </cell>
          <cell r="IX578">
            <v>0</v>
          </cell>
          <cell r="IY578">
            <v>0</v>
          </cell>
          <cell r="IZ578">
            <v>0</v>
          </cell>
          <cell r="JA578">
            <v>0</v>
          </cell>
          <cell r="JB578">
            <v>0</v>
          </cell>
          <cell r="JC578">
            <v>0</v>
          </cell>
          <cell r="JD578">
            <v>0</v>
          </cell>
          <cell r="JE578">
            <v>0</v>
          </cell>
          <cell r="JF578">
            <v>0</v>
          </cell>
          <cell r="JG578">
            <v>0</v>
          </cell>
          <cell r="JH578">
            <v>0</v>
          </cell>
          <cell r="JI578">
            <v>0</v>
          </cell>
          <cell r="JJ578">
            <v>0</v>
          </cell>
          <cell r="JK578">
            <v>0</v>
          </cell>
          <cell r="JL578">
            <v>0</v>
          </cell>
          <cell r="JM578">
            <v>0</v>
          </cell>
          <cell r="JN578">
            <v>0</v>
          </cell>
          <cell r="JO578">
            <v>0</v>
          </cell>
          <cell r="JP578">
            <v>0</v>
          </cell>
          <cell r="JQ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O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0</v>
          </cell>
          <cell r="GT579">
            <v>0</v>
          </cell>
          <cell r="GU579">
            <v>0</v>
          </cell>
          <cell r="GV579">
            <v>0</v>
          </cell>
          <cell r="GW579">
            <v>0</v>
          </cell>
          <cell r="GX579">
            <v>0</v>
          </cell>
          <cell r="GY579">
            <v>0</v>
          </cell>
          <cell r="GZ579">
            <v>0</v>
          </cell>
          <cell r="HA579">
            <v>0</v>
          </cell>
          <cell r="HB579">
            <v>0</v>
          </cell>
          <cell r="HC579">
            <v>0</v>
          </cell>
          <cell r="HD579">
            <v>0</v>
          </cell>
          <cell r="HE579">
            <v>0</v>
          </cell>
          <cell r="HF579">
            <v>0</v>
          </cell>
          <cell r="HG579">
            <v>0</v>
          </cell>
          <cell r="HH579">
            <v>0</v>
          </cell>
          <cell r="HI579">
            <v>0</v>
          </cell>
          <cell r="HJ579">
            <v>0</v>
          </cell>
          <cell r="HK579">
            <v>0</v>
          </cell>
          <cell r="HL579">
            <v>0</v>
          </cell>
          <cell r="HM579">
            <v>0</v>
          </cell>
          <cell r="HN579">
            <v>0</v>
          </cell>
          <cell r="HO579">
            <v>0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0</v>
          </cell>
          <cell r="HV579">
            <v>0</v>
          </cell>
          <cell r="HW579">
            <v>0</v>
          </cell>
          <cell r="HX579">
            <v>0</v>
          </cell>
          <cell r="HY579">
            <v>0</v>
          </cell>
          <cell r="HZ579">
            <v>0</v>
          </cell>
          <cell r="IA579">
            <v>0</v>
          </cell>
          <cell r="IB579">
            <v>0</v>
          </cell>
          <cell r="IC579">
            <v>0</v>
          </cell>
          <cell r="ID579">
            <v>0</v>
          </cell>
          <cell r="IE579">
            <v>0</v>
          </cell>
          <cell r="IF579">
            <v>0</v>
          </cell>
          <cell r="IG579">
            <v>0</v>
          </cell>
          <cell r="IH579">
            <v>0</v>
          </cell>
          <cell r="II579">
            <v>0</v>
          </cell>
          <cell r="IJ579">
            <v>0</v>
          </cell>
          <cell r="IK579">
            <v>0</v>
          </cell>
          <cell r="IL579">
            <v>0</v>
          </cell>
          <cell r="IM579">
            <v>0</v>
          </cell>
          <cell r="IN579">
            <v>0</v>
          </cell>
          <cell r="IO579">
            <v>0</v>
          </cell>
          <cell r="IP579">
            <v>0</v>
          </cell>
          <cell r="IQ579">
            <v>0</v>
          </cell>
          <cell r="IR579">
            <v>0</v>
          </cell>
          <cell r="IS579">
            <v>0</v>
          </cell>
          <cell r="IT579">
            <v>0</v>
          </cell>
          <cell r="IU579">
            <v>0</v>
          </cell>
          <cell r="IV579">
            <v>0</v>
          </cell>
          <cell r="IW579">
            <v>0</v>
          </cell>
          <cell r="IX579">
            <v>0</v>
          </cell>
          <cell r="IY579">
            <v>0</v>
          </cell>
          <cell r="IZ579">
            <v>0</v>
          </cell>
          <cell r="JA579">
            <v>0</v>
          </cell>
          <cell r="JB579">
            <v>0</v>
          </cell>
          <cell r="JC579">
            <v>0</v>
          </cell>
          <cell r="JD579">
            <v>0</v>
          </cell>
          <cell r="JE579">
            <v>0</v>
          </cell>
          <cell r="JF579">
            <v>0</v>
          </cell>
          <cell r="JG579">
            <v>0</v>
          </cell>
          <cell r="JH579">
            <v>0</v>
          </cell>
          <cell r="JI579">
            <v>0</v>
          </cell>
          <cell r="JJ579">
            <v>0</v>
          </cell>
          <cell r="JK579">
            <v>0</v>
          </cell>
          <cell r="JL579">
            <v>0</v>
          </cell>
          <cell r="JM579">
            <v>0</v>
          </cell>
          <cell r="JN579">
            <v>0</v>
          </cell>
          <cell r="JO579">
            <v>0</v>
          </cell>
          <cell r="JP579">
            <v>0</v>
          </cell>
          <cell r="JQ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O580">
            <v>0</v>
          </cell>
          <cell r="GP580">
            <v>0</v>
          </cell>
          <cell r="GQ580">
            <v>0</v>
          </cell>
          <cell r="GR580">
            <v>0</v>
          </cell>
          <cell r="GS580">
            <v>0</v>
          </cell>
          <cell r="GT580">
            <v>0</v>
          </cell>
          <cell r="GU580">
            <v>0</v>
          </cell>
          <cell r="GV580">
            <v>0</v>
          </cell>
          <cell r="GW580">
            <v>0</v>
          </cell>
          <cell r="GX580">
            <v>0</v>
          </cell>
          <cell r="GY580">
            <v>0</v>
          </cell>
          <cell r="GZ580">
            <v>0</v>
          </cell>
          <cell r="HA580">
            <v>0</v>
          </cell>
          <cell r="HB580">
            <v>0</v>
          </cell>
          <cell r="HC580">
            <v>0</v>
          </cell>
          <cell r="HD580">
            <v>0</v>
          </cell>
          <cell r="HE580">
            <v>0</v>
          </cell>
          <cell r="HF580">
            <v>0</v>
          </cell>
          <cell r="HG580">
            <v>0</v>
          </cell>
          <cell r="HH580">
            <v>0</v>
          </cell>
          <cell r="HI580">
            <v>0</v>
          </cell>
          <cell r="HJ580">
            <v>0</v>
          </cell>
          <cell r="HK580">
            <v>0</v>
          </cell>
          <cell r="HL580">
            <v>0</v>
          </cell>
          <cell r="HM580">
            <v>0</v>
          </cell>
          <cell r="HN580">
            <v>0</v>
          </cell>
          <cell r="HO580">
            <v>0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0</v>
          </cell>
          <cell r="HU580">
            <v>0</v>
          </cell>
          <cell r="HV580">
            <v>0</v>
          </cell>
          <cell r="HW580">
            <v>0</v>
          </cell>
          <cell r="HX580">
            <v>0</v>
          </cell>
          <cell r="HY580">
            <v>0</v>
          </cell>
          <cell r="HZ580">
            <v>0</v>
          </cell>
          <cell r="IA580">
            <v>0</v>
          </cell>
          <cell r="IB580">
            <v>0</v>
          </cell>
          <cell r="IC580">
            <v>0</v>
          </cell>
          <cell r="ID580">
            <v>0</v>
          </cell>
          <cell r="IE580">
            <v>0</v>
          </cell>
          <cell r="IF580">
            <v>0</v>
          </cell>
          <cell r="IG580">
            <v>0</v>
          </cell>
          <cell r="IH580">
            <v>0</v>
          </cell>
          <cell r="II580">
            <v>0</v>
          </cell>
          <cell r="IJ580">
            <v>0</v>
          </cell>
          <cell r="IK580">
            <v>0</v>
          </cell>
          <cell r="IL580">
            <v>0</v>
          </cell>
          <cell r="IM580">
            <v>0</v>
          </cell>
          <cell r="IN580">
            <v>0</v>
          </cell>
          <cell r="IO580">
            <v>0</v>
          </cell>
          <cell r="IP580">
            <v>0</v>
          </cell>
          <cell r="IQ580">
            <v>0</v>
          </cell>
          <cell r="IR580">
            <v>0</v>
          </cell>
          <cell r="IS580">
            <v>0</v>
          </cell>
          <cell r="IT580">
            <v>0</v>
          </cell>
          <cell r="IU580">
            <v>0</v>
          </cell>
          <cell r="IV580">
            <v>0</v>
          </cell>
          <cell r="IW580">
            <v>0</v>
          </cell>
          <cell r="IX580">
            <v>0</v>
          </cell>
          <cell r="IY580">
            <v>0</v>
          </cell>
          <cell r="IZ580">
            <v>0</v>
          </cell>
          <cell r="JA580">
            <v>0</v>
          </cell>
          <cell r="JB580">
            <v>0</v>
          </cell>
          <cell r="JC580">
            <v>0</v>
          </cell>
          <cell r="JD580">
            <v>0</v>
          </cell>
          <cell r="JE580">
            <v>0</v>
          </cell>
          <cell r="JF580">
            <v>0</v>
          </cell>
          <cell r="JG580">
            <v>0</v>
          </cell>
          <cell r="JH580">
            <v>0</v>
          </cell>
          <cell r="JI580">
            <v>0</v>
          </cell>
          <cell r="JJ580">
            <v>0</v>
          </cell>
          <cell r="JK580">
            <v>0</v>
          </cell>
          <cell r="JL580">
            <v>0</v>
          </cell>
          <cell r="JM580">
            <v>0</v>
          </cell>
          <cell r="JN580">
            <v>0</v>
          </cell>
          <cell r="JO580">
            <v>0</v>
          </cell>
          <cell r="JP580">
            <v>0</v>
          </cell>
          <cell r="JQ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0</v>
          </cell>
          <cell r="FF581">
            <v>0</v>
          </cell>
          <cell r="FG581">
            <v>0</v>
          </cell>
          <cell r="FH581">
            <v>0</v>
          </cell>
          <cell r="FI581">
            <v>0</v>
          </cell>
          <cell r="FJ581">
            <v>0</v>
          </cell>
          <cell r="FK581">
            <v>0</v>
          </cell>
          <cell r="FL581">
            <v>0</v>
          </cell>
          <cell r="FM581">
            <v>0</v>
          </cell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O581">
            <v>0</v>
          </cell>
          <cell r="GP581">
            <v>0</v>
          </cell>
          <cell r="GQ581">
            <v>0</v>
          </cell>
          <cell r="GR581">
            <v>0</v>
          </cell>
          <cell r="GS581">
            <v>0</v>
          </cell>
          <cell r="GT581">
            <v>0</v>
          </cell>
          <cell r="GU581">
            <v>0</v>
          </cell>
          <cell r="GV581">
            <v>0</v>
          </cell>
          <cell r="GW581">
            <v>0</v>
          </cell>
          <cell r="GX581">
            <v>0</v>
          </cell>
          <cell r="GY581">
            <v>0</v>
          </cell>
          <cell r="GZ581">
            <v>0</v>
          </cell>
          <cell r="HA581">
            <v>0</v>
          </cell>
          <cell r="HB581">
            <v>0</v>
          </cell>
          <cell r="HC581">
            <v>0</v>
          </cell>
          <cell r="HD581">
            <v>0</v>
          </cell>
          <cell r="HE581">
            <v>0</v>
          </cell>
          <cell r="HF581">
            <v>0</v>
          </cell>
          <cell r="HG581">
            <v>0</v>
          </cell>
          <cell r="HH581">
            <v>0</v>
          </cell>
          <cell r="HI581">
            <v>0</v>
          </cell>
          <cell r="HJ581">
            <v>0</v>
          </cell>
          <cell r="HK581">
            <v>0</v>
          </cell>
          <cell r="HL581">
            <v>0</v>
          </cell>
          <cell r="HM581">
            <v>0</v>
          </cell>
          <cell r="HN581">
            <v>0</v>
          </cell>
          <cell r="HO581">
            <v>0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0</v>
          </cell>
          <cell r="HU581">
            <v>0</v>
          </cell>
          <cell r="HV581">
            <v>0</v>
          </cell>
          <cell r="HW581">
            <v>0</v>
          </cell>
          <cell r="HX581">
            <v>0</v>
          </cell>
          <cell r="HY581">
            <v>0</v>
          </cell>
          <cell r="HZ581">
            <v>0</v>
          </cell>
          <cell r="IA581">
            <v>0</v>
          </cell>
          <cell r="IB581">
            <v>0</v>
          </cell>
          <cell r="IC581">
            <v>0</v>
          </cell>
          <cell r="ID581">
            <v>0</v>
          </cell>
          <cell r="IE581">
            <v>0</v>
          </cell>
          <cell r="IF581">
            <v>0</v>
          </cell>
          <cell r="IG581">
            <v>0</v>
          </cell>
          <cell r="IH581">
            <v>0</v>
          </cell>
          <cell r="II581">
            <v>0</v>
          </cell>
          <cell r="IJ581">
            <v>0</v>
          </cell>
          <cell r="IK581">
            <v>0</v>
          </cell>
          <cell r="IL581">
            <v>0</v>
          </cell>
          <cell r="IM581">
            <v>0</v>
          </cell>
          <cell r="IN581">
            <v>0</v>
          </cell>
          <cell r="IO581">
            <v>0</v>
          </cell>
          <cell r="IP581">
            <v>0</v>
          </cell>
          <cell r="IQ581">
            <v>0</v>
          </cell>
          <cell r="IR581">
            <v>0</v>
          </cell>
          <cell r="IS581">
            <v>0</v>
          </cell>
          <cell r="IT581">
            <v>0</v>
          </cell>
          <cell r="IU581">
            <v>0</v>
          </cell>
          <cell r="IV581">
            <v>0</v>
          </cell>
          <cell r="IW581">
            <v>0</v>
          </cell>
          <cell r="IX581">
            <v>0</v>
          </cell>
          <cell r="IY581">
            <v>0</v>
          </cell>
          <cell r="IZ581">
            <v>0</v>
          </cell>
          <cell r="JA581">
            <v>0</v>
          </cell>
          <cell r="JB581">
            <v>0</v>
          </cell>
          <cell r="JC581">
            <v>0</v>
          </cell>
          <cell r="JD581">
            <v>0</v>
          </cell>
          <cell r="JE581">
            <v>0</v>
          </cell>
          <cell r="JF581">
            <v>0</v>
          </cell>
          <cell r="JG581">
            <v>0</v>
          </cell>
          <cell r="JH581">
            <v>0</v>
          </cell>
          <cell r="JI581">
            <v>0</v>
          </cell>
          <cell r="JJ581">
            <v>0</v>
          </cell>
          <cell r="JK581">
            <v>0</v>
          </cell>
          <cell r="JL581">
            <v>0</v>
          </cell>
          <cell r="JM581">
            <v>0</v>
          </cell>
          <cell r="JN581">
            <v>0</v>
          </cell>
          <cell r="JO581">
            <v>0</v>
          </cell>
          <cell r="JP581">
            <v>0</v>
          </cell>
          <cell r="JQ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0</v>
          </cell>
          <cell r="FF582">
            <v>0</v>
          </cell>
          <cell r="FG582">
            <v>0</v>
          </cell>
          <cell r="FH582">
            <v>0</v>
          </cell>
          <cell r="FI582">
            <v>0</v>
          </cell>
          <cell r="FJ582">
            <v>0</v>
          </cell>
          <cell r="FK582">
            <v>0</v>
          </cell>
          <cell r="FL582">
            <v>0</v>
          </cell>
          <cell r="FM582">
            <v>0</v>
          </cell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O582">
            <v>0</v>
          </cell>
          <cell r="GP582">
            <v>0</v>
          </cell>
          <cell r="GQ582">
            <v>0</v>
          </cell>
          <cell r="GR582">
            <v>0</v>
          </cell>
          <cell r="GS582">
            <v>0</v>
          </cell>
          <cell r="GT582">
            <v>0</v>
          </cell>
          <cell r="GU582">
            <v>0</v>
          </cell>
          <cell r="GV582">
            <v>0</v>
          </cell>
          <cell r="GW582">
            <v>0</v>
          </cell>
          <cell r="GX582">
            <v>0</v>
          </cell>
          <cell r="GY582">
            <v>0</v>
          </cell>
          <cell r="GZ582">
            <v>0</v>
          </cell>
          <cell r="HA582">
            <v>0</v>
          </cell>
          <cell r="HB582">
            <v>0</v>
          </cell>
          <cell r="HC582">
            <v>0</v>
          </cell>
          <cell r="HD582">
            <v>0</v>
          </cell>
          <cell r="HE582">
            <v>0</v>
          </cell>
          <cell r="HF582">
            <v>0</v>
          </cell>
          <cell r="HG582">
            <v>0</v>
          </cell>
          <cell r="HH582">
            <v>0</v>
          </cell>
          <cell r="HI582">
            <v>0</v>
          </cell>
          <cell r="HJ582">
            <v>0</v>
          </cell>
          <cell r="HK582">
            <v>0</v>
          </cell>
          <cell r="HL582">
            <v>0</v>
          </cell>
          <cell r="HM582">
            <v>0</v>
          </cell>
          <cell r="HN582">
            <v>0</v>
          </cell>
          <cell r="HO582">
            <v>0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0</v>
          </cell>
          <cell r="HU582">
            <v>0</v>
          </cell>
          <cell r="HV582">
            <v>0</v>
          </cell>
          <cell r="HW582">
            <v>0</v>
          </cell>
          <cell r="HX582">
            <v>0</v>
          </cell>
          <cell r="HY582">
            <v>0</v>
          </cell>
          <cell r="HZ582">
            <v>0</v>
          </cell>
          <cell r="IA582">
            <v>0</v>
          </cell>
          <cell r="IB582">
            <v>0</v>
          </cell>
          <cell r="IC582">
            <v>0</v>
          </cell>
          <cell r="ID582">
            <v>0</v>
          </cell>
          <cell r="IE582">
            <v>0</v>
          </cell>
          <cell r="IF582">
            <v>0</v>
          </cell>
          <cell r="IG582">
            <v>0</v>
          </cell>
          <cell r="IH582">
            <v>0</v>
          </cell>
          <cell r="II582">
            <v>0</v>
          </cell>
          <cell r="IJ582">
            <v>0</v>
          </cell>
          <cell r="IK582">
            <v>0</v>
          </cell>
          <cell r="IL582">
            <v>0</v>
          </cell>
          <cell r="IM582">
            <v>0</v>
          </cell>
          <cell r="IN582">
            <v>0</v>
          </cell>
          <cell r="IO582">
            <v>0</v>
          </cell>
          <cell r="IP582">
            <v>0</v>
          </cell>
          <cell r="IQ582">
            <v>0</v>
          </cell>
          <cell r="IR582">
            <v>0</v>
          </cell>
          <cell r="IS582">
            <v>0</v>
          </cell>
          <cell r="IT582">
            <v>0</v>
          </cell>
          <cell r="IU582">
            <v>0</v>
          </cell>
          <cell r="IV582">
            <v>0</v>
          </cell>
          <cell r="IW582">
            <v>0</v>
          </cell>
          <cell r="IX582">
            <v>0</v>
          </cell>
          <cell r="IY582">
            <v>0</v>
          </cell>
          <cell r="IZ582">
            <v>0</v>
          </cell>
          <cell r="JA582">
            <v>0</v>
          </cell>
          <cell r="JB582">
            <v>0</v>
          </cell>
          <cell r="JC582">
            <v>0</v>
          </cell>
          <cell r="JD582">
            <v>0</v>
          </cell>
          <cell r="JE582">
            <v>0</v>
          </cell>
          <cell r="JF582">
            <v>0</v>
          </cell>
          <cell r="JG582">
            <v>0</v>
          </cell>
          <cell r="JH582">
            <v>0</v>
          </cell>
          <cell r="JI582">
            <v>0</v>
          </cell>
          <cell r="JJ582">
            <v>0</v>
          </cell>
          <cell r="JK582">
            <v>0</v>
          </cell>
          <cell r="JL582">
            <v>0</v>
          </cell>
          <cell r="JM582">
            <v>0</v>
          </cell>
          <cell r="JN582">
            <v>0</v>
          </cell>
          <cell r="JO582">
            <v>0</v>
          </cell>
          <cell r="JP582">
            <v>0</v>
          </cell>
          <cell r="JQ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O583">
            <v>0</v>
          </cell>
          <cell r="GP583">
            <v>0</v>
          </cell>
          <cell r="GQ583">
            <v>0</v>
          </cell>
          <cell r="GR583">
            <v>0</v>
          </cell>
          <cell r="GS583">
            <v>0</v>
          </cell>
          <cell r="GT583">
            <v>0</v>
          </cell>
          <cell r="GU583">
            <v>0</v>
          </cell>
          <cell r="GV583">
            <v>0</v>
          </cell>
          <cell r="GW583">
            <v>0</v>
          </cell>
          <cell r="GX583">
            <v>0</v>
          </cell>
          <cell r="GY583">
            <v>0</v>
          </cell>
          <cell r="GZ583">
            <v>0</v>
          </cell>
          <cell r="HA583">
            <v>0</v>
          </cell>
          <cell r="HB583">
            <v>0</v>
          </cell>
          <cell r="HC583">
            <v>0</v>
          </cell>
          <cell r="HD583">
            <v>0</v>
          </cell>
          <cell r="HE583">
            <v>0</v>
          </cell>
          <cell r="HF583">
            <v>0</v>
          </cell>
          <cell r="HG583">
            <v>0</v>
          </cell>
          <cell r="HH583">
            <v>0</v>
          </cell>
          <cell r="HI583">
            <v>0</v>
          </cell>
          <cell r="HJ583">
            <v>0</v>
          </cell>
          <cell r="HK583">
            <v>0</v>
          </cell>
          <cell r="HL583">
            <v>0</v>
          </cell>
          <cell r="HM583">
            <v>0</v>
          </cell>
          <cell r="HN583">
            <v>0</v>
          </cell>
          <cell r="HO583">
            <v>0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0</v>
          </cell>
          <cell r="HU583">
            <v>0</v>
          </cell>
          <cell r="HV583">
            <v>0</v>
          </cell>
          <cell r="HW583">
            <v>0</v>
          </cell>
          <cell r="HX583">
            <v>0</v>
          </cell>
          <cell r="HY583">
            <v>0</v>
          </cell>
          <cell r="HZ583">
            <v>0</v>
          </cell>
          <cell r="IA583">
            <v>0</v>
          </cell>
          <cell r="IB583">
            <v>0</v>
          </cell>
          <cell r="IC583">
            <v>0</v>
          </cell>
          <cell r="ID583">
            <v>0</v>
          </cell>
          <cell r="IE583">
            <v>0</v>
          </cell>
          <cell r="IF583">
            <v>0</v>
          </cell>
          <cell r="IG583">
            <v>0</v>
          </cell>
          <cell r="IH583">
            <v>0</v>
          </cell>
          <cell r="II583">
            <v>0</v>
          </cell>
          <cell r="IJ583">
            <v>0</v>
          </cell>
          <cell r="IK583">
            <v>0</v>
          </cell>
          <cell r="IL583">
            <v>0</v>
          </cell>
          <cell r="IM583">
            <v>0</v>
          </cell>
          <cell r="IN583">
            <v>0</v>
          </cell>
          <cell r="IO583">
            <v>0</v>
          </cell>
          <cell r="IP583">
            <v>0</v>
          </cell>
          <cell r="IQ583">
            <v>0</v>
          </cell>
          <cell r="IR583">
            <v>0</v>
          </cell>
          <cell r="IS583">
            <v>0</v>
          </cell>
          <cell r="IT583">
            <v>0</v>
          </cell>
          <cell r="IU583">
            <v>0</v>
          </cell>
          <cell r="IV583">
            <v>0</v>
          </cell>
          <cell r="IW583">
            <v>0</v>
          </cell>
          <cell r="IX583">
            <v>0</v>
          </cell>
          <cell r="IY583">
            <v>0</v>
          </cell>
          <cell r="IZ583">
            <v>0</v>
          </cell>
          <cell r="JA583">
            <v>0</v>
          </cell>
          <cell r="JB583">
            <v>0</v>
          </cell>
          <cell r="JC583">
            <v>0</v>
          </cell>
          <cell r="JD583">
            <v>0</v>
          </cell>
          <cell r="JE583">
            <v>0</v>
          </cell>
          <cell r="JF583">
            <v>0</v>
          </cell>
          <cell r="JG583">
            <v>0</v>
          </cell>
          <cell r="JH583">
            <v>0</v>
          </cell>
          <cell r="JI583">
            <v>0</v>
          </cell>
          <cell r="JJ583">
            <v>0</v>
          </cell>
          <cell r="JK583">
            <v>0</v>
          </cell>
          <cell r="JL583">
            <v>0</v>
          </cell>
          <cell r="JM583">
            <v>0</v>
          </cell>
          <cell r="JN583">
            <v>0</v>
          </cell>
          <cell r="JO583">
            <v>0</v>
          </cell>
          <cell r="JP583">
            <v>0</v>
          </cell>
          <cell r="JQ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0</v>
          </cell>
          <cell r="FF584">
            <v>0</v>
          </cell>
          <cell r="FG584">
            <v>0</v>
          </cell>
          <cell r="FH584">
            <v>0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-4.4427999999996316E-7</v>
          </cell>
          <cell r="FS584">
            <v>0</v>
          </cell>
          <cell r="FT584">
            <v>0</v>
          </cell>
          <cell r="FU584">
            <v>-9.9510000000002034E-8</v>
          </cell>
          <cell r="FV584">
            <v>-3.4490999999999802E-7</v>
          </cell>
          <cell r="FW584">
            <v>0</v>
          </cell>
          <cell r="FX584">
            <v>1.4000000000301749E-10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-1.7833300000000296E-6</v>
          </cell>
          <cell r="GF584">
            <v>0</v>
          </cell>
          <cell r="GG584">
            <v>0</v>
          </cell>
          <cell r="GH584">
            <v>0</v>
          </cell>
          <cell r="GI584">
            <v>-1.171840000000004E-6</v>
          </cell>
          <cell r="GJ584">
            <v>-8.6490000000002623E-8</v>
          </cell>
          <cell r="GK584">
            <v>-4.2000000000000276E-7</v>
          </cell>
          <cell r="GL584">
            <v>-1.0499999999999984E-7</v>
          </cell>
          <cell r="GM584">
            <v>0</v>
          </cell>
          <cell r="GN584">
            <v>0</v>
          </cell>
          <cell r="GO584">
            <v>0</v>
          </cell>
          <cell r="GP584">
            <v>0</v>
          </cell>
          <cell r="GQ584">
            <v>0</v>
          </cell>
          <cell r="GR584">
            <v>2.1364886999997168E-4</v>
          </cell>
          <cell r="GS584">
            <v>0</v>
          </cell>
          <cell r="GT584">
            <v>0</v>
          </cell>
          <cell r="GU584">
            <v>1.4671439999999758E-4</v>
          </cell>
          <cell r="GV584">
            <v>7.3225049999986469E-5</v>
          </cell>
          <cell r="GW584">
            <v>6.589375999999092E-5</v>
          </cell>
          <cell r="GX584">
            <v>0</v>
          </cell>
          <cell r="GY584">
            <v>0</v>
          </cell>
          <cell r="GZ584">
            <v>0</v>
          </cell>
          <cell r="HA584">
            <v>-7.2184340000003289E-5</v>
          </cell>
          <cell r="HB584">
            <v>0</v>
          </cell>
          <cell r="HC584">
            <v>0</v>
          </cell>
          <cell r="HD584">
            <v>0</v>
          </cell>
          <cell r="HE584">
            <v>-1.7116984999998586E-4</v>
          </cell>
          <cell r="HF584">
            <v>0</v>
          </cell>
          <cell r="HG584">
            <v>0</v>
          </cell>
          <cell r="HH584">
            <v>-2.6611497000000872E-4</v>
          </cell>
          <cell r="HI584">
            <v>9.4945119999995109E-5</v>
          </cell>
          <cell r="HJ584">
            <v>0</v>
          </cell>
          <cell r="HK584">
            <v>0</v>
          </cell>
          <cell r="HL584">
            <v>0</v>
          </cell>
          <cell r="HM584">
            <v>0</v>
          </cell>
          <cell r="HN584">
            <v>0</v>
          </cell>
          <cell r="HO584">
            <v>0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0</v>
          </cell>
          <cell r="HU584">
            <v>0</v>
          </cell>
          <cell r="HV584">
            <v>0</v>
          </cell>
          <cell r="HW584">
            <v>0</v>
          </cell>
          <cell r="HX584">
            <v>0</v>
          </cell>
          <cell r="HY584">
            <v>0</v>
          </cell>
          <cell r="HZ584">
            <v>0</v>
          </cell>
          <cell r="IA584">
            <v>0</v>
          </cell>
          <cell r="IB584">
            <v>0</v>
          </cell>
          <cell r="IC584">
            <v>0</v>
          </cell>
          <cell r="ID584">
            <v>0</v>
          </cell>
          <cell r="IE584">
            <v>0</v>
          </cell>
          <cell r="IF584">
            <v>0</v>
          </cell>
          <cell r="IG584">
            <v>0</v>
          </cell>
          <cell r="IH584">
            <v>-1.5228779999999775E-4</v>
          </cell>
          <cell r="II584">
            <v>1.5228780000001163E-4</v>
          </cell>
          <cell r="IJ584">
            <v>0</v>
          </cell>
          <cell r="IK584">
            <v>0</v>
          </cell>
          <cell r="IL584">
            <v>0</v>
          </cell>
          <cell r="IM584">
            <v>0</v>
          </cell>
          <cell r="IN584">
            <v>0</v>
          </cell>
          <cell r="IO584">
            <v>0</v>
          </cell>
          <cell r="IP584">
            <v>0</v>
          </cell>
          <cell r="IQ584">
            <v>0</v>
          </cell>
          <cell r="IR584">
            <v>1.3385917999997332E-4</v>
          </cell>
          <cell r="IS584">
            <v>0</v>
          </cell>
          <cell r="IT584">
            <v>4.6207270000001022E-5</v>
          </cell>
          <cell r="IU584">
            <v>0</v>
          </cell>
          <cell r="IV584">
            <v>8.7651910000013933E-5</v>
          </cell>
          <cell r="IW584">
            <v>0</v>
          </cell>
          <cell r="IX584">
            <v>0</v>
          </cell>
          <cell r="IY584">
            <v>0</v>
          </cell>
          <cell r="IZ584">
            <v>0</v>
          </cell>
          <cell r="JA584">
            <v>0</v>
          </cell>
          <cell r="JB584">
            <v>0</v>
          </cell>
          <cell r="JC584">
            <v>0</v>
          </cell>
          <cell r="JD584">
            <v>0</v>
          </cell>
          <cell r="JE584">
            <v>-2.4974039000003057E-4</v>
          </cell>
          <cell r="JF584">
            <v>0</v>
          </cell>
          <cell r="JG584">
            <v>0</v>
          </cell>
          <cell r="JH584">
            <v>-2.4974039000000975E-4</v>
          </cell>
          <cell r="JI584">
            <v>0</v>
          </cell>
          <cell r="JJ584">
            <v>0</v>
          </cell>
          <cell r="JK584">
            <v>0</v>
          </cell>
          <cell r="JL584">
            <v>0</v>
          </cell>
          <cell r="JM584">
            <v>0</v>
          </cell>
          <cell r="JN584">
            <v>0</v>
          </cell>
          <cell r="JO584">
            <v>0</v>
          </cell>
          <cell r="JP584">
            <v>0</v>
          </cell>
          <cell r="JQ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0</v>
          </cell>
          <cell r="FF585">
            <v>0</v>
          </cell>
          <cell r="FG585">
            <v>0</v>
          </cell>
          <cell r="FH585">
            <v>0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4.1713000000002899E-7</v>
          </cell>
          <cell r="FS585">
            <v>0</v>
          </cell>
          <cell r="FT585">
            <v>0</v>
          </cell>
          <cell r="FU585">
            <v>0</v>
          </cell>
          <cell r="FV585">
            <v>2.3478999999999915E-7</v>
          </cell>
          <cell r="FW585">
            <v>0</v>
          </cell>
          <cell r="FX585">
            <v>1.8234000000000273E-7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0</v>
          </cell>
          <cell r="GD585">
            <v>0</v>
          </cell>
          <cell r="GE585">
            <v>6.6362239999992467E-5</v>
          </cell>
          <cell r="GF585">
            <v>0</v>
          </cell>
          <cell r="GG585">
            <v>0</v>
          </cell>
          <cell r="GH585">
            <v>-6.8337960000000413E-5</v>
          </cell>
          <cell r="GI585">
            <v>-4.5712970000000297E-5</v>
          </cell>
          <cell r="GJ585">
            <v>6.2612820000001145E-5</v>
          </cell>
          <cell r="GK585">
            <v>3.9066060000000555E-5</v>
          </cell>
          <cell r="GL585">
            <v>1.9981499999998514E-5</v>
          </cell>
          <cell r="GM585">
            <v>5.8752789999998167E-5</v>
          </cell>
          <cell r="GN585">
            <v>0</v>
          </cell>
          <cell r="GO585">
            <v>0</v>
          </cell>
          <cell r="GP585">
            <v>0</v>
          </cell>
          <cell r="GQ585">
            <v>0</v>
          </cell>
          <cell r="GR585">
            <v>-1.6636774000006183E-4</v>
          </cell>
          <cell r="GS585">
            <v>0</v>
          </cell>
          <cell r="GT585">
            <v>3.0188199999954535E-6</v>
          </cell>
          <cell r="GU585">
            <v>1.5980714000000257E-4</v>
          </cell>
          <cell r="GV585">
            <v>-2.1473396000000478E-4</v>
          </cell>
          <cell r="GW585">
            <v>1.9941340999999474E-4</v>
          </cell>
          <cell r="GX585">
            <v>-1.3046558999998958E-4</v>
          </cell>
          <cell r="GY585">
            <v>-1.1311535000001899E-4</v>
          </cell>
          <cell r="GZ585">
            <v>-6.5016640000005455E-5</v>
          </cell>
          <cell r="HA585">
            <v>2.4983340000006571E-5</v>
          </cell>
          <cell r="HB585">
            <v>-3.0258909999993783E-5</v>
          </cell>
          <cell r="HC585">
            <v>0</v>
          </cell>
          <cell r="HD585">
            <v>0</v>
          </cell>
          <cell r="HE585">
            <v>-1.521439600000174E-4</v>
          </cell>
          <cell r="HF585">
            <v>0</v>
          </cell>
          <cell r="HG585">
            <v>1.6466050000000371E-5</v>
          </cell>
          <cell r="HH585">
            <v>-8.4763929999998738E-5</v>
          </cell>
          <cell r="HI585">
            <v>1.2553561999999879E-4</v>
          </cell>
          <cell r="HJ585">
            <v>9.9243199999994591E-5</v>
          </cell>
          <cell r="HK585">
            <v>-5.8530930000001702E-5</v>
          </cell>
          <cell r="HL585">
            <v>-6.6265379999985718E-5</v>
          </cell>
          <cell r="HM585">
            <v>1.27490299999998E-4</v>
          </cell>
          <cell r="HN585">
            <v>-1.1498644000000613E-4</v>
          </cell>
          <cell r="HO585">
            <v>-1.9633244999999952E-4</v>
          </cell>
          <cell r="HP585">
            <v>0</v>
          </cell>
          <cell r="HQ585">
            <v>0</v>
          </cell>
          <cell r="HR585">
            <v>-6.1641609999940616E-5</v>
          </cell>
          <cell r="HS585">
            <v>0</v>
          </cell>
          <cell r="HT585">
            <v>-3.6739500000000647E-5</v>
          </cell>
          <cell r="HU585">
            <v>5.2405030000000907E-5</v>
          </cell>
          <cell r="HV585">
            <v>1.5049700000005495E-5</v>
          </cell>
          <cell r="HW585">
            <v>-5.6224750000000157E-5</v>
          </cell>
          <cell r="HX585">
            <v>2.7550009999995073E-5</v>
          </cell>
          <cell r="HY585">
            <v>3.3432339999993343E-5</v>
          </cell>
          <cell r="HZ585">
            <v>5.1518889999997708E-5</v>
          </cell>
          <cell r="IA585">
            <v>1.8546870000003823E-5</v>
          </cell>
          <cell r="IB585">
            <v>-1.6963951999999713E-4</v>
          </cell>
          <cell r="IC585">
            <v>2.459319999998516E-6</v>
          </cell>
          <cell r="ID585">
            <v>0</v>
          </cell>
          <cell r="IE585">
            <v>4.4007979999993729E-4</v>
          </cell>
          <cell r="IF585">
            <v>-5.4985850000001391E-5</v>
          </cell>
          <cell r="IG585">
            <v>-2.057220999999998E-5</v>
          </cell>
          <cell r="IH585">
            <v>-5.1087105000000022E-4</v>
          </cell>
          <cell r="II585">
            <v>2.4282786000000278E-4</v>
          </cell>
          <cell r="IJ585">
            <v>3.0099641000000399E-4</v>
          </cell>
          <cell r="IK585">
            <v>1.3228661999997726E-4</v>
          </cell>
          <cell r="IL585">
            <v>-4.918537999998307E-5</v>
          </cell>
          <cell r="IM585">
            <v>2.7773487000001817E-4</v>
          </cell>
          <cell r="IN585">
            <v>8.3370619999981188E-5</v>
          </cell>
          <cell r="IO585">
            <v>3.8477909999987125E-5</v>
          </cell>
          <cell r="IP585">
            <v>0</v>
          </cell>
          <cell r="IQ585">
            <v>0</v>
          </cell>
          <cell r="IR585">
            <v>8.5495113000000345E-4</v>
          </cell>
          <cell r="IS585">
            <v>1.9208430000000609E-5</v>
          </cell>
          <cell r="IT585">
            <v>1.1965250000009475E-5</v>
          </cell>
          <cell r="IU585">
            <v>1.4471796999998565E-4</v>
          </cell>
          <cell r="IV585">
            <v>-4.6071459999963427E-5</v>
          </cell>
          <cell r="IW585">
            <v>2.2172226999997435E-4</v>
          </cell>
          <cell r="IX585">
            <v>1.0368753999998037E-4</v>
          </cell>
          <cell r="IY585">
            <v>2.6192496000002063E-4</v>
          </cell>
          <cell r="IZ585">
            <v>8.1266550000014259E-5</v>
          </cell>
          <cell r="JA585">
            <v>8.4364529999991777E-5</v>
          </cell>
          <cell r="JB585">
            <v>9.3521210000002686E-5</v>
          </cell>
          <cell r="JC585">
            <v>-1.2135611999999907E-4</v>
          </cell>
          <cell r="JD585">
            <v>0</v>
          </cell>
          <cell r="JE585">
            <v>9.1259993000014639E-4</v>
          </cell>
          <cell r="JF585">
            <v>0</v>
          </cell>
          <cell r="JG585">
            <v>-2.2365198000001696E-4</v>
          </cell>
          <cell r="JH585">
            <v>1.0004000000063407E-6</v>
          </cell>
          <cell r="JI585">
            <v>1.9213625799999745E-3</v>
          </cell>
          <cell r="JJ585">
            <v>4.6067198999999448E-4</v>
          </cell>
          <cell r="JK585">
            <v>4.5186238000000101E-4</v>
          </cell>
          <cell r="JL585">
            <v>-5.2725825999999643E-4</v>
          </cell>
          <cell r="JM585">
            <v>-1.0191999499999937E-3</v>
          </cell>
          <cell r="JN585">
            <v>7.1742250000006447E-5</v>
          </cell>
          <cell r="JO585">
            <v>-1.6637601999999752E-4</v>
          </cell>
          <cell r="JP585">
            <v>-5.755345999999828E-5</v>
          </cell>
          <cell r="JQ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0</v>
          </cell>
          <cell r="GD586">
            <v>0</v>
          </cell>
          <cell r="GE586">
            <v>0</v>
          </cell>
          <cell r="GF586">
            <v>0</v>
          </cell>
          <cell r="GG586">
            <v>0</v>
          </cell>
          <cell r="GH586">
            <v>0</v>
          </cell>
          <cell r="GI586">
            <v>0</v>
          </cell>
          <cell r="GJ586">
            <v>0</v>
          </cell>
          <cell r="GK586">
            <v>0</v>
          </cell>
          <cell r="GL586">
            <v>0</v>
          </cell>
          <cell r="GM586">
            <v>0</v>
          </cell>
          <cell r="GN586">
            <v>0</v>
          </cell>
          <cell r="GO586">
            <v>0</v>
          </cell>
          <cell r="GP586">
            <v>0</v>
          </cell>
          <cell r="GQ586">
            <v>0</v>
          </cell>
          <cell r="GR586">
            <v>0</v>
          </cell>
          <cell r="GS586">
            <v>0</v>
          </cell>
          <cell r="GT586">
            <v>0</v>
          </cell>
          <cell r="GU586">
            <v>0</v>
          </cell>
          <cell r="GV586">
            <v>0</v>
          </cell>
          <cell r="GW586">
            <v>0</v>
          </cell>
          <cell r="GX586">
            <v>0</v>
          </cell>
          <cell r="GY586">
            <v>0</v>
          </cell>
          <cell r="GZ586">
            <v>0</v>
          </cell>
          <cell r="HA586">
            <v>0</v>
          </cell>
          <cell r="HB586">
            <v>0</v>
          </cell>
          <cell r="HC586">
            <v>0</v>
          </cell>
          <cell r="HD586">
            <v>0</v>
          </cell>
          <cell r="HE586">
            <v>0</v>
          </cell>
          <cell r="HF586">
            <v>0</v>
          </cell>
          <cell r="HG586">
            <v>0</v>
          </cell>
          <cell r="HH586">
            <v>0</v>
          </cell>
          <cell r="HI586">
            <v>0</v>
          </cell>
          <cell r="HJ586">
            <v>0</v>
          </cell>
          <cell r="HK586">
            <v>0</v>
          </cell>
          <cell r="HL586">
            <v>0</v>
          </cell>
          <cell r="HM586">
            <v>0</v>
          </cell>
          <cell r="HN586">
            <v>0</v>
          </cell>
          <cell r="HO586">
            <v>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0</v>
          </cell>
          <cell r="HU586">
            <v>0</v>
          </cell>
          <cell r="HV586">
            <v>0</v>
          </cell>
          <cell r="HW586">
            <v>0</v>
          </cell>
          <cell r="HX586">
            <v>0</v>
          </cell>
          <cell r="HY586">
            <v>0</v>
          </cell>
          <cell r="HZ586">
            <v>0</v>
          </cell>
          <cell r="IA586">
            <v>0</v>
          </cell>
          <cell r="IB586">
            <v>0</v>
          </cell>
          <cell r="IC586">
            <v>0</v>
          </cell>
          <cell r="ID586">
            <v>0</v>
          </cell>
          <cell r="IE586">
            <v>0</v>
          </cell>
          <cell r="IF586">
            <v>0</v>
          </cell>
          <cell r="IG586">
            <v>0</v>
          </cell>
          <cell r="IH586">
            <v>0</v>
          </cell>
          <cell r="II586">
            <v>0</v>
          </cell>
          <cell r="IJ586">
            <v>0</v>
          </cell>
          <cell r="IK586">
            <v>0</v>
          </cell>
          <cell r="IL586">
            <v>0</v>
          </cell>
          <cell r="IM586">
            <v>0</v>
          </cell>
          <cell r="IN586">
            <v>0</v>
          </cell>
          <cell r="IO586">
            <v>0</v>
          </cell>
          <cell r="IP586">
            <v>0</v>
          </cell>
          <cell r="IQ586">
            <v>0</v>
          </cell>
          <cell r="IR586">
            <v>0</v>
          </cell>
          <cell r="IS586">
            <v>0</v>
          </cell>
          <cell r="IT586">
            <v>0</v>
          </cell>
          <cell r="IU586">
            <v>0</v>
          </cell>
          <cell r="IV586">
            <v>0</v>
          </cell>
          <cell r="IW586">
            <v>0</v>
          </cell>
          <cell r="IX586">
            <v>0</v>
          </cell>
          <cell r="IY586">
            <v>0</v>
          </cell>
          <cell r="IZ586">
            <v>0</v>
          </cell>
          <cell r="JA586">
            <v>0</v>
          </cell>
          <cell r="JB586">
            <v>0</v>
          </cell>
          <cell r="JC586">
            <v>0</v>
          </cell>
          <cell r="JD586">
            <v>0</v>
          </cell>
          <cell r="JE586">
            <v>0</v>
          </cell>
          <cell r="JF586">
            <v>0</v>
          </cell>
          <cell r="JG586">
            <v>0</v>
          </cell>
          <cell r="JH586">
            <v>0</v>
          </cell>
          <cell r="JI586">
            <v>0</v>
          </cell>
          <cell r="JJ586">
            <v>0</v>
          </cell>
          <cell r="JK586">
            <v>0</v>
          </cell>
          <cell r="JL586">
            <v>0</v>
          </cell>
          <cell r="JM586">
            <v>0</v>
          </cell>
          <cell r="JN586">
            <v>0</v>
          </cell>
          <cell r="JO586">
            <v>0</v>
          </cell>
          <cell r="JP586">
            <v>0</v>
          </cell>
          <cell r="JQ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0</v>
          </cell>
          <cell r="GD587">
            <v>0</v>
          </cell>
          <cell r="GE587">
            <v>0</v>
          </cell>
          <cell r="GF587">
            <v>0</v>
          </cell>
          <cell r="GG587">
            <v>0</v>
          </cell>
          <cell r="GH587">
            <v>0</v>
          </cell>
          <cell r="GI587">
            <v>0</v>
          </cell>
          <cell r="GJ587">
            <v>0</v>
          </cell>
          <cell r="GK587">
            <v>0</v>
          </cell>
          <cell r="GL587">
            <v>0</v>
          </cell>
          <cell r="GM587">
            <v>0</v>
          </cell>
          <cell r="GN587">
            <v>0</v>
          </cell>
          <cell r="GO587">
            <v>0</v>
          </cell>
          <cell r="GP587">
            <v>0</v>
          </cell>
          <cell r="GQ587">
            <v>0</v>
          </cell>
          <cell r="GR587">
            <v>0</v>
          </cell>
          <cell r="GS587">
            <v>0</v>
          </cell>
          <cell r="GT587">
            <v>0</v>
          </cell>
          <cell r="GU587">
            <v>0</v>
          </cell>
          <cell r="GV587">
            <v>0</v>
          </cell>
          <cell r="GW587">
            <v>0</v>
          </cell>
          <cell r="GX587">
            <v>0</v>
          </cell>
          <cell r="GY587">
            <v>0</v>
          </cell>
          <cell r="GZ587">
            <v>0</v>
          </cell>
          <cell r="HA587">
            <v>0</v>
          </cell>
          <cell r="HB587">
            <v>0</v>
          </cell>
          <cell r="HC587">
            <v>0</v>
          </cell>
          <cell r="HD587">
            <v>0</v>
          </cell>
          <cell r="HE587">
            <v>0</v>
          </cell>
          <cell r="HF587">
            <v>0</v>
          </cell>
          <cell r="HG587">
            <v>0</v>
          </cell>
          <cell r="HH587">
            <v>0</v>
          </cell>
          <cell r="HI587">
            <v>0</v>
          </cell>
          <cell r="HJ587">
            <v>0</v>
          </cell>
          <cell r="HK587">
            <v>0</v>
          </cell>
          <cell r="HL587">
            <v>0</v>
          </cell>
          <cell r="HM587">
            <v>0</v>
          </cell>
          <cell r="HN587">
            <v>0</v>
          </cell>
          <cell r="HO587">
            <v>0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0</v>
          </cell>
          <cell r="HU587">
            <v>0</v>
          </cell>
          <cell r="HV587">
            <v>0</v>
          </cell>
          <cell r="HW587">
            <v>0</v>
          </cell>
          <cell r="HX587">
            <v>0</v>
          </cell>
          <cell r="HY587">
            <v>0</v>
          </cell>
          <cell r="HZ587">
            <v>0</v>
          </cell>
          <cell r="IA587">
            <v>0</v>
          </cell>
          <cell r="IB587">
            <v>0</v>
          </cell>
          <cell r="IC587">
            <v>0</v>
          </cell>
          <cell r="ID587">
            <v>0</v>
          </cell>
          <cell r="IE587">
            <v>0</v>
          </cell>
          <cell r="IF587">
            <v>0</v>
          </cell>
          <cell r="IG587">
            <v>0</v>
          </cell>
          <cell r="IH587">
            <v>0</v>
          </cell>
          <cell r="II587">
            <v>0</v>
          </cell>
          <cell r="IJ587">
            <v>0</v>
          </cell>
          <cell r="IK587">
            <v>0</v>
          </cell>
          <cell r="IL587">
            <v>0</v>
          </cell>
          <cell r="IM587">
            <v>0</v>
          </cell>
          <cell r="IN587">
            <v>0</v>
          </cell>
          <cell r="IO587">
            <v>0</v>
          </cell>
          <cell r="IP587">
            <v>0</v>
          </cell>
          <cell r="IQ587">
            <v>0</v>
          </cell>
          <cell r="IR587">
            <v>0</v>
          </cell>
          <cell r="IS587">
            <v>0</v>
          </cell>
          <cell r="IT587">
            <v>0</v>
          </cell>
          <cell r="IU587">
            <v>0</v>
          </cell>
          <cell r="IV587">
            <v>0</v>
          </cell>
          <cell r="IW587">
            <v>0</v>
          </cell>
          <cell r="IX587">
            <v>0</v>
          </cell>
          <cell r="IY587">
            <v>0</v>
          </cell>
          <cell r="IZ587">
            <v>0</v>
          </cell>
          <cell r="JA587">
            <v>0</v>
          </cell>
          <cell r="JB587">
            <v>0</v>
          </cell>
          <cell r="JC587">
            <v>0</v>
          </cell>
          <cell r="JD587">
            <v>0</v>
          </cell>
          <cell r="JE587">
            <v>0</v>
          </cell>
          <cell r="JF587">
            <v>0</v>
          </cell>
          <cell r="JG587">
            <v>0</v>
          </cell>
          <cell r="JH587">
            <v>0</v>
          </cell>
          <cell r="JI587">
            <v>0</v>
          </cell>
          <cell r="JJ587">
            <v>0</v>
          </cell>
          <cell r="JK587">
            <v>0</v>
          </cell>
          <cell r="JL587">
            <v>0</v>
          </cell>
          <cell r="JM587">
            <v>0</v>
          </cell>
          <cell r="JN587">
            <v>0</v>
          </cell>
          <cell r="JO587">
            <v>0</v>
          </cell>
          <cell r="JP587">
            <v>0</v>
          </cell>
          <cell r="JQ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0</v>
          </cell>
          <cell r="GD588">
            <v>0</v>
          </cell>
          <cell r="GE588">
            <v>0</v>
          </cell>
          <cell r="GF588">
            <v>0</v>
          </cell>
          <cell r="GG588">
            <v>0</v>
          </cell>
          <cell r="GH588">
            <v>0</v>
          </cell>
          <cell r="GI588">
            <v>0</v>
          </cell>
          <cell r="GJ588">
            <v>0</v>
          </cell>
          <cell r="GK588">
            <v>0</v>
          </cell>
          <cell r="GL588">
            <v>0</v>
          </cell>
          <cell r="GM588">
            <v>0</v>
          </cell>
          <cell r="GN588">
            <v>0</v>
          </cell>
          <cell r="GO588">
            <v>0</v>
          </cell>
          <cell r="GP588">
            <v>0</v>
          </cell>
          <cell r="GQ588">
            <v>0</v>
          </cell>
          <cell r="GR588">
            <v>0</v>
          </cell>
          <cell r="GS588">
            <v>0</v>
          </cell>
          <cell r="GT588">
            <v>0</v>
          </cell>
          <cell r="GU588">
            <v>0</v>
          </cell>
          <cell r="GV588">
            <v>0</v>
          </cell>
          <cell r="GW588">
            <v>0</v>
          </cell>
          <cell r="GX588">
            <v>0</v>
          </cell>
          <cell r="GY588">
            <v>0</v>
          </cell>
          <cell r="GZ588">
            <v>0</v>
          </cell>
          <cell r="HA588">
            <v>0</v>
          </cell>
          <cell r="HB588">
            <v>0</v>
          </cell>
          <cell r="HC588">
            <v>0</v>
          </cell>
          <cell r="HD588">
            <v>0</v>
          </cell>
          <cell r="HE588">
            <v>0</v>
          </cell>
          <cell r="HF588">
            <v>0</v>
          </cell>
          <cell r="HG588">
            <v>0</v>
          </cell>
          <cell r="HH588">
            <v>0</v>
          </cell>
          <cell r="HI588">
            <v>0</v>
          </cell>
          <cell r="HJ588">
            <v>0</v>
          </cell>
          <cell r="HK588">
            <v>0</v>
          </cell>
          <cell r="HL588">
            <v>0</v>
          </cell>
          <cell r="HM588">
            <v>0</v>
          </cell>
          <cell r="HN588">
            <v>0</v>
          </cell>
          <cell r="HO588">
            <v>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0</v>
          </cell>
          <cell r="HU588">
            <v>0</v>
          </cell>
          <cell r="HV588">
            <v>0</v>
          </cell>
          <cell r="HW588">
            <v>0</v>
          </cell>
          <cell r="HX588">
            <v>0</v>
          </cell>
          <cell r="HY588">
            <v>0</v>
          </cell>
          <cell r="HZ588">
            <v>0</v>
          </cell>
          <cell r="IA588">
            <v>0</v>
          </cell>
          <cell r="IB588">
            <v>0</v>
          </cell>
          <cell r="IC588">
            <v>0</v>
          </cell>
          <cell r="ID588">
            <v>0</v>
          </cell>
          <cell r="IE588">
            <v>0</v>
          </cell>
          <cell r="IF588">
            <v>0</v>
          </cell>
          <cell r="IG588">
            <v>0</v>
          </cell>
          <cell r="IH588">
            <v>0</v>
          </cell>
          <cell r="II588">
            <v>0</v>
          </cell>
          <cell r="IJ588">
            <v>0</v>
          </cell>
          <cell r="IK588">
            <v>0</v>
          </cell>
          <cell r="IL588">
            <v>0</v>
          </cell>
          <cell r="IM588">
            <v>0</v>
          </cell>
          <cell r="IN588">
            <v>0</v>
          </cell>
          <cell r="IO588">
            <v>0</v>
          </cell>
          <cell r="IP588">
            <v>0</v>
          </cell>
          <cell r="IQ588">
            <v>0</v>
          </cell>
          <cell r="IR588">
            <v>0</v>
          </cell>
          <cell r="IS588">
            <v>0</v>
          </cell>
          <cell r="IT588">
            <v>0</v>
          </cell>
          <cell r="IU588">
            <v>0</v>
          </cell>
          <cell r="IV588">
            <v>0</v>
          </cell>
          <cell r="IW588">
            <v>0</v>
          </cell>
          <cell r="IX588">
            <v>0</v>
          </cell>
          <cell r="IY588">
            <v>0</v>
          </cell>
          <cell r="IZ588">
            <v>0</v>
          </cell>
          <cell r="JA588">
            <v>0</v>
          </cell>
          <cell r="JB588">
            <v>0</v>
          </cell>
          <cell r="JC588">
            <v>0</v>
          </cell>
          <cell r="JD588">
            <v>0</v>
          </cell>
          <cell r="JE588">
            <v>0</v>
          </cell>
          <cell r="JF588">
            <v>0</v>
          </cell>
          <cell r="JG588">
            <v>0</v>
          </cell>
          <cell r="JH588">
            <v>0</v>
          </cell>
          <cell r="JI588">
            <v>0</v>
          </cell>
          <cell r="JJ588">
            <v>0</v>
          </cell>
          <cell r="JK588">
            <v>0</v>
          </cell>
          <cell r="JL588">
            <v>0</v>
          </cell>
          <cell r="JM588">
            <v>0</v>
          </cell>
          <cell r="JN588">
            <v>0</v>
          </cell>
          <cell r="JO588">
            <v>0</v>
          </cell>
          <cell r="JP588">
            <v>0</v>
          </cell>
          <cell r="JQ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0</v>
          </cell>
          <cell r="GD589">
            <v>0</v>
          </cell>
          <cell r="GE589">
            <v>0</v>
          </cell>
          <cell r="GF589">
            <v>0</v>
          </cell>
          <cell r="GG589">
            <v>0</v>
          </cell>
          <cell r="GH589">
            <v>0</v>
          </cell>
          <cell r="GI589">
            <v>0</v>
          </cell>
          <cell r="GJ589">
            <v>0</v>
          </cell>
          <cell r="GK589">
            <v>0</v>
          </cell>
          <cell r="GL589">
            <v>0</v>
          </cell>
          <cell r="GM589">
            <v>0</v>
          </cell>
          <cell r="GN589">
            <v>0</v>
          </cell>
          <cell r="GO589">
            <v>0</v>
          </cell>
          <cell r="GP589">
            <v>0</v>
          </cell>
          <cell r="GQ589">
            <v>0</v>
          </cell>
          <cell r="GR589">
            <v>0</v>
          </cell>
          <cell r="GS589">
            <v>0</v>
          </cell>
          <cell r="GT589">
            <v>0</v>
          </cell>
          <cell r="GU589">
            <v>0</v>
          </cell>
          <cell r="GV589">
            <v>0</v>
          </cell>
          <cell r="GW589">
            <v>0</v>
          </cell>
          <cell r="GX589">
            <v>0</v>
          </cell>
          <cell r="GY589">
            <v>0</v>
          </cell>
          <cell r="GZ589">
            <v>0</v>
          </cell>
          <cell r="HA589">
            <v>0</v>
          </cell>
          <cell r="HB589">
            <v>0</v>
          </cell>
          <cell r="HC589">
            <v>0</v>
          </cell>
          <cell r="HD589">
            <v>0</v>
          </cell>
          <cell r="HE589">
            <v>0</v>
          </cell>
          <cell r="HF589">
            <v>0</v>
          </cell>
          <cell r="HG589">
            <v>0</v>
          </cell>
          <cell r="HH589">
            <v>0</v>
          </cell>
          <cell r="HI589">
            <v>0</v>
          </cell>
          <cell r="HJ589">
            <v>0</v>
          </cell>
          <cell r="HK589">
            <v>0</v>
          </cell>
          <cell r="HL589">
            <v>0</v>
          </cell>
          <cell r="HM589">
            <v>0</v>
          </cell>
          <cell r="HN589">
            <v>0</v>
          </cell>
          <cell r="HO589">
            <v>0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0</v>
          </cell>
          <cell r="HU589">
            <v>0</v>
          </cell>
          <cell r="HV589">
            <v>0</v>
          </cell>
          <cell r="HW589">
            <v>0</v>
          </cell>
          <cell r="HX589">
            <v>0</v>
          </cell>
          <cell r="HY589">
            <v>0</v>
          </cell>
          <cell r="HZ589">
            <v>0</v>
          </cell>
          <cell r="IA589">
            <v>0</v>
          </cell>
          <cell r="IB589">
            <v>0</v>
          </cell>
          <cell r="IC589">
            <v>0</v>
          </cell>
          <cell r="ID589">
            <v>0</v>
          </cell>
          <cell r="IE589">
            <v>0</v>
          </cell>
          <cell r="IF589">
            <v>0</v>
          </cell>
          <cell r="IG589">
            <v>0</v>
          </cell>
          <cell r="IH589">
            <v>0</v>
          </cell>
          <cell r="II589">
            <v>0</v>
          </cell>
          <cell r="IJ589">
            <v>0</v>
          </cell>
          <cell r="IK589">
            <v>0</v>
          </cell>
          <cell r="IL589">
            <v>0</v>
          </cell>
          <cell r="IM589">
            <v>0</v>
          </cell>
          <cell r="IN589">
            <v>0</v>
          </cell>
          <cell r="IO589">
            <v>0</v>
          </cell>
          <cell r="IP589">
            <v>0</v>
          </cell>
          <cell r="IQ589">
            <v>0</v>
          </cell>
          <cell r="IR589">
            <v>0</v>
          </cell>
          <cell r="IS589">
            <v>0</v>
          </cell>
          <cell r="IT589">
            <v>0</v>
          </cell>
          <cell r="IU589">
            <v>0</v>
          </cell>
          <cell r="IV589">
            <v>0</v>
          </cell>
          <cell r="IW589">
            <v>0</v>
          </cell>
          <cell r="IX589">
            <v>0</v>
          </cell>
          <cell r="IY589">
            <v>0</v>
          </cell>
          <cell r="IZ589">
            <v>0</v>
          </cell>
          <cell r="JA589">
            <v>0</v>
          </cell>
          <cell r="JB589">
            <v>0</v>
          </cell>
          <cell r="JC589">
            <v>0</v>
          </cell>
          <cell r="JD589">
            <v>0</v>
          </cell>
          <cell r="JE589">
            <v>0</v>
          </cell>
          <cell r="JF589">
            <v>0</v>
          </cell>
          <cell r="JG589">
            <v>0</v>
          </cell>
          <cell r="JH589">
            <v>0</v>
          </cell>
          <cell r="JI589">
            <v>0</v>
          </cell>
          <cell r="JJ589">
            <v>0</v>
          </cell>
          <cell r="JK589">
            <v>0</v>
          </cell>
          <cell r="JL589">
            <v>0</v>
          </cell>
          <cell r="JM589">
            <v>0</v>
          </cell>
          <cell r="JN589">
            <v>0</v>
          </cell>
          <cell r="JO589">
            <v>0</v>
          </cell>
          <cell r="JP589">
            <v>0</v>
          </cell>
          <cell r="JQ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O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B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G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  <cell r="IH590">
            <v>0</v>
          </cell>
          <cell r="II590">
            <v>0</v>
          </cell>
          <cell r="IJ590">
            <v>0</v>
          </cell>
          <cell r="IK590">
            <v>0</v>
          </cell>
          <cell r="IL590">
            <v>0</v>
          </cell>
          <cell r="IM590">
            <v>0</v>
          </cell>
          <cell r="IN590">
            <v>0</v>
          </cell>
          <cell r="IO590">
            <v>0</v>
          </cell>
          <cell r="IP590">
            <v>0</v>
          </cell>
          <cell r="IQ590">
            <v>0</v>
          </cell>
          <cell r="IR590">
            <v>0</v>
          </cell>
          <cell r="IS590">
            <v>0</v>
          </cell>
          <cell r="IT590">
            <v>0</v>
          </cell>
          <cell r="IU590">
            <v>0</v>
          </cell>
          <cell r="IV590">
            <v>0</v>
          </cell>
          <cell r="IW590">
            <v>0</v>
          </cell>
          <cell r="IX590">
            <v>0</v>
          </cell>
          <cell r="IY590">
            <v>0</v>
          </cell>
          <cell r="IZ590">
            <v>0</v>
          </cell>
          <cell r="JA590">
            <v>0</v>
          </cell>
          <cell r="JB590">
            <v>0</v>
          </cell>
          <cell r="JC590">
            <v>0</v>
          </cell>
          <cell r="JD590">
            <v>0</v>
          </cell>
          <cell r="JE590">
            <v>0</v>
          </cell>
          <cell r="JF590">
            <v>0</v>
          </cell>
          <cell r="JG590">
            <v>0</v>
          </cell>
          <cell r="JH590">
            <v>0</v>
          </cell>
          <cell r="JI590">
            <v>0</v>
          </cell>
          <cell r="JJ590">
            <v>0</v>
          </cell>
          <cell r="JK590">
            <v>0</v>
          </cell>
          <cell r="JL590">
            <v>0</v>
          </cell>
          <cell r="JM590">
            <v>0</v>
          </cell>
          <cell r="JN590">
            <v>0</v>
          </cell>
          <cell r="JO590">
            <v>0</v>
          </cell>
          <cell r="JP590">
            <v>0</v>
          </cell>
          <cell r="JQ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0</v>
          </cell>
          <cell r="FF591">
            <v>0</v>
          </cell>
          <cell r="FG591">
            <v>0</v>
          </cell>
          <cell r="FH591">
            <v>0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-1.0264000000002448E-7</v>
          </cell>
          <cell r="FS591">
            <v>0</v>
          </cell>
          <cell r="FT591">
            <v>0</v>
          </cell>
          <cell r="FU591">
            <v>-9.9650000000001663E-8</v>
          </cell>
          <cell r="FV591">
            <v>2.0700999999999719E-7</v>
          </cell>
          <cell r="FW591">
            <v>0</v>
          </cell>
          <cell r="FX591">
            <v>-2.0999999999999968E-7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0</v>
          </cell>
          <cell r="GD591">
            <v>0</v>
          </cell>
          <cell r="GE591">
            <v>1.612200000000025E-7</v>
          </cell>
          <cell r="GF591">
            <v>0</v>
          </cell>
          <cell r="GG591">
            <v>0</v>
          </cell>
          <cell r="GH591">
            <v>-2.046500000000015E-7</v>
          </cell>
          <cell r="GI591">
            <v>-2.4328000000000184E-7</v>
          </cell>
          <cell r="GJ591">
            <v>2.0688999999999896E-7</v>
          </cell>
          <cell r="GK591">
            <v>4.0225999999999164E-7</v>
          </cell>
          <cell r="GL591">
            <v>2.0999999999999968E-7</v>
          </cell>
          <cell r="GM591">
            <v>-2.0999999999999968E-7</v>
          </cell>
          <cell r="GN591">
            <v>0</v>
          </cell>
          <cell r="GO591">
            <v>0</v>
          </cell>
          <cell r="GP591">
            <v>0</v>
          </cell>
          <cell r="GQ591">
            <v>0</v>
          </cell>
          <cell r="GR591">
            <v>-4.9031969999988045E-5</v>
          </cell>
          <cell r="GS591">
            <v>0</v>
          </cell>
          <cell r="GT591">
            <v>0</v>
          </cell>
          <cell r="GU591">
            <v>0</v>
          </cell>
          <cell r="GV591">
            <v>-4.88469500000005E-5</v>
          </cell>
          <cell r="GW591">
            <v>-1.8501999999795404E-7</v>
          </cell>
          <cell r="GX591">
            <v>0</v>
          </cell>
          <cell r="GY591">
            <v>0</v>
          </cell>
          <cell r="GZ591">
            <v>0</v>
          </cell>
          <cell r="HA591">
            <v>0</v>
          </cell>
          <cell r="HB591">
            <v>0</v>
          </cell>
          <cell r="HC591">
            <v>0</v>
          </cell>
          <cell r="HD591">
            <v>0</v>
          </cell>
          <cell r="HE591">
            <v>-5.6818019999987923E-5</v>
          </cell>
          <cell r="HF591">
            <v>0</v>
          </cell>
          <cell r="HG591">
            <v>0</v>
          </cell>
          <cell r="HH591">
            <v>-1.4425400000000338E-5</v>
          </cell>
          <cell r="HI591">
            <v>-4.2392619999999728E-5</v>
          </cell>
          <cell r="HJ591">
            <v>0</v>
          </cell>
          <cell r="HK591">
            <v>0</v>
          </cell>
          <cell r="HL591">
            <v>0</v>
          </cell>
          <cell r="HM591">
            <v>0</v>
          </cell>
          <cell r="HN591">
            <v>0</v>
          </cell>
          <cell r="HO591">
            <v>0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0</v>
          </cell>
          <cell r="HU591">
            <v>0</v>
          </cell>
          <cell r="HV591">
            <v>0</v>
          </cell>
          <cell r="HW591">
            <v>0</v>
          </cell>
          <cell r="HX591">
            <v>0</v>
          </cell>
          <cell r="HY591">
            <v>0</v>
          </cell>
          <cell r="HZ591">
            <v>0</v>
          </cell>
          <cell r="IA591">
            <v>0</v>
          </cell>
          <cell r="IB591">
            <v>0</v>
          </cell>
          <cell r="IC591">
            <v>0</v>
          </cell>
          <cell r="ID591">
            <v>0</v>
          </cell>
          <cell r="IE591">
            <v>7.9919699999986271E-5</v>
          </cell>
          <cell r="IF591">
            <v>0</v>
          </cell>
          <cell r="IG591">
            <v>0</v>
          </cell>
          <cell r="IH591">
            <v>3.9959850000000074E-5</v>
          </cell>
          <cell r="II591">
            <v>3.9959850000000074E-5</v>
          </cell>
          <cell r="IJ591">
            <v>0</v>
          </cell>
          <cell r="IK591">
            <v>0</v>
          </cell>
          <cell r="IL591">
            <v>0</v>
          </cell>
          <cell r="IM591">
            <v>0</v>
          </cell>
          <cell r="IN591">
            <v>0</v>
          </cell>
          <cell r="IO591">
            <v>0</v>
          </cell>
          <cell r="IP591">
            <v>0</v>
          </cell>
          <cell r="IQ591">
            <v>0</v>
          </cell>
          <cell r="IR591">
            <v>8.5859580000013924E-5</v>
          </cell>
          <cell r="IS591">
            <v>0</v>
          </cell>
          <cell r="IT591">
            <v>0</v>
          </cell>
          <cell r="IU591">
            <v>3.4769729999998417E-5</v>
          </cell>
          <cell r="IV591">
            <v>0</v>
          </cell>
          <cell r="IW591">
            <v>0</v>
          </cell>
          <cell r="IX591">
            <v>0</v>
          </cell>
          <cell r="IY591">
            <v>0</v>
          </cell>
          <cell r="IZ591">
            <v>0</v>
          </cell>
          <cell r="JA591">
            <v>0</v>
          </cell>
          <cell r="JB591">
            <v>5.108984999999816E-5</v>
          </cell>
          <cell r="JC591">
            <v>0</v>
          </cell>
          <cell r="JD591">
            <v>0</v>
          </cell>
          <cell r="JE591">
            <v>0</v>
          </cell>
          <cell r="JF591">
            <v>0</v>
          </cell>
          <cell r="JG591">
            <v>0</v>
          </cell>
          <cell r="JH591">
            <v>0</v>
          </cell>
          <cell r="JI591">
            <v>0</v>
          </cell>
          <cell r="JJ591">
            <v>0</v>
          </cell>
          <cell r="JK591">
            <v>0</v>
          </cell>
          <cell r="JL591">
            <v>0</v>
          </cell>
          <cell r="JM591">
            <v>0</v>
          </cell>
          <cell r="JN591">
            <v>0</v>
          </cell>
          <cell r="JO591">
            <v>0</v>
          </cell>
          <cell r="JP591">
            <v>0</v>
          </cell>
          <cell r="JQ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0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-1.983899999999871E-7</v>
          </cell>
          <cell r="FS592">
            <v>0</v>
          </cell>
          <cell r="FT592">
            <v>0</v>
          </cell>
          <cell r="FU592">
            <v>-9.6379999999999914E-8</v>
          </cell>
          <cell r="FV592">
            <v>2.9900000000024904E-9</v>
          </cell>
          <cell r="FW592">
            <v>0</v>
          </cell>
          <cell r="FX592">
            <v>-1.0499999999999984E-7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-8.8426000000003209E-7</v>
          </cell>
          <cell r="GF592">
            <v>0</v>
          </cell>
          <cell r="GG592">
            <v>0</v>
          </cell>
          <cell r="GH592">
            <v>-2.9121000000000225E-7</v>
          </cell>
          <cell r="GI592">
            <v>-1.6424999999999932E-7</v>
          </cell>
          <cell r="GJ592">
            <v>-2.1735999999999956E-7</v>
          </cell>
          <cell r="GK592">
            <v>-5.2644000000000508E-7</v>
          </cell>
          <cell r="GL592">
            <v>1.0499999999999984E-7</v>
          </cell>
          <cell r="GM592">
            <v>2.0999999999999968E-7</v>
          </cell>
          <cell r="GN592">
            <v>0</v>
          </cell>
          <cell r="GO592">
            <v>0</v>
          </cell>
          <cell r="GP592">
            <v>0</v>
          </cell>
          <cell r="GQ592">
            <v>0</v>
          </cell>
          <cell r="GR592">
            <v>-4.8949999999995525E-8</v>
          </cell>
          <cell r="GS592">
            <v>0</v>
          </cell>
          <cell r="GT592">
            <v>0</v>
          </cell>
          <cell r="GU592">
            <v>0</v>
          </cell>
          <cell r="GV592">
            <v>0</v>
          </cell>
          <cell r="GW592">
            <v>0</v>
          </cell>
          <cell r="GX592">
            <v>0</v>
          </cell>
          <cell r="GY592">
            <v>0</v>
          </cell>
          <cell r="GZ592">
            <v>0</v>
          </cell>
          <cell r="HA592">
            <v>-4.8949999999995525E-8</v>
          </cell>
          <cell r="HB592">
            <v>0</v>
          </cell>
          <cell r="HC592">
            <v>0</v>
          </cell>
          <cell r="HD592">
            <v>0</v>
          </cell>
          <cell r="HE592">
            <v>-8.3987830000076258E-5</v>
          </cell>
          <cell r="HF592">
            <v>0</v>
          </cell>
          <cell r="HG592">
            <v>0</v>
          </cell>
          <cell r="HH592">
            <v>-4.0963710000001263E-5</v>
          </cell>
          <cell r="HI592">
            <v>-4.3024119999998667E-5</v>
          </cell>
          <cell r="HJ592">
            <v>0</v>
          </cell>
          <cell r="HK592">
            <v>0</v>
          </cell>
          <cell r="HL592">
            <v>0</v>
          </cell>
          <cell r="HM592">
            <v>0</v>
          </cell>
          <cell r="HN592">
            <v>0</v>
          </cell>
          <cell r="HO592">
            <v>0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0</v>
          </cell>
          <cell r="HV592">
            <v>0</v>
          </cell>
          <cell r="HW592">
            <v>0</v>
          </cell>
          <cell r="HX592">
            <v>0</v>
          </cell>
          <cell r="HY592">
            <v>0</v>
          </cell>
          <cell r="HZ592">
            <v>0</v>
          </cell>
          <cell r="IA592">
            <v>0</v>
          </cell>
          <cell r="IB592">
            <v>0</v>
          </cell>
          <cell r="IC592">
            <v>0</v>
          </cell>
          <cell r="ID592">
            <v>0</v>
          </cell>
          <cell r="IE592">
            <v>2.030659600000817E-4</v>
          </cell>
          <cell r="IF592">
            <v>0</v>
          </cell>
          <cell r="IG592">
            <v>0</v>
          </cell>
          <cell r="IH592">
            <v>2.0306595999999844E-4</v>
          </cell>
          <cell r="II592">
            <v>0</v>
          </cell>
          <cell r="IJ592">
            <v>0</v>
          </cell>
          <cell r="IK592">
            <v>0</v>
          </cell>
          <cell r="IL592">
            <v>0</v>
          </cell>
          <cell r="IM592">
            <v>0</v>
          </cell>
          <cell r="IN592">
            <v>0</v>
          </cell>
          <cell r="IO592">
            <v>0</v>
          </cell>
          <cell r="IP592">
            <v>0</v>
          </cell>
          <cell r="IQ592">
            <v>0</v>
          </cell>
          <cell r="IR592">
            <v>3.6001980000088807E-5</v>
          </cell>
          <cell r="IS592">
            <v>0</v>
          </cell>
          <cell r="IT592">
            <v>0</v>
          </cell>
          <cell r="IU592">
            <v>9.132702000001075E-5</v>
          </cell>
          <cell r="IV592">
            <v>-1.8957435999999994E-4</v>
          </cell>
          <cell r="IW592">
            <v>-2.0507840000003053E-5</v>
          </cell>
          <cell r="IX592">
            <v>-2.0486099999855734E-6</v>
          </cell>
          <cell r="IY592">
            <v>3.7806770000009537E-5</v>
          </cell>
          <cell r="IZ592">
            <v>0</v>
          </cell>
          <cell r="JA592">
            <v>0</v>
          </cell>
          <cell r="JB592">
            <v>1.1899899999999464E-4</v>
          </cell>
          <cell r="JC592">
            <v>0</v>
          </cell>
          <cell r="JD592">
            <v>0</v>
          </cell>
          <cell r="JE592">
            <v>1.1451539999999261E-3</v>
          </cell>
          <cell r="JF592">
            <v>0</v>
          </cell>
          <cell r="JG592">
            <v>3.1732844000000038E-4</v>
          </cell>
          <cell r="JH592">
            <v>5.2326974000000553E-4</v>
          </cell>
          <cell r="JI592">
            <v>2.7463809999989097E-5</v>
          </cell>
          <cell r="JJ592">
            <v>-4.3350203999999171E-4</v>
          </cell>
          <cell r="JK592">
            <v>2.6625589000001115E-4</v>
          </cell>
          <cell r="JL592">
            <v>-4.1644116999997594E-4</v>
          </cell>
          <cell r="JM592">
            <v>2.439229300000012E-4</v>
          </cell>
          <cell r="JN592">
            <v>2.1880214000000175E-4</v>
          </cell>
          <cell r="JO592">
            <v>3.9805425999999561E-4</v>
          </cell>
          <cell r="JP592">
            <v>0</v>
          </cell>
          <cell r="JQ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0</v>
          </cell>
          <cell r="GJ593">
            <v>0</v>
          </cell>
          <cell r="GK593">
            <v>0</v>
          </cell>
          <cell r="GL593">
            <v>0</v>
          </cell>
          <cell r="GM593">
            <v>0</v>
          </cell>
          <cell r="GN593">
            <v>0</v>
          </cell>
          <cell r="GO593">
            <v>0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0</v>
          </cell>
          <cell r="GW593">
            <v>0</v>
          </cell>
          <cell r="GX593">
            <v>0</v>
          </cell>
          <cell r="GY593">
            <v>0</v>
          </cell>
          <cell r="GZ593">
            <v>0</v>
          </cell>
          <cell r="HA593">
            <v>0</v>
          </cell>
          <cell r="HB593">
            <v>0</v>
          </cell>
          <cell r="HC593">
            <v>0</v>
          </cell>
          <cell r="HD593">
            <v>0</v>
          </cell>
          <cell r="HE593">
            <v>0</v>
          </cell>
          <cell r="HF593">
            <v>0</v>
          </cell>
          <cell r="HG593">
            <v>0</v>
          </cell>
          <cell r="HH593">
            <v>0</v>
          </cell>
          <cell r="HI593">
            <v>0</v>
          </cell>
          <cell r="HJ593">
            <v>0</v>
          </cell>
          <cell r="HK593">
            <v>0</v>
          </cell>
          <cell r="HL593">
            <v>0</v>
          </cell>
          <cell r="HM593">
            <v>0</v>
          </cell>
          <cell r="HN593">
            <v>0</v>
          </cell>
          <cell r="HO593">
            <v>0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0</v>
          </cell>
          <cell r="HW593">
            <v>0</v>
          </cell>
          <cell r="HX593">
            <v>0</v>
          </cell>
          <cell r="HY593">
            <v>0</v>
          </cell>
          <cell r="HZ593">
            <v>0</v>
          </cell>
          <cell r="IA593">
            <v>0</v>
          </cell>
          <cell r="IB593">
            <v>0</v>
          </cell>
          <cell r="IC593">
            <v>0</v>
          </cell>
          <cell r="ID593">
            <v>0</v>
          </cell>
          <cell r="IE593">
            <v>0</v>
          </cell>
          <cell r="IF593">
            <v>0</v>
          </cell>
          <cell r="IG593">
            <v>0</v>
          </cell>
          <cell r="IH593">
            <v>0</v>
          </cell>
          <cell r="II593">
            <v>0</v>
          </cell>
          <cell r="IJ593">
            <v>0</v>
          </cell>
          <cell r="IK593">
            <v>0</v>
          </cell>
          <cell r="IL593">
            <v>0</v>
          </cell>
          <cell r="IM593">
            <v>0</v>
          </cell>
          <cell r="IN593">
            <v>0</v>
          </cell>
          <cell r="IO593">
            <v>0</v>
          </cell>
          <cell r="IP593">
            <v>0</v>
          </cell>
          <cell r="IQ593">
            <v>0</v>
          </cell>
          <cell r="IR593">
            <v>0</v>
          </cell>
          <cell r="IS593">
            <v>0</v>
          </cell>
          <cell r="IT593">
            <v>0</v>
          </cell>
          <cell r="IU593">
            <v>0</v>
          </cell>
          <cell r="IV593">
            <v>0</v>
          </cell>
          <cell r="IW593">
            <v>0</v>
          </cell>
          <cell r="IX593">
            <v>0</v>
          </cell>
          <cell r="IY593">
            <v>0</v>
          </cell>
          <cell r="IZ593">
            <v>0</v>
          </cell>
          <cell r="JA593">
            <v>0</v>
          </cell>
          <cell r="JB593">
            <v>0</v>
          </cell>
          <cell r="JC593">
            <v>0</v>
          </cell>
          <cell r="JD593">
            <v>0</v>
          </cell>
          <cell r="JE593">
            <v>0</v>
          </cell>
          <cell r="JF593">
            <v>0</v>
          </cell>
          <cell r="JG593">
            <v>0</v>
          </cell>
          <cell r="JH593">
            <v>0</v>
          </cell>
          <cell r="JI593">
            <v>0</v>
          </cell>
          <cell r="JJ593">
            <v>0</v>
          </cell>
          <cell r="JK593">
            <v>0</v>
          </cell>
          <cell r="JL593">
            <v>0</v>
          </cell>
          <cell r="JM593">
            <v>0</v>
          </cell>
          <cell r="JN593">
            <v>0</v>
          </cell>
          <cell r="JO593">
            <v>0</v>
          </cell>
          <cell r="JP593">
            <v>0</v>
          </cell>
          <cell r="JQ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0</v>
          </cell>
          <cell r="GJ594">
            <v>0</v>
          </cell>
          <cell r="GK594">
            <v>0</v>
          </cell>
          <cell r="GL594">
            <v>0</v>
          </cell>
          <cell r="GM594">
            <v>0</v>
          </cell>
          <cell r="GN594">
            <v>0</v>
          </cell>
          <cell r="GO594">
            <v>0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0</v>
          </cell>
          <cell r="GW594">
            <v>0</v>
          </cell>
          <cell r="GX594">
            <v>0</v>
          </cell>
          <cell r="GY594">
            <v>0</v>
          </cell>
          <cell r="GZ594">
            <v>0</v>
          </cell>
          <cell r="HA594">
            <v>0</v>
          </cell>
          <cell r="HB594">
            <v>0</v>
          </cell>
          <cell r="HC594">
            <v>0</v>
          </cell>
          <cell r="HD594">
            <v>0</v>
          </cell>
          <cell r="HE594">
            <v>0</v>
          </cell>
          <cell r="HF594">
            <v>0</v>
          </cell>
          <cell r="HG594">
            <v>0</v>
          </cell>
          <cell r="HH594">
            <v>0</v>
          </cell>
          <cell r="HI594">
            <v>0</v>
          </cell>
          <cell r="HJ594">
            <v>0</v>
          </cell>
          <cell r="HK594">
            <v>0</v>
          </cell>
          <cell r="HL594">
            <v>0</v>
          </cell>
          <cell r="HM594">
            <v>0</v>
          </cell>
          <cell r="HN594">
            <v>0</v>
          </cell>
          <cell r="HO594">
            <v>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0</v>
          </cell>
          <cell r="HW594">
            <v>0</v>
          </cell>
          <cell r="HX594">
            <v>0</v>
          </cell>
          <cell r="HY594">
            <v>0</v>
          </cell>
          <cell r="HZ594">
            <v>0</v>
          </cell>
          <cell r="IA594">
            <v>0</v>
          </cell>
          <cell r="IB594">
            <v>0</v>
          </cell>
          <cell r="IC594">
            <v>0</v>
          </cell>
          <cell r="ID594">
            <v>0</v>
          </cell>
          <cell r="IE594">
            <v>0</v>
          </cell>
          <cell r="IF594">
            <v>0</v>
          </cell>
          <cell r="IG594">
            <v>0</v>
          </cell>
          <cell r="IH594">
            <v>0</v>
          </cell>
          <cell r="II594">
            <v>0</v>
          </cell>
          <cell r="IJ594">
            <v>0</v>
          </cell>
          <cell r="IK594">
            <v>0</v>
          </cell>
          <cell r="IL594">
            <v>0</v>
          </cell>
          <cell r="IM594">
            <v>0</v>
          </cell>
          <cell r="IN594">
            <v>0</v>
          </cell>
          <cell r="IO594">
            <v>0</v>
          </cell>
          <cell r="IP594">
            <v>0</v>
          </cell>
          <cell r="IQ594">
            <v>0</v>
          </cell>
          <cell r="IR594">
            <v>0</v>
          </cell>
          <cell r="IS594">
            <v>0</v>
          </cell>
          <cell r="IT594">
            <v>0</v>
          </cell>
          <cell r="IU594">
            <v>0</v>
          </cell>
          <cell r="IV594">
            <v>0</v>
          </cell>
          <cell r="IW594">
            <v>0</v>
          </cell>
          <cell r="IX594">
            <v>0</v>
          </cell>
          <cell r="IY594">
            <v>0</v>
          </cell>
          <cell r="IZ594">
            <v>0</v>
          </cell>
          <cell r="JA594">
            <v>0</v>
          </cell>
          <cell r="JB594">
            <v>0</v>
          </cell>
          <cell r="JC594">
            <v>0</v>
          </cell>
          <cell r="JD594">
            <v>0</v>
          </cell>
          <cell r="JE594">
            <v>0</v>
          </cell>
          <cell r="JF594">
            <v>0</v>
          </cell>
          <cell r="JG594">
            <v>0</v>
          </cell>
          <cell r="JH594">
            <v>0</v>
          </cell>
          <cell r="JI594">
            <v>0</v>
          </cell>
          <cell r="JJ594">
            <v>0</v>
          </cell>
          <cell r="JK594">
            <v>0</v>
          </cell>
          <cell r="JL594">
            <v>0</v>
          </cell>
          <cell r="JM594">
            <v>0</v>
          </cell>
          <cell r="JN594">
            <v>0</v>
          </cell>
          <cell r="JO594">
            <v>0</v>
          </cell>
          <cell r="JP594">
            <v>0</v>
          </cell>
          <cell r="JQ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0</v>
          </cell>
          <cell r="GK595">
            <v>0</v>
          </cell>
          <cell r="GL595">
            <v>0</v>
          </cell>
          <cell r="GM595">
            <v>0</v>
          </cell>
          <cell r="GN595">
            <v>0</v>
          </cell>
          <cell r="GO595">
            <v>0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0</v>
          </cell>
          <cell r="GX595">
            <v>0</v>
          </cell>
          <cell r="GY595">
            <v>0</v>
          </cell>
          <cell r="GZ595">
            <v>0</v>
          </cell>
          <cell r="HA595">
            <v>0</v>
          </cell>
          <cell r="HB595">
            <v>0</v>
          </cell>
          <cell r="HC595">
            <v>0</v>
          </cell>
          <cell r="HD595">
            <v>0</v>
          </cell>
          <cell r="HE595">
            <v>0</v>
          </cell>
          <cell r="HF595">
            <v>0</v>
          </cell>
          <cell r="HG595">
            <v>0</v>
          </cell>
          <cell r="HH595">
            <v>0</v>
          </cell>
          <cell r="HI595">
            <v>0</v>
          </cell>
          <cell r="HJ595">
            <v>0</v>
          </cell>
          <cell r="HK595">
            <v>0</v>
          </cell>
          <cell r="HL595">
            <v>0</v>
          </cell>
          <cell r="HM595">
            <v>0</v>
          </cell>
          <cell r="HN595">
            <v>0</v>
          </cell>
          <cell r="HO595">
            <v>0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0</v>
          </cell>
          <cell r="HW595">
            <v>0</v>
          </cell>
          <cell r="HX595">
            <v>0</v>
          </cell>
          <cell r="HY595">
            <v>0</v>
          </cell>
          <cell r="HZ595">
            <v>0</v>
          </cell>
          <cell r="IA595">
            <v>0</v>
          </cell>
          <cell r="IB595">
            <v>0</v>
          </cell>
          <cell r="IC595">
            <v>0</v>
          </cell>
          <cell r="ID595">
            <v>0</v>
          </cell>
          <cell r="IE595">
            <v>0</v>
          </cell>
          <cell r="IF595">
            <v>0</v>
          </cell>
          <cell r="IG595">
            <v>0</v>
          </cell>
          <cell r="IH595">
            <v>0</v>
          </cell>
          <cell r="II595">
            <v>0</v>
          </cell>
          <cell r="IJ595">
            <v>0</v>
          </cell>
          <cell r="IK595">
            <v>0</v>
          </cell>
          <cell r="IL595">
            <v>0</v>
          </cell>
          <cell r="IM595">
            <v>0</v>
          </cell>
          <cell r="IN595">
            <v>0</v>
          </cell>
          <cell r="IO595">
            <v>0</v>
          </cell>
          <cell r="IP595">
            <v>0</v>
          </cell>
          <cell r="IQ595">
            <v>0</v>
          </cell>
          <cell r="IR595">
            <v>0</v>
          </cell>
          <cell r="IS595">
            <v>0</v>
          </cell>
          <cell r="IT595">
            <v>0</v>
          </cell>
          <cell r="IU595">
            <v>0</v>
          </cell>
          <cell r="IV595">
            <v>0</v>
          </cell>
          <cell r="IW595">
            <v>0</v>
          </cell>
          <cell r="IX595">
            <v>0</v>
          </cell>
          <cell r="IY595">
            <v>0</v>
          </cell>
          <cell r="IZ595">
            <v>0</v>
          </cell>
          <cell r="JA595">
            <v>0</v>
          </cell>
          <cell r="JB595">
            <v>0</v>
          </cell>
          <cell r="JC595">
            <v>0</v>
          </cell>
          <cell r="JD595">
            <v>0</v>
          </cell>
          <cell r="JE595">
            <v>0</v>
          </cell>
          <cell r="JF595">
            <v>0</v>
          </cell>
          <cell r="JG595">
            <v>0</v>
          </cell>
          <cell r="JH595">
            <v>0</v>
          </cell>
          <cell r="JI595">
            <v>0</v>
          </cell>
          <cell r="JJ595">
            <v>0</v>
          </cell>
          <cell r="JK595">
            <v>0</v>
          </cell>
          <cell r="JL595">
            <v>0</v>
          </cell>
          <cell r="JM595">
            <v>0</v>
          </cell>
          <cell r="JN595">
            <v>0</v>
          </cell>
          <cell r="JO595">
            <v>0</v>
          </cell>
          <cell r="JP595">
            <v>0</v>
          </cell>
          <cell r="JQ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0</v>
          </cell>
          <cell r="FK596">
            <v>0</v>
          </cell>
          <cell r="FL596">
            <v>0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-4.0174999999998307E-7</v>
          </cell>
          <cell r="FS596">
            <v>0</v>
          </cell>
          <cell r="FT596">
            <v>0</v>
          </cell>
          <cell r="FU596">
            <v>0</v>
          </cell>
          <cell r="FV596">
            <v>-1.9175000000000202E-7</v>
          </cell>
          <cell r="FW596">
            <v>0</v>
          </cell>
          <cell r="FX596">
            <v>-2.0999999999999968E-7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0</v>
          </cell>
          <cell r="GD596">
            <v>0</v>
          </cell>
          <cell r="GE596">
            <v>5.9246000000000212E-7</v>
          </cell>
          <cell r="GF596">
            <v>0</v>
          </cell>
          <cell r="GG596">
            <v>1.2829999999999672E-8</v>
          </cell>
          <cell r="GH596">
            <v>0</v>
          </cell>
          <cell r="GI596">
            <v>2.8901999999999643E-7</v>
          </cell>
          <cell r="GJ596">
            <v>1.8298000000000007E-7</v>
          </cell>
          <cell r="GK596">
            <v>-1.0236999999999882E-7</v>
          </cell>
          <cell r="GL596">
            <v>-1.0499999999999984E-7</v>
          </cell>
          <cell r="GM596">
            <v>3.1499999999999953E-7</v>
          </cell>
          <cell r="GN596">
            <v>0</v>
          </cell>
          <cell r="GO596">
            <v>0</v>
          </cell>
          <cell r="GP596">
            <v>0</v>
          </cell>
          <cell r="GQ596">
            <v>0</v>
          </cell>
          <cell r="GR596">
            <v>1.9229999999976436E-8</v>
          </cell>
          <cell r="GS596">
            <v>0</v>
          </cell>
          <cell r="GT596">
            <v>0</v>
          </cell>
          <cell r="GU596">
            <v>1.9230000000000153E-8</v>
          </cell>
          <cell r="GV596">
            <v>0</v>
          </cell>
          <cell r="GW596">
            <v>0</v>
          </cell>
          <cell r="GX596">
            <v>0</v>
          </cell>
          <cell r="GY596">
            <v>0</v>
          </cell>
          <cell r="GZ596">
            <v>0</v>
          </cell>
          <cell r="HA596">
            <v>0</v>
          </cell>
          <cell r="HB596">
            <v>0</v>
          </cell>
          <cell r="HC596">
            <v>0</v>
          </cell>
          <cell r="HD596">
            <v>0</v>
          </cell>
          <cell r="HE596">
            <v>2.7720000000014703E-8</v>
          </cell>
          <cell r="HF596">
            <v>0</v>
          </cell>
          <cell r="HG596">
            <v>0</v>
          </cell>
          <cell r="HH596">
            <v>0</v>
          </cell>
          <cell r="HI596">
            <v>0</v>
          </cell>
          <cell r="HJ596">
            <v>0</v>
          </cell>
          <cell r="HK596">
            <v>0</v>
          </cell>
          <cell r="HL596">
            <v>0</v>
          </cell>
          <cell r="HM596">
            <v>0</v>
          </cell>
          <cell r="HN596">
            <v>2.7720000000001151E-8</v>
          </cell>
          <cell r="HO596">
            <v>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0</v>
          </cell>
          <cell r="HU596">
            <v>0</v>
          </cell>
          <cell r="HV596">
            <v>0</v>
          </cell>
          <cell r="HW596">
            <v>0</v>
          </cell>
          <cell r="HX596">
            <v>0</v>
          </cell>
          <cell r="HY596">
            <v>0</v>
          </cell>
          <cell r="HZ596">
            <v>0</v>
          </cell>
          <cell r="IA596">
            <v>0</v>
          </cell>
          <cell r="IB596">
            <v>0</v>
          </cell>
          <cell r="IC596">
            <v>0</v>
          </cell>
          <cell r="ID596">
            <v>0</v>
          </cell>
          <cell r="IE596">
            <v>0</v>
          </cell>
          <cell r="IF596">
            <v>0</v>
          </cell>
          <cell r="IG596">
            <v>0</v>
          </cell>
          <cell r="IH596">
            <v>0</v>
          </cell>
          <cell r="II596">
            <v>0</v>
          </cell>
          <cell r="IJ596">
            <v>0</v>
          </cell>
          <cell r="IK596">
            <v>0</v>
          </cell>
          <cell r="IL596">
            <v>0</v>
          </cell>
          <cell r="IM596">
            <v>0</v>
          </cell>
          <cell r="IN596">
            <v>0</v>
          </cell>
          <cell r="IO596">
            <v>0</v>
          </cell>
          <cell r="IP596">
            <v>0</v>
          </cell>
          <cell r="IQ596">
            <v>0</v>
          </cell>
          <cell r="IR596">
            <v>-3.5400000000036964E-9</v>
          </cell>
          <cell r="IS596">
            <v>0</v>
          </cell>
          <cell r="IT596">
            <v>-1.320999999999915E-8</v>
          </cell>
          <cell r="IU596">
            <v>9.67000000000223E-9</v>
          </cell>
          <cell r="IV596">
            <v>0</v>
          </cell>
          <cell r="IW596">
            <v>0</v>
          </cell>
          <cell r="IX596">
            <v>0</v>
          </cell>
          <cell r="IY596">
            <v>0</v>
          </cell>
          <cell r="IZ596">
            <v>0</v>
          </cell>
          <cell r="JA596">
            <v>0</v>
          </cell>
          <cell r="JB596">
            <v>0</v>
          </cell>
          <cell r="JC596">
            <v>0</v>
          </cell>
          <cell r="JD596">
            <v>0</v>
          </cell>
          <cell r="JE596">
            <v>1.0969999999967811E-8</v>
          </cell>
          <cell r="JF596">
            <v>0</v>
          </cell>
          <cell r="JG596">
            <v>0</v>
          </cell>
          <cell r="JH596">
            <v>1.0970000000001692E-8</v>
          </cell>
          <cell r="JI596">
            <v>0</v>
          </cell>
          <cell r="JJ596">
            <v>0</v>
          </cell>
          <cell r="JK596">
            <v>0</v>
          </cell>
          <cell r="JL596">
            <v>0</v>
          </cell>
          <cell r="JM596">
            <v>0</v>
          </cell>
          <cell r="JN596">
            <v>0</v>
          </cell>
          <cell r="JO596">
            <v>0</v>
          </cell>
          <cell r="JP596">
            <v>0</v>
          </cell>
          <cell r="JQ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0</v>
          </cell>
          <cell r="GD597">
            <v>0</v>
          </cell>
          <cell r="GE597">
            <v>-1.0362500000000259E-6</v>
          </cell>
          <cell r="GF597">
            <v>-7.4300000000000288E-8</v>
          </cell>
          <cell r="GG597">
            <v>5.191999999999831E-8</v>
          </cell>
          <cell r="GH597">
            <v>1.1109999999997934E-8</v>
          </cell>
          <cell r="GI597">
            <v>-5.0184999999999758E-7</v>
          </cell>
          <cell r="GJ597">
            <v>-2.4644000000000098E-7</v>
          </cell>
          <cell r="GK597">
            <v>-3.4114000000000534E-7</v>
          </cell>
          <cell r="GL597">
            <v>-1.9535999999999875E-7</v>
          </cell>
          <cell r="GM597">
            <v>3.0887000000000438E-7</v>
          </cell>
          <cell r="GN597">
            <v>-7.4919999999999615E-8</v>
          </cell>
          <cell r="GO597">
            <v>7.4719999999999176E-8</v>
          </cell>
          <cell r="GP597">
            <v>-3.3280000000000467E-8</v>
          </cell>
          <cell r="GQ597">
            <v>-1.5579999999999773E-8</v>
          </cell>
          <cell r="GR597">
            <v>-2.0500737999998297E-4</v>
          </cell>
          <cell r="GS597">
            <v>-4.5749170000000498E-5</v>
          </cell>
          <cell r="GT597">
            <v>1.2823520000000005E-5</v>
          </cell>
          <cell r="GU597">
            <v>-4.8776559999998137E-5</v>
          </cell>
          <cell r="GV597">
            <v>7.863845000000147E-5</v>
          </cell>
          <cell r="GW597">
            <v>1.7231281000000195E-4</v>
          </cell>
          <cell r="GX597">
            <v>4.3305059999998452E-5</v>
          </cell>
          <cell r="GY597">
            <v>-6.3112640000001496E-5</v>
          </cell>
          <cell r="GZ597">
            <v>-3.9816568999999705E-4</v>
          </cell>
          <cell r="HA597">
            <v>3.1198330000002661E-5</v>
          </cell>
          <cell r="HB597">
            <v>4.4741660000000016E-5</v>
          </cell>
          <cell r="HC597">
            <v>-1.1992959999999366E-5</v>
          </cell>
          <cell r="HD597">
            <v>-2.0230190000001397E-5</v>
          </cell>
          <cell r="HE597">
            <v>-6.8460882999998862E-4</v>
          </cell>
          <cell r="HF597">
            <v>4.8397530000000855E-5</v>
          </cell>
          <cell r="HG597">
            <v>5.1911844000000068E-4</v>
          </cell>
          <cell r="HH597">
            <v>-6.3938269999997549E-5</v>
          </cell>
          <cell r="HI597">
            <v>3.4018037999999917E-4</v>
          </cell>
          <cell r="HJ597">
            <v>-1.4562273000000292E-4</v>
          </cell>
          <cell r="HK597">
            <v>-2.7344264999999701E-4</v>
          </cell>
          <cell r="HL597">
            <v>-1.0056408600000039E-3</v>
          </cell>
          <cell r="HM597">
            <v>-4.4488451000000706E-4</v>
          </cell>
          <cell r="HN597">
            <v>9.7814940000010009E-5</v>
          </cell>
          <cell r="HO597">
            <v>2.686373899999997E-4</v>
          </cell>
          <cell r="HP597">
            <v>-1.1097854999999809E-4</v>
          </cell>
          <cell r="HQ597">
            <v>8.5750060000000516E-5</v>
          </cell>
          <cell r="HR597">
            <v>6.7788964000004004E-4</v>
          </cell>
          <cell r="HS597">
            <v>2.5042333999999306E-4</v>
          </cell>
          <cell r="HT597">
            <v>-4.8295385000000218E-4</v>
          </cell>
          <cell r="HU597">
            <v>1.8024597999999337E-4</v>
          </cell>
          <cell r="HV597">
            <v>-2.8932873000001719E-4</v>
          </cell>
          <cell r="HW597">
            <v>6.647134600000007E-4</v>
          </cell>
          <cell r="HX597">
            <v>-3.9968355000001565E-4</v>
          </cell>
          <cell r="HY597">
            <v>-1.5820204999998644E-4</v>
          </cell>
          <cell r="HZ597">
            <v>4.2240552000001597E-4</v>
          </cell>
          <cell r="IA597">
            <v>1.9958484999997583E-4</v>
          </cell>
          <cell r="IB597">
            <v>2.4403546000001386E-4</v>
          </cell>
          <cell r="IC597">
            <v>2.8383999999995885E-5</v>
          </cell>
          <cell r="ID597">
            <v>1.8265209999999976E-5</v>
          </cell>
          <cell r="IE597">
            <v>3.3551532999986922E-4</v>
          </cell>
          <cell r="IF597">
            <v>-2.4315777999999594E-4</v>
          </cell>
          <cell r="IG597">
            <v>-1.1744363999999924E-4</v>
          </cell>
          <cell r="IH597">
            <v>-4.8313700000010562E-5</v>
          </cell>
          <cell r="II597">
            <v>3.9516599999997459E-5</v>
          </cell>
          <cell r="IJ597">
            <v>2.9243668000000778E-4</v>
          </cell>
          <cell r="IK597">
            <v>-5.7751291000000815E-4</v>
          </cell>
          <cell r="IL597">
            <v>6.0618982999999238E-4</v>
          </cell>
          <cell r="IM597">
            <v>1.2594729999997056E-4</v>
          </cell>
          <cell r="IN597">
            <v>-6.782275999997478E-5</v>
          </cell>
          <cell r="IO597">
            <v>1.3344802999998989E-4</v>
          </cell>
          <cell r="IP597">
            <v>1.1139727999999807E-4</v>
          </cell>
          <cell r="IQ597">
            <v>8.0830399999998886E-5</v>
          </cell>
          <cell r="IR597">
            <v>-1.3998906900000163E-3</v>
          </cell>
          <cell r="IS597">
            <v>-3.1784493000000524E-4</v>
          </cell>
          <cell r="IT597">
            <v>3.0606755999999791E-4</v>
          </cell>
          <cell r="IU597">
            <v>-1.5175412999999388E-4</v>
          </cell>
          <cell r="IV597">
            <v>-7.6511088000000282E-4</v>
          </cell>
          <cell r="IW597">
            <v>3.5833077999998519E-4</v>
          </cell>
          <cell r="IX597">
            <v>-4.1085301999999047E-4</v>
          </cell>
          <cell r="IY597">
            <v>-1.1140356000000073E-4</v>
          </cell>
          <cell r="IZ597">
            <v>-6.7100997999999801E-4</v>
          </cell>
          <cell r="JA597">
            <v>6.0964720000028505E-5</v>
          </cell>
          <cell r="JB597">
            <v>4.4477532999999403E-4</v>
          </cell>
          <cell r="JC597">
            <v>-1.8739137000000142E-4</v>
          </cell>
          <cell r="JD597">
            <v>4.533879000000185E-5</v>
          </cell>
          <cell r="JE597">
            <v>-1.5358523200001972E-3</v>
          </cell>
          <cell r="JF597">
            <v>-7.8809106000000614E-4</v>
          </cell>
          <cell r="JG597">
            <v>-4.3655463999999616E-4</v>
          </cell>
          <cell r="JH597">
            <v>-1.9756834000000251E-4</v>
          </cell>
          <cell r="JI597">
            <v>1.3854462100000298E-3</v>
          </cell>
          <cell r="JJ597">
            <v>-5.3629866000001747E-4</v>
          </cell>
          <cell r="JK597">
            <v>-2.3543104000001147E-4</v>
          </cell>
          <cell r="JL597">
            <v>-3.4009109999968978E-5</v>
          </cell>
          <cell r="JM597">
            <v>-2.4032087999999174E-4</v>
          </cell>
          <cell r="JN597">
            <v>-1.2280869999999056E-4</v>
          </cell>
          <cell r="JO597">
            <v>9.8214350000007389E-5</v>
          </cell>
          <cell r="JP597">
            <v>-2.1875374999999822E-4</v>
          </cell>
          <cell r="JQ597">
            <v>-2.0967669999999786E-4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0</v>
          </cell>
          <cell r="GD598">
            <v>0</v>
          </cell>
          <cell r="GE598">
            <v>0</v>
          </cell>
          <cell r="GF598">
            <v>0</v>
          </cell>
          <cell r="GG598">
            <v>0</v>
          </cell>
          <cell r="GH598">
            <v>0</v>
          </cell>
          <cell r="GI598">
            <v>0</v>
          </cell>
          <cell r="GJ598">
            <v>0</v>
          </cell>
          <cell r="GK598">
            <v>0</v>
          </cell>
          <cell r="GL598">
            <v>0</v>
          </cell>
          <cell r="GM598">
            <v>0</v>
          </cell>
          <cell r="GN598">
            <v>0</v>
          </cell>
          <cell r="GO598">
            <v>0</v>
          </cell>
          <cell r="GP598">
            <v>0</v>
          </cell>
          <cell r="GQ598">
            <v>0</v>
          </cell>
          <cell r="GR598">
            <v>0</v>
          </cell>
          <cell r="GS598">
            <v>0</v>
          </cell>
          <cell r="GT598">
            <v>0</v>
          </cell>
          <cell r="GU598">
            <v>0</v>
          </cell>
          <cell r="GV598">
            <v>0</v>
          </cell>
          <cell r="GW598">
            <v>0</v>
          </cell>
          <cell r="GX598">
            <v>0</v>
          </cell>
          <cell r="GY598">
            <v>0</v>
          </cell>
          <cell r="GZ598">
            <v>0</v>
          </cell>
          <cell r="HA598">
            <v>0</v>
          </cell>
          <cell r="HB598">
            <v>0</v>
          </cell>
          <cell r="HC598">
            <v>0</v>
          </cell>
          <cell r="HD598">
            <v>0</v>
          </cell>
          <cell r="HE598">
            <v>0</v>
          </cell>
          <cell r="HF598">
            <v>0</v>
          </cell>
          <cell r="HG598">
            <v>0</v>
          </cell>
          <cell r="HH598">
            <v>0</v>
          </cell>
          <cell r="HI598">
            <v>0</v>
          </cell>
          <cell r="HJ598">
            <v>0</v>
          </cell>
          <cell r="HK598">
            <v>0</v>
          </cell>
          <cell r="HL598">
            <v>0</v>
          </cell>
          <cell r="HM598">
            <v>0</v>
          </cell>
          <cell r="HN598">
            <v>0</v>
          </cell>
          <cell r="HO598">
            <v>0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0</v>
          </cell>
          <cell r="HU598">
            <v>0</v>
          </cell>
          <cell r="HV598">
            <v>0</v>
          </cell>
          <cell r="HW598">
            <v>0</v>
          </cell>
          <cell r="HX598">
            <v>0</v>
          </cell>
          <cell r="HY598">
            <v>0</v>
          </cell>
          <cell r="HZ598">
            <v>0</v>
          </cell>
          <cell r="IA598">
            <v>0</v>
          </cell>
          <cell r="IB598">
            <v>0</v>
          </cell>
          <cell r="IC598">
            <v>0</v>
          </cell>
          <cell r="ID598">
            <v>0</v>
          </cell>
          <cell r="IE598">
            <v>0</v>
          </cell>
          <cell r="IF598">
            <v>0</v>
          </cell>
          <cell r="IG598">
            <v>0</v>
          </cell>
          <cell r="IH598">
            <v>0</v>
          </cell>
          <cell r="II598">
            <v>0</v>
          </cell>
          <cell r="IJ598">
            <v>0</v>
          </cell>
          <cell r="IK598">
            <v>0</v>
          </cell>
          <cell r="IL598">
            <v>0</v>
          </cell>
          <cell r="IM598">
            <v>0</v>
          </cell>
          <cell r="IN598">
            <v>0</v>
          </cell>
          <cell r="IO598">
            <v>0</v>
          </cell>
          <cell r="IP598">
            <v>0</v>
          </cell>
          <cell r="IQ598">
            <v>0</v>
          </cell>
          <cell r="IR598">
            <v>0</v>
          </cell>
          <cell r="IS598">
            <v>0</v>
          </cell>
          <cell r="IT598">
            <v>0</v>
          </cell>
          <cell r="IU598">
            <v>0</v>
          </cell>
          <cell r="IV598">
            <v>0</v>
          </cell>
          <cell r="IW598">
            <v>0</v>
          </cell>
          <cell r="IX598">
            <v>0</v>
          </cell>
          <cell r="IY598">
            <v>0</v>
          </cell>
          <cell r="IZ598">
            <v>0</v>
          </cell>
          <cell r="JA598">
            <v>0</v>
          </cell>
          <cell r="JB598">
            <v>0</v>
          </cell>
          <cell r="JC598">
            <v>0</v>
          </cell>
          <cell r="JD598">
            <v>0</v>
          </cell>
          <cell r="JE598">
            <v>0</v>
          </cell>
          <cell r="JF598">
            <v>0</v>
          </cell>
          <cell r="JG598">
            <v>0</v>
          </cell>
          <cell r="JH598">
            <v>0</v>
          </cell>
          <cell r="JI598">
            <v>0</v>
          </cell>
          <cell r="JJ598">
            <v>0</v>
          </cell>
          <cell r="JK598">
            <v>0</v>
          </cell>
          <cell r="JL598">
            <v>0</v>
          </cell>
          <cell r="JM598">
            <v>0</v>
          </cell>
          <cell r="JN598">
            <v>0</v>
          </cell>
          <cell r="JO598">
            <v>0</v>
          </cell>
          <cell r="JP598">
            <v>0</v>
          </cell>
          <cell r="JQ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0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-1.2882999999999992E-7</v>
          </cell>
          <cell r="FS599">
            <v>0</v>
          </cell>
          <cell r="FT599">
            <v>0</v>
          </cell>
          <cell r="FU599">
            <v>0</v>
          </cell>
          <cell r="FV599">
            <v>-1.0499999999999984E-7</v>
          </cell>
          <cell r="FW599">
            <v>-2.3829999999996687E-8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0</v>
          </cell>
          <cell r="GE599">
            <v>-3.241600000000169E-7</v>
          </cell>
          <cell r="GF599">
            <v>0</v>
          </cell>
          <cell r="GG599">
            <v>0</v>
          </cell>
          <cell r="GH599">
            <v>0</v>
          </cell>
          <cell r="GI599">
            <v>-3.9503000000000255E-7</v>
          </cell>
          <cell r="GJ599">
            <v>2.6025999999999537E-7</v>
          </cell>
          <cell r="GK599">
            <v>-2.943899999999977E-7</v>
          </cell>
          <cell r="GL599">
            <v>0</v>
          </cell>
          <cell r="GM599">
            <v>1.0499999999999984E-7</v>
          </cell>
          <cell r="GN599">
            <v>0</v>
          </cell>
          <cell r="GO599">
            <v>0</v>
          </cell>
          <cell r="GP599">
            <v>0</v>
          </cell>
          <cell r="GQ599">
            <v>0</v>
          </cell>
          <cell r="GR599">
            <v>1.6870000000001077E-8</v>
          </cell>
          <cell r="GS599">
            <v>0</v>
          </cell>
          <cell r="GT599">
            <v>0</v>
          </cell>
          <cell r="GU599">
            <v>0</v>
          </cell>
          <cell r="GV599">
            <v>0</v>
          </cell>
          <cell r="GW599">
            <v>0</v>
          </cell>
          <cell r="GX599">
            <v>0</v>
          </cell>
          <cell r="GY599">
            <v>0</v>
          </cell>
          <cell r="GZ599">
            <v>0</v>
          </cell>
          <cell r="HA599">
            <v>1.6870000000001077E-8</v>
          </cell>
          <cell r="HB599">
            <v>0</v>
          </cell>
          <cell r="HC599">
            <v>0</v>
          </cell>
          <cell r="HD599">
            <v>0</v>
          </cell>
          <cell r="HE599">
            <v>0</v>
          </cell>
          <cell r="HF599">
            <v>0</v>
          </cell>
          <cell r="HG599">
            <v>0</v>
          </cell>
          <cell r="HH599">
            <v>0</v>
          </cell>
          <cell r="HI599">
            <v>0</v>
          </cell>
          <cell r="HJ599">
            <v>0</v>
          </cell>
          <cell r="HK599">
            <v>0</v>
          </cell>
          <cell r="HL599">
            <v>0</v>
          </cell>
          <cell r="HM599">
            <v>0</v>
          </cell>
          <cell r="HN599">
            <v>0</v>
          </cell>
          <cell r="HO599">
            <v>0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0</v>
          </cell>
          <cell r="HU599">
            <v>0</v>
          </cell>
          <cell r="HV599">
            <v>0</v>
          </cell>
          <cell r="HW599">
            <v>0</v>
          </cell>
          <cell r="HX599">
            <v>0</v>
          </cell>
          <cell r="HY599">
            <v>0</v>
          </cell>
          <cell r="HZ599">
            <v>0</v>
          </cell>
          <cell r="IA599">
            <v>0</v>
          </cell>
          <cell r="IB599">
            <v>0</v>
          </cell>
          <cell r="IC599">
            <v>0</v>
          </cell>
          <cell r="ID599">
            <v>0</v>
          </cell>
          <cell r="IE599">
            <v>0</v>
          </cell>
          <cell r="IF599">
            <v>0</v>
          </cell>
          <cell r="IG599">
            <v>0</v>
          </cell>
          <cell r="IH599">
            <v>0</v>
          </cell>
          <cell r="II599">
            <v>0</v>
          </cell>
          <cell r="IJ599">
            <v>0</v>
          </cell>
          <cell r="IK599">
            <v>0</v>
          </cell>
          <cell r="IL599">
            <v>0</v>
          </cell>
          <cell r="IM599">
            <v>0</v>
          </cell>
          <cell r="IN599">
            <v>0</v>
          </cell>
          <cell r="IO599">
            <v>0</v>
          </cell>
          <cell r="IP599">
            <v>0</v>
          </cell>
          <cell r="IQ599">
            <v>0</v>
          </cell>
          <cell r="IR599">
            <v>0</v>
          </cell>
          <cell r="IS599">
            <v>0</v>
          </cell>
          <cell r="IT599">
            <v>0</v>
          </cell>
          <cell r="IU599">
            <v>0</v>
          </cell>
          <cell r="IV599">
            <v>0</v>
          </cell>
          <cell r="IW599">
            <v>0</v>
          </cell>
          <cell r="IX599">
            <v>0</v>
          </cell>
          <cell r="IY599">
            <v>0</v>
          </cell>
          <cell r="IZ599">
            <v>0</v>
          </cell>
          <cell r="JA599">
            <v>0</v>
          </cell>
          <cell r="JB599">
            <v>0</v>
          </cell>
          <cell r="JC599">
            <v>0</v>
          </cell>
          <cell r="JD599">
            <v>0</v>
          </cell>
          <cell r="JE599">
            <v>-1.6529999999977292E-8</v>
          </cell>
          <cell r="JF599">
            <v>0</v>
          </cell>
          <cell r="JG599">
            <v>0</v>
          </cell>
          <cell r="JH599">
            <v>-1.6530000000001009E-8</v>
          </cell>
          <cell r="JI599">
            <v>0</v>
          </cell>
          <cell r="JJ599">
            <v>0</v>
          </cell>
          <cell r="JK599">
            <v>0</v>
          </cell>
          <cell r="JL599">
            <v>0</v>
          </cell>
          <cell r="JM599">
            <v>0</v>
          </cell>
          <cell r="JN599">
            <v>0</v>
          </cell>
          <cell r="JO599">
            <v>0</v>
          </cell>
          <cell r="JP599">
            <v>0</v>
          </cell>
          <cell r="JQ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-1.2463659999996379E-5</v>
          </cell>
          <cell r="FS600">
            <v>0</v>
          </cell>
          <cell r="FT600">
            <v>4.0464999999999078E-6</v>
          </cell>
          <cell r="FU600">
            <v>-1.1732879999999495E-5</v>
          </cell>
          <cell r="FV600">
            <v>-2.2586709999999986E-5</v>
          </cell>
          <cell r="FW600">
            <v>0</v>
          </cell>
          <cell r="FX600">
            <v>1.3652189999999523E-5</v>
          </cell>
          <cell r="FY600">
            <v>0</v>
          </cell>
          <cell r="FZ600">
            <v>4.1572400000002008E-6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-1.8389230000012691E-5</v>
          </cell>
          <cell r="GF600">
            <v>0</v>
          </cell>
          <cell r="GG600">
            <v>2.4680999999998621E-7</v>
          </cell>
          <cell r="GH600">
            <v>9.7288499999997197E-6</v>
          </cell>
          <cell r="GI600">
            <v>1.0873430999999972E-4</v>
          </cell>
          <cell r="GJ600">
            <v>-1.4345637000000126E-4</v>
          </cell>
          <cell r="GK600">
            <v>-7.8619549999998928E-5</v>
          </cell>
          <cell r="GL600">
            <v>-4.5869899999995134E-6</v>
          </cell>
          <cell r="GM600">
            <v>7.5912979999995245E-5</v>
          </cell>
          <cell r="GN600">
            <v>-8.0153899999994144E-6</v>
          </cell>
          <cell r="GO600">
            <v>2.1666119999999567E-5</v>
          </cell>
          <cell r="GP600">
            <v>0</v>
          </cell>
          <cell r="GQ600">
            <v>0</v>
          </cell>
          <cell r="GR600">
            <v>2.3862585200005171E-3</v>
          </cell>
          <cell r="GS600">
            <v>0</v>
          </cell>
          <cell r="GT600">
            <v>-8.5971630000000743E-5</v>
          </cell>
          <cell r="GU600">
            <v>1.0288360000000052E-3</v>
          </cell>
          <cell r="GV600">
            <v>1.0676810700000483E-3</v>
          </cell>
          <cell r="GW600">
            <v>1.0308294200000179E-3</v>
          </cell>
          <cell r="GX600">
            <v>-1.4119578999999272E-4</v>
          </cell>
          <cell r="GY600">
            <v>-1.384374599999183E-4</v>
          </cell>
          <cell r="GZ600">
            <v>4.9624032000003537E-4</v>
          </cell>
          <cell r="HA600">
            <v>-5.7674662999998572E-4</v>
          </cell>
          <cell r="HB600">
            <v>-2.9497678000001137E-4</v>
          </cell>
          <cell r="HC600">
            <v>0</v>
          </cell>
          <cell r="HD600">
            <v>0</v>
          </cell>
          <cell r="HE600">
            <v>5.7212050999999597E-4</v>
          </cell>
          <cell r="HF600">
            <v>0</v>
          </cell>
          <cell r="HG600">
            <v>0</v>
          </cell>
          <cell r="HH600">
            <v>1.1849706999997323E-4</v>
          </cell>
          <cell r="HI600">
            <v>9.997906000003276E-5</v>
          </cell>
          <cell r="HJ600">
            <v>1.1223007000005225E-4</v>
          </cell>
          <cell r="HK600">
            <v>-4.7764265999997169E-4</v>
          </cell>
          <cell r="HL600">
            <v>1.5758143999999863E-4</v>
          </cell>
          <cell r="HM600">
            <v>2.1629241999998605E-4</v>
          </cell>
          <cell r="HN600">
            <v>3.2297604999997898E-4</v>
          </cell>
          <cell r="HO600">
            <v>2.2207059999973522E-5</v>
          </cell>
          <cell r="HP600">
            <v>0</v>
          </cell>
          <cell r="HQ600">
            <v>0</v>
          </cell>
          <cell r="HR600">
            <v>-1.5871770000019936E-4</v>
          </cell>
          <cell r="HS600">
            <v>0</v>
          </cell>
          <cell r="HT600">
            <v>8.1627120000010711E-5</v>
          </cell>
          <cell r="HU600">
            <v>-1.0393089999977123E-5</v>
          </cell>
          <cell r="HV600">
            <v>-1.3932112000000774E-4</v>
          </cell>
          <cell r="HW600">
            <v>-7.094709400000121E-4</v>
          </cell>
          <cell r="HX600">
            <v>8.1781828999993866E-4</v>
          </cell>
          <cell r="HY600">
            <v>-3.3109694000005296E-4</v>
          </cell>
          <cell r="HZ600">
            <v>3.3193805999998105E-4</v>
          </cell>
          <cell r="IA600">
            <v>-1.1220300000000516E-4</v>
          </cell>
          <cell r="IB600">
            <v>-8.7616079999991436E-5</v>
          </cell>
          <cell r="IC600">
            <v>0</v>
          </cell>
          <cell r="ID600">
            <v>0</v>
          </cell>
          <cell r="IE600">
            <v>-1.3654053400000699E-3</v>
          </cell>
          <cell r="IF600">
            <v>0</v>
          </cell>
          <cell r="IG600">
            <v>0</v>
          </cell>
          <cell r="IH600">
            <v>4.6947900000093856E-6</v>
          </cell>
          <cell r="II600">
            <v>-4.4321696999996552E-4</v>
          </cell>
          <cell r="IJ600">
            <v>-6.2621782000002457E-4</v>
          </cell>
          <cell r="IK600">
            <v>-5.8982300999999016E-4</v>
          </cell>
          <cell r="IL600">
            <v>7.8988735000001808E-4</v>
          </cell>
          <cell r="IM600">
            <v>-6.21806579999995E-4</v>
          </cell>
          <cell r="IN600">
            <v>2.1293631999996787E-4</v>
          </cell>
          <cell r="IO600">
            <v>-9.1859419999978931E-5</v>
          </cell>
          <cell r="IP600">
            <v>0</v>
          </cell>
          <cell r="IQ600">
            <v>0</v>
          </cell>
          <cell r="IR600">
            <v>1.7924616100000179E-3</v>
          </cell>
          <cell r="IS600">
            <v>0</v>
          </cell>
          <cell r="IT600">
            <v>7.4479530000004512E-5</v>
          </cell>
          <cell r="IU600">
            <v>-1.1239940999999143E-4</v>
          </cell>
          <cell r="IV600">
            <v>4.9665785000002627E-4</v>
          </cell>
          <cell r="IW600">
            <v>7.3837310999996797E-4</v>
          </cell>
          <cell r="IX600">
            <v>7.8974894000000129E-4</v>
          </cell>
          <cell r="IY600">
            <v>-2.2172933999992095E-4</v>
          </cell>
          <cell r="IZ600">
            <v>2.961265100000221E-4</v>
          </cell>
          <cell r="JA600">
            <v>-2.8965135000003084E-4</v>
          </cell>
          <cell r="JB600">
            <v>2.0855770000022256E-5</v>
          </cell>
          <cell r="JC600">
            <v>0</v>
          </cell>
          <cell r="JD600">
            <v>0</v>
          </cell>
          <cell r="JE600">
            <v>6.8298564000057738E-4</v>
          </cell>
          <cell r="JF600">
            <v>0</v>
          </cell>
          <cell r="JG600">
            <v>2.2715270000001064E-5</v>
          </cell>
          <cell r="JH600">
            <v>-1.2559007100000075E-3</v>
          </cell>
          <cell r="JI600">
            <v>8.5140235999997538E-4</v>
          </cell>
          <cell r="JJ600">
            <v>2.0682724000001262E-4</v>
          </cell>
          <cell r="JK600">
            <v>7.0614491000003943E-4</v>
          </cell>
          <cell r="JL600">
            <v>-2.4280077999994099E-4</v>
          </cell>
          <cell r="JM600">
            <v>5.4027798000008675E-4</v>
          </cell>
          <cell r="JN600">
            <v>-1.649073000000445E-4</v>
          </cell>
          <cell r="JO600">
            <v>1.9226669999997115E-5</v>
          </cell>
          <cell r="JP600">
            <v>0</v>
          </cell>
          <cell r="JQ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0</v>
          </cell>
          <cell r="GD601">
            <v>0</v>
          </cell>
          <cell r="GE601">
            <v>0</v>
          </cell>
          <cell r="GF601">
            <v>0</v>
          </cell>
          <cell r="GG601">
            <v>0</v>
          </cell>
          <cell r="GH601">
            <v>0</v>
          </cell>
          <cell r="GI601">
            <v>0</v>
          </cell>
          <cell r="GJ601">
            <v>0</v>
          </cell>
          <cell r="GK601">
            <v>0</v>
          </cell>
          <cell r="GL601">
            <v>0</v>
          </cell>
          <cell r="GM601">
            <v>0</v>
          </cell>
          <cell r="GN601">
            <v>0</v>
          </cell>
          <cell r="GO601">
            <v>0</v>
          </cell>
          <cell r="GP601">
            <v>0</v>
          </cell>
          <cell r="GQ601">
            <v>0</v>
          </cell>
          <cell r="GR601">
            <v>0</v>
          </cell>
          <cell r="GS601">
            <v>0</v>
          </cell>
          <cell r="GT601">
            <v>0</v>
          </cell>
          <cell r="GU601">
            <v>0</v>
          </cell>
          <cell r="GV601">
            <v>0</v>
          </cell>
          <cell r="GW601">
            <v>0</v>
          </cell>
          <cell r="GX601">
            <v>0</v>
          </cell>
          <cell r="GY601">
            <v>0</v>
          </cell>
          <cell r="GZ601">
            <v>0</v>
          </cell>
          <cell r="HA601">
            <v>0</v>
          </cell>
          <cell r="HB601">
            <v>0</v>
          </cell>
          <cell r="HC601">
            <v>0</v>
          </cell>
          <cell r="HD601">
            <v>0</v>
          </cell>
          <cell r="HE601">
            <v>0</v>
          </cell>
          <cell r="HF601">
            <v>0</v>
          </cell>
          <cell r="HG601">
            <v>0</v>
          </cell>
          <cell r="HH601">
            <v>0</v>
          </cell>
          <cell r="HI601">
            <v>0</v>
          </cell>
          <cell r="HJ601">
            <v>0</v>
          </cell>
          <cell r="HK601">
            <v>0</v>
          </cell>
          <cell r="HL601">
            <v>0</v>
          </cell>
          <cell r="HM601">
            <v>0</v>
          </cell>
          <cell r="HN601">
            <v>0</v>
          </cell>
          <cell r="HO601">
            <v>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0</v>
          </cell>
          <cell r="HU601">
            <v>0</v>
          </cell>
          <cell r="HV601">
            <v>0</v>
          </cell>
          <cell r="HW601">
            <v>0</v>
          </cell>
          <cell r="HX601">
            <v>0</v>
          </cell>
          <cell r="HY601">
            <v>0</v>
          </cell>
          <cell r="HZ601">
            <v>0</v>
          </cell>
          <cell r="IA601">
            <v>0</v>
          </cell>
          <cell r="IB601">
            <v>0</v>
          </cell>
          <cell r="IC601">
            <v>0</v>
          </cell>
          <cell r="ID601">
            <v>0</v>
          </cell>
          <cell r="IE601">
            <v>0</v>
          </cell>
          <cell r="IF601">
            <v>0</v>
          </cell>
          <cell r="IG601">
            <v>0</v>
          </cell>
          <cell r="IH601">
            <v>0</v>
          </cell>
          <cell r="II601">
            <v>0</v>
          </cell>
          <cell r="IJ601">
            <v>0</v>
          </cell>
          <cell r="IK601">
            <v>0</v>
          </cell>
          <cell r="IL601">
            <v>0</v>
          </cell>
          <cell r="IM601">
            <v>0</v>
          </cell>
          <cell r="IN601">
            <v>0</v>
          </cell>
          <cell r="IO601">
            <v>0</v>
          </cell>
          <cell r="IP601">
            <v>0</v>
          </cell>
          <cell r="IQ601">
            <v>0</v>
          </cell>
          <cell r="IR601">
            <v>0</v>
          </cell>
          <cell r="IS601">
            <v>0</v>
          </cell>
          <cell r="IT601">
            <v>0</v>
          </cell>
          <cell r="IU601">
            <v>0</v>
          </cell>
          <cell r="IV601">
            <v>0</v>
          </cell>
          <cell r="IW601">
            <v>0</v>
          </cell>
          <cell r="IX601">
            <v>0</v>
          </cell>
          <cell r="IY601">
            <v>0</v>
          </cell>
          <cell r="IZ601">
            <v>0</v>
          </cell>
          <cell r="JA601">
            <v>0</v>
          </cell>
          <cell r="JB601">
            <v>0</v>
          </cell>
          <cell r="JC601">
            <v>0</v>
          </cell>
          <cell r="JD601">
            <v>0</v>
          </cell>
          <cell r="JE601">
            <v>0</v>
          </cell>
          <cell r="JF601">
            <v>0</v>
          </cell>
          <cell r="JG601">
            <v>0</v>
          </cell>
          <cell r="JH601">
            <v>0</v>
          </cell>
          <cell r="JI601">
            <v>0</v>
          </cell>
          <cell r="JJ601">
            <v>0</v>
          </cell>
          <cell r="JK601">
            <v>0</v>
          </cell>
          <cell r="JL601">
            <v>0</v>
          </cell>
          <cell r="JM601">
            <v>0</v>
          </cell>
          <cell r="JN601">
            <v>0</v>
          </cell>
          <cell r="JO601">
            <v>0</v>
          </cell>
          <cell r="JP601">
            <v>0</v>
          </cell>
          <cell r="JQ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0</v>
          </cell>
          <cell r="GD602">
            <v>0</v>
          </cell>
          <cell r="GE602">
            <v>0</v>
          </cell>
          <cell r="GF602">
            <v>0</v>
          </cell>
          <cell r="GG602">
            <v>0</v>
          </cell>
          <cell r="GH602">
            <v>0</v>
          </cell>
          <cell r="GI602">
            <v>0</v>
          </cell>
          <cell r="GJ602">
            <v>0</v>
          </cell>
          <cell r="GK602">
            <v>0</v>
          </cell>
          <cell r="GL602">
            <v>0</v>
          </cell>
          <cell r="GM602">
            <v>0</v>
          </cell>
          <cell r="GN602">
            <v>0</v>
          </cell>
          <cell r="GO602">
            <v>0</v>
          </cell>
          <cell r="GP602">
            <v>0</v>
          </cell>
          <cell r="GQ602">
            <v>0</v>
          </cell>
          <cell r="GR602">
            <v>0</v>
          </cell>
          <cell r="GS602">
            <v>0</v>
          </cell>
          <cell r="GT602">
            <v>0</v>
          </cell>
          <cell r="GU602">
            <v>0</v>
          </cell>
          <cell r="GV602">
            <v>0</v>
          </cell>
          <cell r="GW602">
            <v>0</v>
          </cell>
          <cell r="GX602">
            <v>0</v>
          </cell>
          <cell r="GY602">
            <v>0</v>
          </cell>
          <cell r="GZ602">
            <v>0</v>
          </cell>
          <cell r="HA602">
            <v>0</v>
          </cell>
          <cell r="HB602">
            <v>0</v>
          </cell>
          <cell r="HC602">
            <v>0</v>
          </cell>
          <cell r="HD602">
            <v>0</v>
          </cell>
          <cell r="HE602">
            <v>0</v>
          </cell>
          <cell r="HF602">
            <v>0</v>
          </cell>
          <cell r="HG602">
            <v>0</v>
          </cell>
          <cell r="HH602">
            <v>0</v>
          </cell>
          <cell r="HI602">
            <v>0</v>
          </cell>
          <cell r="HJ602">
            <v>0</v>
          </cell>
          <cell r="HK602">
            <v>0</v>
          </cell>
          <cell r="HL602">
            <v>0</v>
          </cell>
          <cell r="HM602">
            <v>0</v>
          </cell>
          <cell r="HN602">
            <v>0</v>
          </cell>
          <cell r="HO602">
            <v>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0</v>
          </cell>
          <cell r="HU602">
            <v>0</v>
          </cell>
          <cell r="HV602">
            <v>0</v>
          </cell>
          <cell r="HW602">
            <v>0</v>
          </cell>
          <cell r="HX602">
            <v>0</v>
          </cell>
          <cell r="HY602">
            <v>0</v>
          </cell>
          <cell r="HZ602">
            <v>0</v>
          </cell>
          <cell r="IA602">
            <v>0</v>
          </cell>
          <cell r="IB602">
            <v>0</v>
          </cell>
          <cell r="IC602">
            <v>0</v>
          </cell>
          <cell r="ID602">
            <v>0</v>
          </cell>
          <cell r="IE602">
            <v>0</v>
          </cell>
          <cell r="IF602">
            <v>0</v>
          </cell>
          <cell r="IG602">
            <v>0</v>
          </cell>
          <cell r="IH602">
            <v>0</v>
          </cell>
          <cell r="II602">
            <v>0</v>
          </cell>
          <cell r="IJ602">
            <v>0</v>
          </cell>
          <cell r="IK602">
            <v>0</v>
          </cell>
          <cell r="IL602">
            <v>0</v>
          </cell>
          <cell r="IM602">
            <v>0</v>
          </cell>
          <cell r="IN602">
            <v>0</v>
          </cell>
          <cell r="IO602">
            <v>0</v>
          </cell>
          <cell r="IP602">
            <v>0</v>
          </cell>
          <cell r="IQ602">
            <v>0</v>
          </cell>
          <cell r="IR602">
            <v>0</v>
          </cell>
          <cell r="IS602">
            <v>0</v>
          </cell>
          <cell r="IT602">
            <v>0</v>
          </cell>
          <cell r="IU602">
            <v>0</v>
          </cell>
          <cell r="IV602">
            <v>0</v>
          </cell>
          <cell r="IW602">
            <v>0</v>
          </cell>
          <cell r="IX602">
            <v>0</v>
          </cell>
          <cell r="IY602">
            <v>0</v>
          </cell>
          <cell r="IZ602">
            <v>0</v>
          </cell>
          <cell r="JA602">
            <v>0</v>
          </cell>
          <cell r="JB602">
            <v>0</v>
          </cell>
          <cell r="JC602">
            <v>0</v>
          </cell>
          <cell r="JD602">
            <v>0</v>
          </cell>
          <cell r="JE602">
            <v>0</v>
          </cell>
          <cell r="JF602">
            <v>0</v>
          </cell>
          <cell r="JG602">
            <v>0</v>
          </cell>
          <cell r="JH602">
            <v>0</v>
          </cell>
          <cell r="JI602">
            <v>0</v>
          </cell>
          <cell r="JJ602">
            <v>0</v>
          </cell>
          <cell r="JK602">
            <v>0</v>
          </cell>
          <cell r="JL602">
            <v>0</v>
          </cell>
          <cell r="JM602">
            <v>0</v>
          </cell>
          <cell r="JN602">
            <v>0</v>
          </cell>
          <cell r="JO602">
            <v>0</v>
          </cell>
          <cell r="JP602">
            <v>0</v>
          </cell>
          <cell r="JQ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0</v>
          </cell>
          <cell r="GD603">
            <v>0</v>
          </cell>
          <cell r="GE603">
            <v>0</v>
          </cell>
          <cell r="GF603">
            <v>0</v>
          </cell>
          <cell r="GG603">
            <v>0</v>
          </cell>
          <cell r="GH603">
            <v>0</v>
          </cell>
          <cell r="GI603">
            <v>0</v>
          </cell>
          <cell r="GJ603">
            <v>0</v>
          </cell>
          <cell r="GK603">
            <v>0</v>
          </cell>
          <cell r="GL603">
            <v>0</v>
          </cell>
          <cell r="GM603">
            <v>0</v>
          </cell>
          <cell r="GN603">
            <v>0</v>
          </cell>
          <cell r="GO603">
            <v>0</v>
          </cell>
          <cell r="GP603">
            <v>0</v>
          </cell>
          <cell r="GQ603">
            <v>0</v>
          </cell>
          <cell r="GR603">
            <v>0</v>
          </cell>
          <cell r="GS603">
            <v>0</v>
          </cell>
          <cell r="GT603">
            <v>0</v>
          </cell>
          <cell r="GU603">
            <v>0</v>
          </cell>
          <cell r="GV603">
            <v>0</v>
          </cell>
          <cell r="GW603">
            <v>0</v>
          </cell>
          <cell r="GX603">
            <v>0</v>
          </cell>
          <cell r="GY603">
            <v>0</v>
          </cell>
          <cell r="GZ603">
            <v>0</v>
          </cell>
          <cell r="HA603">
            <v>0</v>
          </cell>
          <cell r="HB603">
            <v>0</v>
          </cell>
          <cell r="HC603">
            <v>0</v>
          </cell>
          <cell r="HD603">
            <v>0</v>
          </cell>
          <cell r="HE603">
            <v>0</v>
          </cell>
          <cell r="HF603">
            <v>0</v>
          </cell>
          <cell r="HG603">
            <v>0</v>
          </cell>
          <cell r="HH603">
            <v>0</v>
          </cell>
          <cell r="HI603">
            <v>0</v>
          </cell>
          <cell r="HJ603">
            <v>0</v>
          </cell>
          <cell r="HK603">
            <v>0</v>
          </cell>
          <cell r="HL603">
            <v>0</v>
          </cell>
          <cell r="HM603">
            <v>0</v>
          </cell>
          <cell r="HN603">
            <v>0</v>
          </cell>
          <cell r="HO603">
            <v>0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0</v>
          </cell>
          <cell r="HU603">
            <v>0</v>
          </cell>
          <cell r="HV603">
            <v>0</v>
          </cell>
          <cell r="HW603">
            <v>0</v>
          </cell>
          <cell r="HX603">
            <v>0</v>
          </cell>
          <cell r="HY603">
            <v>0</v>
          </cell>
          <cell r="HZ603">
            <v>0</v>
          </cell>
          <cell r="IA603">
            <v>0</v>
          </cell>
          <cell r="IB603">
            <v>0</v>
          </cell>
          <cell r="IC603">
            <v>0</v>
          </cell>
          <cell r="ID603">
            <v>0</v>
          </cell>
          <cell r="IE603">
            <v>0</v>
          </cell>
          <cell r="IF603">
            <v>0</v>
          </cell>
          <cell r="IG603">
            <v>0</v>
          </cell>
          <cell r="IH603">
            <v>0</v>
          </cell>
          <cell r="II603">
            <v>0</v>
          </cell>
          <cell r="IJ603">
            <v>0</v>
          </cell>
          <cell r="IK603">
            <v>0</v>
          </cell>
          <cell r="IL603">
            <v>0</v>
          </cell>
          <cell r="IM603">
            <v>0</v>
          </cell>
          <cell r="IN603">
            <v>0</v>
          </cell>
          <cell r="IO603">
            <v>0</v>
          </cell>
          <cell r="IP603">
            <v>0</v>
          </cell>
          <cell r="IQ603">
            <v>0</v>
          </cell>
          <cell r="IR603">
            <v>0</v>
          </cell>
          <cell r="IS603">
            <v>0</v>
          </cell>
          <cell r="IT603">
            <v>0</v>
          </cell>
          <cell r="IU603">
            <v>0</v>
          </cell>
          <cell r="IV603">
            <v>0</v>
          </cell>
          <cell r="IW603">
            <v>0</v>
          </cell>
          <cell r="IX603">
            <v>0</v>
          </cell>
          <cell r="IY603">
            <v>0</v>
          </cell>
          <cell r="IZ603">
            <v>0</v>
          </cell>
          <cell r="JA603">
            <v>0</v>
          </cell>
          <cell r="JB603">
            <v>0</v>
          </cell>
          <cell r="JC603">
            <v>0</v>
          </cell>
          <cell r="JD603">
            <v>0</v>
          </cell>
          <cell r="JE603">
            <v>0</v>
          </cell>
          <cell r="JF603">
            <v>0</v>
          </cell>
          <cell r="JG603">
            <v>0</v>
          </cell>
          <cell r="JH603">
            <v>0</v>
          </cell>
          <cell r="JI603">
            <v>0</v>
          </cell>
          <cell r="JJ603">
            <v>0</v>
          </cell>
          <cell r="JK603">
            <v>0</v>
          </cell>
          <cell r="JL603">
            <v>0</v>
          </cell>
          <cell r="JM603">
            <v>0</v>
          </cell>
          <cell r="JN603">
            <v>0</v>
          </cell>
          <cell r="JO603">
            <v>0</v>
          </cell>
          <cell r="JP603">
            <v>0</v>
          </cell>
          <cell r="JQ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0</v>
          </cell>
          <cell r="GD604">
            <v>0</v>
          </cell>
          <cell r="GE604">
            <v>0</v>
          </cell>
          <cell r="GF604">
            <v>0</v>
          </cell>
          <cell r="GG604">
            <v>0</v>
          </cell>
          <cell r="GH604">
            <v>0</v>
          </cell>
          <cell r="GI604">
            <v>0</v>
          </cell>
          <cell r="GJ604">
            <v>0</v>
          </cell>
          <cell r="GK604">
            <v>0</v>
          </cell>
          <cell r="GL604">
            <v>0</v>
          </cell>
          <cell r="GM604">
            <v>0</v>
          </cell>
          <cell r="GN604">
            <v>0</v>
          </cell>
          <cell r="GO604">
            <v>0</v>
          </cell>
          <cell r="GP604">
            <v>0</v>
          </cell>
          <cell r="GQ604">
            <v>0</v>
          </cell>
          <cell r="GR604">
            <v>0</v>
          </cell>
          <cell r="GS604">
            <v>0</v>
          </cell>
          <cell r="GT604">
            <v>0</v>
          </cell>
          <cell r="GU604">
            <v>0</v>
          </cell>
          <cell r="GV604">
            <v>0</v>
          </cell>
          <cell r="GW604">
            <v>0</v>
          </cell>
          <cell r="GX604">
            <v>0</v>
          </cell>
          <cell r="GY604">
            <v>0</v>
          </cell>
          <cell r="GZ604">
            <v>0</v>
          </cell>
          <cell r="HA604">
            <v>0</v>
          </cell>
          <cell r="HB604">
            <v>0</v>
          </cell>
          <cell r="HC604">
            <v>0</v>
          </cell>
          <cell r="HD604">
            <v>0</v>
          </cell>
          <cell r="HE604">
            <v>0</v>
          </cell>
          <cell r="HF604">
            <v>0</v>
          </cell>
          <cell r="HG604">
            <v>0</v>
          </cell>
          <cell r="HH604">
            <v>0</v>
          </cell>
          <cell r="HI604">
            <v>0</v>
          </cell>
          <cell r="HJ604">
            <v>0</v>
          </cell>
          <cell r="HK604">
            <v>0</v>
          </cell>
          <cell r="HL604">
            <v>0</v>
          </cell>
          <cell r="HM604">
            <v>0</v>
          </cell>
          <cell r="HN604">
            <v>0</v>
          </cell>
          <cell r="HO604">
            <v>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0</v>
          </cell>
          <cell r="HU604">
            <v>0</v>
          </cell>
          <cell r="HV604">
            <v>0</v>
          </cell>
          <cell r="HW604">
            <v>0</v>
          </cell>
          <cell r="HX604">
            <v>0</v>
          </cell>
          <cell r="HY604">
            <v>0</v>
          </cell>
          <cell r="HZ604">
            <v>0</v>
          </cell>
          <cell r="IA604">
            <v>0</v>
          </cell>
          <cell r="IB604">
            <v>0</v>
          </cell>
          <cell r="IC604">
            <v>0</v>
          </cell>
          <cell r="ID604">
            <v>0</v>
          </cell>
          <cell r="IE604">
            <v>0</v>
          </cell>
          <cell r="IF604">
            <v>0</v>
          </cell>
          <cell r="IG604">
            <v>0</v>
          </cell>
          <cell r="IH604">
            <v>0</v>
          </cell>
          <cell r="II604">
            <v>0</v>
          </cell>
          <cell r="IJ604">
            <v>0</v>
          </cell>
          <cell r="IK604">
            <v>0</v>
          </cell>
          <cell r="IL604">
            <v>0</v>
          </cell>
          <cell r="IM604">
            <v>0</v>
          </cell>
          <cell r="IN604">
            <v>0</v>
          </cell>
          <cell r="IO604">
            <v>0</v>
          </cell>
          <cell r="IP604">
            <v>0</v>
          </cell>
          <cell r="IQ604">
            <v>0</v>
          </cell>
          <cell r="IR604">
            <v>0</v>
          </cell>
          <cell r="IS604">
            <v>0</v>
          </cell>
          <cell r="IT604">
            <v>0</v>
          </cell>
          <cell r="IU604">
            <v>0</v>
          </cell>
          <cell r="IV604">
            <v>0</v>
          </cell>
          <cell r="IW604">
            <v>0</v>
          </cell>
          <cell r="IX604">
            <v>0</v>
          </cell>
          <cell r="IY604">
            <v>0</v>
          </cell>
          <cell r="IZ604">
            <v>0</v>
          </cell>
          <cell r="JA604">
            <v>0</v>
          </cell>
          <cell r="JB604">
            <v>0</v>
          </cell>
          <cell r="JC604">
            <v>0</v>
          </cell>
          <cell r="JD604">
            <v>0</v>
          </cell>
          <cell r="JE604">
            <v>0</v>
          </cell>
          <cell r="JF604">
            <v>0</v>
          </cell>
          <cell r="JG604">
            <v>0</v>
          </cell>
          <cell r="JH604">
            <v>0</v>
          </cell>
          <cell r="JI604">
            <v>0</v>
          </cell>
          <cell r="JJ604">
            <v>0</v>
          </cell>
          <cell r="JK604">
            <v>0</v>
          </cell>
          <cell r="JL604">
            <v>0</v>
          </cell>
          <cell r="JM604">
            <v>0</v>
          </cell>
          <cell r="JN604">
            <v>0</v>
          </cell>
          <cell r="JO604">
            <v>0</v>
          </cell>
          <cell r="JP604">
            <v>0</v>
          </cell>
          <cell r="JQ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0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-2.0999999999999968E-7</v>
          </cell>
          <cell r="FS605">
            <v>0</v>
          </cell>
          <cell r="FT605">
            <v>0</v>
          </cell>
          <cell r="FU605">
            <v>0</v>
          </cell>
          <cell r="FV605">
            <v>-1.0499999999999984E-7</v>
          </cell>
          <cell r="FW605">
            <v>0</v>
          </cell>
          <cell r="FX605">
            <v>-1.0499999999999984E-7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0</v>
          </cell>
          <cell r="GD605">
            <v>0</v>
          </cell>
          <cell r="GE605">
            <v>-4.9747000000001135E-7</v>
          </cell>
          <cell r="GF605">
            <v>0</v>
          </cell>
          <cell r="GG605">
            <v>0</v>
          </cell>
          <cell r="GH605">
            <v>0</v>
          </cell>
          <cell r="GI605">
            <v>-1.7303000000000197E-7</v>
          </cell>
          <cell r="GJ605">
            <v>-1.4285999999999883E-7</v>
          </cell>
          <cell r="GK605">
            <v>-3.9158000000000007E-7</v>
          </cell>
          <cell r="GL605">
            <v>1.0499999999999984E-7</v>
          </cell>
          <cell r="GM605">
            <v>1.0499999999999984E-7</v>
          </cell>
          <cell r="GN605">
            <v>0</v>
          </cell>
          <cell r="GO605">
            <v>0</v>
          </cell>
          <cell r="GP605">
            <v>0</v>
          </cell>
          <cell r="GQ605">
            <v>0</v>
          </cell>
          <cell r="GR605">
            <v>0</v>
          </cell>
          <cell r="GS605">
            <v>0</v>
          </cell>
          <cell r="GT605">
            <v>0</v>
          </cell>
          <cell r="GU605">
            <v>0</v>
          </cell>
          <cell r="GV605">
            <v>0</v>
          </cell>
          <cell r="GW605">
            <v>0</v>
          </cell>
          <cell r="GX605">
            <v>0</v>
          </cell>
          <cell r="GY605">
            <v>0</v>
          </cell>
          <cell r="GZ605">
            <v>0</v>
          </cell>
          <cell r="HA605">
            <v>0</v>
          </cell>
          <cell r="HB605">
            <v>0</v>
          </cell>
          <cell r="HC605">
            <v>0</v>
          </cell>
          <cell r="HD605">
            <v>0</v>
          </cell>
          <cell r="HE605">
            <v>0</v>
          </cell>
          <cell r="HF605">
            <v>0</v>
          </cell>
          <cell r="HG605">
            <v>0</v>
          </cell>
          <cell r="HH605">
            <v>0</v>
          </cell>
          <cell r="HI605">
            <v>0</v>
          </cell>
          <cell r="HJ605">
            <v>0</v>
          </cell>
          <cell r="HK605">
            <v>0</v>
          </cell>
          <cell r="HL605">
            <v>0</v>
          </cell>
          <cell r="HM605">
            <v>0</v>
          </cell>
          <cell r="HN605">
            <v>0</v>
          </cell>
          <cell r="HO605">
            <v>0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0</v>
          </cell>
          <cell r="HU605">
            <v>0</v>
          </cell>
          <cell r="HV605">
            <v>0</v>
          </cell>
          <cell r="HW605">
            <v>0</v>
          </cell>
          <cell r="HX605">
            <v>0</v>
          </cell>
          <cell r="HY605">
            <v>0</v>
          </cell>
          <cell r="HZ605">
            <v>0</v>
          </cell>
          <cell r="IA605">
            <v>0</v>
          </cell>
          <cell r="IB605">
            <v>0</v>
          </cell>
          <cell r="IC605">
            <v>0</v>
          </cell>
          <cell r="ID605">
            <v>0</v>
          </cell>
          <cell r="IE605">
            <v>0</v>
          </cell>
          <cell r="IF605">
            <v>0</v>
          </cell>
          <cell r="IG605">
            <v>0</v>
          </cell>
          <cell r="IH605">
            <v>0</v>
          </cell>
          <cell r="II605">
            <v>0</v>
          </cell>
          <cell r="IJ605">
            <v>0</v>
          </cell>
          <cell r="IK605">
            <v>0</v>
          </cell>
          <cell r="IL605">
            <v>0</v>
          </cell>
          <cell r="IM605">
            <v>0</v>
          </cell>
          <cell r="IN605">
            <v>0</v>
          </cell>
          <cell r="IO605">
            <v>0</v>
          </cell>
          <cell r="IP605">
            <v>0</v>
          </cell>
          <cell r="IQ605">
            <v>0</v>
          </cell>
          <cell r="IR605">
            <v>1.8159999999969346E-8</v>
          </cell>
          <cell r="IS605">
            <v>0</v>
          </cell>
          <cell r="IT605">
            <v>0</v>
          </cell>
          <cell r="IU605">
            <v>1.8160000000003228E-8</v>
          </cell>
          <cell r="IV605">
            <v>0</v>
          </cell>
          <cell r="IW605">
            <v>0</v>
          </cell>
          <cell r="IX605">
            <v>0</v>
          </cell>
          <cell r="IY605">
            <v>0</v>
          </cell>
          <cell r="IZ605">
            <v>0</v>
          </cell>
          <cell r="JA605">
            <v>0</v>
          </cell>
          <cell r="JB605">
            <v>0</v>
          </cell>
          <cell r="JC605">
            <v>0</v>
          </cell>
          <cell r="JD605">
            <v>0</v>
          </cell>
          <cell r="JE605">
            <v>1.8159999999969346E-8</v>
          </cell>
          <cell r="JF605">
            <v>0</v>
          </cell>
          <cell r="JG605">
            <v>0</v>
          </cell>
          <cell r="JH605">
            <v>1.8159999999996452E-8</v>
          </cell>
          <cell r="JI605">
            <v>0</v>
          </cell>
          <cell r="JJ605">
            <v>0</v>
          </cell>
          <cell r="JK605">
            <v>0</v>
          </cell>
          <cell r="JL605">
            <v>0</v>
          </cell>
          <cell r="JM605">
            <v>0</v>
          </cell>
          <cell r="JN605">
            <v>0</v>
          </cell>
          <cell r="JO605">
            <v>0</v>
          </cell>
          <cell r="JP605">
            <v>0</v>
          </cell>
          <cell r="JQ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0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0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1.484077000002415E-5</v>
          </cell>
          <cell r="FS606">
            <v>0</v>
          </cell>
          <cell r="FT606">
            <v>0</v>
          </cell>
          <cell r="FU606">
            <v>0</v>
          </cell>
          <cell r="FV606">
            <v>6.4346249999999716E-5</v>
          </cell>
          <cell r="FW606">
            <v>0</v>
          </cell>
          <cell r="FX606">
            <v>-4.9505479999996382E-5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0</v>
          </cell>
          <cell r="GD606">
            <v>0</v>
          </cell>
          <cell r="GE606">
            <v>-4.6268860000003853E-5</v>
          </cell>
          <cell r="GF606">
            <v>0</v>
          </cell>
          <cell r="GG606">
            <v>2.4249570000002552E-5</v>
          </cell>
          <cell r="GH606">
            <v>-5.218654999999961E-5</v>
          </cell>
          <cell r="GI606">
            <v>-1.0344169999999125E-5</v>
          </cell>
          <cell r="GJ606">
            <v>1.3628094000000396E-4</v>
          </cell>
          <cell r="GK606">
            <v>-9.7142210000001478E-5</v>
          </cell>
          <cell r="GL606">
            <v>-5.9504140000003064E-5</v>
          </cell>
          <cell r="GM606">
            <v>1.77854000000012E-5</v>
          </cell>
          <cell r="GN606">
            <v>0</v>
          </cell>
          <cell r="GO606">
            <v>-5.4076999999978781E-6</v>
          </cell>
          <cell r="GP606">
            <v>0</v>
          </cell>
          <cell r="GQ606">
            <v>0</v>
          </cell>
          <cell r="GR606">
            <v>-7.4444146999974592E-4</v>
          </cell>
          <cell r="GS606">
            <v>0</v>
          </cell>
          <cell r="GT606">
            <v>0</v>
          </cell>
          <cell r="GU606">
            <v>-4.2693500000023921E-5</v>
          </cell>
          <cell r="GV606">
            <v>-4.857880699999928E-4</v>
          </cell>
          <cell r="GW606">
            <v>-9.0163849999991275E-5</v>
          </cell>
          <cell r="GX606">
            <v>0</v>
          </cell>
          <cell r="GY606">
            <v>0</v>
          </cell>
          <cell r="GZ606">
            <v>0</v>
          </cell>
          <cell r="HA606">
            <v>-1.2579604999998772E-4</v>
          </cell>
          <cell r="HB606">
            <v>0</v>
          </cell>
          <cell r="HC606">
            <v>0</v>
          </cell>
          <cell r="HD606">
            <v>0</v>
          </cell>
          <cell r="HE606">
            <v>-2.3438771999995112E-4</v>
          </cell>
          <cell r="HF606">
            <v>0</v>
          </cell>
          <cell r="HG606">
            <v>0</v>
          </cell>
          <cell r="HH606">
            <v>-1.2354012999998831E-4</v>
          </cell>
          <cell r="HI606">
            <v>0</v>
          </cell>
          <cell r="HJ606">
            <v>0</v>
          </cell>
          <cell r="HK606">
            <v>0</v>
          </cell>
          <cell r="HL606">
            <v>0</v>
          </cell>
          <cell r="HM606">
            <v>0</v>
          </cell>
          <cell r="HN606">
            <v>-1.1084758999999056E-4</v>
          </cell>
          <cell r="HO606">
            <v>0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0</v>
          </cell>
          <cell r="HU606">
            <v>0</v>
          </cell>
          <cell r="HV606">
            <v>0</v>
          </cell>
          <cell r="HW606">
            <v>0</v>
          </cell>
          <cell r="HX606">
            <v>0</v>
          </cell>
          <cell r="HY606">
            <v>0</v>
          </cell>
          <cell r="HZ606">
            <v>0</v>
          </cell>
          <cell r="IA606">
            <v>0</v>
          </cell>
          <cell r="IB606">
            <v>0</v>
          </cell>
          <cell r="IC606">
            <v>0</v>
          </cell>
          <cell r="ID606">
            <v>0</v>
          </cell>
          <cell r="IE606">
            <v>-7.041082000003307E-5</v>
          </cell>
          <cell r="IF606">
            <v>0</v>
          </cell>
          <cell r="IG606">
            <v>0</v>
          </cell>
          <cell r="IH606">
            <v>-7.0410819999977559E-5</v>
          </cell>
          <cell r="II606">
            <v>0</v>
          </cell>
          <cell r="IJ606">
            <v>0</v>
          </cell>
          <cell r="IK606">
            <v>0</v>
          </cell>
          <cell r="IL606">
            <v>0</v>
          </cell>
          <cell r="IM606">
            <v>0</v>
          </cell>
          <cell r="IN606">
            <v>0</v>
          </cell>
          <cell r="IO606">
            <v>0</v>
          </cell>
          <cell r="IP606">
            <v>0</v>
          </cell>
          <cell r="IQ606">
            <v>0</v>
          </cell>
          <cell r="IR606">
            <v>6.4203003000007364E-4</v>
          </cell>
          <cell r="IS606">
            <v>0</v>
          </cell>
          <cell r="IT606">
            <v>5.3421799999994746E-5</v>
          </cell>
          <cell r="IU606">
            <v>5.885713300000095E-4</v>
          </cell>
          <cell r="IV606">
            <v>3.6900000000006372E-8</v>
          </cell>
          <cell r="IW606">
            <v>0</v>
          </cell>
          <cell r="IX606">
            <v>0</v>
          </cell>
          <cell r="IY606">
            <v>0</v>
          </cell>
          <cell r="IZ606">
            <v>0</v>
          </cell>
          <cell r="JA606">
            <v>0</v>
          </cell>
          <cell r="JB606">
            <v>0</v>
          </cell>
          <cell r="JC606">
            <v>0</v>
          </cell>
          <cell r="JD606">
            <v>0</v>
          </cell>
          <cell r="JE606">
            <v>-2.3218900000454568E-6</v>
          </cell>
          <cell r="JF606">
            <v>0</v>
          </cell>
          <cell r="JG606">
            <v>0</v>
          </cell>
          <cell r="JH606">
            <v>-2.3218899999899456E-6</v>
          </cell>
          <cell r="JI606">
            <v>0</v>
          </cell>
          <cell r="JJ606">
            <v>0</v>
          </cell>
          <cell r="JK606">
            <v>0</v>
          </cell>
          <cell r="JL606">
            <v>0</v>
          </cell>
          <cell r="JM606">
            <v>0</v>
          </cell>
          <cell r="JN606">
            <v>0</v>
          </cell>
          <cell r="JO606">
            <v>0</v>
          </cell>
          <cell r="JP606">
            <v>0</v>
          </cell>
          <cell r="JQ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3.9825650000019364E-5</v>
          </cell>
          <cell r="FS607">
            <v>0</v>
          </cell>
          <cell r="FT607">
            <v>0</v>
          </cell>
          <cell r="FU607">
            <v>-3.2111299999963705E-6</v>
          </cell>
          <cell r="FV607">
            <v>-3.6758239999996889E-5</v>
          </cell>
          <cell r="FW607">
            <v>2.1954720000001704E-5</v>
          </cell>
          <cell r="FX607">
            <v>5.7840300000000511E-5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6.0646728999996791E-4</v>
          </cell>
          <cell r="GF607">
            <v>0</v>
          </cell>
          <cell r="GG607">
            <v>2.3805090000002249E-5</v>
          </cell>
          <cell r="GH607">
            <v>1.1123173999999514E-4</v>
          </cell>
          <cell r="GI607">
            <v>1.7667810000010498E-5</v>
          </cell>
          <cell r="GJ607">
            <v>7.913715000000543E-5</v>
          </cell>
          <cell r="GK607">
            <v>1.8607247999999355E-4</v>
          </cell>
          <cell r="GL607">
            <v>-5.2028120000005562E-5</v>
          </cell>
          <cell r="GM607">
            <v>2.7220540000000987E-4</v>
          </cell>
          <cell r="GN607">
            <v>0</v>
          </cell>
          <cell r="GO607">
            <v>-3.1624260000001625E-5</v>
          </cell>
          <cell r="GP607">
            <v>0</v>
          </cell>
          <cell r="GQ607">
            <v>0</v>
          </cell>
          <cell r="GR607">
            <v>3.8456242000006746E-4</v>
          </cell>
          <cell r="GS607">
            <v>0</v>
          </cell>
          <cell r="GT607">
            <v>0</v>
          </cell>
          <cell r="GU607">
            <v>-1.2743445000000519E-4</v>
          </cell>
          <cell r="GV607">
            <v>5.2265457999998988E-4</v>
          </cell>
          <cell r="GW607">
            <v>0</v>
          </cell>
          <cell r="GX607">
            <v>0</v>
          </cell>
          <cell r="GY607">
            <v>0</v>
          </cell>
          <cell r="GZ607">
            <v>0</v>
          </cell>
          <cell r="HA607">
            <v>-1.0657710000000487E-5</v>
          </cell>
          <cell r="HB607">
            <v>0</v>
          </cell>
          <cell r="HC607">
            <v>0</v>
          </cell>
          <cell r="HD607">
            <v>0</v>
          </cell>
          <cell r="HE607">
            <v>2.0608537999988741E-4</v>
          </cell>
          <cell r="HF607">
            <v>0</v>
          </cell>
          <cell r="HG607">
            <v>0</v>
          </cell>
          <cell r="HH607">
            <v>0</v>
          </cell>
          <cell r="HI607">
            <v>0</v>
          </cell>
          <cell r="HJ607">
            <v>0</v>
          </cell>
          <cell r="HK607">
            <v>0</v>
          </cell>
          <cell r="HL607">
            <v>0</v>
          </cell>
          <cell r="HM607">
            <v>0</v>
          </cell>
          <cell r="HN607">
            <v>2.0608537999999843E-4</v>
          </cell>
          <cell r="HO607">
            <v>0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0</v>
          </cell>
          <cell r="HV607">
            <v>0</v>
          </cell>
          <cell r="HW607">
            <v>0</v>
          </cell>
          <cell r="HX607">
            <v>0</v>
          </cell>
          <cell r="HY607">
            <v>0</v>
          </cell>
          <cell r="HZ607">
            <v>0</v>
          </cell>
          <cell r="IA607">
            <v>0</v>
          </cell>
          <cell r="IB607">
            <v>0</v>
          </cell>
          <cell r="IC607">
            <v>0</v>
          </cell>
          <cell r="ID607">
            <v>0</v>
          </cell>
          <cell r="IE607">
            <v>-3.6046990000038193E-5</v>
          </cell>
          <cell r="IF607">
            <v>0</v>
          </cell>
          <cell r="IG607">
            <v>0</v>
          </cell>
          <cell r="IH607">
            <v>0</v>
          </cell>
          <cell r="II607">
            <v>-3.6046990000010437E-5</v>
          </cell>
          <cell r="IJ607">
            <v>0</v>
          </cell>
          <cell r="IK607">
            <v>0</v>
          </cell>
          <cell r="IL607">
            <v>0</v>
          </cell>
          <cell r="IM607">
            <v>0</v>
          </cell>
          <cell r="IN607">
            <v>0</v>
          </cell>
          <cell r="IO607">
            <v>0</v>
          </cell>
          <cell r="IP607">
            <v>0</v>
          </cell>
          <cell r="IQ607">
            <v>0</v>
          </cell>
          <cell r="IR607">
            <v>-6.5957726999998911E-4</v>
          </cell>
          <cell r="IS607">
            <v>0</v>
          </cell>
          <cell r="IT607">
            <v>5.7596359999995128E-5</v>
          </cell>
          <cell r="IU607">
            <v>-5.0507362999999139E-4</v>
          </cell>
          <cell r="IV607">
            <v>0</v>
          </cell>
          <cell r="IW607">
            <v>0</v>
          </cell>
          <cell r="IX607">
            <v>0</v>
          </cell>
          <cell r="IY607">
            <v>0</v>
          </cell>
          <cell r="IZ607">
            <v>0</v>
          </cell>
          <cell r="JA607">
            <v>0</v>
          </cell>
          <cell r="JB607">
            <v>-2.1209999999999285E-4</v>
          </cell>
          <cell r="JC607">
            <v>0</v>
          </cell>
          <cell r="JD607">
            <v>0</v>
          </cell>
          <cell r="JE607">
            <v>-1.1292092999992676E-4</v>
          </cell>
          <cell r="JF607">
            <v>0</v>
          </cell>
          <cell r="JG607">
            <v>0</v>
          </cell>
          <cell r="JH607">
            <v>-1.1292092999999614E-4</v>
          </cell>
          <cell r="JI607">
            <v>0</v>
          </cell>
          <cell r="JJ607">
            <v>0</v>
          </cell>
          <cell r="JK607">
            <v>0</v>
          </cell>
          <cell r="JL607">
            <v>0</v>
          </cell>
          <cell r="JM607">
            <v>0</v>
          </cell>
          <cell r="JN607">
            <v>0</v>
          </cell>
          <cell r="JO607">
            <v>0</v>
          </cell>
          <cell r="JP607">
            <v>0</v>
          </cell>
          <cell r="JQ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0</v>
          </cell>
          <cell r="GD608">
            <v>0</v>
          </cell>
          <cell r="GE608">
            <v>0</v>
          </cell>
          <cell r="GF608">
            <v>0</v>
          </cell>
          <cell r="GG608">
            <v>0</v>
          </cell>
          <cell r="GH608">
            <v>0</v>
          </cell>
          <cell r="GI608">
            <v>0</v>
          </cell>
          <cell r="GJ608">
            <v>0</v>
          </cell>
          <cell r="GK608">
            <v>0</v>
          </cell>
          <cell r="GL608">
            <v>0</v>
          </cell>
          <cell r="GM608">
            <v>0</v>
          </cell>
          <cell r="GN608">
            <v>0</v>
          </cell>
          <cell r="GO608">
            <v>0</v>
          </cell>
          <cell r="GP608">
            <v>0</v>
          </cell>
          <cell r="GQ608">
            <v>0</v>
          </cell>
          <cell r="GR608">
            <v>0</v>
          </cell>
          <cell r="GS608">
            <v>0</v>
          </cell>
          <cell r="GT608">
            <v>0</v>
          </cell>
          <cell r="GU608">
            <v>0</v>
          </cell>
          <cell r="GV608">
            <v>0</v>
          </cell>
          <cell r="GW608">
            <v>0</v>
          </cell>
          <cell r="GX608">
            <v>0</v>
          </cell>
          <cell r="GY608">
            <v>0</v>
          </cell>
          <cell r="GZ608">
            <v>0</v>
          </cell>
          <cell r="HA608">
            <v>0</v>
          </cell>
          <cell r="HB608">
            <v>0</v>
          </cell>
          <cell r="HC608">
            <v>0</v>
          </cell>
          <cell r="HD608">
            <v>0</v>
          </cell>
          <cell r="HE608">
            <v>0</v>
          </cell>
          <cell r="HF608">
            <v>0</v>
          </cell>
          <cell r="HG608">
            <v>0</v>
          </cell>
          <cell r="HH608">
            <v>0</v>
          </cell>
          <cell r="HI608">
            <v>0</v>
          </cell>
          <cell r="HJ608">
            <v>0</v>
          </cell>
          <cell r="HK608">
            <v>0</v>
          </cell>
          <cell r="HL608">
            <v>0</v>
          </cell>
          <cell r="HM608">
            <v>0</v>
          </cell>
          <cell r="HN608">
            <v>0</v>
          </cell>
          <cell r="HO608">
            <v>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0</v>
          </cell>
          <cell r="HU608">
            <v>0</v>
          </cell>
          <cell r="HV608">
            <v>0</v>
          </cell>
          <cell r="HW608">
            <v>0</v>
          </cell>
          <cell r="HX608">
            <v>0</v>
          </cell>
          <cell r="HY608">
            <v>0</v>
          </cell>
          <cell r="HZ608">
            <v>0</v>
          </cell>
          <cell r="IA608">
            <v>0</v>
          </cell>
          <cell r="IB608">
            <v>0</v>
          </cell>
          <cell r="IC608">
            <v>0</v>
          </cell>
          <cell r="ID608">
            <v>0</v>
          </cell>
          <cell r="IE608">
            <v>0</v>
          </cell>
          <cell r="IF608">
            <v>0</v>
          </cell>
          <cell r="IG608">
            <v>0</v>
          </cell>
          <cell r="IH608">
            <v>0</v>
          </cell>
          <cell r="II608">
            <v>0</v>
          </cell>
          <cell r="IJ608">
            <v>0</v>
          </cell>
          <cell r="IK608">
            <v>0</v>
          </cell>
          <cell r="IL608">
            <v>0</v>
          </cell>
          <cell r="IM608">
            <v>0</v>
          </cell>
          <cell r="IN608">
            <v>0</v>
          </cell>
          <cell r="IO608">
            <v>0</v>
          </cell>
          <cell r="IP608">
            <v>0</v>
          </cell>
          <cell r="IQ608">
            <v>0</v>
          </cell>
          <cell r="IR608">
            <v>0</v>
          </cell>
          <cell r="IS608">
            <v>0</v>
          </cell>
          <cell r="IT608">
            <v>0</v>
          </cell>
          <cell r="IU608">
            <v>0</v>
          </cell>
          <cell r="IV608">
            <v>0</v>
          </cell>
          <cell r="IW608">
            <v>0</v>
          </cell>
          <cell r="IX608">
            <v>0</v>
          </cell>
          <cell r="IY608">
            <v>0</v>
          </cell>
          <cell r="IZ608">
            <v>0</v>
          </cell>
          <cell r="JA608">
            <v>0</v>
          </cell>
          <cell r="JB608">
            <v>0</v>
          </cell>
          <cell r="JC608">
            <v>0</v>
          </cell>
          <cell r="JD608">
            <v>0</v>
          </cell>
          <cell r="JE608">
            <v>0</v>
          </cell>
          <cell r="JF608">
            <v>0</v>
          </cell>
          <cell r="JG608">
            <v>0</v>
          </cell>
          <cell r="JH608">
            <v>0</v>
          </cell>
          <cell r="JI608">
            <v>0</v>
          </cell>
          <cell r="JJ608">
            <v>0</v>
          </cell>
          <cell r="JK608">
            <v>0</v>
          </cell>
          <cell r="JL608">
            <v>0</v>
          </cell>
          <cell r="JM608">
            <v>0</v>
          </cell>
          <cell r="JN608">
            <v>0</v>
          </cell>
          <cell r="JO608">
            <v>0</v>
          </cell>
          <cell r="JP608">
            <v>0</v>
          </cell>
          <cell r="JQ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  <cell r="GK609">
            <v>0</v>
          </cell>
          <cell r="GL609">
            <v>0</v>
          </cell>
          <cell r="GM609">
            <v>0</v>
          </cell>
          <cell r="GN609">
            <v>0</v>
          </cell>
          <cell r="GO609">
            <v>0</v>
          </cell>
          <cell r="GP609">
            <v>0</v>
          </cell>
          <cell r="GQ609">
            <v>0</v>
          </cell>
          <cell r="GR609">
            <v>0</v>
          </cell>
          <cell r="GS609">
            <v>0</v>
          </cell>
          <cell r="GT609">
            <v>0</v>
          </cell>
          <cell r="GU609">
            <v>0</v>
          </cell>
          <cell r="GV609">
            <v>0</v>
          </cell>
          <cell r="GW609">
            <v>0</v>
          </cell>
          <cell r="GX609">
            <v>0</v>
          </cell>
          <cell r="GY609">
            <v>0</v>
          </cell>
          <cell r="GZ609">
            <v>0</v>
          </cell>
          <cell r="HA609">
            <v>0</v>
          </cell>
          <cell r="HB609">
            <v>0</v>
          </cell>
          <cell r="HC609">
            <v>0</v>
          </cell>
          <cell r="HD609">
            <v>0</v>
          </cell>
          <cell r="HE609">
            <v>0</v>
          </cell>
          <cell r="HF609">
            <v>0</v>
          </cell>
          <cell r="HG609">
            <v>0</v>
          </cell>
          <cell r="HH609">
            <v>0</v>
          </cell>
          <cell r="HI609">
            <v>0</v>
          </cell>
          <cell r="HJ609">
            <v>0</v>
          </cell>
          <cell r="HK609">
            <v>0</v>
          </cell>
          <cell r="HL609">
            <v>0</v>
          </cell>
          <cell r="HM609">
            <v>0</v>
          </cell>
          <cell r="HN609">
            <v>0</v>
          </cell>
          <cell r="HO609">
            <v>0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0</v>
          </cell>
          <cell r="HU609">
            <v>0</v>
          </cell>
          <cell r="HV609">
            <v>0</v>
          </cell>
          <cell r="HW609">
            <v>0</v>
          </cell>
          <cell r="HX609">
            <v>0</v>
          </cell>
          <cell r="HY609">
            <v>0</v>
          </cell>
          <cell r="HZ609">
            <v>0</v>
          </cell>
          <cell r="IA609">
            <v>0</v>
          </cell>
          <cell r="IB609">
            <v>0</v>
          </cell>
          <cell r="IC609">
            <v>0</v>
          </cell>
          <cell r="ID609">
            <v>0</v>
          </cell>
          <cell r="IE609">
            <v>0</v>
          </cell>
          <cell r="IF609">
            <v>0</v>
          </cell>
          <cell r="IG609">
            <v>0</v>
          </cell>
          <cell r="IH609">
            <v>0</v>
          </cell>
          <cell r="II609">
            <v>0</v>
          </cell>
          <cell r="IJ609">
            <v>0</v>
          </cell>
          <cell r="IK609">
            <v>0</v>
          </cell>
          <cell r="IL609">
            <v>0</v>
          </cell>
          <cell r="IM609">
            <v>0</v>
          </cell>
          <cell r="IN609">
            <v>0</v>
          </cell>
          <cell r="IO609">
            <v>0</v>
          </cell>
          <cell r="IP609">
            <v>0</v>
          </cell>
          <cell r="IQ609">
            <v>0</v>
          </cell>
          <cell r="IR609">
            <v>0</v>
          </cell>
          <cell r="IS609">
            <v>0</v>
          </cell>
          <cell r="IT609">
            <v>0</v>
          </cell>
          <cell r="IU609">
            <v>0</v>
          </cell>
          <cell r="IV609">
            <v>0</v>
          </cell>
          <cell r="IW609">
            <v>0</v>
          </cell>
          <cell r="IX609">
            <v>0</v>
          </cell>
          <cell r="IY609">
            <v>0</v>
          </cell>
          <cell r="IZ609">
            <v>0</v>
          </cell>
          <cell r="JA609">
            <v>0</v>
          </cell>
          <cell r="JB609">
            <v>0</v>
          </cell>
          <cell r="JC609">
            <v>0</v>
          </cell>
          <cell r="JD609">
            <v>0</v>
          </cell>
          <cell r="JE609">
            <v>0</v>
          </cell>
          <cell r="JF609">
            <v>0</v>
          </cell>
          <cell r="JG609">
            <v>0</v>
          </cell>
          <cell r="JH609">
            <v>0</v>
          </cell>
          <cell r="JI609">
            <v>0</v>
          </cell>
          <cell r="JJ609">
            <v>0</v>
          </cell>
          <cell r="JK609">
            <v>0</v>
          </cell>
          <cell r="JL609">
            <v>0</v>
          </cell>
          <cell r="JM609">
            <v>0</v>
          </cell>
          <cell r="JN609">
            <v>0</v>
          </cell>
          <cell r="JO609">
            <v>0</v>
          </cell>
          <cell r="JP609">
            <v>0</v>
          </cell>
          <cell r="JQ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0</v>
          </cell>
          <cell r="FF610">
            <v>0</v>
          </cell>
          <cell r="FG610">
            <v>0</v>
          </cell>
          <cell r="FH610">
            <v>0</v>
          </cell>
          <cell r="FI610">
            <v>0</v>
          </cell>
          <cell r="FJ610">
            <v>0</v>
          </cell>
          <cell r="FK610">
            <v>0</v>
          </cell>
          <cell r="FL610">
            <v>0</v>
          </cell>
          <cell r="FM610">
            <v>0</v>
          </cell>
          <cell r="FN610">
            <v>0</v>
          </cell>
          <cell r="FO610">
            <v>0</v>
          </cell>
          <cell r="FP610">
            <v>0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0</v>
          </cell>
          <cell r="GD610">
            <v>0</v>
          </cell>
          <cell r="GE610">
            <v>0</v>
          </cell>
          <cell r="GF610">
            <v>0</v>
          </cell>
          <cell r="GG610">
            <v>0</v>
          </cell>
          <cell r="GH610">
            <v>0</v>
          </cell>
          <cell r="GI610">
            <v>0</v>
          </cell>
          <cell r="GJ610">
            <v>0</v>
          </cell>
          <cell r="GK610">
            <v>0</v>
          </cell>
          <cell r="GL610">
            <v>0</v>
          </cell>
          <cell r="GM610">
            <v>0</v>
          </cell>
          <cell r="GN610">
            <v>0</v>
          </cell>
          <cell r="GO610">
            <v>0</v>
          </cell>
          <cell r="GP610">
            <v>0</v>
          </cell>
          <cell r="GQ610">
            <v>0</v>
          </cell>
          <cell r="GR610">
            <v>0</v>
          </cell>
          <cell r="GS610">
            <v>0</v>
          </cell>
          <cell r="GT610">
            <v>0</v>
          </cell>
          <cell r="GU610">
            <v>0</v>
          </cell>
          <cell r="GV610">
            <v>0</v>
          </cell>
          <cell r="GW610">
            <v>0</v>
          </cell>
          <cell r="GX610">
            <v>0</v>
          </cell>
          <cell r="GY610">
            <v>0</v>
          </cell>
          <cell r="GZ610">
            <v>0</v>
          </cell>
          <cell r="HA610">
            <v>0</v>
          </cell>
          <cell r="HB610">
            <v>0</v>
          </cell>
          <cell r="HC610">
            <v>0</v>
          </cell>
          <cell r="HD610">
            <v>0</v>
          </cell>
          <cell r="HE610">
            <v>0</v>
          </cell>
          <cell r="HF610">
            <v>0</v>
          </cell>
          <cell r="HG610">
            <v>0</v>
          </cell>
          <cell r="HH610">
            <v>0</v>
          </cell>
          <cell r="HI610">
            <v>0</v>
          </cell>
          <cell r="HJ610">
            <v>0</v>
          </cell>
          <cell r="HK610">
            <v>0</v>
          </cell>
          <cell r="HL610">
            <v>0</v>
          </cell>
          <cell r="HM610">
            <v>0</v>
          </cell>
          <cell r="HN610">
            <v>0</v>
          </cell>
          <cell r="HO610">
            <v>0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0</v>
          </cell>
          <cell r="HU610">
            <v>0</v>
          </cell>
          <cell r="HV610">
            <v>0</v>
          </cell>
          <cell r="HW610">
            <v>0</v>
          </cell>
          <cell r="HX610">
            <v>0</v>
          </cell>
          <cell r="HY610">
            <v>0</v>
          </cell>
          <cell r="HZ610">
            <v>0</v>
          </cell>
          <cell r="IA610">
            <v>0</v>
          </cell>
          <cell r="IB610">
            <v>0</v>
          </cell>
          <cell r="IC610">
            <v>0</v>
          </cell>
          <cell r="ID610">
            <v>0</v>
          </cell>
          <cell r="IE610">
            <v>0</v>
          </cell>
          <cell r="IF610">
            <v>0</v>
          </cell>
          <cell r="IG610">
            <v>0</v>
          </cell>
          <cell r="IH610">
            <v>0</v>
          </cell>
          <cell r="II610">
            <v>0</v>
          </cell>
          <cell r="IJ610">
            <v>0</v>
          </cell>
          <cell r="IK610">
            <v>0</v>
          </cell>
          <cell r="IL610">
            <v>0</v>
          </cell>
          <cell r="IM610">
            <v>0</v>
          </cell>
          <cell r="IN610">
            <v>0</v>
          </cell>
          <cell r="IO610">
            <v>0</v>
          </cell>
          <cell r="IP610">
            <v>0</v>
          </cell>
          <cell r="IQ610">
            <v>0</v>
          </cell>
          <cell r="IR610">
            <v>0</v>
          </cell>
          <cell r="IS610">
            <v>0</v>
          </cell>
          <cell r="IT610">
            <v>0</v>
          </cell>
          <cell r="IU610">
            <v>0</v>
          </cell>
          <cell r="IV610">
            <v>0</v>
          </cell>
          <cell r="IW610">
            <v>0</v>
          </cell>
          <cell r="IX610">
            <v>0</v>
          </cell>
          <cell r="IY610">
            <v>0</v>
          </cell>
          <cell r="IZ610">
            <v>0</v>
          </cell>
          <cell r="JA610">
            <v>0</v>
          </cell>
          <cell r="JB610">
            <v>0</v>
          </cell>
          <cell r="JC610">
            <v>0</v>
          </cell>
          <cell r="JD610">
            <v>0</v>
          </cell>
          <cell r="JE610">
            <v>0</v>
          </cell>
          <cell r="JF610">
            <v>0</v>
          </cell>
          <cell r="JG610">
            <v>0</v>
          </cell>
          <cell r="JH610">
            <v>0</v>
          </cell>
          <cell r="JI610">
            <v>0</v>
          </cell>
          <cell r="JJ610">
            <v>0</v>
          </cell>
          <cell r="JK610">
            <v>0</v>
          </cell>
          <cell r="JL610">
            <v>0</v>
          </cell>
          <cell r="JM610">
            <v>0</v>
          </cell>
          <cell r="JN610">
            <v>0</v>
          </cell>
          <cell r="JO610">
            <v>0</v>
          </cell>
          <cell r="JP610">
            <v>0</v>
          </cell>
          <cell r="JQ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0</v>
          </cell>
          <cell r="GD611">
            <v>0</v>
          </cell>
          <cell r="GE611">
            <v>0</v>
          </cell>
          <cell r="GF611">
            <v>0</v>
          </cell>
          <cell r="GG611">
            <v>0</v>
          </cell>
          <cell r="GH611">
            <v>0</v>
          </cell>
          <cell r="GI611">
            <v>0</v>
          </cell>
          <cell r="GJ611">
            <v>0</v>
          </cell>
          <cell r="GK611">
            <v>0</v>
          </cell>
          <cell r="GL611">
            <v>0</v>
          </cell>
          <cell r="GM611">
            <v>0</v>
          </cell>
          <cell r="GN611">
            <v>0</v>
          </cell>
          <cell r="GO611">
            <v>0</v>
          </cell>
          <cell r="GP611">
            <v>0</v>
          </cell>
          <cell r="GQ611">
            <v>0</v>
          </cell>
          <cell r="GR611">
            <v>0</v>
          </cell>
          <cell r="GS611">
            <v>0</v>
          </cell>
          <cell r="GT611">
            <v>0</v>
          </cell>
          <cell r="GU611">
            <v>0</v>
          </cell>
          <cell r="GV611">
            <v>0</v>
          </cell>
          <cell r="GW611">
            <v>0</v>
          </cell>
          <cell r="GX611">
            <v>0</v>
          </cell>
          <cell r="GY611">
            <v>0</v>
          </cell>
          <cell r="GZ611">
            <v>0</v>
          </cell>
          <cell r="HA611">
            <v>0</v>
          </cell>
          <cell r="HB611">
            <v>0</v>
          </cell>
          <cell r="HC611">
            <v>0</v>
          </cell>
          <cell r="HD611">
            <v>0</v>
          </cell>
          <cell r="HE611">
            <v>0</v>
          </cell>
          <cell r="HF611">
            <v>0</v>
          </cell>
          <cell r="HG611">
            <v>0</v>
          </cell>
          <cell r="HH611">
            <v>0</v>
          </cell>
          <cell r="HI611">
            <v>0</v>
          </cell>
          <cell r="HJ611">
            <v>0</v>
          </cell>
          <cell r="HK611">
            <v>0</v>
          </cell>
          <cell r="HL611">
            <v>0</v>
          </cell>
          <cell r="HM611">
            <v>0</v>
          </cell>
          <cell r="HN611">
            <v>0</v>
          </cell>
          <cell r="HO611">
            <v>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0</v>
          </cell>
          <cell r="HU611">
            <v>0</v>
          </cell>
          <cell r="HV611">
            <v>0</v>
          </cell>
          <cell r="HW611">
            <v>0</v>
          </cell>
          <cell r="HX611">
            <v>0</v>
          </cell>
          <cell r="HY611">
            <v>0</v>
          </cell>
          <cell r="HZ611">
            <v>0</v>
          </cell>
          <cell r="IA611">
            <v>0</v>
          </cell>
          <cell r="IB611">
            <v>0</v>
          </cell>
          <cell r="IC611">
            <v>0</v>
          </cell>
          <cell r="ID611">
            <v>0</v>
          </cell>
          <cell r="IE611">
            <v>0</v>
          </cell>
          <cell r="IF611">
            <v>0</v>
          </cell>
          <cell r="IG611">
            <v>0</v>
          </cell>
          <cell r="IH611">
            <v>0</v>
          </cell>
          <cell r="II611">
            <v>0</v>
          </cell>
          <cell r="IJ611">
            <v>0</v>
          </cell>
          <cell r="IK611">
            <v>0</v>
          </cell>
          <cell r="IL611">
            <v>0</v>
          </cell>
          <cell r="IM611">
            <v>0</v>
          </cell>
          <cell r="IN611">
            <v>0</v>
          </cell>
          <cell r="IO611">
            <v>0</v>
          </cell>
          <cell r="IP611">
            <v>0</v>
          </cell>
          <cell r="IQ611">
            <v>0</v>
          </cell>
          <cell r="IR611">
            <v>0</v>
          </cell>
          <cell r="IS611">
            <v>0</v>
          </cell>
          <cell r="IT611">
            <v>0</v>
          </cell>
          <cell r="IU611">
            <v>0</v>
          </cell>
          <cell r="IV611">
            <v>0</v>
          </cell>
          <cell r="IW611">
            <v>0</v>
          </cell>
          <cell r="IX611">
            <v>0</v>
          </cell>
          <cell r="IY611">
            <v>0</v>
          </cell>
          <cell r="IZ611">
            <v>0</v>
          </cell>
          <cell r="JA611">
            <v>0</v>
          </cell>
          <cell r="JB611">
            <v>0</v>
          </cell>
          <cell r="JC611">
            <v>0</v>
          </cell>
          <cell r="JD611">
            <v>0</v>
          </cell>
          <cell r="JE611">
            <v>0</v>
          </cell>
          <cell r="JF611">
            <v>0</v>
          </cell>
          <cell r="JG611">
            <v>0</v>
          </cell>
          <cell r="JH611">
            <v>0</v>
          </cell>
          <cell r="JI611">
            <v>0</v>
          </cell>
          <cell r="JJ611">
            <v>0</v>
          </cell>
          <cell r="JK611">
            <v>0</v>
          </cell>
          <cell r="JL611">
            <v>0</v>
          </cell>
          <cell r="JM611">
            <v>0</v>
          </cell>
          <cell r="JN611">
            <v>0</v>
          </cell>
          <cell r="JO611">
            <v>0</v>
          </cell>
          <cell r="JP611">
            <v>0</v>
          </cell>
          <cell r="JQ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0</v>
          </cell>
          <cell r="FK612">
            <v>0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0</v>
          </cell>
          <cell r="GD612">
            <v>0</v>
          </cell>
          <cell r="GE612">
            <v>0</v>
          </cell>
          <cell r="GF612">
            <v>0</v>
          </cell>
          <cell r="GG612">
            <v>0</v>
          </cell>
          <cell r="GH612">
            <v>0</v>
          </cell>
          <cell r="GI612">
            <v>0</v>
          </cell>
          <cell r="GJ612">
            <v>0</v>
          </cell>
          <cell r="GK612">
            <v>0</v>
          </cell>
          <cell r="GL612">
            <v>0</v>
          </cell>
          <cell r="GM612">
            <v>0</v>
          </cell>
          <cell r="GN612">
            <v>0</v>
          </cell>
          <cell r="GO612">
            <v>0</v>
          </cell>
          <cell r="GP612">
            <v>0</v>
          </cell>
          <cell r="GQ612">
            <v>0</v>
          </cell>
          <cell r="GR612">
            <v>0</v>
          </cell>
          <cell r="GS612">
            <v>0</v>
          </cell>
          <cell r="GT612">
            <v>0</v>
          </cell>
          <cell r="GU612">
            <v>0</v>
          </cell>
          <cell r="GV612">
            <v>0</v>
          </cell>
          <cell r="GW612">
            <v>0</v>
          </cell>
          <cell r="GX612">
            <v>0</v>
          </cell>
          <cell r="GY612">
            <v>0</v>
          </cell>
          <cell r="GZ612">
            <v>0</v>
          </cell>
          <cell r="HA612">
            <v>0</v>
          </cell>
          <cell r="HB612">
            <v>0</v>
          </cell>
          <cell r="HC612">
            <v>0</v>
          </cell>
          <cell r="HD612">
            <v>0</v>
          </cell>
          <cell r="HE612">
            <v>0</v>
          </cell>
          <cell r="HF612">
            <v>0</v>
          </cell>
          <cell r="HG612">
            <v>0</v>
          </cell>
          <cell r="HH612">
            <v>0</v>
          </cell>
          <cell r="HI612">
            <v>0</v>
          </cell>
          <cell r="HJ612">
            <v>0</v>
          </cell>
          <cell r="HK612">
            <v>0</v>
          </cell>
          <cell r="HL612">
            <v>0</v>
          </cell>
          <cell r="HM612">
            <v>0</v>
          </cell>
          <cell r="HN612">
            <v>0</v>
          </cell>
          <cell r="HO612">
            <v>0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0</v>
          </cell>
          <cell r="HU612">
            <v>0</v>
          </cell>
          <cell r="HV612">
            <v>0</v>
          </cell>
          <cell r="HW612">
            <v>0</v>
          </cell>
          <cell r="HX612">
            <v>0</v>
          </cell>
          <cell r="HY612">
            <v>0</v>
          </cell>
          <cell r="HZ612">
            <v>0</v>
          </cell>
          <cell r="IA612">
            <v>0</v>
          </cell>
          <cell r="IB612">
            <v>0</v>
          </cell>
          <cell r="IC612">
            <v>0</v>
          </cell>
          <cell r="ID612">
            <v>0</v>
          </cell>
          <cell r="IE612">
            <v>0</v>
          </cell>
          <cell r="IF612">
            <v>0</v>
          </cell>
          <cell r="IG612">
            <v>0</v>
          </cell>
          <cell r="IH612">
            <v>0</v>
          </cell>
          <cell r="II612">
            <v>0</v>
          </cell>
          <cell r="IJ612">
            <v>0</v>
          </cell>
          <cell r="IK612">
            <v>0</v>
          </cell>
          <cell r="IL612">
            <v>0</v>
          </cell>
          <cell r="IM612">
            <v>0</v>
          </cell>
          <cell r="IN612">
            <v>0</v>
          </cell>
          <cell r="IO612">
            <v>0</v>
          </cell>
          <cell r="IP612">
            <v>0</v>
          </cell>
          <cell r="IQ612">
            <v>0</v>
          </cell>
          <cell r="IR612">
            <v>0</v>
          </cell>
          <cell r="IS612">
            <v>0</v>
          </cell>
          <cell r="IT612">
            <v>0</v>
          </cell>
          <cell r="IU612">
            <v>0</v>
          </cell>
          <cell r="IV612">
            <v>0</v>
          </cell>
          <cell r="IW612">
            <v>0</v>
          </cell>
          <cell r="IX612">
            <v>0</v>
          </cell>
          <cell r="IY612">
            <v>0</v>
          </cell>
          <cell r="IZ612">
            <v>0</v>
          </cell>
          <cell r="JA612">
            <v>0</v>
          </cell>
          <cell r="JB612">
            <v>0</v>
          </cell>
          <cell r="JC612">
            <v>0</v>
          </cell>
          <cell r="JD612">
            <v>0</v>
          </cell>
          <cell r="JE612">
            <v>0</v>
          </cell>
          <cell r="JF612">
            <v>0</v>
          </cell>
          <cell r="JG612">
            <v>0</v>
          </cell>
          <cell r="JH612">
            <v>0</v>
          </cell>
          <cell r="JI612">
            <v>0</v>
          </cell>
          <cell r="JJ612">
            <v>0</v>
          </cell>
          <cell r="JK612">
            <v>0</v>
          </cell>
          <cell r="JL612">
            <v>0</v>
          </cell>
          <cell r="JM612">
            <v>0</v>
          </cell>
          <cell r="JN612">
            <v>0</v>
          </cell>
          <cell r="JO612">
            <v>0</v>
          </cell>
          <cell r="JP612">
            <v>0</v>
          </cell>
          <cell r="JQ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0</v>
          </cell>
          <cell r="GD613">
            <v>0</v>
          </cell>
          <cell r="GE613">
            <v>0</v>
          </cell>
          <cell r="GF613">
            <v>0</v>
          </cell>
          <cell r="GG613">
            <v>0</v>
          </cell>
          <cell r="GH613">
            <v>0</v>
          </cell>
          <cell r="GI613">
            <v>0</v>
          </cell>
          <cell r="GJ613">
            <v>0</v>
          </cell>
          <cell r="GK613">
            <v>0</v>
          </cell>
          <cell r="GL613">
            <v>0</v>
          </cell>
          <cell r="GM613">
            <v>0</v>
          </cell>
          <cell r="GN613">
            <v>0</v>
          </cell>
          <cell r="GO613">
            <v>0</v>
          </cell>
          <cell r="GP613">
            <v>0</v>
          </cell>
          <cell r="GQ613">
            <v>0</v>
          </cell>
          <cell r="GR613">
            <v>0</v>
          </cell>
          <cell r="GS613">
            <v>0</v>
          </cell>
          <cell r="GT613">
            <v>0</v>
          </cell>
          <cell r="GU613">
            <v>0</v>
          </cell>
          <cell r="GV613">
            <v>0</v>
          </cell>
          <cell r="GW613">
            <v>0</v>
          </cell>
          <cell r="GX613">
            <v>0</v>
          </cell>
          <cell r="GY613">
            <v>0</v>
          </cell>
          <cell r="GZ613">
            <v>0</v>
          </cell>
          <cell r="HA613">
            <v>0</v>
          </cell>
          <cell r="HB613">
            <v>0</v>
          </cell>
          <cell r="HC613">
            <v>0</v>
          </cell>
          <cell r="HD613">
            <v>0</v>
          </cell>
          <cell r="HE613">
            <v>0</v>
          </cell>
          <cell r="HF613">
            <v>0</v>
          </cell>
          <cell r="HG613">
            <v>0</v>
          </cell>
          <cell r="HH613">
            <v>0</v>
          </cell>
          <cell r="HI613">
            <v>0</v>
          </cell>
          <cell r="HJ613">
            <v>0</v>
          </cell>
          <cell r="HK613">
            <v>0</v>
          </cell>
          <cell r="HL613">
            <v>0</v>
          </cell>
          <cell r="HM613">
            <v>0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0</v>
          </cell>
          <cell r="HU613">
            <v>0</v>
          </cell>
          <cell r="HV613">
            <v>0</v>
          </cell>
          <cell r="HW613">
            <v>0</v>
          </cell>
          <cell r="HX613">
            <v>0</v>
          </cell>
          <cell r="HY613">
            <v>0</v>
          </cell>
          <cell r="HZ613">
            <v>0</v>
          </cell>
          <cell r="IA613">
            <v>0</v>
          </cell>
          <cell r="IB613">
            <v>0</v>
          </cell>
          <cell r="IC613">
            <v>0</v>
          </cell>
          <cell r="ID613">
            <v>0</v>
          </cell>
          <cell r="IE613">
            <v>0</v>
          </cell>
          <cell r="IF613">
            <v>0</v>
          </cell>
          <cell r="IG613">
            <v>0</v>
          </cell>
          <cell r="IH613">
            <v>0</v>
          </cell>
          <cell r="II613">
            <v>0</v>
          </cell>
          <cell r="IJ613">
            <v>0</v>
          </cell>
          <cell r="IK613">
            <v>0</v>
          </cell>
          <cell r="IL613">
            <v>0</v>
          </cell>
          <cell r="IM613">
            <v>0</v>
          </cell>
          <cell r="IN613">
            <v>0</v>
          </cell>
          <cell r="IO613">
            <v>0</v>
          </cell>
          <cell r="IP613">
            <v>0</v>
          </cell>
          <cell r="IQ613">
            <v>0</v>
          </cell>
          <cell r="IR613">
            <v>0</v>
          </cell>
          <cell r="IS613">
            <v>0</v>
          </cell>
          <cell r="IT613">
            <v>0</v>
          </cell>
          <cell r="IU613">
            <v>0</v>
          </cell>
          <cell r="IV613">
            <v>0</v>
          </cell>
          <cell r="IW613">
            <v>0</v>
          </cell>
          <cell r="IX613">
            <v>0</v>
          </cell>
          <cell r="IY613">
            <v>0</v>
          </cell>
          <cell r="IZ613">
            <v>0</v>
          </cell>
          <cell r="JA613">
            <v>0</v>
          </cell>
          <cell r="JB613">
            <v>0</v>
          </cell>
          <cell r="JC613">
            <v>0</v>
          </cell>
          <cell r="JD613">
            <v>0</v>
          </cell>
          <cell r="JE613">
            <v>0</v>
          </cell>
          <cell r="JF613">
            <v>0</v>
          </cell>
          <cell r="JG613">
            <v>0</v>
          </cell>
          <cell r="JH613">
            <v>0</v>
          </cell>
          <cell r="JI613">
            <v>0</v>
          </cell>
          <cell r="JJ613">
            <v>0</v>
          </cell>
          <cell r="JK613">
            <v>0</v>
          </cell>
          <cell r="JL613">
            <v>0</v>
          </cell>
          <cell r="JM613">
            <v>0</v>
          </cell>
          <cell r="JN613">
            <v>0</v>
          </cell>
          <cell r="JO613">
            <v>0</v>
          </cell>
          <cell r="JP613">
            <v>0</v>
          </cell>
          <cell r="JQ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0</v>
          </cell>
          <cell r="GD614">
            <v>0</v>
          </cell>
          <cell r="GE614">
            <v>0</v>
          </cell>
          <cell r="GF614">
            <v>0</v>
          </cell>
          <cell r="GG614">
            <v>0</v>
          </cell>
          <cell r="GH614">
            <v>0</v>
          </cell>
          <cell r="GI614">
            <v>0</v>
          </cell>
          <cell r="GJ614">
            <v>0</v>
          </cell>
          <cell r="GK614">
            <v>0</v>
          </cell>
          <cell r="GL614">
            <v>0</v>
          </cell>
          <cell r="GM614">
            <v>0</v>
          </cell>
          <cell r="GN614">
            <v>0</v>
          </cell>
          <cell r="GO614">
            <v>0</v>
          </cell>
          <cell r="GP614">
            <v>0</v>
          </cell>
          <cell r="GQ614">
            <v>0</v>
          </cell>
          <cell r="GR614">
            <v>0</v>
          </cell>
          <cell r="GS614">
            <v>0</v>
          </cell>
          <cell r="GT614">
            <v>0</v>
          </cell>
          <cell r="GU614">
            <v>0</v>
          </cell>
          <cell r="GV614">
            <v>0</v>
          </cell>
          <cell r="GW614">
            <v>0</v>
          </cell>
          <cell r="GX614">
            <v>0</v>
          </cell>
          <cell r="GY614">
            <v>0</v>
          </cell>
          <cell r="GZ614">
            <v>0</v>
          </cell>
          <cell r="HA614">
            <v>0</v>
          </cell>
          <cell r="HB614">
            <v>0</v>
          </cell>
          <cell r="HC614">
            <v>0</v>
          </cell>
          <cell r="HD614">
            <v>0</v>
          </cell>
          <cell r="HE614">
            <v>0</v>
          </cell>
          <cell r="HF614">
            <v>0</v>
          </cell>
          <cell r="HG614">
            <v>0</v>
          </cell>
          <cell r="HH614">
            <v>0</v>
          </cell>
          <cell r="HI614">
            <v>0</v>
          </cell>
          <cell r="HJ614">
            <v>0</v>
          </cell>
          <cell r="HK614">
            <v>0</v>
          </cell>
          <cell r="HL614">
            <v>0</v>
          </cell>
          <cell r="HM614">
            <v>0</v>
          </cell>
          <cell r="HN614">
            <v>0</v>
          </cell>
          <cell r="HO614">
            <v>0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0</v>
          </cell>
          <cell r="HU614">
            <v>0</v>
          </cell>
          <cell r="HV614">
            <v>0</v>
          </cell>
          <cell r="HW614">
            <v>0</v>
          </cell>
          <cell r="HX614">
            <v>0</v>
          </cell>
          <cell r="HY614">
            <v>0</v>
          </cell>
          <cell r="HZ614">
            <v>0</v>
          </cell>
          <cell r="IA614">
            <v>0</v>
          </cell>
          <cell r="IB614">
            <v>0</v>
          </cell>
          <cell r="IC614">
            <v>0</v>
          </cell>
          <cell r="ID614">
            <v>0</v>
          </cell>
          <cell r="IE614">
            <v>0</v>
          </cell>
          <cell r="IF614">
            <v>0</v>
          </cell>
          <cell r="IG614">
            <v>0</v>
          </cell>
          <cell r="IH614">
            <v>0</v>
          </cell>
          <cell r="II614">
            <v>0</v>
          </cell>
          <cell r="IJ614">
            <v>0</v>
          </cell>
          <cell r="IK614">
            <v>0</v>
          </cell>
          <cell r="IL614">
            <v>0</v>
          </cell>
          <cell r="IM614">
            <v>0</v>
          </cell>
          <cell r="IN614">
            <v>0</v>
          </cell>
          <cell r="IO614">
            <v>0</v>
          </cell>
          <cell r="IP614">
            <v>0</v>
          </cell>
          <cell r="IQ614">
            <v>0</v>
          </cell>
          <cell r="IR614">
            <v>0</v>
          </cell>
          <cell r="IS614">
            <v>0</v>
          </cell>
          <cell r="IT614">
            <v>0</v>
          </cell>
          <cell r="IU614">
            <v>0</v>
          </cell>
          <cell r="IV614">
            <v>0</v>
          </cell>
          <cell r="IW614">
            <v>0</v>
          </cell>
          <cell r="IX614">
            <v>0</v>
          </cell>
          <cell r="IY614">
            <v>0</v>
          </cell>
          <cell r="IZ614">
            <v>0</v>
          </cell>
          <cell r="JA614">
            <v>0</v>
          </cell>
          <cell r="JB614">
            <v>0</v>
          </cell>
          <cell r="JC614">
            <v>0</v>
          </cell>
          <cell r="JD614">
            <v>0</v>
          </cell>
          <cell r="JE614">
            <v>0</v>
          </cell>
          <cell r="JF614">
            <v>0</v>
          </cell>
          <cell r="JG614">
            <v>0</v>
          </cell>
          <cell r="JH614">
            <v>0</v>
          </cell>
          <cell r="JI614">
            <v>0</v>
          </cell>
          <cell r="JJ614">
            <v>0</v>
          </cell>
          <cell r="JK614">
            <v>0</v>
          </cell>
          <cell r="JL614">
            <v>0</v>
          </cell>
          <cell r="JM614">
            <v>0</v>
          </cell>
          <cell r="JN614">
            <v>0</v>
          </cell>
          <cell r="JO614">
            <v>0</v>
          </cell>
          <cell r="JP614">
            <v>0</v>
          </cell>
          <cell r="JQ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0</v>
          </cell>
          <cell r="GD615">
            <v>0</v>
          </cell>
          <cell r="GE615">
            <v>0</v>
          </cell>
          <cell r="GF615">
            <v>0</v>
          </cell>
          <cell r="GG615">
            <v>0</v>
          </cell>
          <cell r="GH615">
            <v>0</v>
          </cell>
          <cell r="GI615">
            <v>0</v>
          </cell>
          <cell r="GJ615">
            <v>0</v>
          </cell>
          <cell r="GK615">
            <v>0</v>
          </cell>
          <cell r="GL615">
            <v>0</v>
          </cell>
          <cell r="GM615">
            <v>0</v>
          </cell>
          <cell r="GN615">
            <v>0</v>
          </cell>
          <cell r="GO615">
            <v>0</v>
          </cell>
          <cell r="GP615">
            <v>0</v>
          </cell>
          <cell r="GQ615">
            <v>0</v>
          </cell>
          <cell r="GR615">
            <v>0</v>
          </cell>
          <cell r="GS615">
            <v>0</v>
          </cell>
          <cell r="GT615">
            <v>0</v>
          </cell>
          <cell r="GU615">
            <v>0</v>
          </cell>
          <cell r="GV615">
            <v>0</v>
          </cell>
          <cell r="GW615">
            <v>0</v>
          </cell>
          <cell r="GX615">
            <v>0</v>
          </cell>
          <cell r="GY615">
            <v>0</v>
          </cell>
          <cell r="GZ615">
            <v>0</v>
          </cell>
          <cell r="HA615">
            <v>0</v>
          </cell>
          <cell r="HB615">
            <v>0</v>
          </cell>
          <cell r="HC615">
            <v>0</v>
          </cell>
          <cell r="HD615">
            <v>0</v>
          </cell>
          <cell r="HE615">
            <v>0</v>
          </cell>
          <cell r="HF615">
            <v>0</v>
          </cell>
          <cell r="HG615">
            <v>0</v>
          </cell>
          <cell r="HH615">
            <v>0</v>
          </cell>
          <cell r="HI615">
            <v>0</v>
          </cell>
          <cell r="HJ615">
            <v>0</v>
          </cell>
          <cell r="HK615">
            <v>0</v>
          </cell>
          <cell r="HL615">
            <v>0</v>
          </cell>
          <cell r="HM615">
            <v>0</v>
          </cell>
          <cell r="HN615">
            <v>0</v>
          </cell>
          <cell r="HO615">
            <v>0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0</v>
          </cell>
          <cell r="HU615">
            <v>0</v>
          </cell>
          <cell r="HV615">
            <v>0</v>
          </cell>
          <cell r="HW615">
            <v>0</v>
          </cell>
          <cell r="HX615">
            <v>0</v>
          </cell>
          <cell r="HY615">
            <v>0</v>
          </cell>
          <cell r="HZ615">
            <v>0</v>
          </cell>
          <cell r="IA615">
            <v>0</v>
          </cell>
          <cell r="IB615">
            <v>0</v>
          </cell>
          <cell r="IC615">
            <v>0</v>
          </cell>
          <cell r="ID615">
            <v>0</v>
          </cell>
          <cell r="IE615">
            <v>0</v>
          </cell>
          <cell r="IF615">
            <v>0</v>
          </cell>
          <cell r="IG615">
            <v>0</v>
          </cell>
          <cell r="IH615">
            <v>0</v>
          </cell>
          <cell r="II615">
            <v>0</v>
          </cell>
          <cell r="IJ615">
            <v>0</v>
          </cell>
          <cell r="IK615">
            <v>0</v>
          </cell>
          <cell r="IL615">
            <v>0</v>
          </cell>
          <cell r="IM615">
            <v>0</v>
          </cell>
          <cell r="IN615">
            <v>0</v>
          </cell>
          <cell r="IO615">
            <v>0</v>
          </cell>
          <cell r="IP615">
            <v>0</v>
          </cell>
          <cell r="IQ615">
            <v>0</v>
          </cell>
          <cell r="IR615">
            <v>0</v>
          </cell>
          <cell r="IS615">
            <v>0</v>
          </cell>
          <cell r="IT615">
            <v>0</v>
          </cell>
          <cell r="IU615">
            <v>0</v>
          </cell>
          <cell r="IV615">
            <v>0</v>
          </cell>
          <cell r="IW615">
            <v>0</v>
          </cell>
          <cell r="IX615">
            <v>0</v>
          </cell>
          <cell r="IY615">
            <v>0</v>
          </cell>
          <cell r="IZ615">
            <v>0</v>
          </cell>
          <cell r="JA615">
            <v>0</v>
          </cell>
          <cell r="JB615">
            <v>0</v>
          </cell>
          <cell r="JC615">
            <v>0</v>
          </cell>
          <cell r="JD615">
            <v>0</v>
          </cell>
          <cell r="JE615">
            <v>0</v>
          </cell>
          <cell r="JF615">
            <v>0</v>
          </cell>
          <cell r="JG615">
            <v>0</v>
          </cell>
          <cell r="JH615">
            <v>0</v>
          </cell>
          <cell r="JI615">
            <v>0</v>
          </cell>
          <cell r="JJ615">
            <v>0</v>
          </cell>
          <cell r="JK615">
            <v>0</v>
          </cell>
          <cell r="JL615">
            <v>0</v>
          </cell>
          <cell r="JM615">
            <v>0</v>
          </cell>
          <cell r="JN615">
            <v>0</v>
          </cell>
          <cell r="JO615">
            <v>0</v>
          </cell>
          <cell r="JP615">
            <v>0</v>
          </cell>
          <cell r="JQ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0</v>
          </cell>
          <cell r="GE616">
            <v>0</v>
          </cell>
          <cell r="GF616">
            <v>0</v>
          </cell>
          <cell r="GG616">
            <v>0</v>
          </cell>
          <cell r="GH616">
            <v>0</v>
          </cell>
          <cell r="GI616">
            <v>0</v>
          </cell>
          <cell r="GJ616">
            <v>0</v>
          </cell>
          <cell r="GK616">
            <v>0</v>
          </cell>
          <cell r="GL616">
            <v>0</v>
          </cell>
          <cell r="GM616">
            <v>0</v>
          </cell>
          <cell r="GN616">
            <v>0</v>
          </cell>
          <cell r="GO616">
            <v>0</v>
          </cell>
          <cell r="GP616">
            <v>0</v>
          </cell>
          <cell r="GQ616">
            <v>0</v>
          </cell>
          <cell r="GR616">
            <v>0</v>
          </cell>
          <cell r="GS616">
            <v>0</v>
          </cell>
          <cell r="GT616">
            <v>0</v>
          </cell>
          <cell r="GU616">
            <v>0</v>
          </cell>
          <cell r="GV616">
            <v>0</v>
          </cell>
          <cell r="GW616">
            <v>0</v>
          </cell>
          <cell r="GX616">
            <v>0</v>
          </cell>
          <cell r="GY616">
            <v>0</v>
          </cell>
          <cell r="GZ616">
            <v>0</v>
          </cell>
          <cell r="HA616">
            <v>0</v>
          </cell>
          <cell r="HB616">
            <v>0</v>
          </cell>
          <cell r="HC616">
            <v>0</v>
          </cell>
          <cell r="HD616">
            <v>0</v>
          </cell>
          <cell r="HE616">
            <v>0</v>
          </cell>
          <cell r="HF616">
            <v>0</v>
          </cell>
          <cell r="HG616">
            <v>0</v>
          </cell>
          <cell r="HH616">
            <v>0</v>
          </cell>
          <cell r="HI616">
            <v>0</v>
          </cell>
          <cell r="HJ616">
            <v>0</v>
          </cell>
          <cell r="HK616">
            <v>0</v>
          </cell>
          <cell r="HL616">
            <v>0</v>
          </cell>
          <cell r="HM616">
            <v>0</v>
          </cell>
          <cell r="HN616">
            <v>0</v>
          </cell>
          <cell r="HO616">
            <v>0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0</v>
          </cell>
          <cell r="HU616">
            <v>0</v>
          </cell>
          <cell r="HV616">
            <v>0</v>
          </cell>
          <cell r="HW616">
            <v>0</v>
          </cell>
          <cell r="HX616">
            <v>0</v>
          </cell>
          <cell r="HY616">
            <v>0</v>
          </cell>
          <cell r="HZ616">
            <v>0</v>
          </cell>
          <cell r="IA616">
            <v>0</v>
          </cell>
          <cell r="IB616">
            <v>0</v>
          </cell>
          <cell r="IC616">
            <v>0</v>
          </cell>
          <cell r="ID616">
            <v>0</v>
          </cell>
          <cell r="IE616">
            <v>0</v>
          </cell>
          <cell r="IF616">
            <v>0</v>
          </cell>
          <cell r="IG616">
            <v>0</v>
          </cell>
          <cell r="IH616">
            <v>0</v>
          </cell>
          <cell r="II616">
            <v>0</v>
          </cell>
          <cell r="IJ616">
            <v>0</v>
          </cell>
          <cell r="IK616">
            <v>0</v>
          </cell>
          <cell r="IL616">
            <v>0</v>
          </cell>
          <cell r="IM616">
            <v>0</v>
          </cell>
          <cell r="IN616">
            <v>0</v>
          </cell>
          <cell r="IO616">
            <v>0</v>
          </cell>
          <cell r="IP616">
            <v>0</v>
          </cell>
          <cell r="IQ616">
            <v>0</v>
          </cell>
          <cell r="IR616">
            <v>0</v>
          </cell>
          <cell r="IS616">
            <v>0</v>
          </cell>
          <cell r="IT616">
            <v>0</v>
          </cell>
          <cell r="IU616">
            <v>0</v>
          </cell>
          <cell r="IV616">
            <v>0</v>
          </cell>
          <cell r="IW616">
            <v>0</v>
          </cell>
          <cell r="IX616">
            <v>0</v>
          </cell>
          <cell r="IY616">
            <v>0</v>
          </cell>
          <cell r="IZ616">
            <v>0</v>
          </cell>
          <cell r="JA616">
            <v>0</v>
          </cell>
          <cell r="JB616">
            <v>0</v>
          </cell>
          <cell r="JC616">
            <v>0</v>
          </cell>
          <cell r="JD616">
            <v>0</v>
          </cell>
          <cell r="JE616">
            <v>0</v>
          </cell>
          <cell r="JF616">
            <v>0</v>
          </cell>
          <cell r="JG616">
            <v>0</v>
          </cell>
          <cell r="JH616">
            <v>0</v>
          </cell>
          <cell r="JI616">
            <v>0</v>
          </cell>
          <cell r="JJ616">
            <v>0</v>
          </cell>
          <cell r="JK616">
            <v>0</v>
          </cell>
          <cell r="JL616">
            <v>0</v>
          </cell>
          <cell r="JM616">
            <v>0</v>
          </cell>
          <cell r="JN616">
            <v>0</v>
          </cell>
          <cell r="JO616">
            <v>0</v>
          </cell>
          <cell r="JP616">
            <v>0</v>
          </cell>
          <cell r="JQ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5.250636452004187E-2</v>
          </cell>
          <cell r="AF617">
            <v>-2.7922417999981519E-4</v>
          </cell>
          <cell r="AG617">
            <v>6.3667846400008443E-3</v>
          </cell>
          <cell r="AH617">
            <v>-6.7619867600008376E-3</v>
          </cell>
          <cell r="AI617">
            <v>1.848918469999461E-3</v>
          </cell>
          <cell r="AJ617">
            <v>9.6009756699970694E-3</v>
          </cell>
          <cell r="AK617">
            <v>-2.2540014500016525E-3</v>
          </cell>
          <cell r="AL617">
            <v>9.0159674500007725E-3</v>
          </cell>
          <cell r="AM617">
            <v>1.7996256800003607E-2</v>
          </cell>
          <cell r="AN617">
            <v>4.5079898100013338E-3</v>
          </cell>
          <cell r="AO617">
            <v>8.3826213800008986E-3</v>
          </cell>
          <cell r="AP617">
            <v>2.9571593100001792E-3</v>
          </cell>
          <cell r="AQ617">
            <v>1.1249033800000419E-3</v>
          </cell>
          <cell r="AR617">
            <v>2.1215000015217811E-3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2.1214999997027917E-3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2.8053400892531499E-3</v>
          </cell>
          <cell r="BF617">
            <v>0</v>
          </cell>
          <cell r="BG617">
            <v>0</v>
          </cell>
          <cell r="BH617">
            <v>0</v>
          </cell>
          <cell r="BI617">
            <v>2.8053400901626446E-3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-53.362334609497339</v>
          </cell>
          <cell r="BS617">
            <v>-6.2811900175202027</v>
          </cell>
          <cell r="BT617">
            <v>-5.2741428682493279</v>
          </cell>
          <cell r="BU617">
            <v>-1.303269918771548</v>
          </cell>
          <cell r="BV617">
            <v>14.955078783703357</v>
          </cell>
          <cell r="BW617">
            <v>-15.690556564099097</v>
          </cell>
          <cell r="BX617">
            <v>-4.9020355868597107</v>
          </cell>
          <cell r="BY617">
            <v>-29.438076539954636</v>
          </cell>
          <cell r="BZ617">
            <v>28.908212483642274</v>
          </cell>
          <cell r="CA617">
            <v>-42.233110514953296</v>
          </cell>
          <cell r="CB617">
            <v>8.3261228413975914</v>
          </cell>
          <cell r="CC617">
            <v>-1.6815162534221599</v>
          </cell>
          <cell r="CD617">
            <v>1.2521495456503544</v>
          </cell>
          <cell r="CE617">
            <v>10108.886498608452</v>
          </cell>
          <cell r="CF617">
            <v>389.89725168937002</v>
          </cell>
          <cell r="CG617">
            <v>593.58732268410677</v>
          </cell>
          <cell r="CH617">
            <v>731.67976117110811</v>
          </cell>
          <cell r="CI617">
            <v>940.4948074052736</v>
          </cell>
          <cell r="CJ617">
            <v>1084.8488703998155</v>
          </cell>
          <cell r="CK617">
            <v>1377.1823378244299</v>
          </cell>
          <cell r="CL617">
            <v>1301.1216962825201</v>
          </cell>
          <cell r="CM617">
            <v>1108.2563973059296</v>
          </cell>
          <cell r="CN617">
            <v>937.52826608890609</v>
          </cell>
          <cell r="CO617">
            <v>715.61449739439558</v>
          </cell>
          <cell r="CP617">
            <v>570.15034032203039</v>
          </cell>
          <cell r="CQ617">
            <v>358.52495004048978</v>
          </cell>
          <cell r="CR617">
            <v>10446.474133280222</v>
          </cell>
          <cell r="CS617">
            <v>380.94820423131023</v>
          </cell>
          <cell r="CT617">
            <v>697.11921593403167</v>
          </cell>
          <cell r="CU617">
            <v>753.29131974330812</v>
          </cell>
          <cell r="CV617">
            <v>965.46622709586518</v>
          </cell>
          <cell r="CW617">
            <v>1170.1740101211035</v>
          </cell>
          <cell r="CX617">
            <v>1352.2906321353148</v>
          </cell>
          <cell r="CY617">
            <v>1277.1588549896478</v>
          </cell>
          <cell r="CZ617">
            <v>1198.0596600639983</v>
          </cell>
          <cell r="DA617">
            <v>987.58642378489458</v>
          </cell>
          <cell r="DB617">
            <v>764.67116851453829</v>
          </cell>
          <cell r="DC617">
            <v>549.57287180247295</v>
          </cell>
          <cell r="DD617">
            <v>350.13554486363864</v>
          </cell>
          <cell r="DE617">
            <v>10271.701327653951</v>
          </cell>
          <cell r="DF617">
            <v>414.84024931615932</v>
          </cell>
          <cell r="DG617">
            <v>676.65919395248056</v>
          </cell>
          <cell r="DH617">
            <v>713.86626298199553</v>
          </cell>
          <cell r="DI617">
            <v>945.4937169871846</v>
          </cell>
          <cell r="DJ617">
            <v>1151.3519423243342</v>
          </cell>
          <cell r="DK617">
            <v>1417.5795919353332</v>
          </cell>
          <cell r="DL617">
            <v>1249.4843352469179</v>
          </cell>
          <cell r="DM617">
            <v>1125.0691087517334</v>
          </cell>
          <cell r="DN617">
            <v>944.88427052022598</v>
          </cell>
          <cell r="DO617">
            <v>731.24865898157441</v>
          </cell>
          <cell r="DP617">
            <v>536.17930658871774</v>
          </cell>
          <cell r="DQ617">
            <v>365.04469006724139</v>
          </cell>
          <cell r="DR617">
            <v>10629.948273717833</v>
          </cell>
          <cell r="DS617">
            <v>413.64585970416738</v>
          </cell>
          <cell r="DT617">
            <v>650.59053306111673</v>
          </cell>
          <cell r="DU617">
            <v>828.8562535412857</v>
          </cell>
          <cell r="DV617">
            <v>901.39129281462374</v>
          </cell>
          <cell r="DW617">
            <v>1228.061812027765</v>
          </cell>
          <cell r="DX617">
            <v>1402.6061163243357</v>
          </cell>
          <cell r="DY617">
            <v>1327.7133353266981</v>
          </cell>
          <cell r="DZ617">
            <v>1196.2794003065501</v>
          </cell>
          <cell r="EA617">
            <v>975.41540100122074</v>
          </cell>
          <cell r="EB617">
            <v>762.90814137917187</v>
          </cell>
          <cell r="EC617">
            <v>564.72433393926985</v>
          </cell>
          <cell r="ED617">
            <v>377.75579429167919</v>
          </cell>
          <cell r="EE617">
            <v>10942.241356706654</v>
          </cell>
          <cell r="EF617">
            <v>392.80956436288034</v>
          </cell>
          <cell r="EG617">
            <v>707.65386476261483</v>
          </cell>
          <cell r="EH617">
            <v>829.90801378371543</v>
          </cell>
          <cell r="EI617">
            <v>1011.1703814345965</v>
          </cell>
          <cell r="EJ617">
            <v>1315.5679053976783</v>
          </cell>
          <cell r="EK617">
            <v>1470.5678593429402</v>
          </cell>
          <cell r="EL617">
            <v>1357.357004065052</v>
          </cell>
          <cell r="EM617">
            <v>1210.3088715762351</v>
          </cell>
          <cell r="EN617">
            <v>974.54235048851115</v>
          </cell>
          <cell r="EO617">
            <v>743.57330439821089</v>
          </cell>
          <cell r="EP617">
            <v>561.61886521772249</v>
          </cell>
          <cell r="EQ617">
            <v>367.1633718765097</v>
          </cell>
          <cell r="ER617">
            <v>11093.936514757341</v>
          </cell>
          <cell r="ES617">
            <v>405.41255800860745</v>
          </cell>
          <cell r="ET617">
            <v>706.91931375460626</v>
          </cell>
          <cell r="EU617">
            <v>914.91553940989252</v>
          </cell>
          <cell r="EV617">
            <v>1102.1440075386126</v>
          </cell>
          <cell r="EW617">
            <v>1337.3466283143134</v>
          </cell>
          <cell r="EX617">
            <v>1422.940243201374</v>
          </cell>
          <cell r="EY617">
            <v>1323.7474873882893</v>
          </cell>
          <cell r="EZ617">
            <v>1191.7747655129278</v>
          </cell>
          <cell r="FA617">
            <v>987.0796027922479</v>
          </cell>
          <cell r="FB617">
            <v>798.40462332915922</v>
          </cell>
          <cell r="FC617">
            <v>540.36250577212195</v>
          </cell>
          <cell r="FD617">
            <v>362.88923973527017</v>
          </cell>
          <cell r="FE617">
            <v>11553.735382721527</v>
          </cell>
          <cell r="FF617">
            <v>417.27015364000181</v>
          </cell>
          <cell r="FG617">
            <v>724.40231371095797</v>
          </cell>
          <cell r="FH617">
            <v>841.66657170643884</v>
          </cell>
          <cell r="FI617">
            <v>1108.4677358949994</v>
          </cell>
          <cell r="FJ617">
            <v>1312.5203979815415</v>
          </cell>
          <cell r="FK617">
            <v>1499.6471350172505</v>
          </cell>
          <cell r="FL617">
            <v>1426.4162353907595</v>
          </cell>
          <cell r="FM617">
            <v>1315.0757390371582</v>
          </cell>
          <cell r="FN617">
            <v>1081.8105529119566</v>
          </cell>
          <cell r="FO617">
            <v>799.20299585628527</v>
          </cell>
          <cell r="FP617">
            <v>625.57783309268052</v>
          </cell>
          <cell r="FQ617">
            <v>401.67771848163102</v>
          </cell>
          <cell r="FR617">
            <v>11553.829417669098</v>
          </cell>
          <cell r="FS617">
            <v>429.01351990323019</v>
          </cell>
          <cell r="FT617">
            <v>752.18170538064078</v>
          </cell>
          <cell r="FU617">
            <v>858.4265362958904</v>
          </cell>
          <cell r="FV617">
            <v>1090.0941673842972</v>
          </cell>
          <cell r="FW617">
            <v>1314.2794168633554</v>
          </cell>
          <cell r="FX617">
            <v>1552.0597610522527</v>
          </cell>
          <cell r="FY617">
            <v>1410.6548715627869</v>
          </cell>
          <cell r="FZ617">
            <v>1273.6076462430065</v>
          </cell>
          <cell r="GA617">
            <v>1051.1992487660245</v>
          </cell>
          <cell r="GB617">
            <v>798.40221108617698</v>
          </cell>
          <cell r="GC617">
            <v>621.88444960008928</v>
          </cell>
          <cell r="GD617">
            <v>402.02588353117062</v>
          </cell>
          <cell r="GE617">
            <v>11812.904957293766</v>
          </cell>
          <cell r="GF617">
            <v>446.72677286274848</v>
          </cell>
          <cell r="GG617">
            <v>728.65863982123119</v>
          </cell>
          <cell r="GH617">
            <v>886.6960819703454</v>
          </cell>
          <cell r="GI617">
            <v>1098.7561011403304</v>
          </cell>
          <cell r="GJ617">
            <v>1340.1745202672755</v>
          </cell>
          <cell r="GK617">
            <v>1572.4512643131457</v>
          </cell>
          <cell r="GL617">
            <v>1503.4106807205535</v>
          </cell>
          <cell r="GM617">
            <v>1287.7478247633408</v>
          </cell>
          <cell r="GN617">
            <v>1080.7452105380216</v>
          </cell>
          <cell r="GO617">
            <v>842.84138397732022</v>
          </cell>
          <cell r="GP617">
            <v>614.13648498351176</v>
          </cell>
          <cell r="GQ617">
            <v>410.5599919358865</v>
          </cell>
          <cell r="GR617">
            <v>11998.766549910186</v>
          </cell>
          <cell r="GS617">
            <v>463.91491753762966</v>
          </cell>
          <cell r="GT617">
            <v>766.75110254180618</v>
          </cell>
          <cell r="GU617">
            <v>921.68967375390275</v>
          </cell>
          <cell r="GV617">
            <v>1070.7464821848698</v>
          </cell>
          <cell r="GW617">
            <v>1416.2310242683816</v>
          </cell>
          <cell r="GX617">
            <v>1597.5378893234374</v>
          </cell>
          <cell r="GY617">
            <v>1471.7972628917123</v>
          </cell>
          <cell r="GZ617">
            <v>1340.0705634867409</v>
          </cell>
          <cell r="HA617">
            <v>1084.9553069064787</v>
          </cell>
          <cell r="HB617">
            <v>846.49852745754106</v>
          </cell>
          <cell r="HC617">
            <v>613.32427897466187</v>
          </cell>
          <cell r="HD617">
            <v>405.24952058306917</v>
          </cell>
          <cell r="HE617">
            <v>52.991181436198531</v>
          </cell>
          <cell r="HF617">
            <v>4.8397530008514877E-5</v>
          </cell>
          <cell r="HG617">
            <v>5.3558448962576222E-4</v>
          </cell>
          <cell r="HH617">
            <v>28.274857958149369</v>
          </cell>
          <cell r="HI617">
            <v>-9.2029616894178616</v>
          </cell>
          <cell r="HJ617">
            <v>62.736444147176371</v>
          </cell>
          <cell r="HK617">
            <v>-19.239992416372843</v>
          </cell>
          <cell r="HL617">
            <v>-0.90602174957894022</v>
          </cell>
          <cell r="HM617">
            <v>-5.254650683287764</v>
          </cell>
          <cell r="HN617">
            <v>-3.4171473960086587</v>
          </cell>
          <cell r="HO617">
            <v>9.4511997303925455E-5</v>
          </cell>
          <cell r="HP617">
            <v>-1.1097854985564481E-4</v>
          </cell>
          <cell r="HQ617">
            <v>8.5750059952260926E-5</v>
          </cell>
          <cell r="HR617">
            <v>-42.546519358584192</v>
          </cell>
          <cell r="HS617">
            <v>2.5042333982128184E-4</v>
          </cell>
          <cell r="HT617">
            <v>-4.3806623034470249E-4</v>
          </cell>
          <cell r="HU617">
            <v>-9.5488950610870234</v>
          </cell>
          <cell r="HV617">
            <v>-0.51276885451807175</v>
          </cell>
          <cell r="HW617">
            <v>-14.901773145164043</v>
          </cell>
          <cell r="HX617">
            <v>7.0785080668392766</v>
          </cell>
          <cell r="HY617">
            <v>-24.195006634479796</v>
          </cell>
          <cell r="HZ617">
            <v>-0.46653790441632736</v>
          </cell>
          <cell r="IA617">
            <v>1.059287205862347E-4</v>
          </cell>
          <cell r="IB617">
            <v>-1.3220140317571349E-5</v>
          </cell>
          <cell r="IC617">
            <v>3.0843320018902887E-5</v>
          </cell>
          <cell r="ID617">
            <v>1.8265209291712381E-5</v>
          </cell>
          <cell r="IE617">
            <v>7.0423884119081777</v>
          </cell>
          <cell r="IF617">
            <v>-2.9814363006153144E-4</v>
          </cell>
          <cell r="IG617">
            <v>-1.3801585100736702E-4</v>
          </cell>
          <cell r="IH617">
            <v>-5.3416277023643488E-4</v>
          </cell>
          <cell r="II617">
            <v>-4.6718505473108962E-6</v>
          </cell>
          <cell r="IJ617">
            <v>7.0427689095304231</v>
          </cell>
          <cell r="IK617">
            <v>-1.0350492993893567E-3</v>
          </cell>
          <cell r="IL617">
            <v>1.3468918004946318E-3</v>
          </cell>
          <cell r="IM617">
            <v>-2.1812440718349535E-4</v>
          </cell>
          <cell r="IN617">
            <v>2.2848418120702263E-4</v>
          </cell>
          <cell r="IO617">
            <v>8.0066519331012387E-5</v>
          </cell>
          <cell r="IP617">
            <v>1.1139727985209902E-4</v>
          </cell>
          <cell r="IQ617">
            <v>8.0830400293052662E-5</v>
          </cell>
          <cell r="IR617">
            <v>1.4857101632514969E-3</v>
          </cell>
          <cell r="IS617">
            <v>-2.9863650024708477E-4</v>
          </cell>
          <cell r="IT617">
            <v>5.4972456064206199E-4</v>
          </cell>
          <cell r="IU617">
            <v>9.0186710622219834E-5</v>
          </cell>
          <cell r="IV617">
            <v>-4.1641004099801648E-4</v>
          </cell>
          <cell r="IW617">
            <v>1.2979183202332933E-3</v>
          </cell>
          <cell r="IX617">
            <v>4.8053484988486161E-4</v>
          </cell>
          <cell r="IY617">
            <v>-3.3401170185243245E-5</v>
          </cell>
          <cell r="IZ617">
            <v>-2.9361691940721357E-4</v>
          </cell>
          <cell r="JA617">
            <v>-1.4432210082304664E-4</v>
          </cell>
          <cell r="JB617">
            <v>5.1714116125367582E-4</v>
          </cell>
          <cell r="JC617">
            <v>-3.0874749018039438E-4</v>
          </cell>
          <cell r="JD617">
            <v>4.5338789959714632E-5</v>
          </cell>
          <cell r="JE617">
            <v>-5.5450189999639576E-4</v>
          </cell>
          <cell r="JF617">
            <v>-7.882750299998964E-4</v>
          </cell>
          <cell r="JG617">
            <v>-1.7188969000003773E-4</v>
          </cell>
          <cell r="JH617">
            <v>-1.919222269999743E-3</v>
          </cell>
          <cell r="JI617">
            <v>3.3109343299999594E-3</v>
          </cell>
          <cell r="JJ617">
            <v>-1.0814589700001154E-3</v>
          </cell>
          <cell r="JK617">
            <v>2.5341988999993958E-4</v>
          </cell>
          <cell r="JL617">
            <v>-8.1672049999870211E-5</v>
          </cell>
          <cell r="JM617">
            <v>-2.64225739999846E-4</v>
          </cell>
          <cell r="JN617">
            <v>-3.2194217999981234E-4</v>
          </cell>
          <cell r="JO617">
            <v>3.9039729999990058E-4</v>
          </cell>
          <cell r="JP617">
            <v>3.293304900000571E-4</v>
          </cell>
          <cell r="JQ617">
            <v>-2.098979799999845E-4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0</v>
          </cell>
          <cell r="GD619">
            <v>0</v>
          </cell>
          <cell r="GE619">
            <v>0</v>
          </cell>
          <cell r="GF619">
            <v>0</v>
          </cell>
          <cell r="GG619">
            <v>0</v>
          </cell>
          <cell r="GH619">
            <v>0</v>
          </cell>
          <cell r="GI619">
            <v>0</v>
          </cell>
          <cell r="GJ619">
            <v>0</v>
          </cell>
          <cell r="GK619">
            <v>0</v>
          </cell>
          <cell r="GL619">
            <v>0</v>
          </cell>
          <cell r="GM619">
            <v>0</v>
          </cell>
          <cell r="GN619">
            <v>0</v>
          </cell>
          <cell r="GO619">
            <v>0</v>
          </cell>
          <cell r="GP619">
            <v>0</v>
          </cell>
          <cell r="GQ619">
            <v>0</v>
          </cell>
          <cell r="GR619">
            <v>0</v>
          </cell>
          <cell r="GS619">
            <v>0</v>
          </cell>
          <cell r="GT619">
            <v>0</v>
          </cell>
          <cell r="GU619">
            <v>0</v>
          </cell>
          <cell r="GV619">
            <v>0</v>
          </cell>
          <cell r="GW619">
            <v>0</v>
          </cell>
          <cell r="GX619">
            <v>0</v>
          </cell>
          <cell r="GY619">
            <v>0</v>
          </cell>
          <cell r="GZ619">
            <v>0</v>
          </cell>
          <cell r="HA619">
            <v>0</v>
          </cell>
          <cell r="HB619">
            <v>0</v>
          </cell>
          <cell r="HC619">
            <v>0</v>
          </cell>
          <cell r="HD619">
            <v>0</v>
          </cell>
          <cell r="HE619">
            <v>0</v>
          </cell>
          <cell r="HF619">
            <v>0</v>
          </cell>
          <cell r="HG619">
            <v>0</v>
          </cell>
          <cell r="HH619">
            <v>0</v>
          </cell>
          <cell r="HI619">
            <v>0</v>
          </cell>
          <cell r="HJ619">
            <v>0</v>
          </cell>
          <cell r="HK619">
            <v>0</v>
          </cell>
          <cell r="HL619">
            <v>0</v>
          </cell>
          <cell r="HM619">
            <v>0</v>
          </cell>
          <cell r="HN619">
            <v>0</v>
          </cell>
          <cell r="HO619">
            <v>0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0</v>
          </cell>
          <cell r="HU619">
            <v>0</v>
          </cell>
          <cell r="HV619">
            <v>0</v>
          </cell>
          <cell r="HW619">
            <v>0</v>
          </cell>
          <cell r="HX619">
            <v>0</v>
          </cell>
          <cell r="HY619">
            <v>0</v>
          </cell>
          <cell r="HZ619">
            <v>0</v>
          </cell>
          <cell r="IA619">
            <v>0</v>
          </cell>
          <cell r="IB619">
            <v>0</v>
          </cell>
          <cell r="IC619">
            <v>0</v>
          </cell>
          <cell r="ID619">
            <v>0</v>
          </cell>
          <cell r="IE619">
            <v>0</v>
          </cell>
          <cell r="IF619">
            <v>0</v>
          </cell>
          <cell r="IG619">
            <v>0</v>
          </cell>
          <cell r="IH619">
            <v>0</v>
          </cell>
          <cell r="II619">
            <v>0</v>
          </cell>
          <cell r="IJ619">
            <v>0</v>
          </cell>
          <cell r="IK619">
            <v>0</v>
          </cell>
          <cell r="IL619">
            <v>0</v>
          </cell>
          <cell r="IM619">
            <v>0</v>
          </cell>
          <cell r="IN619">
            <v>0</v>
          </cell>
          <cell r="IO619">
            <v>0</v>
          </cell>
          <cell r="IP619">
            <v>0</v>
          </cell>
          <cell r="IQ619">
            <v>0</v>
          </cell>
          <cell r="IR619">
            <v>0</v>
          </cell>
          <cell r="IS619">
            <v>0</v>
          </cell>
          <cell r="IT619">
            <v>0</v>
          </cell>
          <cell r="IU619">
            <v>0</v>
          </cell>
          <cell r="IV619">
            <v>0</v>
          </cell>
          <cell r="IW619">
            <v>0</v>
          </cell>
          <cell r="IX619">
            <v>0</v>
          </cell>
          <cell r="IY619">
            <v>0</v>
          </cell>
          <cell r="IZ619">
            <v>0</v>
          </cell>
          <cell r="JA619">
            <v>0</v>
          </cell>
          <cell r="JB619">
            <v>0</v>
          </cell>
          <cell r="JC619">
            <v>0</v>
          </cell>
          <cell r="JD619">
            <v>0</v>
          </cell>
          <cell r="JE619">
            <v>0</v>
          </cell>
          <cell r="JF619">
            <v>0</v>
          </cell>
          <cell r="JG619">
            <v>0</v>
          </cell>
          <cell r="JH619">
            <v>0</v>
          </cell>
          <cell r="JI619">
            <v>0</v>
          </cell>
          <cell r="JJ619">
            <v>0</v>
          </cell>
          <cell r="JK619">
            <v>0</v>
          </cell>
          <cell r="JL619">
            <v>0</v>
          </cell>
          <cell r="JM619">
            <v>0</v>
          </cell>
          <cell r="JN619">
            <v>0</v>
          </cell>
          <cell r="JO619">
            <v>0</v>
          </cell>
          <cell r="JP619">
            <v>0</v>
          </cell>
          <cell r="JQ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4.4080001800015367E-3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4.4080001800002044E-3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2.2704999900007294E-3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2.2704999900000633E-3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-2.6750854704005178E-3</v>
          </cell>
          <cell r="BS620">
            <v>0</v>
          </cell>
          <cell r="BT620">
            <v>0</v>
          </cell>
          <cell r="BU620">
            <v>0</v>
          </cell>
          <cell r="BV620">
            <v>-2.6750854699457705E-3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6.301474517385941E-3</v>
          </cell>
          <cell r="CS620">
            <v>0</v>
          </cell>
          <cell r="CT620">
            <v>0</v>
          </cell>
          <cell r="CU620">
            <v>0</v>
          </cell>
          <cell r="CV620">
            <v>6.3014745201144251E-3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-5.9621464228257537E-2</v>
          </cell>
          <cell r="DF620">
            <v>0</v>
          </cell>
          <cell r="DG620">
            <v>0</v>
          </cell>
          <cell r="DH620">
            <v>-5.9621464230076526E-2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-0.63868256522982847</v>
          </cell>
          <cell r="DS620">
            <v>0</v>
          </cell>
          <cell r="DT620">
            <v>0</v>
          </cell>
          <cell r="DU620">
            <v>-6.0533126320478914E-2</v>
          </cell>
          <cell r="DV620">
            <v>-0.57814943891025905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0</v>
          </cell>
          <cell r="GE620">
            <v>0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  <cell r="GK620">
            <v>0</v>
          </cell>
          <cell r="GL620">
            <v>0</v>
          </cell>
          <cell r="GM620">
            <v>0</v>
          </cell>
          <cell r="GN620">
            <v>0</v>
          </cell>
          <cell r="GO620">
            <v>0</v>
          </cell>
          <cell r="GP620">
            <v>0</v>
          </cell>
          <cell r="GQ620">
            <v>0</v>
          </cell>
          <cell r="GR620">
            <v>0</v>
          </cell>
          <cell r="GS620">
            <v>0</v>
          </cell>
          <cell r="GT620">
            <v>0</v>
          </cell>
          <cell r="GU620">
            <v>0</v>
          </cell>
          <cell r="GV620">
            <v>0</v>
          </cell>
          <cell r="GW620">
            <v>0</v>
          </cell>
          <cell r="GX620">
            <v>0</v>
          </cell>
          <cell r="GY620">
            <v>0</v>
          </cell>
          <cell r="GZ620">
            <v>0</v>
          </cell>
          <cell r="HA620">
            <v>0</v>
          </cell>
          <cell r="HB620">
            <v>0</v>
          </cell>
          <cell r="HC620">
            <v>0</v>
          </cell>
          <cell r="HD620">
            <v>0</v>
          </cell>
          <cell r="HE620">
            <v>0</v>
          </cell>
          <cell r="HF620">
            <v>0</v>
          </cell>
          <cell r="HG620">
            <v>0</v>
          </cell>
          <cell r="HH620">
            <v>0</v>
          </cell>
          <cell r="HI620">
            <v>0</v>
          </cell>
          <cell r="HJ620">
            <v>0</v>
          </cell>
          <cell r="HK620">
            <v>0</v>
          </cell>
          <cell r="HL620">
            <v>0</v>
          </cell>
          <cell r="HM620">
            <v>0</v>
          </cell>
          <cell r="HN620">
            <v>0</v>
          </cell>
          <cell r="HO620">
            <v>0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0</v>
          </cell>
          <cell r="HU620">
            <v>0</v>
          </cell>
          <cell r="HV620">
            <v>0</v>
          </cell>
          <cell r="HW620">
            <v>0</v>
          </cell>
          <cell r="HX620">
            <v>0</v>
          </cell>
          <cell r="HY620">
            <v>0</v>
          </cell>
          <cell r="HZ620">
            <v>0</v>
          </cell>
          <cell r="IA620">
            <v>0</v>
          </cell>
          <cell r="IB620">
            <v>0</v>
          </cell>
          <cell r="IC620">
            <v>0</v>
          </cell>
          <cell r="ID620">
            <v>0</v>
          </cell>
          <cell r="IE620">
            <v>0</v>
          </cell>
          <cell r="IF620">
            <v>0</v>
          </cell>
          <cell r="IG620">
            <v>0</v>
          </cell>
          <cell r="IH620">
            <v>0</v>
          </cell>
          <cell r="II620">
            <v>0</v>
          </cell>
          <cell r="IJ620">
            <v>0</v>
          </cell>
          <cell r="IK620">
            <v>0</v>
          </cell>
          <cell r="IL620">
            <v>0</v>
          </cell>
          <cell r="IM620">
            <v>0</v>
          </cell>
          <cell r="IN620">
            <v>0</v>
          </cell>
          <cell r="IO620">
            <v>0</v>
          </cell>
          <cell r="IP620">
            <v>0</v>
          </cell>
          <cell r="IQ620">
            <v>0</v>
          </cell>
          <cell r="IR620">
            <v>0</v>
          </cell>
          <cell r="IS620">
            <v>0</v>
          </cell>
          <cell r="IT620">
            <v>0</v>
          </cell>
          <cell r="IU620">
            <v>0</v>
          </cell>
          <cell r="IV620">
            <v>0</v>
          </cell>
          <cell r="IW620">
            <v>0</v>
          </cell>
          <cell r="IX620">
            <v>0</v>
          </cell>
          <cell r="IY620">
            <v>0</v>
          </cell>
          <cell r="IZ620">
            <v>0</v>
          </cell>
          <cell r="JA620">
            <v>0</v>
          </cell>
          <cell r="JB620">
            <v>0</v>
          </cell>
          <cell r="JC620">
            <v>0</v>
          </cell>
          <cell r="JD620">
            <v>0</v>
          </cell>
          <cell r="JE620">
            <v>6.9469991999993042E-4</v>
          </cell>
          <cell r="JF620">
            <v>0</v>
          </cell>
          <cell r="JG620">
            <v>0</v>
          </cell>
          <cell r="JH620">
            <v>4.9874395000000515E-4</v>
          </cell>
          <cell r="JI620">
            <v>1.0157249000000701E-4</v>
          </cell>
          <cell r="JJ620">
            <v>0</v>
          </cell>
          <cell r="JK620">
            <v>9.4383480000001518E-5</v>
          </cell>
          <cell r="JL620">
            <v>0</v>
          </cell>
          <cell r="JM620">
            <v>0</v>
          </cell>
          <cell r="JN620">
            <v>0</v>
          </cell>
          <cell r="JO620">
            <v>0</v>
          </cell>
          <cell r="JP620">
            <v>0</v>
          </cell>
          <cell r="JQ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0</v>
          </cell>
          <cell r="FH621">
            <v>0</v>
          </cell>
          <cell r="FI621">
            <v>0</v>
          </cell>
          <cell r="FJ621">
            <v>0</v>
          </cell>
          <cell r="FK621">
            <v>0</v>
          </cell>
          <cell r="FL621">
            <v>0</v>
          </cell>
          <cell r="FM621">
            <v>0</v>
          </cell>
          <cell r="FN621">
            <v>0</v>
          </cell>
          <cell r="FO621">
            <v>0</v>
          </cell>
          <cell r="FP621">
            <v>0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0</v>
          </cell>
          <cell r="GE621">
            <v>0</v>
          </cell>
          <cell r="GF621">
            <v>0</v>
          </cell>
          <cell r="GG621">
            <v>0</v>
          </cell>
          <cell r="GH621">
            <v>0</v>
          </cell>
          <cell r="GI621">
            <v>0</v>
          </cell>
          <cell r="GJ621">
            <v>0</v>
          </cell>
          <cell r="GK621">
            <v>0</v>
          </cell>
          <cell r="GL621">
            <v>0</v>
          </cell>
          <cell r="GM621">
            <v>0</v>
          </cell>
          <cell r="GN621">
            <v>0</v>
          </cell>
          <cell r="GO621">
            <v>0</v>
          </cell>
          <cell r="GP621">
            <v>0</v>
          </cell>
          <cell r="GQ621">
            <v>0</v>
          </cell>
          <cell r="GR621">
            <v>0</v>
          </cell>
          <cell r="GS621">
            <v>0</v>
          </cell>
          <cell r="GT621">
            <v>0</v>
          </cell>
          <cell r="GU621">
            <v>0</v>
          </cell>
          <cell r="GV621">
            <v>0</v>
          </cell>
          <cell r="GW621">
            <v>0</v>
          </cell>
          <cell r="GX621">
            <v>0</v>
          </cell>
          <cell r="GY621">
            <v>0</v>
          </cell>
          <cell r="GZ621">
            <v>0</v>
          </cell>
          <cell r="HA621">
            <v>0</v>
          </cell>
          <cell r="HB621">
            <v>0</v>
          </cell>
          <cell r="HC621">
            <v>0</v>
          </cell>
          <cell r="HD621">
            <v>0</v>
          </cell>
          <cell r="HE621">
            <v>0</v>
          </cell>
          <cell r="HF621">
            <v>0</v>
          </cell>
          <cell r="HG621">
            <v>0</v>
          </cell>
          <cell r="HH621">
            <v>0</v>
          </cell>
          <cell r="HI621">
            <v>0</v>
          </cell>
          <cell r="HJ621">
            <v>0</v>
          </cell>
          <cell r="HK621">
            <v>0</v>
          </cell>
          <cell r="HL621">
            <v>0</v>
          </cell>
          <cell r="HM621">
            <v>0</v>
          </cell>
          <cell r="HN621">
            <v>0</v>
          </cell>
          <cell r="HO621">
            <v>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0</v>
          </cell>
          <cell r="HU621">
            <v>0</v>
          </cell>
          <cell r="HV621">
            <v>0</v>
          </cell>
          <cell r="HW621">
            <v>0</v>
          </cell>
          <cell r="HX621">
            <v>0</v>
          </cell>
          <cell r="HY621">
            <v>0</v>
          </cell>
          <cell r="HZ621">
            <v>0</v>
          </cell>
          <cell r="IA621">
            <v>0</v>
          </cell>
          <cell r="IB621">
            <v>0</v>
          </cell>
          <cell r="IC621">
            <v>0</v>
          </cell>
          <cell r="ID621">
            <v>0</v>
          </cell>
          <cell r="IE621">
            <v>0</v>
          </cell>
          <cell r="IF621">
            <v>0</v>
          </cell>
          <cell r="IG621">
            <v>0</v>
          </cell>
          <cell r="IH621">
            <v>0</v>
          </cell>
          <cell r="II621">
            <v>0</v>
          </cell>
          <cell r="IJ621">
            <v>0</v>
          </cell>
          <cell r="IK621">
            <v>0</v>
          </cell>
          <cell r="IL621">
            <v>0</v>
          </cell>
          <cell r="IM621">
            <v>0</v>
          </cell>
          <cell r="IN621">
            <v>0</v>
          </cell>
          <cell r="IO621">
            <v>0</v>
          </cell>
          <cell r="IP621">
            <v>0</v>
          </cell>
          <cell r="IQ621">
            <v>0</v>
          </cell>
          <cell r="IR621">
            <v>0</v>
          </cell>
          <cell r="IS621">
            <v>0</v>
          </cell>
          <cell r="IT621">
            <v>0</v>
          </cell>
          <cell r="IU621">
            <v>0</v>
          </cell>
          <cell r="IV621">
            <v>0</v>
          </cell>
          <cell r="IW621">
            <v>0</v>
          </cell>
          <cell r="IX621">
            <v>0</v>
          </cell>
          <cell r="IY621">
            <v>0</v>
          </cell>
          <cell r="IZ621">
            <v>0</v>
          </cell>
          <cell r="JA621">
            <v>0</v>
          </cell>
          <cell r="JB621">
            <v>0</v>
          </cell>
          <cell r="JC621">
            <v>0</v>
          </cell>
          <cell r="JD621">
            <v>0</v>
          </cell>
          <cell r="JE621">
            <v>0</v>
          </cell>
          <cell r="JF621">
            <v>0</v>
          </cell>
          <cell r="JG621">
            <v>0</v>
          </cell>
          <cell r="JH621">
            <v>0</v>
          </cell>
          <cell r="JI621">
            <v>0</v>
          </cell>
          <cell r="JJ621">
            <v>0</v>
          </cell>
          <cell r="JK621">
            <v>0</v>
          </cell>
          <cell r="JL621">
            <v>0</v>
          </cell>
          <cell r="JM621">
            <v>0</v>
          </cell>
          <cell r="JN621">
            <v>0</v>
          </cell>
          <cell r="JO621">
            <v>0</v>
          </cell>
          <cell r="JP621">
            <v>0</v>
          </cell>
          <cell r="JQ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0</v>
          </cell>
          <cell r="FK622">
            <v>0</v>
          </cell>
          <cell r="FL622">
            <v>0</v>
          </cell>
          <cell r="FM622">
            <v>0</v>
          </cell>
          <cell r="FN622">
            <v>0</v>
          </cell>
          <cell r="FO622">
            <v>0</v>
          </cell>
          <cell r="FP622">
            <v>0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0</v>
          </cell>
          <cell r="GI622">
            <v>0</v>
          </cell>
          <cell r="GJ622">
            <v>0</v>
          </cell>
          <cell r="GK622">
            <v>0</v>
          </cell>
          <cell r="GL622">
            <v>0</v>
          </cell>
          <cell r="GM622">
            <v>0</v>
          </cell>
          <cell r="GN622">
            <v>0</v>
          </cell>
          <cell r="GO622">
            <v>0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0</v>
          </cell>
          <cell r="GV622">
            <v>0</v>
          </cell>
          <cell r="GW622">
            <v>0</v>
          </cell>
          <cell r="GX622">
            <v>0</v>
          </cell>
          <cell r="GY622">
            <v>0</v>
          </cell>
          <cell r="GZ622">
            <v>0</v>
          </cell>
          <cell r="HA622">
            <v>0</v>
          </cell>
          <cell r="HB622">
            <v>0</v>
          </cell>
          <cell r="HC622">
            <v>0</v>
          </cell>
          <cell r="HD622">
            <v>0</v>
          </cell>
          <cell r="HE622">
            <v>0</v>
          </cell>
          <cell r="HF622">
            <v>0</v>
          </cell>
          <cell r="HG622">
            <v>0</v>
          </cell>
          <cell r="HH622">
            <v>0</v>
          </cell>
          <cell r="HI622">
            <v>0</v>
          </cell>
          <cell r="HJ622">
            <v>0</v>
          </cell>
          <cell r="HK622">
            <v>0</v>
          </cell>
          <cell r="HL622">
            <v>0</v>
          </cell>
          <cell r="HM622">
            <v>0</v>
          </cell>
          <cell r="HN622">
            <v>0</v>
          </cell>
          <cell r="HO622">
            <v>0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0</v>
          </cell>
          <cell r="HV622">
            <v>0</v>
          </cell>
          <cell r="HW622">
            <v>0</v>
          </cell>
          <cell r="HX622">
            <v>0</v>
          </cell>
          <cell r="HY622">
            <v>0</v>
          </cell>
          <cell r="HZ622">
            <v>0</v>
          </cell>
          <cell r="IA622">
            <v>0</v>
          </cell>
          <cell r="IB622">
            <v>0</v>
          </cell>
          <cell r="IC622">
            <v>0</v>
          </cell>
          <cell r="ID622">
            <v>0</v>
          </cell>
          <cell r="IE622">
            <v>0</v>
          </cell>
          <cell r="IF622">
            <v>0</v>
          </cell>
          <cell r="IG622">
            <v>0</v>
          </cell>
          <cell r="IH622">
            <v>0</v>
          </cell>
          <cell r="II622">
            <v>0</v>
          </cell>
          <cell r="IJ622">
            <v>0</v>
          </cell>
          <cell r="IK622">
            <v>0</v>
          </cell>
          <cell r="IL622">
            <v>0</v>
          </cell>
          <cell r="IM622">
            <v>0</v>
          </cell>
          <cell r="IN622">
            <v>0</v>
          </cell>
          <cell r="IO622">
            <v>0</v>
          </cell>
          <cell r="IP622">
            <v>0</v>
          </cell>
          <cell r="IQ622">
            <v>0</v>
          </cell>
          <cell r="IR622">
            <v>0</v>
          </cell>
          <cell r="IS622">
            <v>0</v>
          </cell>
          <cell r="IT622">
            <v>0</v>
          </cell>
          <cell r="IU622">
            <v>0</v>
          </cell>
          <cell r="IV622">
            <v>0</v>
          </cell>
          <cell r="IW622">
            <v>0</v>
          </cell>
          <cell r="IX622">
            <v>0</v>
          </cell>
          <cell r="IY622">
            <v>0</v>
          </cell>
          <cell r="IZ622">
            <v>0</v>
          </cell>
          <cell r="JA622">
            <v>0</v>
          </cell>
          <cell r="JB622">
            <v>0</v>
          </cell>
          <cell r="JC622">
            <v>0</v>
          </cell>
          <cell r="JD622">
            <v>0</v>
          </cell>
          <cell r="JE622">
            <v>0</v>
          </cell>
          <cell r="JF622">
            <v>0</v>
          </cell>
          <cell r="JG622">
            <v>0</v>
          </cell>
          <cell r="JH622">
            <v>0</v>
          </cell>
          <cell r="JI622">
            <v>0</v>
          </cell>
          <cell r="JJ622">
            <v>0</v>
          </cell>
          <cell r="JK622">
            <v>0</v>
          </cell>
          <cell r="JL622">
            <v>0</v>
          </cell>
          <cell r="JM622">
            <v>0</v>
          </cell>
          <cell r="JN622">
            <v>0</v>
          </cell>
          <cell r="JO622">
            <v>0</v>
          </cell>
          <cell r="JP622">
            <v>0</v>
          </cell>
          <cell r="JQ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2.1175710000065351E-4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2.1175709999998737E-4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2.1215000199994449E-3</v>
          </cell>
          <cell r="BF623">
            <v>0</v>
          </cell>
          <cell r="BG623">
            <v>0</v>
          </cell>
          <cell r="BH623">
            <v>0</v>
          </cell>
          <cell r="BI623">
            <v>2.121500019999889E-3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5.6567267499989526E-3</v>
          </cell>
          <cell r="BS623">
            <v>0</v>
          </cell>
          <cell r="BT623">
            <v>0</v>
          </cell>
          <cell r="BU623">
            <v>4.3701232999999728E-3</v>
          </cell>
          <cell r="BV623">
            <v>7.8548276999979016E-4</v>
          </cell>
          <cell r="BW623">
            <v>5.0112068000007781E-4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2.409645020000184E-3</v>
          </cell>
          <cell r="CF623">
            <v>0</v>
          </cell>
          <cell r="CG623">
            <v>0</v>
          </cell>
          <cell r="CH623">
            <v>2.409645020000073E-3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-2.016828700999973E-2</v>
          </cell>
          <cell r="CS623">
            <v>0</v>
          </cell>
          <cell r="CT623">
            <v>0</v>
          </cell>
          <cell r="CU623">
            <v>-4.9962747500000848E-3</v>
          </cell>
          <cell r="CV623">
            <v>-1.517201226000009E-2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-4.0744508400010204E-3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-4.0744508400001322E-3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3.5838016999996114E-3</v>
          </cell>
          <cell r="DS623">
            <v>0</v>
          </cell>
          <cell r="DT623">
            <v>0</v>
          </cell>
          <cell r="DU623">
            <v>3.5838017000000555E-3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0</v>
          </cell>
          <cell r="GJ623">
            <v>0</v>
          </cell>
          <cell r="GK623">
            <v>0</v>
          </cell>
          <cell r="GL623">
            <v>0</v>
          </cell>
          <cell r="GM623">
            <v>0</v>
          </cell>
          <cell r="GN623">
            <v>0</v>
          </cell>
          <cell r="GO623">
            <v>0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0</v>
          </cell>
          <cell r="GW623">
            <v>0</v>
          </cell>
          <cell r="GX623">
            <v>0</v>
          </cell>
          <cell r="GY623">
            <v>0</v>
          </cell>
          <cell r="GZ623">
            <v>0</v>
          </cell>
          <cell r="HA623">
            <v>0</v>
          </cell>
          <cell r="HB623">
            <v>0</v>
          </cell>
          <cell r="HC623">
            <v>0</v>
          </cell>
          <cell r="HD623">
            <v>0</v>
          </cell>
          <cell r="HE623">
            <v>0</v>
          </cell>
          <cell r="HF623">
            <v>0</v>
          </cell>
          <cell r="HG623">
            <v>0</v>
          </cell>
          <cell r="HH623">
            <v>0</v>
          </cell>
          <cell r="HI623">
            <v>0</v>
          </cell>
          <cell r="HJ623">
            <v>0</v>
          </cell>
          <cell r="HK623">
            <v>0</v>
          </cell>
          <cell r="HL623">
            <v>0</v>
          </cell>
          <cell r="HM623">
            <v>0</v>
          </cell>
          <cell r="HN623">
            <v>0</v>
          </cell>
          <cell r="HO623">
            <v>0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0</v>
          </cell>
          <cell r="HW623">
            <v>0</v>
          </cell>
          <cell r="HX623">
            <v>0</v>
          </cell>
          <cell r="HY623">
            <v>0</v>
          </cell>
          <cell r="HZ623">
            <v>0</v>
          </cell>
          <cell r="IA623">
            <v>0</v>
          </cell>
          <cell r="IB623">
            <v>0</v>
          </cell>
          <cell r="IC623">
            <v>0</v>
          </cell>
          <cell r="ID623">
            <v>0</v>
          </cell>
          <cell r="IE623">
            <v>0</v>
          </cell>
          <cell r="IF623">
            <v>0</v>
          </cell>
          <cell r="IG623">
            <v>0</v>
          </cell>
          <cell r="IH623">
            <v>0</v>
          </cell>
          <cell r="II623">
            <v>0</v>
          </cell>
          <cell r="IJ623">
            <v>0</v>
          </cell>
          <cell r="IK623">
            <v>0</v>
          </cell>
          <cell r="IL623">
            <v>0</v>
          </cell>
          <cell r="IM623">
            <v>0</v>
          </cell>
          <cell r="IN623">
            <v>0</v>
          </cell>
          <cell r="IO623">
            <v>0</v>
          </cell>
          <cell r="IP623">
            <v>0</v>
          </cell>
          <cell r="IQ623">
            <v>0</v>
          </cell>
          <cell r="IR623">
            <v>0</v>
          </cell>
          <cell r="IS623">
            <v>0</v>
          </cell>
          <cell r="IT623">
            <v>0</v>
          </cell>
          <cell r="IU623">
            <v>0</v>
          </cell>
          <cell r="IV623">
            <v>0</v>
          </cell>
          <cell r="IW623">
            <v>0</v>
          </cell>
          <cell r="IX623">
            <v>0</v>
          </cell>
          <cell r="IY623">
            <v>0</v>
          </cell>
          <cell r="IZ623">
            <v>0</v>
          </cell>
          <cell r="JA623">
            <v>0</v>
          </cell>
          <cell r="JB623">
            <v>0</v>
          </cell>
          <cell r="JC623">
            <v>0</v>
          </cell>
          <cell r="JD623">
            <v>0</v>
          </cell>
          <cell r="JE623">
            <v>0</v>
          </cell>
          <cell r="JF623">
            <v>0</v>
          </cell>
          <cell r="JG623">
            <v>0</v>
          </cell>
          <cell r="JH623">
            <v>0</v>
          </cell>
          <cell r="JI623">
            <v>0</v>
          </cell>
          <cell r="JJ623">
            <v>0</v>
          </cell>
          <cell r="JK623">
            <v>0</v>
          </cell>
          <cell r="JL623">
            <v>0</v>
          </cell>
          <cell r="JM623">
            <v>0</v>
          </cell>
          <cell r="JN623">
            <v>0</v>
          </cell>
          <cell r="JO623">
            <v>0</v>
          </cell>
          <cell r="JP623">
            <v>0</v>
          </cell>
          <cell r="JQ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-2.0555525300001154E-3</v>
          </cell>
          <cell r="AJ624">
            <v>2.0555525300000044E-3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0</v>
          </cell>
          <cell r="GJ624">
            <v>0</v>
          </cell>
          <cell r="GK624">
            <v>0</v>
          </cell>
          <cell r="GL624">
            <v>0</v>
          </cell>
          <cell r="GM624">
            <v>0</v>
          </cell>
          <cell r="GN624">
            <v>0</v>
          </cell>
          <cell r="GO624">
            <v>0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0</v>
          </cell>
          <cell r="GW624">
            <v>0</v>
          </cell>
          <cell r="GX624">
            <v>0</v>
          </cell>
          <cell r="GY624">
            <v>0</v>
          </cell>
          <cell r="GZ624">
            <v>0</v>
          </cell>
          <cell r="HA624">
            <v>0</v>
          </cell>
          <cell r="HB624">
            <v>0</v>
          </cell>
          <cell r="HC624">
            <v>0</v>
          </cell>
          <cell r="HD624">
            <v>0</v>
          </cell>
          <cell r="HE624">
            <v>0</v>
          </cell>
          <cell r="HF624">
            <v>0</v>
          </cell>
          <cell r="HG624">
            <v>0</v>
          </cell>
          <cell r="HH624">
            <v>0</v>
          </cell>
          <cell r="HI624">
            <v>0</v>
          </cell>
          <cell r="HJ624">
            <v>0</v>
          </cell>
          <cell r="HK624">
            <v>0</v>
          </cell>
          <cell r="HL624">
            <v>0</v>
          </cell>
          <cell r="HM624">
            <v>0</v>
          </cell>
          <cell r="HN624">
            <v>0</v>
          </cell>
          <cell r="HO624">
            <v>0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0</v>
          </cell>
          <cell r="HW624">
            <v>0</v>
          </cell>
          <cell r="HX624">
            <v>0</v>
          </cell>
          <cell r="HY624">
            <v>0</v>
          </cell>
          <cell r="HZ624">
            <v>0</v>
          </cell>
          <cell r="IA624">
            <v>0</v>
          </cell>
          <cell r="IB624">
            <v>0</v>
          </cell>
          <cell r="IC624">
            <v>0</v>
          </cell>
          <cell r="ID624">
            <v>0</v>
          </cell>
          <cell r="IE624">
            <v>0</v>
          </cell>
          <cell r="IF624">
            <v>0</v>
          </cell>
          <cell r="IG624">
            <v>0</v>
          </cell>
          <cell r="IH624">
            <v>0</v>
          </cell>
          <cell r="II624">
            <v>0</v>
          </cell>
          <cell r="IJ624">
            <v>0</v>
          </cell>
          <cell r="IK624">
            <v>0</v>
          </cell>
          <cell r="IL624">
            <v>0</v>
          </cell>
          <cell r="IM624">
            <v>0</v>
          </cell>
          <cell r="IN624">
            <v>0</v>
          </cell>
          <cell r="IO624">
            <v>0</v>
          </cell>
          <cell r="IP624">
            <v>0</v>
          </cell>
          <cell r="IQ624">
            <v>0</v>
          </cell>
          <cell r="IR624">
            <v>0</v>
          </cell>
          <cell r="IS624">
            <v>0</v>
          </cell>
          <cell r="IT624">
            <v>0</v>
          </cell>
          <cell r="IU624">
            <v>0</v>
          </cell>
          <cell r="IV624">
            <v>0</v>
          </cell>
          <cell r="IW624">
            <v>0</v>
          </cell>
          <cell r="IX624">
            <v>0</v>
          </cell>
          <cell r="IY624">
            <v>0</v>
          </cell>
          <cell r="IZ624">
            <v>0</v>
          </cell>
          <cell r="JA624">
            <v>0</v>
          </cell>
          <cell r="JB624">
            <v>0</v>
          </cell>
          <cell r="JC624">
            <v>0</v>
          </cell>
          <cell r="JD624">
            <v>0</v>
          </cell>
          <cell r="JE624">
            <v>5.2500000000013473E-8</v>
          </cell>
          <cell r="JF624">
            <v>0</v>
          </cell>
          <cell r="JG624">
            <v>0</v>
          </cell>
          <cell r="JH624">
            <v>5.2499999999999921E-8</v>
          </cell>
          <cell r="JI624">
            <v>0</v>
          </cell>
          <cell r="JJ624">
            <v>0</v>
          </cell>
          <cell r="JK624">
            <v>0</v>
          </cell>
          <cell r="JL624">
            <v>0</v>
          </cell>
          <cell r="JM624">
            <v>0</v>
          </cell>
          <cell r="JN624">
            <v>0</v>
          </cell>
          <cell r="JO624">
            <v>0</v>
          </cell>
          <cell r="JP624">
            <v>0</v>
          </cell>
          <cell r="JQ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9.1188610399992598E-3</v>
          </cell>
          <cell r="AF625">
            <v>0</v>
          </cell>
          <cell r="AG625">
            <v>1.6466783699999876E-3</v>
          </cell>
          <cell r="AH625">
            <v>3.4625026299999195E-3</v>
          </cell>
          <cell r="AI625">
            <v>0</v>
          </cell>
          <cell r="AJ625">
            <v>4.0096800400000188E-3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1.3538376919999706E-2</v>
          </cell>
          <cell r="AS625">
            <v>0</v>
          </cell>
          <cell r="AT625">
            <v>0</v>
          </cell>
          <cell r="AU625">
            <v>2.0715000000000039E-3</v>
          </cell>
          <cell r="AV625">
            <v>0</v>
          </cell>
          <cell r="AW625">
            <v>6.895030010000136E-3</v>
          </cell>
          <cell r="AX625">
            <v>2.0715000000000039E-3</v>
          </cell>
          <cell r="AY625">
            <v>0</v>
          </cell>
          <cell r="AZ625">
            <v>2.8253984000000676E-3</v>
          </cell>
          <cell r="BA625">
            <v>-3.2505148999995015E-4</v>
          </cell>
          <cell r="BB625">
            <v>0</v>
          </cell>
          <cell r="BC625">
            <v>0</v>
          </cell>
          <cell r="BD625">
            <v>0</v>
          </cell>
          <cell r="BE625">
            <v>4.1430000399991229E-3</v>
          </cell>
          <cell r="BF625">
            <v>0</v>
          </cell>
          <cell r="BG625">
            <v>0</v>
          </cell>
          <cell r="BH625">
            <v>2.0715000200000055E-3</v>
          </cell>
          <cell r="BI625">
            <v>2.0715000200000055E-3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1.3976019599954981E-3</v>
          </cell>
          <cell r="BS625">
            <v>0</v>
          </cell>
          <cell r="BT625">
            <v>3.0959974800002232E-3</v>
          </cell>
          <cell r="BU625">
            <v>2.0801400699999029E-3</v>
          </cell>
          <cell r="BV625">
            <v>1.5884946839999969E-2</v>
          </cell>
          <cell r="BW625">
            <v>-1.1800464340000039E-2</v>
          </cell>
          <cell r="BX625">
            <v>0</v>
          </cell>
          <cell r="BY625">
            <v>0</v>
          </cell>
          <cell r="BZ625">
            <v>0</v>
          </cell>
          <cell r="CA625">
            <v>1.3957736609999882E-2</v>
          </cell>
          <cell r="CB625">
            <v>-1.7545390700000052E-2</v>
          </cell>
          <cell r="CC625">
            <v>-4.2753640000001703E-3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0</v>
          </cell>
          <cell r="GK625">
            <v>0</v>
          </cell>
          <cell r="GL625">
            <v>0</v>
          </cell>
          <cell r="GM625">
            <v>0</v>
          </cell>
          <cell r="GN625">
            <v>0</v>
          </cell>
          <cell r="GO625">
            <v>0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0</v>
          </cell>
          <cell r="GX625">
            <v>0</v>
          </cell>
          <cell r="GY625">
            <v>0</v>
          </cell>
          <cell r="GZ625">
            <v>0</v>
          </cell>
          <cell r="HA625">
            <v>0</v>
          </cell>
          <cell r="HB625">
            <v>0</v>
          </cell>
          <cell r="HC625">
            <v>0</v>
          </cell>
          <cell r="HD625">
            <v>0</v>
          </cell>
          <cell r="HE625">
            <v>0</v>
          </cell>
          <cell r="HF625">
            <v>0</v>
          </cell>
          <cell r="HG625">
            <v>0</v>
          </cell>
          <cell r="HH625">
            <v>0</v>
          </cell>
          <cell r="HI625">
            <v>0</v>
          </cell>
          <cell r="HJ625">
            <v>0</v>
          </cell>
          <cell r="HK625">
            <v>0</v>
          </cell>
          <cell r="HL625">
            <v>0</v>
          </cell>
          <cell r="HM625">
            <v>0</v>
          </cell>
          <cell r="HN625">
            <v>0</v>
          </cell>
          <cell r="HO625">
            <v>0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0</v>
          </cell>
          <cell r="HW625">
            <v>0</v>
          </cell>
          <cell r="HX625">
            <v>0</v>
          </cell>
          <cell r="HY625">
            <v>0</v>
          </cell>
          <cell r="HZ625">
            <v>0</v>
          </cell>
          <cell r="IA625">
            <v>0</v>
          </cell>
          <cell r="IB625">
            <v>0</v>
          </cell>
          <cell r="IC625">
            <v>0</v>
          </cell>
          <cell r="ID625">
            <v>0</v>
          </cell>
          <cell r="IE625">
            <v>0</v>
          </cell>
          <cell r="IF625">
            <v>0</v>
          </cell>
          <cell r="IG625">
            <v>0</v>
          </cell>
          <cell r="IH625">
            <v>0</v>
          </cell>
          <cell r="II625">
            <v>0</v>
          </cell>
          <cell r="IJ625">
            <v>0</v>
          </cell>
          <cell r="IK625">
            <v>0</v>
          </cell>
          <cell r="IL625">
            <v>0</v>
          </cell>
          <cell r="IM625">
            <v>0</v>
          </cell>
          <cell r="IN625">
            <v>0</v>
          </cell>
          <cell r="IO625">
            <v>0</v>
          </cell>
          <cell r="IP625">
            <v>0</v>
          </cell>
          <cell r="IQ625">
            <v>0</v>
          </cell>
          <cell r="IR625">
            <v>0</v>
          </cell>
          <cell r="IS625">
            <v>0</v>
          </cell>
          <cell r="IT625">
            <v>0</v>
          </cell>
          <cell r="IU625">
            <v>0</v>
          </cell>
          <cell r="IV625">
            <v>0</v>
          </cell>
          <cell r="IW625">
            <v>0</v>
          </cell>
          <cell r="IX625">
            <v>0</v>
          </cell>
          <cell r="IY625">
            <v>0</v>
          </cell>
          <cell r="IZ625">
            <v>0</v>
          </cell>
          <cell r="JA625">
            <v>0</v>
          </cell>
          <cell r="JB625">
            <v>0</v>
          </cell>
          <cell r="JC625">
            <v>0</v>
          </cell>
          <cell r="JD625">
            <v>0</v>
          </cell>
          <cell r="JE625">
            <v>5.8907833000004794E-4</v>
          </cell>
          <cell r="JF625">
            <v>0</v>
          </cell>
          <cell r="JG625">
            <v>0</v>
          </cell>
          <cell r="JH625">
            <v>2.4937197000000216E-4</v>
          </cell>
          <cell r="JI625">
            <v>2.4865880000000257E-4</v>
          </cell>
          <cell r="JJ625">
            <v>0</v>
          </cell>
          <cell r="JK625">
            <v>9.1047559999998112E-5</v>
          </cell>
          <cell r="JL625">
            <v>0</v>
          </cell>
          <cell r="JM625">
            <v>0</v>
          </cell>
          <cell r="JN625">
            <v>0</v>
          </cell>
          <cell r="JO625">
            <v>0</v>
          </cell>
          <cell r="JP625">
            <v>0</v>
          </cell>
          <cell r="JQ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4.4080001900006494E-3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4.4080001899999832E-3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2.2704999900007294E-3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2.2704999899998413E-3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0</v>
          </cell>
          <cell r="GD626">
            <v>0</v>
          </cell>
          <cell r="GE626">
            <v>0</v>
          </cell>
          <cell r="GF626">
            <v>0</v>
          </cell>
          <cell r="GG626">
            <v>0</v>
          </cell>
          <cell r="GH626">
            <v>0</v>
          </cell>
          <cell r="GI626">
            <v>0</v>
          </cell>
          <cell r="GJ626">
            <v>0</v>
          </cell>
          <cell r="GK626">
            <v>0</v>
          </cell>
          <cell r="GL626">
            <v>0</v>
          </cell>
          <cell r="GM626">
            <v>0</v>
          </cell>
          <cell r="GN626">
            <v>0</v>
          </cell>
          <cell r="GO626">
            <v>0</v>
          </cell>
          <cell r="GP626">
            <v>0</v>
          </cell>
          <cell r="GQ626">
            <v>0</v>
          </cell>
          <cell r="GR626">
            <v>0</v>
          </cell>
          <cell r="GS626">
            <v>0</v>
          </cell>
          <cell r="GT626">
            <v>0</v>
          </cell>
          <cell r="GU626">
            <v>0</v>
          </cell>
          <cell r="GV626">
            <v>0</v>
          </cell>
          <cell r="GW626">
            <v>0</v>
          </cell>
          <cell r="GX626">
            <v>0</v>
          </cell>
          <cell r="GY626">
            <v>0</v>
          </cell>
          <cell r="GZ626">
            <v>0</v>
          </cell>
          <cell r="HA626">
            <v>0</v>
          </cell>
          <cell r="HB626">
            <v>0</v>
          </cell>
          <cell r="HC626">
            <v>0</v>
          </cell>
          <cell r="HD626">
            <v>0</v>
          </cell>
          <cell r="HE626">
            <v>0</v>
          </cell>
          <cell r="HF626">
            <v>0</v>
          </cell>
          <cell r="HG626">
            <v>0</v>
          </cell>
          <cell r="HH626">
            <v>0</v>
          </cell>
          <cell r="HI626">
            <v>0</v>
          </cell>
          <cell r="HJ626">
            <v>0</v>
          </cell>
          <cell r="HK626">
            <v>0</v>
          </cell>
          <cell r="HL626">
            <v>0</v>
          </cell>
          <cell r="HM626">
            <v>0</v>
          </cell>
          <cell r="HN626">
            <v>0</v>
          </cell>
          <cell r="HO626">
            <v>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0</v>
          </cell>
          <cell r="HU626">
            <v>0</v>
          </cell>
          <cell r="HV626">
            <v>0</v>
          </cell>
          <cell r="HW626">
            <v>0</v>
          </cell>
          <cell r="HX626">
            <v>0</v>
          </cell>
          <cell r="HY626">
            <v>0</v>
          </cell>
          <cell r="HZ626">
            <v>0</v>
          </cell>
          <cell r="IA626">
            <v>0</v>
          </cell>
          <cell r="IB626">
            <v>0</v>
          </cell>
          <cell r="IC626">
            <v>0</v>
          </cell>
          <cell r="ID626">
            <v>0</v>
          </cell>
          <cell r="IE626">
            <v>0</v>
          </cell>
          <cell r="IF626">
            <v>0</v>
          </cell>
          <cell r="IG626">
            <v>0</v>
          </cell>
          <cell r="IH626">
            <v>0</v>
          </cell>
          <cell r="II626">
            <v>0</v>
          </cell>
          <cell r="IJ626">
            <v>0</v>
          </cell>
          <cell r="IK626">
            <v>0</v>
          </cell>
          <cell r="IL626">
            <v>0</v>
          </cell>
          <cell r="IM626">
            <v>0</v>
          </cell>
          <cell r="IN626">
            <v>0</v>
          </cell>
          <cell r="IO626">
            <v>0</v>
          </cell>
          <cell r="IP626">
            <v>0</v>
          </cell>
          <cell r="IQ626">
            <v>0</v>
          </cell>
          <cell r="IR626">
            <v>0</v>
          </cell>
          <cell r="IS626">
            <v>0</v>
          </cell>
          <cell r="IT626">
            <v>0</v>
          </cell>
          <cell r="IU626">
            <v>0</v>
          </cell>
          <cell r="IV626">
            <v>0</v>
          </cell>
          <cell r="IW626">
            <v>0</v>
          </cell>
          <cell r="IX626">
            <v>0</v>
          </cell>
          <cell r="IY626">
            <v>0</v>
          </cell>
          <cell r="IZ626">
            <v>0</v>
          </cell>
          <cell r="JA626">
            <v>0</v>
          </cell>
          <cell r="JB626">
            <v>0</v>
          </cell>
          <cell r="JC626">
            <v>0</v>
          </cell>
          <cell r="JD626">
            <v>0</v>
          </cell>
          <cell r="JE626">
            <v>-3.3893919999916644E-5</v>
          </cell>
          <cell r="JF626">
            <v>-2.0068872000000154E-4</v>
          </cell>
          <cell r="JG626">
            <v>7.9999999999999863E-4</v>
          </cell>
          <cell r="JH626">
            <v>-3.7336209999998954E-5</v>
          </cell>
          <cell r="JI626">
            <v>-1.9853873000000299E-4</v>
          </cell>
          <cell r="JJ626">
            <v>0</v>
          </cell>
          <cell r="JK626">
            <v>1.0110225000000209E-4</v>
          </cell>
          <cell r="JL626">
            <v>0</v>
          </cell>
          <cell r="JM626">
            <v>0</v>
          </cell>
          <cell r="JN626">
            <v>0</v>
          </cell>
          <cell r="JO626">
            <v>-5.9764814999999777E-4</v>
          </cell>
          <cell r="JP626">
            <v>0</v>
          </cell>
          <cell r="JQ626">
            <v>9.9215639999997163E-5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1.6965630199994308E-3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1.6965630199998749E-3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2.2704999899971767E-3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2.2704999900000633E-3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0</v>
          </cell>
          <cell r="GD627">
            <v>0</v>
          </cell>
          <cell r="GE627">
            <v>0</v>
          </cell>
          <cell r="GF627">
            <v>0</v>
          </cell>
          <cell r="GG627">
            <v>0</v>
          </cell>
          <cell r="GH627">
            <v>0</v>
          </cell>
          <cell r="GI627">
            <v>0</v>
          </cell>
          <cell r="GJ627">
            <v>0</v>
          </cell>
          <cell r="GK627">
            <v>0</v>
          </cell>
          <cell r="GL627">
            <v>0</v>
          </cell>
          <cell r="GM627">
            <v>0</v>
          </cell>
          <cell r="GN627">
            <v>0</v>
          </cell>
          <cell r="GO627">
            <v>0</v>
          </cell>
          <cell r="GP627">
            <v>0</v>
          </cell>
          <cell r="GQ627">
            <v>0</v>
          </cell>
          <cell r="GR627">
            <v>0</v>
          </cell>
          <cell r="GS627">
            <v>0</v>
          </cell>
          <cell r="GT627">
            <v>0</v>
          </cell>
          <cell r="GU627">
            <v>0</v>
          </cell>
          <cell r="GV627">
            <v>0</v>
          </cell>
          <cell r="GW627">
            <v>0</v>
          </cell>
          <cell r="GX627">
            <v>0</v>
          </cell>
          <cell r="GY627">
            <v>0</v>
          </cell>
          <cell r="GZ627">
            <v>0</v>
          </cell>
          <cell r="HA627">
            <v>0</v>
          </cell>
          <cell r="HB627">
            <v>0</v>
          </cell>
          <cell r="HC627">
            <v>0</v>
          </cell>
          <cell r="HD627">
            <v>0</v>
          </cell>
          <cell r="HE627">
            <v>0</v>
          </cell>
          <cell r="HF627">
            <v>0</v>
          </cell>
          <cell r="HG627">
            <v>0</v>
          </cell>
          <cell r="HH627">
            <v>0</v>
          </cell>
          <cell r="HI627">
            <v>0</v>
          </cell>
          <cell r="HJ627">
            <v>0</v>
          </cell>
          <cell r="HK627">
            <v>0</v>
          </cell>
          <cell r="HL627">
            <v>0</v>
          </cell>
          <cell r="HM627">
            <v>0</v>
          </cell>
          <cell r="HN627">
            <v>0</v>
          </cell>
          <cell r="HO627">
            <v>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0</v>
          </cell>
          <cell r="HU627">
            <v>0</v>
          </cell>
          <cell r="HV627">
            <v>0</v>
          </cell>
          <cell r="HW627">
            <v>0</v>
          </cell>
          <cell r="HX627">
            <v>0</v>
          </cell>
          <cell r="HY627">
            <v>0</v>
          </cell>
          <cell r="HZ627">
            <v>0</v>
          </cell>
          <cell r="IA627">
            <v>0</v>
          </cell>
          <cell r="IB627">
            <v>0</v>
          </cell>
          <cell r="IC627">
            <v>0</v>
          </cell>
          <cell r="ID627">
            <v>0</v>
          </cell>
          <cell r="IE627">
            <v>0</v>
          </cell>
          <cell r="IF627">
            <v>0</v>
          </cell>
          <cell r="IG627">
            <v>0</v>
          </cell>
          <cell r="IH627">
            <v>0</v>
          </cell>
          <cell r="II627">
            <v>0</v>
          </cell>
          <cell r="IJ627">
            <v>0</v>
          </cell>
          <cell r="IK627">
            <v>0</v>
          </cell>
          <cell r="IL627">
            <v>0</v>
          </cell>
          <cell r="IM627">
            <v>0</v>
          </cell>
          <cell r="IN627">
            <v>0</v>
          </cell>
          <cell r="IO627">
            <v>0</v>
          </cell>
          <cell r="IP627">
            <v>0</v>
          </cell>
          <cell r="IQ627">
            <v>0</v>
          </cell>
          <cell r="IR627">
            <v>0</v>
          </cell>
          <cell r="IS627">
            <v>0</v>
          </cell>
          <cell r="IT627">
            <v>0</v>
          </cell>
          <cell r="IU627">
            <v>0</v>
          </cell>
          <cell r="IV627">
            <v>0</v>
          </cell>
          <cell r="IW627">
            <v>0</v>
          </cell>
          <cell r="IX627">
            <v>0</v>
          </cell>
          <cell r="IY627">
            <v>0</v>
          </cell>
          <cell r="IZ627">
            <v>0</v>
          </cell>
          <cell r="JA627">
            <v>0</v>
          </cell>
          <cell r="JB627">
            <v>0</v>
          </cell>
          <cell r="JC627">
            <v>0</v>
          </cell>
          <cell r="JD627">
            <v>0</v>
          </cell>
          <cell r="JE627">
            <v>-7.8426179999924184E-5</v>
          </cell>
          <cell r="JF627">
            <v>-2.6724431999999854E-4</v>
          </cell>
          <cell r="JG627">
            <v>0</v>
          </cell>
          <cell r="JH627">
            <v>2.4418320000000465E-5</v>
          </cell>
          <cell r="JI627">
            <v>8.95659000000118E-6</v>
          </cell>
          <cell r="JJ627">
            <v>0</v>
          </cell>
          <cell r="JK627">
            <v>0</v>
          </cell>
          <cell r="JL627">
            <v>-2.3958290000000715E-5</v>
          </cell>
          <cell r="JM627">
            <v>-9.9999999999999395E-5</v>
          </cell>
          <cell r="JN627">
            <v>0</v>
          </cell>
          <cell r="JO627">
            <v>5.4035880000000841E-5</v>
          </cell>
          <cell r="JP627">
            <v>0</v>
          </cell>
          <cell r="JQ627">
            <v>2.2536564000000259E-4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6.0147933799994391E-3</v>
          </cell>
          <cell r="BS628">
            <v>0</v>
          </cell>
          <cell r="BT628">
            <v>0</v>
          </cell>
          <cell r="BU628">
            <v>3.9622297900000492E-3</v>
          </cell>
          <cell r="BV628">
            <v>2.052563589999945E-3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2.9680132000109438E-4</v>
          </cell>
          <cell r="CS628">
            <v>0</v>
          </cell>
          <cell r="CT628">
            <v>0</v>
          </cell>
          <cell r="CU628">
            <v>3.8303071000000966E-3</v>
          </cell>
          <cell r="CV628">
            <v>-3.5335057800001124E-3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-7.6005294699994508E-3</v>
          </cell>
          <cell r="DF628">
            <v>0</v>
          </cell>
          <cell r="DG628">
            <v>0</v>
          </cell>
          <cell r="DH628">
            <v>-4.2375392900000364E-3</v>
          </cell>
          <cell r="DI628">
            <v>0</v>
          </cell>
          <cell r="DJ628">
            <v>-3.3629901800000805E-3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-3.4072004599998706E-3</v>
          </cell>
          <cell r="DS628">
            <v>0</v>
          </cell>
          <cell r="DT628">
            <v>0</v>
          </cell>
          <cell r="DU628">
            <v>-4.5925564900000104E-3</v>
          </cell>
          <cell r="DV628">
            <v>1.1853560299999177E-3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-3.8147822700000944E-3</v>
          </cell>
          <cell r="EF628">
            <v>0</v>
          </cell>
          <cell r="EG628">
            <v>0</v>
          </cell>
          <cell r="EH628">
            <v>0</v>
          </cell>
          <cell r="EI628">
            <v>-7.8393398400000702E-3</v>
          </cell>
          <cell r="EJ628">
            <v>0</v>
          </cell>
          <cell r="EK628">
            <v>4.0245575700000868E-3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4.388642289999467E-3</v>
          </cell>
          <cell r="ES628">
            <v>0</v>
          </cell>
          <cell r="ET628">
            <v>0</v>
          </cell>
          <cell r="EU628">
            <v>3.9593898599999955E-3</v>
          </cell>
          <cell r="EV628">
            <v>-1.3629422899998911E-3</v>
          </cell>
          <cell r="EW628">
            <v>0</v>
          </cell>
          <cell r="EX628">
            <v>1.7921947200000288E-3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4.9741344100002749E-3</v>
          </cell>
          <cell r="FF628">
            <v>0</v>
          </cell>
          <cell r="FG628">
            <v>0</v>
          </cell>
          <cell r="FH628">
            <v>4.6571823200000084E-3</v>
          </cell>
          <cell r="FI628">
            <v>-3.3344392899999908E-3</v>
          </cell>
          <cell r="FJ628">
            <v>3.6513913800000353E-3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2.4397988000011139E-3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-1.915674509999965E-3</v>
          </cell>
          <cell r="FX628">
            <v>4.3554733099999687E-3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0</v>
          </cell>
          <cell r="GD628">
            <v>0</v>
          </cell>
          <cell r="GE628">
            <v>5.4271185000001054E-3</v>
          </cell>
          <cell r="GF628">
            <v>0</v>
          </cell>
          <cell r="GG628">
            <v>0</v>
          </cell>
          <cell r="GH628">
            <v>0</v>
          </cell>
          <cell r="GI628">
            <v>3.8950019100001398E-3</v>
          </cell>
          <cell r="GJ628">
            <v>-1.2674562900000019E-2</v>
          </cell>
          <cell r="GK628">
            <v>1.4206679489999985E-2</v>
          </cell>
          <cell r="GL628">
            <v>0</v>
          </cell>
          <cell r="GM628">
            <v>0</v>
          </cell>
          <cell r="GN628">
            <v>0</v>
          </cell>
          <cell r="GO628">
            <v>0</v>
          </cell>
          <cell r="GP628">
            <v>0</v>
          </cell>
          <cell r="GQ628">
            <v>0</v>
          </cell>
          <cell r="GR628">
            <v>0</v>
          </cell>
          <cell r="GS628">
            <v>0</v>
          </cell>
          <cell r="GT628">
            <v>0</v>
          </cell>
          <cell r="GU628">
            <v>0</v>
          </cell>
          <cell r="GV628">
            <v>0</v>
          </cell>
          <cell r="GW628">
            <v>0</v>
          </cell>
          <cell r="GX628">
            <v>0</v>
          </cell>
          <cell r="GY628">
            <v>0</v>
          </cell>
          <cell r="GZ628">
            <v>0</v>
          </cell>
          <cell r="HA628">
            <v>0</v>
          </cell>
          <cell r="HB628">
            <v>0</v>
          </cell>
          <cell r="HC628">
            <v>0</v>
          </cell>
          <cell r="HD628">
            <v>0</v>
          </cell>
          <cell r="HE628">
            <v>0</v>
          </cell>
          <cell r="HF628">
            <v>0</v>
          </cell>
          <cell r="HG628">
            <v>0</v>
          </cell>
          <cell r="HH628">
            <v>0</v>
          </cell>
          <cell r="HI628">
            <v>0</v>
          </cell>
          <cell r="HJ628">
            <v>0</v>
          </cell>
          <cell r="HK628">
            <v>0</v>
          </cell>
          <cell r="HL628">
            <v>0</v>
          </cell>
          <cell r="HM628">
            <v>0</v>
          </cell>
          <cell r="HN628">
            <v>0</v>
          </cell>
          <cell r="HO628">
            <v>0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0</v>
          </cell>
          <cell r="HU628">
            <v>0</v>
          </cell>
          <cell r="HV628">
            <v>0</v>
          </cell>
          <cell r="HW628">
            <v>0</v>
          </cell>
          <cell r="HX628">
            <v>0</v>
          </cell>
          <cell r="HY628">
            <v>0</v>
          </cell>
          <cell r="HZ628">
            <v>0</v>
          </cell>
          <cell r="IA628">
            <v>0</v>
          </cell>
          <cell r="IB628">
            <v>0</v>
          </cell>
          <cell r="IC628">
            <v>0</v>
          </cell>
          <cell r="ID628">
            <v>0</v>
          </cell>
          <cell r="IE628">
            <v>0</v>
          </cell>
          <cell r="IF628">
            <v>0</v>
          </cell>
          <cell r="IG628">
            <v>0</v>
          </cell>
          <cell r="IH628">
            <v>0</v>
          </cell>
          <cell r="II628">
            <v>0</v>
          </cell>
          <cell r="IJ628">
            <v>0</v>
          </cell>
          <cell r="IK628">
            <v>0</v>
          </cell>
          <cell r="IL628">
            <v>0</v>
          </cell>
          <cell r="IM628">
            <v>0</v>
          </cell>
          <cell r="IN628">
            <v>0</v>
          </cell>
          <cell r="IO628">
            <v>0</v>
          </cell>
          <cell r="IP628">
            <v>0</v>
          </cell>
          <cell r="IQ628">
            <v>0</v>
          </cell>
          <cell r="IR628">
            <v>0</v>
          </cell>
          <cell r="IS628">
            <v>0</v>
          </cell>
          <cell r="IT628">
            <v>0</v>
          </cell>
          <cell r="IU628">
            <v>0</v>
          </cell>
          <cell r="IV628">
            <v>0</v>
          </cell>
          <cell r="IW628">
            <v>0</v>
          </cell>
          <cell r="IX628">
            <v>0</v>
          </cell>
          <cell r="IY628">
            <v>0</v>
          </cell>
          <cell r="IZ628">
            <v>0</v>
          </cell>
          <cell r="JA628">
            <v>0</v>
          </cell>
          <cell r="JB628">
            <v>0</v>
          </cell>
          <cell r="JC628">
            <v>0</v>
          </cell>
          <cell r="JD628">
            <v>0</v>
          </cell>
          <cell r="JE628">
            <v>0</v>
          </cell>
          <cell r="JF628">
            <v>0</v>
          </cell>
          <cell r="JG628">
            <v>0</v>
          </cell>
          <cell r="JH628">
            <v>0</v>
          </cell>
          <cell r="JI628">
            <v>0</v>
          </cell>
          <cell r="JJ628">
            <v>0</v>
          </cell>
          <cell r="JK628">
            <v>0</v>
          </cell>
          <cell r="JL628">
            <v>0</v>
          </cell>
          <cell r="JM628">
            <v>0</v>
          </cell>
          <cell r="JN628">
            <v>0</v>
          </cell>
          <cell r="JO628">
            <v>0</v>
          </cell>
          <cell r="JP628">
            <v>0</v>
          </cell>
          <cell r="JQ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5.3400004418335811E-9</v>
          </cell>
          <cell r="AF629">
            <v>0</v>
          </cell>
          <cell r="AG629">
            <v>0</v>
          </cell>
          <cell r="AH629">
            <v>5.3400001087666737E-9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50.72214235944557</v>
          </cell>
          <cell r="BS629">
            <v>0</v>
          </cell>
          <cell r="BT629">
            <v>0</v>
          </cell>
          <cell r="BU629">
            <v>27.510776531120428</v>
          </cell>
          <cell r="BV629">
            <v>23.211365829180068</v>
          </cell>
          <cell r="BW629">
            <v>0</v>
          </cell>
          <cell r="BX629">
            <v>-1.3105818652547896E-9</v>
          </cell>
          <cell r="BY629">
            <v>-4.4019543565809727E-10</v>
          </cell>
          <cell r="BZ629">
            <v>4.4929038267582655E-10</v>
          </cell>
          <cell r="CA629">
            <v>0</v>
          </cell>
          <cell r="CB629">
            <v>4.4019543565809727E-10</v>
          </cell>
          <cell r="CC629">
            <v>0</v>
          </cell>
          <cell r="CD629">
            <v>0</v>
          </cell>
          <cell r="CE629">
            <v>0.12127330493240152</v>
          </cell>
          <cell r="CF629">
            <v>0</v>
          </cell>
          <cell r="CG629">
            <v>0</v>
          </cell>
          <cell r="CH629">
            <v>0.10432617992955784</v>
          </cell>
          <cell r="CI629">
            <v>2.0807323098779307E-3</v>
          </cell>
          <cell r="CJ629">
            <v>1.4866396750221611E-2</v>
          </cell>
          <cell r="CK629">
            <v>-8.9949026005342603E-10</v>
          </cell>
          <cell r="CL629">
            <v>-4.5019987737759948E-10</v>
          </cell>
          <cell r="CM629">
            <v>-2.2591848392039537E-9</v>
          </cell>
          <cell r="CN629">
            <v>-4.4974513002671301E-10</v>
          </cell>
          <cell r="CO629">
            <v>0</v>
          </cell>
          <cell r="CP629">
            <v>0</v>
          </cell>
          <cell r="CQ629">
            <v>0</v>
          </cell>
          <cell r="CR629">
            <v>-5.0768187284120359E-3</v>
          </cell>
          <cell r="CS629">
            <v>0</v>
          </cell>
          <cell r="CT629">
            <v>0</v>
          </cell>
          <cell r="CU629">
            <v>-2.8422672480701294E-2</v>
          </cell>
          <cell r="CV629">
            <v>2.747325923974131E-2</v>
          </cell>
          <cell r="CW629">
            <v>-4.1274063996752375E-3</v>
          </cell>
          <cell r="CX629">
            <v>4.5019987737759948E-10</v>
          </cell>
          <cell r="CY629">
            <v>4.5929482439532876E-10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-0.56937949729763204</v>
          </cell>
          <cell r="DF629">
            <v>0</v>
          </cell>
          <cell r="DG629">
            <v>0</v>
          </cell>
          <cell r="DH629">
            <v>-0.15333708755042608</v>
          </cell>
          <cell r="DI629">
            <v>-2.7843608409966691E-2</v>
          </cell>
          <cell r="DJ629">
            <v>-0.18661328390953713</v>
          </cell>
          <cell r="DK629">
            <v>-0.20158551789972989</v>
          </cell>
          <cell r="DL629">
            <v>9.2950358521193266E-10</v>
          </cell>
          <cell r="DM629">
            <v>-4.6020431909710169E-10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-0.8193431054460234</v>
          </cell>
          <cell r="DS629">
            <v>0</v>
          </cell>
          <cell r="DT629">
            <v>0</v>
          </cell>
          <cell r="DU629">
            <v>-0.28099487441977544</v>
          </cell>
          <cell r="DV629">
            <v>-0.49633026580977457</v>
          </cell>
          <cell r="DW629">
            <v>-4.2017966669845919E-2</v>
          </cell>
          <cell r="DX629">
            <v>2.4001565179787576E-9</v>
          </cell>
          <cell r="DY629">
            <v>0</v>
          </cell>
          <cell r="DZ629">
            <v>-9.4951246865093708E-10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3.8147818122524768E-3</v>
          </cell>
          <cell r="EF629">
            <v>0</v>
          </cell>
          <cell r="EG629">
            <v>0</v>
          </cell>
          <cell r="EH629">
            <v>-4.702087608166039E-10</v>
          </cell>
          <cell r="EI629">
            <v>7.8393393787337118E-3</v>
          </cell>
          <cell r="EJ629">
            <v>9.4951246865093708E-10</v>
          </cell>
          <cell r="EK629">
            <v>-4.0245580503324163E-3</v>
          </cell>
          <cell r="EL629">
            <v>-1.4297256711870432E-9</v>
          </cell>
          <cell r="EM629">
            <v>1.4297256711870432E-9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-4.3886408384423703E-3</v>
          </cell>
          <cell r="ES629">
            <v>0</v>
          </cell>
          <cell r="ET629">
            <v>0</v>
          </cell>
          <cell r="EU629">
            <v>-3.9593893798155477E-3</v>
          </cell>
          <cell r="EV629">
            <v>1.362942759442376E-3</v>
          </cell>
          <cell r="EW629">
            <v>-1.0913936421275139E-11</v>
          </cell>
          <cell r="EX629">
            <v>-1.7921937305800384E-3</v>
          </cell>
          <cell r="EY629">
            <v>4.9021764425560832E-10</v>
          </cell>
          <cell r="EZ629">
            <v>-9.8043528851121664E-10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-4.9741324037313461E-3</v>
          </cell>
          <cell r="FF629">
            <v>0</v>
          </cell>
          <cell r="FG629">
            <v>4.9976733862422407E-10</v>
          </cell>
          <cell r="FH629">
            <v>-4.657184329971642E-3</v>
          </cell>
          <cell r="FI629">
            <v>3.334439290483715E-3</v>
          </cell>
          <cell r="FJ629">
            <v>-3.6513883605948649E-3</v>
          </cell>
          <cell r="FK629">
            <v>0</v>
          </cell>
          <cell r="FL629">
            <v>-1.520675141364336E-9</v>
          </cell>
          <cell r="FM629">
            <v>1.5097612049430609E-9</v>
          </cell>
          <cell r="FN629">
            <v>0</v>
          </cell>
          <cell r="FO629">
            <v>5.0022208597511053E-10</v>
          </cell>
          <cell r="FP629">
            <v>0</v>
          </cell>
          <cell r="FQ629">
            <v>0</v>
          </cell>
          <cell r="FR629">
            <v>-2.1541438962303801</v>
          </cell>
          <cell r="FS629">
            <v>0</v>
          </cell>
          <cell r="FT629">
            <v>0</v>
          </cell>
          <cell r="FU629">
            <v>-5.1932147471234202E-10</v>
          </cell>
          <cell r="FV629">
            <v>-5.0931703299283981E-10</v>
          </cell>
          <cell r="FW629">
            <v>-2.1497884203299691</v>
          </cell>
          <cell r="FX629">
            <v>-4.355474349722499E-3</v>
          </cell>
          <cell r="FY629">
            <v>0</v>
          </cell>
          <cell r="FZ629">
            <v>-5.2023096941411495E-10</v>
          </cell>
          <cell r="GA629">
            <v>0</v>
          </cell>
          <cell r="GB629">
            <v>0</v>
          </cell>
          <cell r="GC629">
            <v>0</v>
          </cell>
          <cell r="GD629">
            <v>0</v>
          </cell>
          <cell r="GE629">
            <v>-5.4271174594759941E-3</v>
          </cell>
          <cell r="GF629">
            <v>0</v>
          </cell>
          <cell r="GG629">
            <v>0</v>
          </cell>
          <cell r="GH629">
            <v>-1.0004441719502211E-11</v>
          </cell>
          <cell r="GI629">
            <v>-3.895002419994853E-3</v>
          </cell>
          <cell r="GJ629">
            <v>1.2674564970438951E-2</v>
          </cell>
          <cell r="GK629">
            <v>-1.4206680009920092E-2</v>
          </cell>
          <cell r="GL629">
            <v>-5.2023096941411495E-10</v>
          </cell>
          <cell r="GM629">
            <v>5.2023096941411495E-10</v>
          </cell>
          <cell r="GN629">
            <v>0</v>
          </cell>
          <cell r="GO629">
            <v>0</v>
          </cell>
          <cell r="GP629">
            <v>0</v>
          </cell>
          <cell r="GQ629">
            <v>0</v>
          </cell>
          <cell r="GR629">
            <v>0</v>
          </cell>
          <cell r="GS629">
            <v>0</v>
          </cell>
          <cell r="GT629">
            <v>0</v>
          </cell>
          <cell r="GU629">
            <v>0</v>
          </cell>
          <cell r="GV629">
            <v>0</v>
          </cell>
          <cell r="GW629">
            <v>0</v>
          </cell>
          <cell r="GX629">
            <v>0</v>
          </cell>
          <cell r="GY629">
            <v>0</v>
          </cell>
          <cell r="GZ629">
            <v>0</v>
          </cell>
          <cell r="HA629">
            <v>0</v>
          </cell>
          <cell r="HB629">
            <v>0</v>
          </cell>
          <cell r="HC629">
            <v>0</v>
          </cell>
          <cell r="HD629">
            <v>0</v>
          </cell>
          <cell r="HE629">
            <v>0</v>
          </cell>
          <cell r="HF629">
            <v>0</v>
          </cell>
          <cell r="HG629">
            <v>0</v>
          </cell>
          <cell r="HH629">
            <v>0</v>
          </cell>
          <cell r="HI629">
            <v>0</v>
          </cell>
          <cell r="HJ629">
            <v>0</v>
          </cell>
          <cell r="HK629">
            <v>0</v>
          </cell>
          <cell r="HL629">
            <v>0</v>
          </cell>
          <cell r="HM629">
            <v>0</v>
          </cell>
          <cell r="HN629">
            <v>0</v>
          </cell>
          <cell r="HO629">
            <v>0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0</v>
          </cell>
          <cell r="HU629">
            <v>0</v>
          </cell>
          <cell r="HV629">
            <v>0</v>
          </cell>
          <cell r="HW629">
            <v>0</v>
          </cell>
          <cell r="HX629">
            <v>0</v>
          </cell>
          <cell r="HY629">
            <v>0</v>
          </cell>
          <cell r="HZ629">
            <v>0</v>
          </cell>
          <cell r="IA629">
            <v>0</v>
          </cell>
          <cell r="IB629">
            <v>0</v>
          </cell>
          <cell r="IC629">
            <v>0</v>
          </cell>
          <cell r="ID629">
            <v>0</v>
          </cell>
          <cell r="IE629">
            <v>0</v>
          </cell>
          <cell r="IF629">
            <v>0</v>
          </cell>
          <cell r="IG629">
            <v>0</v>
          </cell>
          <cell r="IH629">
            <v>0</v>
          </cell>
          <cell r="II629">
            <v>0</v>
          </cell>
          <cell r="IJ629">
            <v>0</v>
          </cell>
          <cell r="IK629">
            <v>0</v>
          </cell>
          <cell r="IL629">
            <v>0</v>
          </cell>
          <cell r="IM629">
            <v>0</v>
          </cell>
          <cell r="IN629">
            <v>0</v>
          </cell>
          <cell r="IO629">
            <v>0</v>
          </cell>
          <cell r="IP629">
            <v>0</v>
          </cell>
          <cell r="IQ629">
            <v>0</v>
          </cell>
          <cell r="IR629">
            <v>0</v>
          </cell>
          <cell r="IS629">
            <v>0</v>
          </cell>
          <cell r="IT629">
            <v>0</v>
          </cell>
          <cell r="IU629">
            <v>0</v>
          </cell>
          <cell r="IV629">
            <v>0</v>
          </cell>
          <cell r="IW629">
            <v>0</v>
          </cell>
          <cell r="IX629">
            <v>0</v>
          </cell>
          <cell r="IY629">
            <v>0</v>
          </cell>
          <cell r="IZ629">
            <v>0</v>
          </cell>
          <cell r="JA629">
            <v>0</v>
          </cell>
          <cell r="JB629">
            <v>0</v>
          </cell>
          <cell r="JC629">
            <v>0</v>
          </cell>
          <cell r="JD629">
            <v>0</v>
          </cell>
          <cell r="JE629">
            <v>0</v>
          </cell>
          <cell r="JF629">
            <v>0</v>
          </cell>
          <cell r="JG629">
            <v>0</v>
          </cell>
          <cell r="JH629">
            <v>0</v>
          </cell>
          <cell r="JI629">
            <v>0</v>
          </cell>
          <cell r="JJ629">
            <v>0</v>
          </cell>
          <cell r="JK629">
            <v>0</v>
          </cell>
          <cell r="JL629">
            <v>0</v>
          </cell>
          <cell r="JM629">
            <v>0</v>
          </cell>
          <cell r="JN629">
            <v>0</v>
          </cell>
          <cell r="JO629">
            <v>0</v>
          </cell>
          <cell r="JP629">
            <v>0</v>
          </cell>
          <cell r="JQ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0</v>
          </cell>
          <cell r="GE630">
            <v>0</v>
          </cell>
          <cell r="GF630">
            <v>0</v>
          </cell>
          <cell r="GG630">
            <v>0</v>
          </cell>
          <cell r="GH630">
            <v>0</v>
          </cell>
          <cell r="GI630">
            <v>0</v>
          </cell>
          <cell r="GJ630">
            <v>0</v>
          </cell>
          <cell r="GK630">
            <v>0</v>
          </cell>
          <cell r="GL630">
            <v>0</v>
          </cell>
          <cell r="GM630">
            <v>0</v>
          </cell>
          <cell r="GN630">
            <v>0</v>
          </cell>
          <cell r="GO630">
            <v>0</v>
          </cell>
          <cell r="GP630">
            <v>0</v>
          </cell>
          <cell r="GQ630">
            <v>0</v>
          </cell>
          <cell r="GR630">
            <v>0</v>
          </cell>
          <cell r="GS630">
            <v>0</v>
          </cell>
          <cell r="GT630">
            <v>0</v>
          </cell>
          <cell r="GU630">
            <v>0</v>
          </cell>
          <cell r="GV630">
            <v>0</v>
          </cell>
          <cell r="GW630">
            <v>0</v>
          </cell>
          <cell r="GX630">
            <v>0</v>
          </cell>
          <cell r="GY630">
            <v>0</v>
          </cell>
          <cell r="GZ630">
            <v>0</v>
          </cell>
          <cell r="HA630">
            <v>0</v>
          </cell>
          <cell r="HB630">
            <v>0</v>
          </cell>
          <cell r="HC630">
            <v>0</v>
          </cell>
          <cell r="HD630">
            <v>0</v>
          </cell>
          <cell r="HE630">
            <v>0</v>
          </cell>
          <cell r="HF630">
            <v>0</v>
          </cell>
          <cell r="HG630">
            <v>0</v>
          </cell>
          <cell r="HH630">
            <v>0</v>
          </cell>
          <cell r="HI630">
            <v>0</v>
          </cell>
          <cell r="HJ630">
            <v>0</v>
          </cell>
          <cell r="HK630">
            <v>0</v>
          </cell>
          <cell r="HL630">
            <v>0</v>
          </cell>
          <cell r="HM630">
            <v>0</v>
          </cell>
          <cell r="HN630">
            <v>0</v>
          </cell>
          <cell r="HO630">
            <v>0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0</v>
          </cell>
          <cell r="HU630">
            <v>0</v>
          </cell>
          <cell r="HV630">
            <v>0</v>
          </cell>
          <cell r="HW630">
            <v>0</v>
          </cell>
          <cell r="HX630">
            <v>0</v>
          </cell>
          <cell r="HY630">
            <v>0</v>
          </cell>
          <cell r="HZ630">
            <v>0</v>
          </cell>
          <cell r="IA630">
            <v>0</v>
          </cell>
          <cell r="IB630">
            <v>0</v>
          </cell>
          <cell r="IC630">
            <v>0</v>
          </cell>
          <cell r="ID630">
            <v>0</v>
          </cell>
          <cell r="IE630">
            <v>0</v>
          </cell>
          <cell r="IF630">
            <v>0</v>
          </cell>
          <cell r="IG630">
            <v>0</v>
          </cell>
          <cell r="IH630">
            <v>0</v>
          </cell>
          <cell r="II630">
            <v>0</v>
          </cell>
          <cell r="IJ630">
            <v>0</v>
          </cell>
          <cell r="IK630">
            <v>0</v>
          </cell>
          <cell r="IL630">
            <v>0</v>
          </cell>
          <cell r="IM630">
            <v>0</v>
          </cell>
          <cell r="IN630">
            <v>0</v>
          </cell>
          <cell r="IO630">
            <v>0</v>
          </cell>
          <cell r="IP630">
            <v>0</v>
          </cell>
          <cell r="IQ630">
            <v>0</v>
          </cell>
          <cell r="IR630">
            <v>0</v>
          </cell>
          <cell r="IS630">
            <v>0</v>
          </cell>
          <cell r="IT630">
            <v>0</v>
          </cell>
          <cell r="IU630">
            <v>0</v>
          </cell>
          <cell r="IV630">
            <v>0</v>
          </cell>
          <cell r="IW630">
            <v>0</v>
          </cell>
          <cell r="IX630">
            <v>0</v>
          </cell>
          <cell r="IY630">
            <v>0</v>
          </cell>
          <cell r="IZ630">
            <v>0</v>
          </cell>
          <cell r="JA630">
            <v>0</v>
          </cell>
          <cell r="JB630">
            <v>0</v>
          </cell>
          <cell r="JC630">
            <v>0</v>
          </cell>
          <cell r="JD630">
            <v>0</v>
          </cell>
          <cell r="JE630">
            <v>0</v>
          </cell>
          <cell r="JF630">
            <v>0</v>
          </cell>
          <cell r="JG630">
            <v>0</v>
          </cell>
          <cell r="JH630">
            <v>0</v>
          </cell>
          <cell r="JI630">
            <v>0</v>
          </cell>
          <cell r="JJ630">
            <v>0</v>
          </cell>
          <cell r="JK630">
            <v>0</v>
          </cell>
          <cell r="JL630">
            <v>0</v>
          </cell>
          <cell r="JM630">
            <v>0</v>
          </cell>
          <cell r="JN630">
            <v>0</v>
          </cell>
          <cell r="JO630">
            <v>0</v>
          </cell>
          <cell r="JP630">
            <v>0</v>
          </cell>
          <cell r="JQ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38.947550258788397</v>
          </cell>
          <cell r="BS631">
            <v>0</v>
          </cell>
          <cell r="BT631">
            <v>9.6587916799762752E-2</v>
          </cell>
          <cell r="BU631">
            <v>1.3046157780090653</v>
          </cell>
          <cell r="BV631">
            <v>-13.356556684299903</v>
          </cell>
          <cell r="BW631">
            <v>12.377960140840514</v>
          </cell>
          <cell r="BX631">
            <v>4.1343309658604994</v>
          </cell>
          <cell r="BY631">
            <v>29.842587236180407</v>
          </cell>
          <cell r="BZ631">
            <v>-23.865906630199788</v>
          </cell>
          <cell r="CA631">
            <v>39.379424174429914</v>
          </cell>
          <cell r="CB631">
            <v>-10.965492638830256</v>
          </cell>
          <cell r="CC631">
            <v>0</v>
          </cell>
          <cell r="CD631">
            <v>0</v>
          </cell>
          <cell r="CE631">
            <v>-33.552735489487532</v>
          </cell>
          <cell r="CF631">
            <v>0</v>
          </cell>
          <cell r="CG631">
            <v>3.6030541751101737</v>
          </cell>
          <cell r="CH631">
            <v>-1.7936295795807382</v>
          </cell>
          <cell r="CI631">
            <v>-6.4109115162000307</v>
          </cell>
          <cell r="CJ631">
            <v>-2.639397335619833</v>
          </cell>
          <cell r="CK631">
            <v>-48.873030997569913</v>
          </cell>
          <cell r="CL631">
            <v>2.4525149134992716</v>
          </cell>
          <cell r="CM631">
            <v>3.9272619705698162</v>
          </cell>
          <cell r="CN631">
            <v>12.842380819799928</v>
          </cell>
          <cell r="CO631">
            <v>3.3390220605106151</v>
          </cell>
          <cell r="CP631">
            <v>0</v>
          </cell>
          <cell r="CQ631">
            <v>0</v>
          </cell>
          <cell r="CR631">
            <v>-78.662288754770998</v>
          </cell>
          <cell r="CS631">
            <v>0</v>
          </cell>
          <cell r="CT631">
            <v>-2.9082996592796917</v>
          </cell>
          <cell r="CU631">
            <v>-17.243721795709462</v>
          </cell>
          <cell r="CV631">
            <v>12.017265654690164</v>
          </cell>
          <cell r="CW631">
            <v>-11.304417461239154</v>
          </cell>
          <cell r="CX631">
            <v>10.717500122410001</v>
          </cell>
          <cell r="CY631">
            <v>14.790617691350235</v>
          </cell>
          <cell r="CZ631">
            <v>-36.867137031159928</v>
          </cell>
          <cell r="DA631">
            <v>-19.19852389746984</v>
          </cell>
          <cell r="DB631">
            <v>-28.665572378369689</v>
          </cell>
          <cell r="DC631">
            <v>0</v>
          </cell>
          <cell r="DD631">
            <v>0</v>
          </cell>
          <cell r="DE631">
            <v>105.75547255855054</v>
          </cell>
          <cell r="DF631">
            <v>0</v>
          </cell>
          <cell r="DG631">
            <v>0</v>
          </cell>
          <cell r="DH631">
            <v>44.899841329308401</v>
          </cell>
          <cell r="DI631">
            <v>-28.207270802520725</v>
          </cell>
          <cell r="DJ631">
            <v>53.701739760090277</v>
          </cell>
          <cell r="DK631">
            <v>-26.810378161400422</v>
          </cell>
          <cell r="DL631">
            <v>1.6429987479905321</v>
          </cell>
          <cell r="DM631">
            <v>58.906059726009516</v>
          </cell>
          <cell r="DN631">
            <v>6.9682811280099486</v>
          </cell>
          <cell r="DO631">
            <v>-5.3457991689501796</v>
          </cell>
          <cell r="DP631">
            <v>0</v>
          </cell>
          <cell r="DQ631">
            <v>0</v>
          </cell>
          <cell r="DR631">
            <v>49.876730797957862</v>
          </cell>
          <cell r="DS631">
            <v>0</v>
          </cell>
          <cell r="DT631">
            <v>-9.5822027730264381E-2</v>
          </cell>
          <cell r="DU631">
            <v>1.9979574589688127</v>
          </cell>
          <cell r="DV631">
            <v>40.648830336531319</v>
          </cell>
          <cell r="DW631">
            <v>16.456995659280437</v>
          </cell>
          <cell r="DX631">
            <v>5.154092173470417</v>
          </cell>
          <cell r="DY631">
            <v>-7.9980043462710455</v>
          </cell>
          <cell r="DZ631">
            <v>16.549085925719737</v>
          </cell>
          <cell r="EA631">
            <v>-5.0026501300799282</v>
          </cell>
          <cell r="EB631">
            <v>-17.833754251929804</v>
          </cell>
          <cell r="EC631">
            <v>0</v>
          </cell>
          <cell r="ED631">
            <v>0</v>
          </cell>
          <cell r="EE631">
            <v>-3.0149938271351857</v>
          </cell>
          <cell r="EF631">
            <v>0</v>
          </cell>
          <cell r="EG631">
            <v>-9.5822031100396998E-2</v>
          </cell>
          <cell r="EH631">
            <v>7.4607903837904814</v>
          </cell>
          <cell r="EI631">
            <v>-12.914461683780246</v>
          </cell>
          <cell r="EJ631">
            <v>-12.123233282580259</v>
          </cell>
          <cell r="EK631">
            <v>-8.7404388088607448</v>
          </cell>
          <cell r="EL631">
            <v>-3.250463771899831</v>
          </cell>
          <cell r="EM631">
            <v>9.3455083077697054</v>
          </cell>
          <cell r="EN631">
            <v>-1.9461225792197183</v>
          </cell>
          <cell r="EO631">
            <v>19.249249638739457</v>
          </cell>
          <cell r="EP631">
            <v>0</v>
          </cell>
          <cell r="EQ631">
            <v>0</v>
          </cell>
          <cell r="ER631">
            <v>13.32316899295256</v>
          </cell>
          <cell r="ES631">
            <v>0</v>
          </cell>
          <cell r="ET631">
            <v>-1.7778198355499626</v>
          </cell>
          <cell r="EU631">
            <v>4.905118713380034</v>
          </cell>
          <cell r="EV631">
            <v>-21.322996041069928</v>
          </cell>
          <cell r="EW631">
            <v>-30.299755750989789</v>
          </cell>
          <cell r="EX631">
            <v>-3.0655209232700145</v>
          </cell>
          <cell r="EY631">
            <v>53.264104951539139</v>
          </cell>
          <cell r="EZ631">
            <v>13.855538241009526</v>
          </cell>
          <cell r="FA631">
            <v>9.4348833926997031</v>
          </cell>
          <cell r="FB631">
            <v>-11.670383754810246</v>
          </cell>
          <cell r="FC631">
            <v>0</v>
          </cell>
          <cell r="FD631">
            <v>0</v>
          </cell>
          <cell r="FE631">
            <v>-10.984703970141709</v>
          </cell>
          <cell r="FF631">
            <v>0</v>
          </cell>
          <cell r="FG631">
            <v>1.2389582218297619</v>
          </cell>
          <cell r="FH631">
            <v>-33.691461435019846</v>
          </cell>
          <cell r="FI631">
            <v>-31.998056862639714</v>
          </cell>
          <cell r="FJ631">
            <v>-26.975617471709484</v>
          </cell>
          <cell r="FK631">
            <v>21.740511270720162</v>
          </cell>
          <cell r="FL631">
            <v>26.829540296319465</v>
          </cell>
          <cell r="FM631">
            <v>-2.3014420720492126</v>
          </cell>
          <cell r="FN631">
            <v>17.872486710029989</v>
          </cell>
          <cell r="FO631">
            <v>16.300377372389448</v>
          </cell>
          <cell r="FP631">
            <v>0</v>
          </cell>
          <cell r="FQ631">
            <v>0</v>
          </cell>
          <cell r="FR631">
            <v>28.660203176827054</v>
          </cell>
          <cell r="FS631">
            <v>0</v>
          </cell>
          <cell r="FT631">
            <v>0</v>
          </cell>
          <cell r="FU631">
            <v>-5.1729936793799425</v>
          </cell>
          <cell r="FV631">
            <v>6.487864600750072</v>
          </cell>
          <cell r="FW631">
            <v>-30.119511802499801</v>
          </cell>
          <cell r="FX631">
            <v>-9.2517675793096714</v>
          </cell>
          <cell r="FY631">
            <v>20.905203113150492</v>
          </cell>
          <cell r="FZ631">
            <v>20.489656048380311</v>
          </cell>
          <cell r="GA631">
            <v>22.259250634149794</v>
          </cell>
          <cell r="GB631">
            <v>3.0625018415894374</v>
          </cell>
          <cell r="GC631">
            <v>0</v>
          </cell>
          <cell r="GD631">
            <v>0</v>
          </cell>
          <cell r="GE631">
            <v>-83.385042564957985</v>
          </cell>
          <cell r="GF631">
            <v>0</v>
          </cell>
          <cell r="GG631">
            <v>-0.42074688520006021</v>
          </cell>
          <cell r="GH631">
            <v>-22.675552534740746</v>
          </cell>
          <cell r="GI631">
            <v>-31.689773568398778</v>
          </cell>
          <cell r="GJ631">
            <v>20.927874100770168</v>
          </cell>
          <cell r="GK631">
            <v>-20.947442768659585</v>
          </cell>
          <cell r="GL631">
            <v>-44.951865758509939</v>
          </cell>
          <cell r="GM631">
            <v>19.719711640939295</v>
          </cell>
          <cell r="GN631">
            <v>2.9769486686996061</v>
          </cell>
          <cell r="GO631">
            <v>-6.3241954598697703</v>
          </cell>
          <cell r="GP631">
            <v>0</v>
          </cell>
          <cell r="GQ631">
            <v>0</v>
          </cell>
          <cell r="GR631">
            <v>0</v>
          </cell>
          <cell r="GS631">
            <v>0</v>
          </cell>
          <cell r="GT631">
            <v>0</v>
          </cell>
          <cell r="GU631">
            <v>0</v>
          </cell>
          <cell r="GV631">
            <v>0</v>
          </cell>
          <cell r="GW631">
            <v>0</v>
          </cell>
          <cell r="GX631">
            <v>0</v>
          </cell>
          <cell r="GY631">
            <v>0</v>
          </cell>
          <cell r="GZ631">
            <v>0</v>
          </cell>
          <cell r="HA631">
            <v>0</v>
          </cell>
          <cell r="HB631">
            <v>0</v>
          </cell>
          <cell r="HC631">
            <v>0</v>
          </cell>
          <cell r="HD631">
            <v>0</v>
          </cell>
          <cell r="HE631">
            <v>0</v>
          </cell>
          <cell r="HF631">
            <v>0</v>
          </cell>
          <cell r="HG631">
            <v>0</v>
          </cell>
          <cell r="HH631">
            <v>0</v>
          </cell>
          <cell r="HI631">
            <v>0</v>
          </cell>
          <cell r="HJ631">
            <v>0</v>
          </cell>
          <cell r="HK631">
            <v>0</v>
          </cell>
          <cell r="HL631">
            <v>0</v>
          </cell>
          <cell r="HM631">
            <v>0</v>
          </cell>
          <cell r="HN631">
            <v>0</v>
          </cell>
          <cell r="HO631">
            <v>0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0</v>
          </cell>
          <cell r="HU631">
            <v>0</v>
          </cell>
          <cell r="HV631">
            <v>0</v>
          </cell>
          <cell r="HW631">
            <v>0</v>
          </cell>
          <cell r="HX631">
            <v>0</v>
          </cell>
          <cell r="HY631">
            <v>0</v>
          </cell>
          <cell r="HZ631">
            <v>0</v>
          </cell>
          <cell r="IA631">
            <v>0</v>
          </cell>
          <cell r="IB631">
            <v>0</v>
          </cell>
          <cell r="IC631">
            <v>0</v>
          </cell>
          <cell r="ID631">
            <v>0</v>
          </cell>
          <cell r="IE631">
            <v>0</v>
          </cell>
          <cell r="IF631">
            <v>0</v>
          </cell>
          <cell r="IG631">
            <v>0</v>
          </cell>
          <cell r="IH631">
            <v>0</v>
          </cell>
          <cell r="II631">
            <v>0</v>
          </cell>
          <cell r="IJ631">
            <v>0</v>
          </cell>
          <cell r="IK631">
            <v>0</v>
          </cell>
          <cell r="IL631">
            <v>0</v>
          </cell>
          <cell r="IM631">
            <v>0</v>
          </cell>
          <cell r="IN631">
            <v>0</v>
          </cell>
          <cell r="IO631">
            <v>0</v>
          </cell>
          <cell r="IP631">
            <v>0</v>
          </cell>
          <cell r="IQ631">
            <v>0</v>
          </cell>
          <cell r="IR631">
            <v>0</v>
          </cell>
          <cell r="IS631">
            <v>0</v>
          </cell>
          <cell r="IT631">
            <v>0</v>
          </cell>
          <cell r="IU631">
            <v>0</v>
          </cell>
          <cell r="IV631">
            <v>0</v>
          </cell>
          <cell r="IW631">
            <v>0</v>
          </cell>
          <cell r="IX631">
            <v>0</v>
          </cell>
          <cell r="IY631">
            <v>0</v>
          </cell>
          <cell r="IZ631">
            <v>0</v>
          </cell>
          <cell r="JA631">
            <v>0</v>
          </cell>
          <cell r="JB631">
            <v>0</v>
          </cell>
          <cell r="JC631">
            <v>0</v>
          </cell>
          <cell r="JD631">
            <v>0</v>
          </cell>
          <cell r="JE631">
            <v>2.5566400000000657E-6</v>
          </cell>
          <cell r="JF631">
            <v>0</v>
          </cell>
          <cell r="JG631">
            <v>0</v>
          </cell>
          <cell r="JH631">
            <v>1.5919300000000029E-6</v>
          </cell>
          <cell r="JI631">
            <v>-4.8297999999998703E-7</v>
          </cell>
          <cell r="JJ631">
            <v>7.4922999999999825E-7</v>
          </cell>
          <cell r="JK631">
            <v>3.1906999999999964E-7</v>
          </cell>
          <cell r="JL631">
            <v>3.9864000000000945E-7</v>
          </cell>
          <cell r="JM631">
            <v>-8.2119999999998462E-8</v>
          </cell>
          <cell r="JN631">
            <v>6.2870000000000298E-8</v>
          </cell>
          <cell r="JO631">
            <v>0</v>
          </cell>
          <cell r="JP631">
            <v>0</v>
          </cell>
          <cell r="JQ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-8.5249620000027448E-4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-8.5249620000005244E-4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0</v>
          </cell>
          <cell r="FJ632">
            <v>0</v>
          </cell>
          <cell r="FK632">
            <v>0</v>
          </cell>
          <cell r="FL632">
            <v>0</v>
          </cell>
          <cell r="FM632">
            <v>0</v>
          </cell>
          <cell r="FN632">
            <v>0</v>
          </cell>
          <cell r="FO632">
            <v>0</v>
          </cell>
          <cell r="FP632">
            <v>0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0</v>
          </cell>
          <cell r="GF632">
            <v>0</v>
          </cell>
          <cell r="GG632">
            <v>0</v>
          </cell>
          <cell r="GH632">
            <v>0</v>
          </cell>
          <cell r="GI632">
            <v>0</v>
          </cell>
          <cell r="GJ632">
            <v>0</v>
          </cell>
          <cell r="GK632">
            <v>0</v>
          </cell>
          <cell r="GL632">
            <v>0</v>
          </cell>
          <cell r="GM632">
            <v>0</v>
          </cell>
          <cell r="GN632">
            <v>0</v>
          </cell>
          <cell r="GO632">
            <v>0</v>
          </cell>
          <cell r="GP632">
            <v>0</v>
          </cell>
          <cell r="GQ632">
            <v>0</v>
          </cell>
          <cell r="GR632">
            <v>0</v>
          </cell>
          <cell r="GS632">
            <v>0</v>
          </cell>
          <cell r="GT632">
            <v>0</v>
          </cell>
          <cell r="GU632">
            <v>0</v>
          </cell>
          <cell r="GV632">
            <v>0</v>
          </cell>
          <cell r="GW632">
            <v>0</v>
          </cell>
          <cell r="GX632">
            <v>0</v>
          </cell>
          <cell r="GY632">
            <v>0</v>
          </cell>
          <cell r="GZ632">
            <v>0</v>
          </cell>
          <cell r="HA632">
            <v>0</v>
          </cell>
          <cell r="HB632">
            <v>0</v>
          </cell>
          <cell r="HC632">
            <v>0</v>
          </cell>
          <cell r="HD632">
            <v>0</v>
          </cell>
          <cell r="HE632">
            <v>0</v>
          </cell>
          <cell r="HF632">
            <v>0</v>
          </cell>
          <cell r="HG632">
            <v>0</v>
          </cell>
          <cell r="HH632">
            <v>0</v>
          </cell>
          <cell r="HI632">
            <v>0</v>
          </cell>
          <cell r="HJ632">
            <v>0</v>
          </cell>
          <cell r="HK632">
            <v>0</v>
          </cell>
          <cell r="HL632">
            <v>0</v>
          </cell>
          <cell r="HM632">
            <v>0</v>
          </cell>
          <cell r="HN632">
            <v>0</v>
          </cell>
          <cell r="HO632">
            <v>0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0</v>
          </cell>
          <cell r="HU632">
            <v>0</v>
          </cell>
          <cell r="HV632">
            <v>0</v>
          </cell>
          <cell r="HW632">
            <v>0</v>
          </cell>
          <cell r="HX632">
            <v>0</v>
          </cell>
          <cell r="HY632">
            <v>0</v>
          </cell>
          <cell r="HZ632">
            <v>0</v>
          </cell>
          <cell r="IA632">
            <v>0</v>
          </cell>
          <cell r="IB632">
            <v>0</v>
          </cell>
          <cell r="IC632">
            <v>0</v>
          </cell>
          <cell r="ID632">
            <v>0</v>
          </cell>
          <cell r="IE632">
            <v>0</v>
          </cell>
          <cell r="IF632">
            <v>0</v>
          </cell>
          <cell r="IG632">
            <v>0</v>
          </cell>
          <cell r="IH632">
            <v>0</v>
          </cell>
          <cell r="II632">
            <v>0</v>
          </cell>
          <cell r="IJ632">
            <v>0</v>
          </cell>
          <cell r="IK632">
            <v>0</v>
          </cell>
          <cell r="IL632">
            <v>0</v>
          </cell>
          <cell r="IM632">
            <v>0</v>
          </cell>
          <cell r="IN632">
            <v>0</v>
          </cell>
          <cell r="IO632">
            <v>0</v>
          </cell>
          <cell r="IP632">
            <v>0</v>
          </cell>
          <cell r="IQ632">
            <v>0</v>
          </cell>
          <cell r="IR632">
            <v>0</v>
          </cell>
          <cell r="IS632">
            <v>0</v>
          </cell>
          <cell r="IT632">
            <v>0</v>
          </cell>
          <cell r="IU632">
            <v>0</v>
          </cell>
          <cell r="IV632">
            <v>0</v>
          </cell>
          <cell r="IW632">
            <v>0</v>
          </cell>
          <cell r="IX632">
            <v>0</v>
          </cell>
          <cell r="IY632">
            <v>0</v>
          </cell>
          <cell r="IZ632">
            <v>0</v>
          </cell>
          <cell r="JA632">
            <v>0</v>
          </cell>
          <cell r="JB632">
            <v>0</v>
          </cell>
          <cell r="JC632">
            <v>0</v>
          </cell>
          <cell r="JD632">
            <v>0</v>
          </cell>
          <cell r="JE632">
            <v>0</v>
          </cell>
          <cell r="JF632">
            <v>0</v>
          </cell>
          <cell r="JG632">
            <v>0</v>
          </cell>
          <cell r="JH632">
            <v>0</v>
          </cell>
          <cell r="JI632">
            <v>0</v>
          </cell>
          <cell r="JJ632">
            <v>0</v>
          </cell>
          <cell r="JK632">
            <v>0</v>
          </cell>
          <cell r="JL632">
            <v>0</v>
          </cell>
          <cell r="JM632">
            <v>0</v>
          </cell>
          <cell r="JN632">
            <v>0</v>
          </cell>
          <cell r="JO632">
            <v>0</v>
          </cell>
          <cell r="JP632">
            <v>0</v>
          </cell>
          <cell r="JQ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  <cell r="GK633">
            <v>0</v>
          </cell>
          <cell r="GL633">
            <v>0</v>
          </cell>
          <cell r="GM633">
            <v>0</v>
          </cell>
          <cell r="GN633">
            <v>0</v>
          </cell>
          <cell r="GO633">
            <v>0</v>
          </cell>
          <cell r="GP633">
            <v>0</v>
          </cell>
          <cell r="GQ633">
            <v>0</v>
          </cell>
          <cell r="GR633">
            <v>0</v>
          </cell>
          <cell r="GS633">
            <v>0</v>
          </cell>
          <cell r="GT633">
            <v>0</v>
          </cell>
          <cell r="GU633">
            <v>0</v>
          </cell>
          <cell r="GV633">
            <v>0</v>
          </cell>
          <cell r="GW633">
            <v>0</v>
          </cell>
          <cell r="GX633">
            <v>0</v>
          </cell>
          <cell r="GY633">
            <v>0</v>
          </cell>
          <cell r="GZ633">
            <v>0</v>
          </cell>
          <cell r="HA633">
            <v>0</v>
          </cell>
          <cell r="HB633">
            <v>0</v>
          </cell>
          <cell r="HC633">
            <v>0</v>
          </cell>
          <cell r="HD633">
            <v>0</v>
          </cell>
          <cell r="HE633">
            <v>0</v>
          </cell>
          <cell r="HF633">
            <v>0</v>
          </cell>
          <cell r="HG633">
            <v>0</v>
          </cell>
          <cell r="HH633">
            <v>0</v>
          </cell>
          <cell r="HI633">
            <v>0</v>
          </cell>
          <cell r="HJ633">
            <v>0</v>
          </cell>
          <cell r="HK633">
            <v>0</v>
          </cell>
          <cell r="HL633">
            <v>0</v>
          </cell>
          <cell r="HM633">
            <v>0</v>
          </cell>
          <cell r="HN633">
            <v>0</v>
          </cell>
          <cell r="HO633">
            <v>0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0</v>
          </cell>
          <cell r="HU633">
            <v>0</v>
          </cell>
          <cell r="HV633">
            <v>0</v>
          </cell>
          <cell r="HW633">
            <v>0</v>
          </cell>
          <cell r="HX633">
            <v>0</v>
          </cell>
          <cell r="HY633">
            <v>0</v>
          </cell>
          <cell r="HZ633">
            <v>0</v>
          </cell>
          <cell r="IA633">
            <v>0</v>
          </cell>
          <cell r="IB633">
            <v>0</v>
          </cell>
          <cell r="IC633">
            <v>0</v>
          </cell>
          <cell r="ID633">
            <v>0</v>
          </cell>
          <cell r="IE633">
            <v>0</v>
          </cell>
          <cell r="IF633">
            <v>0</v>
          </cell>
          <cell r="IG633">
            <v>0</v>
          </cell>
          <cell r="IH633">
            <v>0</v>
          </cell>
          <cell r="II633">
            <v>0</v>
          </cell>
          <cell r="IJ633">
            <v>0</v>
          </cell>
          <cell r="IK633">
            <v>0</v>
          </cell>
          <cell r="IL633">
            <v>0</v>
          </cell>
          <cell r="IM633">
            <v>0</v>
          </cell>
          <cell r="IN633">
            <v>0</v>
          </cell>
          <cell r="IO633">
            <v>0</v>
          </cell>
          <cell r="IP633">
            <v>0</v>
          </cell>
          <cell r="IQ633">
            <v>0</v>
          </cell>
          <cell r="IR633">
            <v>0</v>
          </cell>
          <cell r="IS633">
            <v>0</v>
          </cell>
          <cell r="IT633">
            <v>0</v>
          </cell>
          <cell r="IU633">
            <v>0</v>
          </cell>
          <cell r="IV633">
            <v>0</v>
          </cell>
          <cell r="IW633">
            <v>0</v>
          </cell>
          <cell r="IX633">
            <v>0</v>
          </cell>
          <cell r="IY633">
            <v>0</v>
          </cell>
          <cell r="IZ633">
            <v>0</v>
          </cell>
          <cell r="JA633">
            <v>0</v>
          </cell>
          <cell r="JB633">
            <v>0</v>
          </cell>
          <cell r="JC633">
            <v>0</v>
          </cell>
          <cell r="JD633">
            <v>0</v>
          </cell>
          <cell r="JE633">
            <v>0</v>
          </cell>
          <cell r="JF633">
            <v>0</v>
          </cell>
          <cell r="JG633">
            <v>0</v>
          </cell>
          <cell r="JH633">
            <v>0</v>
          </cell>
          <cell r="JI633">
            <v>0</v>
          </cell>
          <cell r="JJ633">
            <v>0</v>
          </cell>
          <cell r="JK633">
            <v>0</v>
          </cell>
          <cell r="JL633">
            <v>0</v>
          </cell>
          <cell r="JM633">
            <v>0</v>
          </cell>
          <cell r="JN633">
            <v>0</v>
          </cell>
          <cell r="JO633">
            <v>0</v>
          </cell>
          <cell r="JP633">
            <v>0</v>
          </cell>
          <cell r="JQ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-1.0567985700014049E-3</v>
          </cell>
          <cell r="FF634">
            <v>0</v>
          </cell>
          <cell r="FG634">
            <v>0</v>
          </cell>
          <cell r="FH634">
            <v>0</v>
          </cell>
          <cell r="FI634">
            <v>1.5940951499999745E-3</v>
          </cell>
          <cell r="FJ634">
            <v>-2.6508937200000471E-3</v>
          </cell>
          <cell r="FK634">
            <v>0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2.2029781199996989E-3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2.202978120000032E-3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0</v>
          </cell>
          <cell r="GD634">
            <v>0</v>
          </cell>
          <cell r="GE634">
            <v>0</v>
          </cell>
          <cell r="GF634">
            <v>0</v>
          </cell>
          <cell r="GG634">
            <v>0</v>
          </cell>
          <cell r="GH634">
            <v>0</v>
          </cell>
          <cell r="GI634">
            <v>0</v>
          </cell>
          <cell r="GJ634">
            <v>0</v>
          </cell>
          <cell r="GK634">
            <v>0</v>
          </cell>
          <cell r="GL634">
            <v>0</v>
          </cell>
          <cell r="GM634">
            <v>0</v>
          </cell>
          <cell r="GN634">
            <v>0</v>
          </cell>
          <cell r="GO634">
            <v>0</v>
          </cell>
          <cell r="GP634">
            <v>0</v>
          </cell>
          <cell r="GQ634">
            <v>0</v>
          </cell>
          <cell r="GR634">
            <v>0</v>
          </cell>
          <cell r="GS634">
            <v>0</v>
          </cell>
          <cell r="GT634">
            <v>0</v>
          </cell>
          <cell r="GU634">
            <v>0</v>
          </cell>
          <cell r="GV634">
            <v>0</v>
          </cell>
          <cell r="GW634">
            <v>0</v>
          </cell>
          <cell r="GX634">
            <v>0</v>
          </cell>
          <cell r="GY634">
            <v>0</v>
          </cell>
          <cell r="GZ634">
            <v>0</v>
          </cell>
          <cell r="HA634">
            <v>0</v>
          </cell>
          <cell r="HB634">
            <v>0</v>
          </cell>
          <cell r="HC634">
            <v>0</v>
          </cell>
          <cell r="HD634">
            <v>0</v>
          </cell>
          <cell r="HE634">
            <v>0</v>
          </cell>
          <cell r="HF634">
            <v>0</v>
          </cell>
          <cell r="HG634">
            <v>0</v>
          </cell>
          <cell r="HH634">
            <v>0</v>
          </cell>
          <cell r="HI634">
            <v>0</v>
          </cell>
          <cell r="HJ634">
            <v>0</v>
          </cell>
          <cell r="HK634">
            <v>0</v>
          </cell>
          <cell r="HL634">
            <v>0</v>
          </cell>
          <cell r="HM634">
            <v>0</v>
          </cell>
          <cell r="HN634">
            <v>0</v>
          </cell>
          <cell r="HO634">
            <v>0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0</v>
          </cell>
          <cell r="HU634">
            <v>0</v>
          </cell>
          <cell r="HV634">
            <v>0</v>
          </cell>
          <cell r="HW634">
            <v>0</v>
          </cell>
          <cell r="HX634">
            <v>0</v>
          </cell>
          <cell r="HY634">
            <v>0</v>
          </cell>
          <cell r="HZ634">
            <v>0</v>
          </cell>
          <cell r="IA634">
            <v>0</v>
          </cell>
          <cell r="IB634">
            <v>0</v>
          </cell>
          <cell r="IC634">
            <v>0</v>
          </cell>
          <cell r="ID634">
            <v>0</v>
          </cell>
          <cell r="IE634">
            <v>0</v>
          </cell>
          <cell r="IF634">
            <v>0</v>
          </cell>
          <cell r="IG634">
            <v>0</v>
          </cell>
          <cell r="IH634">
            <v>0</v>
          </cell>
          <cell r="II634">
            <v>0</v>
          </cell>
          <cell r="IJ634">
            <v>0</v>
          </cell>
          <cell r="IK634">
            <v>0</v>
          </cell>
          <cell r="IL634">
            <v>0</v>
          </cell>
          <cell r="IM634">
            <v>0</v>
          </cell>
          <cell r="IN634">
            <v>0</v>
          </cell>
          <cell r="IO634">
            <v>0</v>
          </cell>
          <cell r="IP634">
            <v>0</v>
          </cell>
          <cell r="IQ634">
            <v>0</v>
          </cell>
          <cell r="IR634">
            <v>0</v>
          </cell>
          <cell r="IS634">
            <v>0</v>
          </cell>
          <cell r="IT634">
            <v>0</v>
          </cell>
          <cell r="IU634">
            <v>0</v>
          </cell>
          <cell r="IV634">
            <v>0</v>
          </cell>
          <cell r="IW634">
            <v>0</v>
          </cell>
          <cell r="IX634">
            <v>0</v>
          </cell>
          <cell r="IY634">
            <v>0</v>
          </cell>
          <cell r="IZ634">
            <v>0</v>
          </cell>
          <cell r="JA634">
            <v>0</v>
          </cell>
          <cell r="JB634">
            <v>0</v>
          </cell>
          <cell r="JC634">
            <v>0</v>
          </cell>
          <cell r="JD634">
            <v>0</v>
          </cell>
          <cell r="JE634">
            <v>-4.4740000000012721E-8</v>
          </cell>
          <cell r="JF634">
            <v>0</v>
          </cell>
          <cell r="JG634">
            <v>0</v>
          </cell>
          <cell r="JH634">
            <v>-4.4740000000000863E-8</v>
          </cell>
          <cell r="JI634">
            <v>0</v>
          </cell>
          <cell r="JJ634">
            <v>0</v>
          </cell>
          <cell r="JK634">
            <v>0</v>
          </cell>
          <cell r="JL634">
            <v>0</v>
          </cell>
          <cell r="JM634">
            <v>0</v>
          </cell>
          <cell r="JN634">
            <v>0</v>
          </cell>
          <cell r="JO634">
            <v>0</v>
          </cell>
          <cell r="JP634">
            <v>0</v>
          </cell>
          <cell r="JQ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14.434869070071727</v>
          </cell>
          <cell r="BS635">
            <v>6.2811900166234409</v>
          </cell>
          <cell r="BT635">
            <v>5.1775549514595696</v>
          </cell>
          <cell r="BU635">
            <v>3.0301348906505154E-3</v>
          </cell>
          <cell r="BV635">
            <v>-1.5853941222203503</v>
          </cell>
          <cell r="BW635">
            <v>3.315177173540178</v>
          </cell>
          <cell r="BX635">
            <v>0.76770462009972107</v>
          </cell>
          <cell r="BY635">
            <v>-0.40451069665050454</v>
          </cell>
          <cell r="BZ635">
            <v>-5.042305853849939</v>
          </cell>
          <cell r="CA635">
            <v>2.8536863405188342</v>
          </cell>
          <cell r="CB635">
            <v>2.6393697982985032</v>
          </cell>
          <cell r="CC635">
            <v>1.6815162529874215</v>
          </cell>
          <cell r="CD635">
            <v>-1.2521495456303455</v>
          </cell>
          <cell r="CE635">
            <v>8.6646341843152186</v>
          </cell>
          <cell r="CF635">
            <v>-4.9847779907395307</v>
          </cell>
          <cell r="CG635">
            <v>4.3796311456317198</v>
          </cell>
          <cell r="CH635">
            <v>-11.108249697759675</v>
          </cell>
          <cell r="CI635">
            <v>0.43451824277963169</v>
          </cell>
          <cell r="CJ635">
            <v>14.090859461799482</v>
          </cell>
          <cell r="CK635">
            <v>0</v>
          </cell>
          <cell r="CL635">
            <v>-3.1203331652213819</v>
          </cell>
          <cell r="CM635">
            <v>11.714045908830485</v>
          </cell>
          <cell r="CN635">
            <v>9.1862576893008736</v>
          </cell>
          <cell r="CO635">
            <v>-5.0840149701398332</v>
          </cell>
          <cell r="CP635">
            <v>1.3629147947685851</v>
          </cell>
          <cell r="CQ635">
            <v>-8.2062172349196771</v>
          </cell>
          <cell r="CR635">
            <v>-12.715864116180455</v>
          </cell>
          <cell r="CS635">
            <v>9.1984521560498251</v>
          </cell>
          <cell r="CT635">
            <v>-27.956039601009252</v>
          </cell>
          <cell r="CU635">
            <v>6.4151127220193302</v>
          </cell>
          <cell r="CV635">
            <v>-21.685395214450182</v>
          </cell>
          <cell r="CW635">
            <v>1.7966468740296477</v>
          </cell>
          <cell r="CX635">
            <v>3.6212526589488334</v>
          </cell>
          <cell r="CY635">
            <v>-1.2124306227606212</v>
          </cell>
          <cell r="CZ635">
            <v>-0.58586131790980289</v>
          </cell>
          <cell r="DA635">
            <v>10.148525211689048</v>
          </cell>
          <cell r="DB635">
            <v>-0.74862228283927834</v>
          </cell>
          <cell r="DC635">
            <v>6.0412114054688573</v>
          </cell>
          <cell r="DD635">
            <v>2.2512838945694966</v>
          </cell>
          <cell r="DE635">
            <v>-27.956808208284201</v>
          </cell>
          <cell r="DF635">
            <v>-20.056635945309608</v>
          </cell>
          <cell r="DG635">
            <v>-33.097211345138021</v>
          </cell>
          <cell r="DH635">
            <v>5.8086426100389872</v>
          </cell>
          <cell r="DI635">
            <v>17.37959415628211</v>
          </cell>
          <cell r="DJ635">
            <v>-11.14723742420756</v>
          </cell>
          <cell r="DK635">
            <v>-19.67630777208069</v>
          </cell>
          <cell r="DL635">
            <v>37.788713389960321</v>
          </cell>
          <cell r="DM635">
            <v>-28.518387854851426</v>
          </cell>
          <cell r="DN635">
            <v>5.8853157226994881</v>
          </cell>
          <cell r="DO635">
            <v>13.35081806891867</v>
          </cell>
          <cell r="DP635">
            <v>6.5484530815992912</v>
          </cell>
          <cell r="DQ635">
            <v>-2.2225648961903062</v>
          </cell>
          <cell r="DR635">
            <v>-46.640250827593263</v>
          </cell>
          <cell r="DS635">
            <v>-2.5225871467591787</v>
          </cell>
          <cell r="DT635">
            <v>13.629276194599697</v>
          </cell>
          <cell r="DU635">
            <v>-28.545837691220186</v>
          </cell>
          <cell r="DV635">
            <v>22.408088612313804</v>
          </cell>
          <cell r="DW635">
            <v>-9.7482161395510047</v>
          </cell>
          <cell r="DX635">
            <v>-7.6912900356001046</v>
          </cell>
          <cell r="DY635">
            <v>-13.426265108299049</v>
          </cell>
          <cell r="DZ635">
            <v>-9.2211158700811211</v>
          </cell>
          <cell r="EA635">
            <v>-13.486369035949792</v>
          </cell>
          <cell r="EB635">
            <v>22.987738014067872</v>
          </cell>
          <cell r="EC635">
            <v>-13.692006857290835</v>
          </cell>
          <cell r="ED635">
            <v>-7.3316657638397373</v>
          </cell>
          <cell r="EE635">
            <v>-52.973281090075034</v>
          </cell>
          <cell r="EF635">
            <v>19.514928172638975</v>
          </cell>
          <cell r="EG635">
            <v>-19.564088758641446</v>
          </cell>
          <cell r="EH635">
            <v>-1.8528426684188162</v>
          </cell>
          <cell r="EI635">
            <v>-24.003366370619915</v>
          </cell>
          <cell r="EJ635">
            <v>-13.50576929556064</v>
          </cell>
          <cell r="EK635">
            <v>-19.993871282200416</v>
          </cell>
          <cell r="EL635">
            <v>-17.152887551040294</v>
          </cell>
          <cell r="EM635">
            <v>0.15875061273163737</v>
          </cell>
          <cell r="EN635">
            <v>13.621529491289039</v>
          </cell>
          <cell r="EO635">
            <v>6.6389697744907608</v>
          </cell>
          <cell r="EP635">
            <v>-4.1086371959809185</v>
          </cell>
          <cell r="EQ635">
            <v>7.2740039812497344</v>
          </cell>
          <cell r="ER635">
            <v>45.520240236772224</v>
          </cell>
          <cell r="ES635">
            <v>23.22256547114921</v>
          </cell>
          <cell r="ET635">
            <v>0.40421916102786781</v>
          </cell>
          <cell r="EU635">
            <v>-11.297858165899015</v>
          </cell>
          <cell r="EV635">
            <v>-40.390384783018817</v>
          </cell>
          <cell r="EW635">
            <v>2.6014201287007381</v>
          </cell>
          <cell r="EX635">
            <v>27.807335720411174</v>
          </cell>
          <cell r="EY635">
            <v>5.6940888684493984</v>
          </cell>
          <cell r="EZ635">
            <v>46.24111771769094</v>
          </cell>
          <cell r="FA635">
            <v>-2.9576336553700457</v>
          </cell>
          <cell r="FB635">
            <v>-15.880450731510791</v>
          </cell>
          <cell r="FC635">
            <v>-2.4158394452515495</v>
          </cell>
          <cell r="FD635">
            <v>12.491659950379471</v>
          </cell>
          <cell r="FE635">
            <v>-92.383489435305819</v>
          </cell>
          <cell r="FF635">
            <v>14.390372903460957</v>
          </cell>
          <cell r="FG635">
            <v>-24.125523015560248</v>
          </cell>
          <cell r="FH635">
            <v>-2.4734051582418033</v>
          </cell>
          <cell r="FI635">
            <v>-29.10807138232849</v>
          </cell>
          <cell r="FJ635">
            <v>-12.268550156808487</v>
          </cell>
          <cell r="FK635">
            <v>-0.99976401228013856</v>
          </cell>
          <cell r="FL635">
            <v>2.1769564272508433</v>
          </cell>
          <cell r="FM635">
            <v>-40.986783803968137</v>
          </cell>
          <cell r="FN635">
            <v>7.5057408211614529</v>
          </cell>
          <cell r="FO635">
            <v>-8.432147629921019</v>
          </cell>
          <cell r="FP635">
            <v>1.0298197550582699E-2</v>
          </cell>
          <cell r="FQ635">
            <v>1.927387374389582</v>
          </cell>
          <cell r="FR635">
            <v>-120.16261570938514</v>
          </cell>
          <cell r="FS635">
            <v>-2.191588424719157</v>
          </cell>
          <cell r="FT635">
            <v>-30.762017945879052</v>
          </cell>
          <cell r="FU635">
            <v>12.82544849903843</v>
          </cell>
          <cell r="FV635">
            <v>-43.24434543569987</v>
          </cell>
          <cell r="FW635">
            <v>-32.915269290519063</v>
          </cell>
          <cell r="FX635">
            <v>-16.03289659010079</v>
          </cell>
          <cell r="FY635">
            <v>-5.0376156904503659</v>
          </cell>
          <cell r="FZ635">
            <v>-11.425309128910158</v>
          </cell>
          <cell r="GA635">
            <v>8.0098988563004241</v>
          </cell>
          <cell r="GB635">
            <v>11.129059148828674</v>
          </cell>
          <cell r="GC635">
            <v>-7.8311149868986831</v>
          </cell>
          <cell r="GD635">
            <v>-2.6868647203900764</v>
          </cell>
          <cell r="GE635">
            <v>0</v>
          </cell>
          <cell r="GF635">
            <v>0</v>
          </cell>
          <cell r="GG635">
            <v>0</v>
          </cell>
          <cell r="GH635">
            <v>0</v>
          </cell>
          <cell r="GI635">
            <v>0</v>
          </cell>
          <cell r="GJ635">
            <v>0</v>
          </cell>
          <cell r="GK635">
            <v>0</v>
          </cell>
          <cell r="GL635">
            <v>0</v>
          </cell>
          <cell r="GM635">
            <v>0</v>
          </cell>
          <cell r="GN635">
            <v>0</v>
          </cell>
          <cell r="GO635">
            <v>0</v>
          </cell>
          <cell r="GP635">
            <v>0</v>
          </cell>
          <cell r="GQ635">
            <v>0</v>
          </cell>
          <cell r="GR635">
            <v>0</v>
          </cell>
          <cell r="GS635">
            <v>0</v>
          </cell>
          <cell r="GT635">
            <v>0</v>
          </cell>
          <cell r="GU635">
            <v>0</v>
          </cell>
          <cell r="GV635">
            <v>0</v>
          </cell>
          <cell r="GW635">
            <v>0</v>
          </cell>
          <cell r="GX635">
            <v>0</v>
          </cell>
          <cell r="GY635">
            <v>0</v>
          </cell>
          <cell r="GZ635">
            <v>0</v>
          </cell>
          <cell r="HA635">
            <v>0</v>
          </cell>
          <cell r="HB635">
            <v>0</v>
          </cell>
          <cell r="HC635">
            <v>0</v>
          </cell>
          <cell r="HD635">
            <v>0</v>
          </cell>
          <cell r="HE635">
            <v>0</v>
          </cell>
          <cell r="HF635">
            <v>0</v>
          </cell>
          <cell r="HG635">
            <v>0</v>
          </cell>
          <cell r="HH635">
            <v>0</v>
          </cell>
          <cell r="HI635">
            <v>0</v>
          </cell>
          <cell r="HJ635">
            <v>0</v>
          </cell>
          <cell r="HK635">
            <v>0</v>
          </cell>
          <cell r="HL635">
            <v>0</v>
          </cell>
          <cell r="HM635">
            <v>0</v>
          </cell>
          <cell r="HN635">
            <v>0</v>
          </cell>
          <cell r="HO635">
            <v>0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0</v>
          </cell>
          <cell r="HU635">
            <v>0</v>
          </cell>
          <cell r="HV635">
            <v>0</v>
          </cell>
          <cell r="HW635">
            <v>0</v>
          </cell>
          <cell r="HX635">
            <v>0</v>
          </cell>
          <cell r="HY635">
            <v>0</v>
          </cell>
          <cell r="HZ635">
            <v>0</v>
          </cell>
          <cell r="IA635">
            <v>0</v>
          </cell>
          <cell r="IB635">
            <v>0</v>
          </cell>
          <cell r="IC635">
            <v>0</v>
          </cell>
          <cell r="ID635">
            <v>0</v>
          </cell>
          <cell r="IE635">
            <v>0</v>
          </cell>
          <cell r="IF635">
            <v>0</v>
          </cell>
          <cell r="IG635">
            <v>0</v>
          </cell>
          <cell r="IH635">
            <v>0</v>
          </cell>
          <cell r="II635">
            <v>0</v>
          </cell>
          <cell r="IJ635">
            <v>0</v>
          </cell>
          <cell r="IK635">
            <v>0</v>
          </cell>
          <cell r="IL635">
            <v>0</v>
          </cell>
          <cell r="IM635">
            <v>0</v>
          </cell>
          <cell r="IN635">
            <v>0</v>
          </cell>
          <cell r="IO635">
            <v>0</v>
          </cell>
          <cell r="IP635">
            <v>0</v>
          </cell>
          <cell r="IQ635">
            <v>0</v>
          </cell>
          <cell r="IR635">
            <v>0</v>
          </cell>
          <cell r="IS635">
            <v>0</v>
          </cell>
          <cell r="IT635">
            <v>0</v>
          </cell>
          <cell r="IU635">
            <v>0</v>
          </cell>
          <cell r="IV635">
            <v>0</v>
          </cell>
          <cell r="IW635">
            <v>0</v>
          </cell>
          <cell r="IX635">
            <v>0</v>
          </cell>
          <cell r="IY635">
            <v>0</v>
          </cell>
          <cell r="IZ635">
            <v>0</v>
          </cell>
          <cell r="JA635">
            <v>0</v>
          </cell>
          <cell r="JB635">
            <v>0</v>
          </cell>
          <cell r="JC635">
            <v>0</v>
          </cell>
          <cell r="JD635">
            <v>0</v>
          </cell>
          <cell r="JE635">
            <v>3.6309499999980649E-6</v>
          </cell>
          <cell r="JF635">
            <v>9.2683200000000156E-6</v>
          </cell>
          <cell r="JG635">
            <v>1.9276200000001081E-6</v>
          </cell>
          <cell r="JH635">
            <v>2.3422419999999996E-5</v>
          </cell>
          <cell r="JI635">
            <v>-1.9067800000001139E-6</v>
          </cell>
          <cell r="JJ635">
            <v>8.2789600000000851E-6</v>
          </cell>
          <cell r="JK635">
            <v>-3.5084400000001334E-6</v>
          </cell>
          <cell r="JL635">
            <v>-3.0163500000000105E-6</v>
          </cell>
          <cell r="JM635">
            <v>-4.464430000000047E-6</v>
          </cell>
          <cell r="JN635">
            <v>-1.387700000000068E-6</v>
          </cell>
          <cell r="JO635">
            <v>-1.7609100000000062E-6</v>
          </cell>
          <cell r="JP635">
            <v>-1.0214680000000028E-5</v>
          </cell>
          <cell r="JQ635">
            <v>-1.3007080000000215E-5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0</v>
          </cell>
          <cell r="GD636">
            <v>0</v>
          </cell>
          <cell r="GE636">
            <v>0</v>
          </cell>
          <cell r="GF636">
            <v>0</v>
          </cell>
          <cell r="GG636">
            <v>0</v>
          </cell>
          <cell r="GH636">
            <v>0</v>
          </cell>
          <cell r="GI636">
            <v>0</v>
          </cell>
          <cell r="GJ636">
            <v>0</v>
          </cell>
          <cell r="GK636">
            <v>0</v>
          </cell>
          <cell r="GL636">
            <v>0</v>
          </cell>
          <cell r="GM636">
            <v>0</v>
          </cell>
          <cell r="GN636">
            <v>0</v>
          </cell>
          <cell r="GO636">
            <v>0</v>
          </cell>
          <cell r="GP636">
            <v>0</v>
          </cell>
          <cell r="GQ636">
            <v>0</v>
          </cell>
          <cell r="GR636">
            <v>0</v>
          </cell>
          <cell r="GS636">
            <v>0</v>
          </cell>
          <cell r="GT636">
            <v>0</v>
          </cell>
          <cell r="GU636">
            <v>0</v>
          </cell>
          <cell r="GV636">
            <v>0</v>
          </cell>
          <cell r="GW636">
            <v>0</v>
          </cell>
          <cell r="GX636">
            <v>0</v>
          </cell>
          <cell r="GY636">
            <v>0</v>
          </cell>
          <cell r="GZ636">
            <v>0</v>
          </cell>
          <cell r="HA636">
            <v>0</v>
          </cell>
          <cell r="HB636">
            <v>0</v>
          </cell>
          <cell r="HC636">
            <v>0</v>
          </cell>
          <cell r="HD636">
            <v>0</v>
          </cell>
          <cell r="HE636">
            <v>0</v>
          </cell>
          <cell r="HF636">
            <v>0</v>
          </cell>
          <cell r="HG636">
            <v>0</v>
          </cell>
          <cell r="HH636">
            <v>0</v>
          </cell>
          <cell r="HI636">
            <v>0</v>
          </cell>
          <cell r="HJ636">
            <v>0</v>
          </cell>
          <cell r="HK636">
            <v>0</v>
          </cell>
          <cell r="HL636">
            <v>0</v>
          </cell>
          <cell r="HM636">
            <v>0</v>
          </cell>
          <cell r="HN636">
            <v>0</v>
          </cell>
          <cell r="HO636">
            <v>0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0</v>
          </cell>
          <cell r="HU636">
            <v>0</v>
          </cell>
          <cell r="HV636">
            <v>0</v>
          </cell>
          <cell r="HW636">
            <v>0</v>
          </cell>
          <cell r="HX636">
            <v>0</v>
          </cell>
          <cell r="HY636">
            <v>0</v>
          </cell>
          <cell r="HZ636">
            <v>0</v>
          </cell>
          <cell r="IA636">
            <v>0</v>
          </cell>
          <cell r="IB636">
            <v>0</v>
          </cell>
          <cell r="IC636">
            <v>0</v>
          </cell>
          <cell r="ID636">
            <v>0</v>
          </cell>
          <cell r="IE636">
            <v>0</v>
          </cell>
          <cell r="IF636">
            <v>0</v>
          </cell>
          <cell r="IG636">
            <v>0</v>
          </cell>
          <cell r="IH636">
            <v>0</v>
          </cell>
          <cell r="II636">
            <v>0</v>
          </cell>
          <cell r="IJ636">
            <v>0</v>
          </cell>
          <cell r="IK636">
            <v>0</v>
          </cell>
          <cell r="IL636">
            <v>0</v>
          </cell>
          <cell r="IM636">
            <v>0</v>
          </cell>
          <cell r="IN636">
            <v>0</v>
          </cell>
          <cell r="IO636">
            <v>0</v>
          </cell>
          <cell r="IP636">
            <v>0</v>
          </cell>
          <cell r="IQ636">
            <v>0</v>
          </cell>
          <cell r="IR636">
            <v>0</v>
          </cell>
          <cell r="IS636">
            <v>0</v>
          </cell>
          <cell r="IT636">
            <v>0</v>
          </cell>
          <cell r="IU636">
            <v>0</v>
          </cell>
          <cell r="IV636">
            <v>0</v>
          </cell>
          <cell r="IW636">
            <v>0</v>
          </cell>
          <cell r="IX636">
            <v>0</v>
          </cell>
          <cell r="IY636">
            <v>0</v>
          </cell>
          <cell r="IZ636">
            <v>0</v>
          </cell>
          <cell r="JA636">
            <v>0</v>
          </cell>
          <cell r="JB636">
            <v>0</v>
          </cell>
          <cell r="JC636">
            <v>0</v>
          </cell>
          <cell r="JD636">
            <v>0</v>
          </cell>
          <cell r="JE636">
            <v>0</v>
          </cell>
          <cell r="JF636">
            <v>0</v>
          </cell>
          <cell r="JG636">
            <v>0</v>
          </cell>
          <cell r="JH636">
            <v>0</v>
          </cell>
          <cell r="JI636">
            <v>0</v>
          </cell>
          <cell r="JJ636">
            <v>0</v>
          </cell>
          <cell r="JK636">
            <v>0</v>
          </cell>
          <cell r="JL636">
            <v>0</v>
          </cell>
          <cell r="JM636">
            <v>0</v>
          </cell>
          <cell r="JN636">
            <v>0</v>
          </cell>
          <cell r="JO636">
            <v>0</v>
          </cell>
          <cell r="JP636">
            <v>0</v>
          </cell>
          <cell r="JQ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  <cell r="GK637">
            <v>0</v>
          </cell>
          <cell r="GL637">
            <v>0</v>
          </cell>
          <cell r="GM637">
            <v>0</v>
          </cell>
          <cell r="GN637">
            <v>0</v>
          </cell>
          <cell r="GO637">
            <v>0</v>
          </cell>
          <cell r="GP637">
            <v>0</v>
          </cell>
          <cell r="GQ637">
            <v>0</v>
          </cell>
          <cell r="GR637">
            <v>0</v>
          </cell>
          <cell r="GS637">
            <v>0</v>
          </cell>
          <cell r="GT637">
            <v>0</v>
          </cell>
          <cell r="GU637">
            <v>0</v>
          </cell>
          <cell r="GV637">
            <v>0</v>
          </cell>
          <cell r="GW637">
            <v>0</v>
          </cell>
          <cell r="GX637">
            <v>0</v>
          </cell>
          <cell r="GY637">
            <v>0</v>
          </cell>
          <cell r="GZ637">
            <v>0</v>
          </cell>
          <cell r="HA637">
            <v>0</v>
          </cell>
          <cell r="HB637">
            <v>0</v>
          </cell>
          <cell r="HC637">
            <v>0</v>
          </cell>
          <cell r="HD637">
            <v>0</v>
          </cell>
          <cell r="HE637">
            <v>0</v>
          </cell>
          <cell r="HF637">
            <v>0</v>
          </cell>
          <cell r="HG637">
            <v>0</v>
          </cell>
          <cell r="HH637">
            <v>0</v>
          </cell>
          <cell r="HI637">
            <v>0</v>
          </cell>
          <cell r="HJ637">
            <v>0</v>
          </cell>
          <cell r="HK637">
            <v>0</v>
          </cell>
          <cell r="HL637">
            <v>0</v>
          </cell>
          <cell r="HM637">
            <v>0</v>
          </cell>
          <cell r="HN637">
            <v>0</v>
          </cell>
          <cell r="HO637">
            <v>0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0</v>
          </cell>
          <cell r="HU637">
            <v>0</v>
          </cell>
          <cell r="HV637">
            <v>0</v>
          </cell>
          <cell r="HW637">
            <v>0</v>
          </cell>
          <cell r="HX637">
            <v>0</v>
          </cell>
          <cell r="HY637">
            <v>0</v>
          </cell>
          <cell r="HZ637">
            <v>0</v>
          </cell>
          <cell r="IA637">
            <v>0</v>
          </cell>
          <cell r="IB637">
            <v>0</v>
          </cell>
          <cell r="IC637">
            <v>0</v>
          </cell>
          <cell r="ID637">
            <v>0</v>
          </cell>
          <cell r="IE637">
            <v>0</v>
          </cell>
          <cell r="IF637">
            <v>0</v>
          </cell>
          <cell r="IG637">
            <v>0</v>
          </cell>
          <cell r="IH637">
            <v>0</v>
          </cell>
          <cell r="II637">
            <v>0</v>
          </cell>
          <cell r="IJ637">
            <v>0</v>
          </cell>
          <cell r="IK637">
            <v>0</v>
          </cell>
          <cell r="IL637">
            <v>0</v>
          </cell>
          <cell r="IM637">
            <v>0</v>
          </cell>
          <cell r="IN637">
            <v>0</v>
          </cell>
          <cell r="IO637">
            <v>0</v>
          </cell>
          <cell r="IP637">
            <v>0</v>
          </cell>
          <cell r="IQ637">
            <v>0</v>
          </cell>
          <cell r="IR637">
            <v>0</v>
          </cell>
          <cell r="IS637">
            <v>0</v>
          </cell>
          <cell r="IT637">
            <v>0</v>
          </cell>
          <cell r="IU637">
            <v>0</v>
          </cell>
          <cell r="IV637">
            <v>0</v>
          </cell>
          <cell r="IW637">
            <v>0</v>
          </cell>
          <cell r="IX637">
            <v>0</v>
          </cell>
          <cell r="IY637">
            <v>0</v>
          </cell>
          <cell r="IZ637">
            <v>0</v>
          </cell>
          <cell r="JA637">
            <v>0</v>
          </cell>
          <cell r="JB637">
            <v>0</v>
          </cell>
          <cell r="JC637">
            <v>0</v>
          </cell>
          <cell r="JD637">
            <v>0</v>
          </cell>
          <cell r="JE637">
            <v>0</v>
          </cell>
          <cell r="JF637">
            <v>0</v>
          </cell>
          <cell r="JG637">
            <v>0</v>
          </cell>
          <cell r="JH637">
            <v>0</v>
          </cell>
          <cell r="JI637">
            <v>0</v>
          </cell>
          <cell r="JJ637">
            <v>0</v>
          </cell>
          <cell r="JK637">
            <v>0</v>
          </cell>
          <cell r="JL637">
            <v>0</v>
          </cell>
          <cell r="JM637">
            <v>0</v>
          </cell>
          <cell r="JN637">
            <v>0</v>
          </cell>
          <cell r="JO637">
            <v>0</v>
          </cell>
          <cell r="JP637">
            <v>0</v>
          </cell>
          <cell r="JQ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0</v>
          </cell>
          <cell r="GD638">
            <v>0</v>
          </cell>
          <cell r="GE638">
            <v>0</v>
          </cell>
          <cell r="GF638">
            <v>0</v>
          </cell>
          <cell r="GG638">
            <v>0</v>
          </cell>
          <cell r="GH638">
            <v>0</v>
          </cell>
          <cell r="GI638">
            <v>0</v>
          </cell>
          <cell r="GJ638">
            <v>0</v>
          </cell>
          <cell r="GK638">
            <v>0</v>
          </cell>
          <cell r="GL638">
            <v>0</v>
          </cell>
          <cell r="GM638">
            <v>0</v>
          </cell>
          <cell r="GN638">
            <v>0</v>
          </cell>
          <cell r="GO638">
            <v>0</v>
          </cell>
          <cell r="GP638">
            <v>0</v>
          </cell>
          <cell r="GQ638">
            <v>0</v>
          </cell>
          <cell r="GR638">
            <v>0</v>
          </cell>
          <cell r="GS638">
            <v>0</v>
          </cell>
          <cell r="GT638">
            <v>0</v>
          </cell>
          <cell r="GU638">
            <v>0</v>
          </cell>
          <cell r="GV638">
            <v>0</v>
          </cell>
          <cell r="GW638">
            <v>0</v>
          </cell>
          <cell r="GX638">
            <v>0</v>
          </cell>
          <cell r="GY638">
            <v>0</v>
          </cell>
          <cell r="GZ638">
            <v>0</v>
          </cell>
          <cell r="HA638">
            <v>0</v>
          </cell>
          <cell r="HB638">
            <v>0</v>
          </cell>
          <cell r="HC638">
            <v>0</v>
          </cell>
          <cell r="HD638">
            <v>0</v>
          </cell>
          <cell r="HE638">
            <v>0</v>
          </cell>
          <cell r="HF638">
            <v>0</v>
          </cell>
          <cell r="HG638">
            <v>0</v>
          </cell>
          <cell r="HH638">
            <v>0</v>
          </cell>
          <cell r="HI638">
            <v>0</v>
          </cell>
          <cell r="HJ638">
            <v>0</v>
          </cell>
          <cell r="HK638">
            <v>0</v>
          </cell>
          <cell r="HL638">
            <v>0</v>
          </cell>
          <cell r="HM638">
            <v>0</v>
          </cell>
          <cell r="HN638">
            <v>0</v>
          </cell>
          <cell r="HO638">
            <v>0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0</v>
          </cell>
          <cell r="HU638">
            <v>0</v>
          </cell>
          <cell r="HV638">
            <v>0</v>
          </cell>
          <cell r="HW638">
            <v>0</v>
          </cell>
          <cell r="HX638">
            <v>0</v>
          </cell>
          <cell r="HY638">
            <v>0</v>
          </cell>
          <cell r="HZ638">
            <v>0</v>
          </cell>
          <cell r="IA638">
            <v>0</v>
          </cell>
          <cell r="IB638">
            <v>0</v>
          </cell>
          <cell r="IC638">
            <v>0</v>
          </cell>
          <cell r="ID638">
            <v>0</v>
          </cell>
          <cell r="IE638">
            <v>0</v>
          </cell>
          <cell r="IF638">
            <v>0</v>
          </cell>
          <cell r="IG638">
            <v>0</v>
          </cell>
          <cell r="IH638">
            <v>0</v>
          </cell>
          <cell r="II638">
            <v>0</v>
          </cell>
          <cell r="IJ638">
            <v>0</v>
          </cell>
          <cell r="IK638">
            <v>0</v>
          </cell>
          <cell r="IL638">
            <v>0</v>
          </cell>
          <cell r="IM638">
            <v>0</v>
          </cell>
          <cell r="IN638">
            <v>0</v>
          </cell>
          <cell r="IO638">
            <v>0</v>
          </cell>
          <cell r="IP638">
            <v>0</v>
          </cell>
          <cell r="IQ638">
            <v>0</v>
          </cell>
          <cell r="IR638">
            <v>0</v>
          </cell>
          <cell r="IS638">
            <v>0</v>
          </cell>
          <cell r="IT638">
            <v>0</v>
          </cell>
          <cell r="IU638">
            <v>0</v>
          </cell>
          <cell r="IV638">
            <v>0</v>
          </cell>
          <cell r="IW638">
            <v>0</v>
          </cell>
          <cell r="IX638">
            <v>0</v>
          </cell>
          <cell r="IY638">
            <v>0</v>
          </cell>
          <cell r="IZ638">
            <v>0</v>
          </cell>
          <cell r="JA638">
            <v>0</v>
          </cell>
          <cell r="JB638">
            <v>0</v>
          </cell>
          <cell r="JC638">
            <v>0</v>
          </cell>
          <cell r="JD638">
            <v>0</v>
          </cell>
          <cell r="JE638">
            <v>9.2599999999972652E-9</v>
          </cell>
          <cell r="JF638">
            <v>0</v>
          </cell>
          <cell r="JG638">
            <v>0</v>
          </cell>
          <cell r="JH638">
            <v>9.2600000000006533E-9</v>
          </cell>
          <cell r="JI638">
            <v>0</v>
          </cell>
          <cell r="JJ638">
            <v>0</v>
          </cell>
          <cell r="JK638">
            <v>0</v>
          </cell>
          <cell r="JL638">
            <v>0</v>
          </cell>
          <cell r="JM638">
            <v>0</v>
          </cell>
          <cell r="JN638">
            <v>0</v>
          </cell>
          <cell r="JO638">
            <v>0</v>
          </cell>
          <cell r="JP638">
            <v>0</v>
          </cell>
          <cell r="JQ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0.34634113950960455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0.34634113951005929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-12.472285266208928</v>
          </cell>
          <cell r="EF639">
            <v>0</v>
          </cell>
          <cell r="EG639">
            <v>0</v>
          </cell>
          <cell r="EH639">
            <v>0</v>
          </cell>
          <cell r="EI639">
            <v>10.282131483649664</v>
          </cell>
          <cell r="EJ639">
            <v>-22.754416749859956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-1.5072227093660331</v>
          </cell>
          <cell r="ES639">
            <v>0</v>
          </cell>
          <cell r="ET639">
            <v>0</v>
          </cell>
          <cell r="EU639">
            <v>0</v>
          </cell>
          <cell r="EV639">
            <v>-13.394209008719372</v>
          </cell>
          <cell r="EW639">
            <v>11.886986299349701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23.761286766428384</v>
          </cell>
          <cell r="FF639">
            <v>0</v>
          </cell>
          <cell r="FG639">
            <v>0</v>
          </cell>
          <cell r="FH639">
            <v>10.46067794280043</v>
          </cell>
          <cell r="FI639">
            <v>0.79957264075983403</v>
          </cell>
          <cell r="FJ639">
            <v>21.992478022950309</v>
          </cell>
          <cell r="FK639">
            <v>0.9692361027196057</v>
          </cell>
          <cell r="FL639">
            <v>-10.460677942799975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-43.191950594991795</v>
          </cell>
          <cell r="FS639">
            <v>0</v>
          </cell>
          <cell r="FT639">
            <v>0</v>
          </cell>
          <cell r="FU639">
            <v>-44.948622301320029</v>
          </cell>
          <cell r="FV639">
            <v>-0.48758105227079795</v>
          </cell>
          <cell r="FW639">
            <v>24.832296286150267</v>
          </cell>
          <cell r="FX639">
            <v>-22.588043527540322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0.53483577258884907</v>
          </cell>
          <cell r="GF639">
            <v>0</v>
          </cell>
          <cell r="GG639">
            <v>0</v>
          </cell>
          <cell r="GH639">
            <v>0</v>
          </cell>
          <cell r="GI639">
            <v>-2.620462912340372</v>
          </cell>
          <cell r="GJ639">
            <v>3.1552986849301305</v>
          </cell>
          <cell r="GK639">
            <v>0</v>
          </cell>
          <cell r="GL639">
            <v>0</v>
          </cell>
          <cell r="GM639">
            <v>0</v>
          </cell>
          <cell r="GN639">
            <v>0</v>
          </cell>
          <cell r="GO639">
            <v>0</v>
          </cell>
          <cell r="GP639">
            <v>0</v>
          </cell>
          <cell r="GQ639">
            <v>0</v>
          </cell>
          <cell r="GR639">
            <v>-2.1203735635936027</v>
          </cell>
          <cell r="GS639">
            <v>0</v>
          </cell>
          <cell r="GT639">
            <v>0</v>
          </cell>
          <cell r="GU639">
            <v>-2.5280012237599294</v>
          </cell>
          <cell r="GV639">
            <v>39.413045051300287</v>
          </cell>
          <cell r="GW639">
            <v>-28.483647871898938</v>
          </cell>
          <cell r="GX639">
            <v>-11.355147952520383</v>
          </cell>
          <cell r="GY639">
            <v>-1.0209676338909048</v>
          </cell>
          <cell r="GZ639">
            <v>1.8543460671808134</v>
          </cell>
          <cell r="HA639">
            <v>0</v>
          </cell>
          <cell r="HB639">
            <v>0</v>
          </cell>
          <cell r="HC639">
            <v>0</v>
          </cell>
          <cell r="HD639">
            <v>0</v>
          </cell>
          <cell r="HE639">
            <v>-52.98278626902902</v>
          </cell>
          <cell r="HF639">
            <v>0</v>
          </cell>
          <cell r="HG639">
            <v>0</v>
          </cell>
          <cell r="HH639">
            <v>-28.272333191760481</v>
          </cell>
          <cell r="HI639">
            <v>9.2065369302890758</v>
          </cell>
          <cell r="HJ639">
            <v>-62.736378296641305</v>
          </cell>
          <cell r="HK639">
            <v>19.242182816719833</v>
          </cell>
          <cell r="HL639">
            <v>0.90210740821112267</v>
          </cell>
          <cell r="HM639">
            <v>5.2575495980800042</v>
          </cell>
          <cell r="HN639">
            <v>3.4175484660700022</v>
          </cell>
          <cell r="HO639">
            <v>0</v>
          </cell>
          <cell r="HP639">
            <v>0</v>
          </cell>
          <cell r="HQ639">
            <v>0</v>
          </cell>
          <cell r="HR639">
            <v>42.56272710810299</v>
          </cell>
          <cell r="HS639">
            <v>0</v>
          </cell>
          <cell r="HT639">
            <v>0</v>
          </cell>
          <cell r="HU639">
            <v>9.5491173193204304</v>
          </cell>
          <cell r="HV639">
            <v>0.51010522305023187</v>
          </cell>
          <cell r="HW639">
            <v>14.908422256850827</v>
          </cell>
          <cell r="HX639">
            <v>-7.0780623817809101</v>
          </cell>
          <cell r="HY639">
            <v>24.203550892769272</v>
          </cell>
          <cell r="HZ639">
            <v>0.46734376688982593</v>
          </cell>
          <cell r="IA639">
            <v>0</v>
          </cell>
          <cell r="IB639">
            <v>2.2500309905808535E-3</v>
          </cell>
          <cell r="IC639">
            <v>0</v>
          </cell>
          <cell r="ID639">
            <v>0</v>
          </cell>
          <cell r="IE639">
            <v>-7.0413016484235413</v>
          </cell>
          <cell r="IF639">
            <v>0</v>
          </cell>
          <cell r="IG639">
            <v>0</v>
          </cell>
          <cell r="IH639">
            <v>0</v>
          </cell>
          <cell r="II639">
            <v>0</v>
          </cell>
          <cell r="IJ639">
            <v>-7.0413016484199034</v>
          </cell>
          <cell r="IK639">
            <v>0</v>
          </cell>
          <cell r="IL639">
            <v>0</v>
          </cell>
          <cell r="IM639">
            <v>0</v>
          </cell>
          <cell r="IN639">
            <v>0</v>
          </cell>
          <cell r="IO639">
            <v>0</v>
          </cell>
          <cell r="IP639">
            <v>0</v>
          </cell>
          <cell r="IQ639">
            <v>0</v>
          </cell>
          <cell r="IR639">
            <v>0</v>
          </cell>
          <cell r="IS639">
            <v>0</v>
          </cell>
          <cell r="IT639">
            <v>0</v>
          </cell>
          <cell r="IU639">
            <v>0</v>
          </cell>
          <cell r="IV639">
            <v>0</v>
          </cell>
          <cell r="IW639">
            <v>0</v>
          </cell>
          <cell r="IX639">
            <v>0</v>
          </cell>
          <cell r="IY639">
            <v>0</v>
          </cell>
          <cell r="IZ639">
            <v>0</v>
          </cell>
          <cell r="JA639">
            <v>0</v>
          </cell>
          <cell r="JB639">
            <v>0</v>
          </cell>
          <cell r="JC639">
            <v>0</v>
          </cell>
          <cell r="JD639">
            <v>0</v>
          </cell>
          <cell r="JE639">
            <v>6.7266504000018656E-4</v>
          </cell>
          <cell r="JF639">
            <v>-3.4493836999999195E-4</v>
          </cell>
          <cell r="JG639">
            <v>-2.8462612999999304E-4</v>
          </cell>
          <cell r="JH639">
            <v>1.0354564000000788E-4</v>
          </cell>
          <cell r="JI639">
            <v>-1.3138914299999915E-3</v>
          </cell>
          <cell r="JJ639">
            <v>5.8129103000001403E-4</v>
          </cell>
          <cell r="JK639">
            <v>8.0547067000003025E-4</v>
          </cell>
          <cell r="JL639">
            <v>-3.7792370000000464E-4</v>
          </cell>
          <cell r="JM639">
            <v>1.5470093399999885E-3</v>
          </cell>
          <cell r="JN639">
            <v>2.3565774000000594E-4</v>
          </cell>
          <cell r="JO639">
            <v>3.2620153000001428E-4</v>
          </cell>
          <cell r="JP639">
            <v>-6.0513127999994865E-4</v>
          </cell>
          <cell r="JQ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1.6917430679999512E-2</v>
          </cell>
          <cell r="BS640">
            <v>0</v>
          </cell>
          <cell r="BT640">
            <v>0</v>
          </cell>
          <cell r="BU640">
            <v>8.7519996600000649E-3</v>
          </cell>
          <cell r="BV640">
            <v>6.5594885300002126E-3</v>
          </cell>
          <cell r="BW640">
            <v>1.6059424899999009E-3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9.9703400007200571E-6</v>
          </cell>
          <cell r="CF640">
            <v>0</v>
          </cell>
          <cell r="CG640">
            <v>0</v>
          </cell>
          <cell r="CH640">
            <v>0</v>
          </cell>
          <cell r="CI640">
            <v>2.2540000000002003E-3</v>
          </cell>
          <cell r="CJ640">
            <v>-2.2440296599999243E-3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-2.8770158150003056E-2</v>
          </cell>
          <cell r="CS640">
            <v>0</v>
          </cell>
          <cell r="CT640">
            <v>0</v>
          </cell>
          <cell r="CU640">
            <v>-9.0112958199999316E-3</v>
          </cell>
          <cell r="CV640">
            <v>-1.9758862330000015E-2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6.550071200006613E-4</v>
          </cell>
          <cell r="DS640">
            <v>0</v>
          </cell>
          <cell r="DT640">
            <v>0</v>
          </cell>
          <cell r="DU640">
            <v>0</v>
          </cell>
          <cell r="DV640">
            <v>6.5500711999999517E-4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0</v>
          </cell>
          <cell r="GD640">
            <v>0</v>
          </cell>
          <cell r="GE640">
            <v>0</v>
          </cell>
          <cell r="GF640">
            <v>0</v>
          </cell>
          <cell r="GG640">
            <v>0</v>
          </cell>
          <cell r="GH640">
            <v>0</v>
          </cell>
          <cell r="GI640">
            <v>0</v>
          </cell>
          <cell r="GJ640">
            <v>0</v>
          </cell>
          <cell r="GK640">
            <v>0</v>
          </cell>
          <cell r="GL640">
            <v>0</v>
          </cell>
          <cell r="GM640">
            <v>0</v>
          </cell>
          <cell r="GN640">
            <v>0</v>
          </cell>
          <cell r="GO640">
            <v>0</v>
          </cell>
          <cell r="GP640">
            <v>0</v>
          </cell>
          <cell r="GQ640">
            <v>0</v>
          </cell>
          <cell r="GR640">
            <v>0</v>
          </cell>
          <cell r="GS640">
            <v>0</v>
          </cell>
          <cell r="GT640">
            <v>0</v>
          </cell>
          <cell r="GU640">
            <v>0</v>
          </cell>
          <cell r="GV640">
            <v>0</v>
          </cell>
          <cell r="GW640">
            <v>0</v>
          </cell>
          <cell r="GX640">
            <v>0</v>
          </cell>
          <cell r="GY640">
            <v>0</v>
          </cell>
          <cell r="GZ640">
            <v>0</v>
          </cell>
          <cell r="HA640">
            <v>0</v>
          </cell>
          <cell r="HB640">
            <v>0</v>
          </cell>
          <cell r="HC640">
            <v>0</v>
          </cell>
          <cell r="HD640">
            <v>0</v>
          </cell>
          <cell r="HE640">
            <v>0</v>
          </cell>
          <cell r="HF640">
            <v>0</v>
          </cell>
          <cell r="HG640">
            <v>0</v>
          </cell>
          <cell r="HH640">
            <v>0</v>
          </cell>
          <cell r="HI640">
            <v>0</v>
          </cell>
          <cell r="HJ640">
            <v>0</v>
          </cell>
          <cell r="HK640">
            <v>0</v>
          </cell>
          <cell r="HL640">
            <v>0</v>
          </cell>
          <cell r="HM640">
            <v>0</v>
          </cell>
          <cell r="HN640">
            <v>0</v>
          </cell>
          <cell r="HO640">
            <v>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0</v>
          </cell>
          <cell r="HU640">
            <v>0</v>
          </cell>
          <cell r="HV640">
            <v>0</v>
          </cell>
          <cell r="HW640">
            <v>0</v>
          </cell>
          <cell r="HX640">
            <v>0</v>
          </cell>
          <cell r="HY640">
            <v>0</v>
          </cell>
          <cell r="HZ640">
            <v>0</v>
          </cell>
          <cell r="IA640">
            <v>0</v>
          </cell>
          <cell r="IB640">
            <v>0</v>
          </cell>
          <cell r="IC640">
            <v>0</v>
          </cell>
          <cell r="ID640">
            <v>0</v>
          </cell>
          <cell r="IE640">
            <v>0</v>
          </cell>
          <cell r="IF640">
            <v>0</v>
          </cell>
          <cell r="IG640">
            <v>0</v>
          </cell>
          <cell r="IH640">
            <v>0</v>
          </cell>
          <cell r="II640">
            <v>0</v>
          </cell>
          <cell r="IJ640">
            <v>0</v>
          </cell>
          <cell r="IK640">
            <v>0</v>
          </cell>
          <cell r="IL640">
            <v>0</v>
          </cell>
          <cell r="IM640">
            <v>0</v>
          </cell>
          <cell r="IN640">
            <v>0</v>
          </cell>
          <cell r="IO640">
            <v>0</v>
          </cell>
          <cell r="IP640">
            <v>0</v>
          </cell>
          <cell r="IQ640">
            <v>0</v>
          </cell>
          <cell r="IR640">
            <v>0</v>
          </cell>
          <cell r="IS640">
            <v>0</v>
          </cell>
          <cell r="IT640">
            <v>0</v>
          </cell>
          <cell r="IU640">
            <v>0</v>
          </cell>
          <cell r="IV640">
            <v>0</v>
          </cell>
          <cell r="IW640">
            <v>0</v>
          </cell>
          <cell r="IX640">
            <v>0</v>
          </cell>
          <cell r="IY640">
            <v>0</v>
          </cell>
          <cell r="IZ640">
            <v>0</v>
          </cell>
          <cell r="JA640">
            <v>0</v>
          </cell>
          <cell r="JB640">
            <v>0</v>
          </cell>
          <cell r="JC640">
            <v>0</v>
          </cell>
          <cell r="JD640">
            <v>0</v>
          </cell>
          <cell r="JE640">
            <v>0</v>
          </cell>
          <cell r="JF640">
            <v>0</v>
          </cell>
          <cell r="JG640">
            <v>0</v>
          </cell>
          <cell r="JH640">
            <v>0</v>
          </cell>
          <cell r="JI640">
            <v>0</v>
          </cell>
          <cell r="JJ640">
            <v>0</v>
          </cell>
          <cell r="JK640">
            <v>0</v>
          </cell>
          <cell r="JL640">
            <v>0</v>
          </cell>
          <cell r="JM640">
            <v>0</v>
          </cell>
          <cell r="JN640">
            <v>0</v>
          </cell>
          <cell r="JO640">
            <v>0</v>
          </cell>
          <cell r="JP640">
            <v>0</v>
          </cell>
          <cell r="JQ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0</v>
          </cell>
          <cell r="FH641">
            <v>0</v>
          </cell>
          <cell r="FI641">
            <v>0</v>
          </cell>
          <cell r="FJ641">
            <v>0</v>
          </cell>
          <cell r="FK641">
            <v>0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0</v>
          </cell>
          <cell r="GD641">
            <v>0</v>
          </cell>
          <cell r="GE641">
            <v>0</v>
          </cell>
          <cell r="GF641">
            <v>0</v>
          </cell>
          <cell r="GG641">
            <v>0</v>
          </cell>
          <cell r="GH641">
            <v>0</v>
          </cell>
          <cell r="GI641">
            <v>0</v>
          </cell>
          <cell r="GJ641">
            <v>0</v>
          </cell>
          <cell r="GK641">
            <v>0</v>
          </cell>
          <cell r="GL641">
            <v>0</v>
          </cell>
          <cell r="GM641">
            <v>0</v>
          </cell>
          <cell r="GN641">
            <v>0</v>
          </cell>
          <cell r="GO641">
            <v>0</v>
          </cell>
          <cell r="GP641">
            <v>0</v>
          </cell>
          <cell r="GQ641">
            <v>0</v>
          </cell>
          <cell r="GR641">
            <v>0</v>
          </cell>
          <cell r="GS641">
            <v>0</v>
          </cell>
          <cell r="GT641">
            <v>0</v>
          </cell>
          <cell r="GU641">
            <v>0</v>
          </cell>
          <cell r="GV641">
            <v>0</v>
          </cell>
          <cell r="GW641">
            <v>0</v>
          </cell>
          <cell r="GX641">
            <v>0</v>
          </cell>
          <cell r="GY641">
            <v>0</v>
          </cell>
          <cell r="GZ641">
            <v>0</v>
          </cell>
          <cell r="HA641">
            <v>0</v>
          </cell>
          <cell r="HB641">
            <v>0</v>
          </cell>
          <cell r="HC641">
            <v>0</v>
          </cell>
          <cell r="HD641">
            <v>0</v>
          </cell>
          <cell r="HE641">
            <v>0</v>
          </cell>
          <cell r="HF641">
            <v>0</v>
          </cell>
          <cell r="HG641">
            <v>0</v>
          </cell>
          <cell r="HH641">
            <v>0</v>
          </cell>
          <cell r="HI641">
            <v>0</v>
          </cell>
          <cell r="HJ641">
            <v>0</v>
          </cell>
          <cell r="HK641">
            <v>0</v>
          </cell>
          <cell r="HL641">
            <v>0</v>
          </cell>
          <cell r="HM641">
            <v>0</v>
          </cell>
          <cell r="HN641">
            <v>0</v>
          </cell>
          <cell r="HO641">
            <v>0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0</v>
          </cell>
          <cell r="HU641">
            <v>0</v>
          </cell>
          <cell r="HV641">
            <v>0</v>
          </cell>
          <cell r="HW641">
            <v>0</v>
          </cell>
          <cell r="HX641">
            <v>0</v>
          </cell>
          <cell r="HY641">
            <v>0</v>
          </cell>
          <cell r="HZ641">
            <v>0</v>
          </cell>
          <cell r="IA641">
            <v>0</v>
          </cell>
          <cell r="IB641">
            <v>0</v>
          </cell>
          <cell r="IC641">
            <v>0</v>
          </cell>
          <cell r="ID641">
            <v>0</v>
          </cell>
          <cell r="IE641">
            <v>0</v>
          </cell>
          <cell r="IF641">
            <v>0</v>
          </cell>
          <cell r="IG641">
            <v>0</v>
          </cell>
          <cell r="IH641">
            <v>0</v>
          </cell>
          <cell r="II641">
            <v>0</v>
          </cell>
          <cell r="IJ641">
            <v>0</v>
          </cell>
          <cell r="IK641">
            <v>0</v>
          </cell>
          <cell r="IL641">
            <v>0</v>
          </cell>
          <cell r="IM641">
            <v>0</v>
          </cell>
          <cell r="IN641">
            <v>0</v>
          </cell>
          <cell r="IO641">
            <v>0</v>
          </cell>
          <cell r="IP641">
            <v>0</v>
          </cell>
          <cell r="IQ641">
            <v>0</v>
          </cell>
          <cell r="IR641">
            <v>0</v>
          </cell>
          <cell r="IS641">
            <v>0</v>
          </cell>
          <cell r="IT641">
            <v>0</v>
          </cell>
          <cell r="IU641">
            <v>0</v>
          </cell>
          <cell r="IV641">
            <v>0</v>
          </cell>
          <cell r="IW641">
            <v>0</v>
          </cell>
          <cell r="IX641">
            <v>0</v>
          </cell>
          <cell r="IY641">
            <v>0</v>
          </cell>
          <cell r="IZ641">
            <v>0</v>
          </cell>
          <cell r="JA641">
            <v>0</v>
          </cell>
          <cell r="JB641">
            <v>0</v>
          </cell>
          <cell r="JC641">
            <v>0</v>
          </cell>
          <cell r="JD641">
            <v>0</v>
          </cell>
          <cell r="JE641">
            <v>0</v>
          </cell>
          <cell r="JF641">
            <v>0</v>
          </cell>
          <cell r="JG641">
            <v>0</v>
          </cell>
          <cell r="JH641">
            <v>0</v>
          </cell>
          <cell r="JI641">
            <v>0</v>
          </cell>
          <cell r="JJ641">
            <v>0</v>
          </cell>
          <cell r="JK641">
            <v>0</v>
          </cell>
          <cell r="JL641">
            <v>0</v>
          </cell>
          <cell r="JM641">
            <v>0</v>
          </cell>
          <cell r="JN641">
            <v>0</v>
          </cell>
          <cell r="JO641">
            <v>0</v>
          </cell>
          <cell r="JP641">
            <v>0</v>
          </cell>
          <cell r="JQ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3.8243699899993544E-3</v>
          </cell>
          <cell r="EF642">
            <v>0</v>
          </cell>
          <cell r="EG642">
            <v>0</v>
          </cell>
          <cell r="EH642">
            <v>0</v>
          </cell>
          <cell r="EI642">
            <v>3.8243699899997985E-3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-4.711628109998145E-3</v>
          </cell>
          <cell r="ES642">
            <v>0</v>
          </cell>
          <cell r="ET642">
            <v>0</v>
          </cell>
          <cell r="EU642">
            <v>0</v>
          </cell>
          <cell r="EV642">
            <v>-4.7116281099999213E-3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1.3939520280001005E-2</v>
          </cell>
          <cell r="FF642">
            <v>0</v>
          </cell>
          <cell r="FG642">
            <v>0</v>
          </cell>
          <cell r="FH642">
            <v>0</v>
          </cell>
          <cell r="FI642">
            <v>9.3007616500000445E-3</v>
          </cell>
          <cell r="FJ642">
            <v>4.6387586299998507E-3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4.940072960000208E-3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4.940072960000319E-3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0</v>
          </cell>
          <cell r="GD642">
            <v>0</v>
          </cell>
          <cell r="GE642">
            <v>-2.2385699995908226E-6</v>
          </cell>
          <cell r="GF642">
            <v>0</v>
          </cell>
          <cell r="GG642">
            <v>0</v>
          </cell>
          <cell r="GH642">
            <v>0</v>
          </cell>
          <cell r="GI642">
            <v>-2.2385700000349118E-6</v>
          </cell>
          <cell r="GJ642">
            <v>0</v>
          </cell>
          <cell r="GK642">
            <v>0</v>
          </cell>
          <cell r="GL642">
            <v>0</v>
          </cell>
          <cell r="GM642">
            <v>0</v>
          </cell>
          <cell r="GN642">
            <v>0</v>
          </cell>
          <cell r="GO642">
            <v>0</v>
          </cell>
          <cell r="GP642">
            <v>0</v>
          </cell>
          <cell r="GQ642">
            <v>0</v>
          </cell>
          <cell r="GR642">
            <v>0</v>
          </cell>
          <cell r="GS642">
            <v>0</v>
          </cell>
          <cell r="GT642">
            <v>0</v>
          </cell>
          <cell r="GU642">
            <v>0</v>
          </cell>
          <cell r="GV642">
            <v>0</v>
          </cell>
          <cell r="GW642">
            <v>0</v>
          </cell>
          <cell r="GX642">
            <v>0</v>
          </cell>
          <cell r="GY642">
            <v>0</v>
          </cell>
          <cell r="GZ642">
            <v>0</v>
          </cell>
          <cell r="HA642">
            <v>0</v>
          </cell>
          <cell r="HB642">
            <v>0</v>
          </cell>
          <cell r="HC642">
            <v>0</v>
          </cell>
          <cell r="HD642">
            <v>0</v>
          </cell>
          <cell r="HE642">
            <v>0</v>
          </cell>
          <cell r="HF642">
            <v>0</v>
          </cell>
          <cell r="HG642">
            <v>0</v>
          </cell>
          <cell r="HH642">
            <v>0</v>
          </cell>
          <cell r="HI642">
            <v>0</v>
          </cell>
          <cell r="HJ642">
            <v>0</v>
          </cell>
          <cell r="HK642">
            <v>0</v>
          </cell>
          <cell r="HL642">
            <v>0</v>
          </cell>
          <cell r="HM642">
            <v>0</v>
          </cell>
          <cell r="HN642">
            <v>0</v>
          </cell>
          <cell r="HO642">
            <v>0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0</v>
          </cell>
          <cell r="HU642">
            <v>0</v>
          </cell>
          <cell r="HV642">
            <v>0</v>
          </cell>
          <cell r="HW642">
            <v>0</v>
          </cell>
          <cell r="HX642">
            <v>0</v>
          </cell>
          <cell r="HY642">
            <v>0</v>
          </cell>
          <cell r="HZ642">
            <v>0</v>
          </cell>
          <cell r="IA642">
            <v>0</v>
          </cell>
          <cell r="IB642">
            <v>0</v>
          </cell>
          <cell r="IC642">
            <v>0</v>
          </cell>
          <cell r="ID642">
            <v>0</v>
          </cell>
          <cell r="IE642">
            <v>0</v>
          </cell>
          <cell r="IF642">
            <v>0</v>
          </cell>
          <cell r="IG642">
            <v>0</v>
          </cell>
          <cell r="IH642">
            <v>0</v>
          </cell>
          <cell r="II642">
            <v>0</v>
          </cell>
          <cell r="IJ642">
            <v>0</v>
          </cell>
          <cell r="IK642">
            <v>0</v>
          </cell>
          <cell r="IL642">
            <v>0</v>
          </cell>
          <cell r="IM642">
            <v>0</v>
          </cell>
          <cell r="IN642">
            <v>0</v>
          </cell>
          <cell r="IO642">
            <v>0</v>
          </cell>
          <cell r="IP642">
            <v>0</v>
          </cell>
          <cell r="IQ642">
            <v>0</v>
          </cell>
          <cell r="IR642">
            <v>0</v>
          </cell>
          <cell r="IS642">
            <v>0</v>
          </cell>
          <cell r="IT642">
            <v>0</v>
          </cell>
          <cell r="IU642">
            <v>0</v>
          </cell>
          <cell r="IV642">
            <v>0</v>
          </cell>
          <cell r="IW642">
            <v>0</v>
          </cell>
          <cell r="IX642">
            <v>0</v>
          </cell>
          <cell r="IY642">
            <v>0</v>
          </cell>
          <cell r="IZ642">
            <v>0</v>
          </cell>
          <cell r="JA642">
            <v>0</v>
          </cell>
          <cell r="JB642">
            <v>0</v>
          </cell>
          <cell r="JC642">
            <v>0</v>
          </cell>
          <cell r="JD642">
            <v>0</v>
          </cell>
          <cell r="JE642">
            <v>0</v>
          </cell>
          <cell r="JF642">
            <v>0</v>
          </cell>
          <cell r="JG642">
            <v>0</v>
          </cell>
          <cell r="JH642">
            <v>0</v>
          </cell>
          <cell r="JI642">
            <v>0</v>
          </cell>
          <cell r="JJ642">
            <v>0</v>
          </cell>
          <cell r="JK642">
            <v>0</v>
          </cell>
          <cell r="JL642">
            <v>0</v>
          </cell>
          <cell r="JM642">
            <v>0</v>
          </cell>
          <cell r="JN642">
            <v>0</v>
          </cell>
          <cell r="JO642">
            <v>0</v>
          </cell>
          <cell r="JP642">
            <v>0</v>
          </cell>
          <cell r="JQ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0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  <cell r="GK643">
            <v>0</v>
          </cell>
          <cell r="GL643">
            <v>0</v>
          </cell>
          <cell r="GM643">
            <v>0</v>
          </cell>
          <cell r="GN643">
            <v>0</v>
          </cell>
          <cell r="GO643">
            <v>0</v>
          </cell>
          <cell r="GP643">
            <v>0</v>
          </cell>
          <cell r="GQ643">
            <v>0</v>
          </cell>
          <cell r="GR643">
            <v>0</v>
          </cell>
          <cell r="GS643">
            <v>0</v>
          </cell>
          <cell r="GT643">
            <v>0</v>
          </cell>
          <cell r="GU643">
            <v>0</v>
          </cell>
          <cell r="GV643">
            <v>0</v>
          </cell>
          <cell r="GW643">
            <v>0</v>
          </cell>
          <cell r="GX643">
            <v>0</v>
          </cell>
          <cell r="GY643">
            <v>0</v>
          </cell>
          <cell r="GZ643">
            <v>0</v>
          </cell>
          <cell r="HA643">
            <v>0</v>
          </cell>
          <cell r="HB643">
            <v>0</v>
          </cell>
          <cell r="HC643">
            <v>0</v>
          </cell>
          <cell r="HD643">
            <v>0</v>
          </cell>
          <cell r="HE643">
            <v>0</v>
          </cell>
          <cell r="HF643">
            <v>0</v>
          </cell>
          <cell r="HG643">
            <v>0</v>
          </cell>
          <cell r="HH643">
            <v>0</v>
          </cell>
          <cell r="HI643">
            <v>0</v>
          </cell>
          <cell r="HJ643">
            <v>0</v>
          </cell>
          <cell r="HK643">
            <v>0</v>
          </cell>
          <cell r="HL643">
            <v>0</v>
          </cell>
          <cell r="HM643">
            <v>0</v>
          </cell>
          <cell r="HN643">
            <v>0</v>
          </cell>
          <cell r="HO643">
            <v>0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0</v>
          </cell>
          <cell r="HU643">
            <v>0</v>
          </cell>
          <cell r="HV643">
            <v>0</v>
          </cell>
          <cell r="HW643">
            <v>0</v>
          </cell>
          <cell r="HX643">
            <v>0</v>
          </cell>
          <cell r="HY643">
            <v>0</v>
          </cell>
          <cell r="HZ643">
            <v>0</v>
          </cell>
          <cell r="IA643">
            <v>0</v>
          </cell>
          <cell r="IB643">
            <v>0</v>
          </cell>
          <cell r="IC643">
            <v>0</v>
          </cell>
          <cell r="ID643">
            <v>0</v>
          </cell>
          <cell r="IE643">
            <v>0</v>
          </cell>
          <cell r="IF643">
            <v>0</v>
          </cell>
          <cell r="IG643">
            <v>0</v>
          </cell>
          <cell r="IH643">
            <v>0</v>
          </cell>
          <cell r="II643">
            <v>0</v>
          </cell>
          <cell r="IJ643">
            <v>0</v>
          </cell>
          <cell r="IK643">
            <v>0</v>
          </cell>
          <cell r="IL643">
            <v>0</v>
          </cell>
          <cell r="IM643">
            <v>0</v>
          </cell>
          <cell r="IN643">
            <v>0</v>
          </cell>
          <cell r="IO643">
            <v>0</v>
          </cell>
          <cell r="IP643">
            <v>0</v>
          </cell>
          <cell r="IQ643">
            <v>0</v>
          </cell>
          <cell r="IR643">
            <v>0</v>
          </cell>
          <cell r="IS643">
            <v>0</v>
          </cell>
          <cell r="IT643">
            <v>0</v>
          </cell>
          <cell r="IU643">
            <v>0</v>
          </cell>
          <cell r="IV643">
            <v>0</v>
          </cell>
          <cell r="IW643">
            <v>0</v>
          </cell>
          <cell r="IX643">
            <v>0</v>
          </cell>
          <cell r="IY643">
            <v>0</v>
          </cell>
          <cell r="IZ643">
            <v>0</v>
          </cell>
          <cell r="JA643">
            <v>0</v>
          </cell>
          <cell r="JB643">
            <v>0</v>
          </cell>
          <cell r="JC643">
            <v>0</v>
          </cell>
          <cell r="JD643">
            <v>0</v>
          </cell>
          <cell r="JE643">
            <v>0</v>
          </cell>
          <cell r="JF643">
            <v>0</v>
          </cell>
          <cell r="JG643">
            <v>0</v>
          </cell>
          <cell r="JH643">
            <v>0</v>
          </cell>
          <cell r="JI643">
            <v>0</v>
          </cell>
          <cell r="JJ643">
            <v>0</v>
          </cell>
          <cell r="JK643">
            <v>0</v>
          </cell>
          <cell r="JL643">
            <v>0</v>
          </cell>
          <cell r="JM643">
            <v>0</v>
          </cell>
          <cell r="JN643">
            <v>0</v>
          </cell>
          <cell r="JO643">
            <v>0</v>
          </cell>
          <cell r="JP643">
            <v>0</v>
          </cell>
          <cell r="JQ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-1.9351354757818626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-1.9351354757891386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21.847038136722404</v>
          </cell>
          <cell r="EF644">
            <v>0</v>
          </cell>
          <cell r="EG644">
            <v>0</v>
          </cell>
          <cell r="EH644">
            <v>0</v>
          </cell>
          <cell r="EI644">
            <v>21.84703813671058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3.8603041726892116</v>
          </cell>
          <cell r="ES644">
            <v>0</v>
          </cell>
          <cell r="ET644">
            <v>0</v>
          </cell>
          <cell r="EU644">
            <v>0</v>
          </cell>
          <cell r="EV644">
            <v>2.3955624052696294</v>
          </cell>
          <cell r="EW644">
            <v>1.4647417674195822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-85.805181114163133</v>
          </cell>
          <cell r="FF644">
            <v>0</v>
          </cell>
          <cell r="FG644">
            <v>0</v>
          </cell>
          <cell r="FH644">
            <v>0</v>
          </cell>
          <cell r="FI644">
            <v>-33.776994737660061</v>
          </cell>
          <cell r="FJ644">
            <v>-48.622727636349737</v>
          </cell>
          <cell r="FK644">
            <v>-3.4054587401496974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32.026288684857718</v>
          </cell>
          <cell r="FS644">
            <v>0</v>
          </cell>
          <cell r="FT644">
            <v>0</v>
          </cell>
          <cell r="FU644">
            <v>0</v>
          </cell>
          <cell r="FV644">
            <v>20.596226054930412</v>
          </cell>
          <cell r="FW644">
            <v>11.430062629930944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0</v>
          </cell>
          <cell r="GD644">
            <v>0</v>
          </cell>
          <cell r="GE644">
            <v>0</v>
          </cell>
          <cell r="GF644">
            <v>0</v>
          </cell>
          <cell r="GG644">
            <v>0</v>
          </cell>
          <cell r="GH644">
            <v>0</v>
          </cell>
          <cell r="GI644">
            <v>0</v>
          </cell>
          <cell r="GJ644">
            <v>0</v>
          </cell>
          <cell r="GK644">
            <v>0</v>
          </cell>
          <cell r="GL644">
            <v>0</v>
          </cell>
          <cell r="GM644">
            <v>0</v>
          </cell>
          <cell r="GN644">
            <v>0</v>
          </cell>
          <cell r="GO644">
            <v>0</v>
          </cell>
          <cell r="GP644">
            <v>0</v>
          </cell>
          <cell r="GQ644">
            <v>0</v>
          </cell>
          <cell r="GR644">
            <v>0</v>
          </cell>
          <cell r="GS644">
            <v>0</v>
          </cell>
          <cell r="GT644">
            <v>0</v>
          </cell>
          <cell r="GU644">
            <v>0</v>
          </cell>
          <cell r="GV644">
            <v>0</v>
          </cell>
          <cell r="GW644">
            <v>0</v>
          </cell>
          <cell r="GX644">
            <v>0</v>
          </cell>
          <cell r="GY644">
            <v>0</v>
          </cell>
          <cell r="GZ644">
            <v>0</v>
          </cell>
          <cell r="HA644">
            <v>0</v>
          </cell>
          <cell r="HB644">
            <v>0</v>
          </cell>
          <cell r="HC644">
            <v>0</v>
          </cell>
          <cell r="HD644">
            <v>0</v>
          </cell>
          <cell r="HE644">
            <v>0</v>
          </cell>
          <cell r="HF644">
            <v>0</v>
          </cell>
          <cell r="HG644">
            <v>0</v>
          </cell>
          <cell r="HH644">
            <v>0</v>
          </cell>
          <cell r="HI644">
            <v>0</v>
          </cell>
          <cell r="HJ644">
            <v>0</v>
          </cell>
          <cell r="HK644">
            <v>0</v>
          </cell>
          <cell r="HL644">
            <v>0</v>
          </cell>
          <cell r="HM644">
            <v>0</v>
          </cell>
          <cell r="HN644">
            <v>0</v>
          </cell>
          <cell r="HO644">
            <v>0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0</v>
          </cell>
          <cell r="HU644">
            <v>0</v>
          </cell>
          <cell r="HV644">
            <v>0</v>
          </cell>
          <cell r="HW644">
            <v>0</v>
          </cell>
          <cell r="HX644">
            <v>0</v>
          </cell>
          <cell r="HY644">
            <v>0</v>
          </cell>
          <cell r="HZ644">
            <v>0</v>
          </cell>
          <cell r="IA644">
            <v>0</v>
          </cell>
          <cell r="IB644">
            <v>0</v>
          </cell>
          <cell r="IC644">
            <v>0</v>
          </cell>
          <cell r="ID644">
            <v>0</v>
          </cell>
          <cell r="IE644">
            <v>0</v>
          </cell>
          <cell r="IF644">
            <v>0</v>
          </cell>
          <cell r="IG644">
            <v>0</v>
          </cell>
          <cell r="IH644">
            <v>0</v>
          </cell>
          <cell r="II644">
            <v>0</v>
          </cell>
          <cell r="IJ644">
            <v>0</v>
          </cell>
          <cell r="IK644">
            <v>0</v>
          </cell>
          <cell r="IL644">
            <v>0</v>
          </cell>
          <cell r="IM644">
            <v>0</v>
          </cell>
          <cell r="IN644">
            <v>0</v>
          </cell>
          <cell r="IO644">
            <v>0</v>
          </cell>
          <cell r="IP644">
            <v>0</v>
          </cell>
          <cell r="IQ644">
            <v>0</v>
          </cell>
          <cell r="IR644">
            <v>0</v>
          </cell>
          <cell r="IS644">
            <v>0</v>
          </cell>
          <cell r="IT644">
            <v>0</v>
          </cell>
          <cell r="IU644">
            <v>0</v>
          </cell>
          <cell r="IV644">
            <v>0</v>
          </cell>
          <cell r="IW644">
            <v>0</v>
          </cell>
          <cell r="IX644">
            <v>0</v>
          </cell>
          <cell r="IY644">
            <v>0</v>
          </cell>
          <cell r="IZ644">
            <v>0</v>
          </cell>
          <cell r="JA644">
            <v>0</v>
          </cell>
          <cell r="JB644">
            <v>0</v>
          </cell>
          <cell r="JC644">
            <v>0</v>
          </cell>
          <cell r="JD644">
            <v>0</v>
          </cell>
          <cell r="JE644">
            <v>4.0899999999852513E-8</v>
          </cell>
          <cell r="JF644">
            <v>0</v>
          </cell>
          <cell r="JG644">
            <v>0</v>
          </cell>
          <cell r="JH644">
            <v>4.0899999999994814E-8</v>
          </cell>
          <cell r="JI644">
            <v>0</v>
          </cell>
          <cell r="JJ644">
            <v>0</v>
          </cell>
          <cell r="JK644">
            <v>0</v>
          </cell>
          <cell r="JL644">
            <v>0</v>
          </cell>
          <cell r="JM644">
            <v>0</v>
          </cell>
          <cell r="JN644">
            <v>0</v>
          </cell>
          <cell r="JO644">
            <v>0</v>
          </cell>
          <cell r="JP644">
            <v>0</v>
          </cell>
          <cell r="JQ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0</v>
          </cell>
          <cell r="GF645">
            <v>0</v>
          </cell>
          <cell r="GG645">
            <v>0</v>
          </cell>
          <cell r="GH645">
            <v>0</v>
          </cell>
          <cell r="GI645">
            <v>0</v>
          </cell>
          <cell r="GJ645">
            <v>0</v>
          </cell>
          <cell r="GK645">
            <v>0</v>
          </cell>
          <cell r="GL645">
            <v>0</v>
          </cell>
          <cell r="GM645">
            <v>0</v>
          </cell>
          <cell r="GN645">
            <v>0</v>
          </cell>
          <cell r="GO645">
            <v>0</v>
          </cell>
          <cell r="GP645">
            <v>0</v>
          </cell>
          <cell r="GQ645">
            <v>0</v>
          </cell>
          <cell r="GR645">
            <v>0</v>
          </cell>
          <cell r="GS645">
            <v>0</v>
          </cell>
          <cell r="GT645">
            <v>0</v>
          </cell>
          <cell r="GU645">
            <v>0</v>
          </cell>
          <cell r="GV645">
            <v>0</v>
          </cell>
          <cell r="GW645">
            <v>0</v>
          </cell>
          <cell r="GX645">
            <v>0</v>
          </cell>
          <cell r="GY645">
            <v>0</v>
          </cell>
          <cell r="GZ645">
            <v>0</v>
          </cell>
          <cell r="HA645">
            <v>0</v>
          </cell>
          <cell r="HB645">
            <v>0</v>
          </cell>
          <cell r="HC645">
            <v>0</v>
          </cell>
          <cell r="HD645">
            <v>0</v>
          </cell>
          <cell r="HE645">
            <v>0</v>
          </cell>
          <cell r="HF645">
            <v>0</v>
          </cell>
          <cell r="HG645">
            <v>0</v>
          </cell>
          <cell r="HH645">
            <v>0</v>
          </cell>
          <cell r="HI645">
            <v>0</v>
          </cell>
          <cell r="HJ645">
            <v>0</v>
          </cell>
          <cell r="HK645">
            <v>0</v>
          </cell>
          <cell r="HL645">
            <v>0</v>
          </cell>
          <cell r="HM645">
            <v>0</v>
          </cell>
          <cell r="HN645">
            <v>0</v>
          </cell>
          <cell r="HO645">
            <v>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0</v>
          </cell>
          <cell r="HU645">
            <v>0</v>
          </cell>
          <cell r="HV645">
            <v>0</v>
          </cell>
          <cell r="HW645">
            <v>0</v>
          </cell>
          <cell r="HX645">
            <v>0</v>
          </cell>
          <cell r="HY645">
            <v>0</v>
          </cell>
          <cell r="HZ645">
            <v>0</v>
          </cell>
          <cell r="IA645">
            <v>0</v>
          </cell>
          <cell r="IB645">
            <v>0</v>
          </cell>
          <cell r="IC645">
            <v>0</v>
          </cell>
          <cell r="ID645">
            <v>0</v>
          </cell>
          <cell r="IE645">
            <v>0</v>
          </cell>
          <cell r="IF645">
            <v>0</v>
          </cell>
          <cell r="IG645">
            <v>0</v>
          </cell>
          <cell r="IH645">
            <v>0</v>
          </cell>
          <cell r="II645">
            <v>0</v>
          </cell>
          <cell r="IJ645">
            <v>0</v>
          </cell>
          <cell r="IK645">
            <v>0</v>
          </cell>
          <cell r="IL645">
            <v>0</v>
          </cell>
          <cell r="IM645">
            <v>0</v>
          </cell>
          <cell r="IN645">
            <v>0</v>
          </cell>
          <cell r="IO645">
            <v>0</v>
          </cell>
          <cell r="IP645">
            <v>0</v>
          </cell>
          <cell r="IQ645">
            <v>0</v>
          </cell>
          <cell r="IR645">
            <v>0</v>
          </cell>
          <cell r="IS645">
            <v>0</v>
          </cell>
          <cell r="IT645">
            <v>0</v>
          </cell>
          <cell r="IU645">
            <v>0</v>
          </cell>
          <cell r="IV645">
            <v>0</v>
          </cell>
          <cell r="IW645">
            <v>0</v>
          </cell>
          <cell r="IX645">
            <v>0</v>
          </cell>
          <cell r="IY645">
            <v>0</v>
          </cell>
          <cell r="IZ645">
            <v>0</v>
          </cell>
          <cell r="JA645">
            <v>0</v>
          </cell>
          <cell r="JB645">
            <v>0</v>
          </cell>
          <cell r="JC645">
            <v>0</v>
          </cell>
          <cell r="JD645">
            <v>0</v>
          </cell>
          <cell r="JE645">
            <v>0</v>
          </cell>
          <cell r="JF645">
            <v>0</v>
          </cell>
          <cell r="JG645">
            <v>0</v>
          </cell>
          <cell r="JH645">
            <v>0</v>
          </cell>
          <cell r="JI645">
            <v>0</v>
          </cell>
          <cell r="JJ645">
            <v>0</v>
          </cell>
          <cell r="JK645">
            <v>0</v>
          </cell>
          <cell r="JL645">
            <v>0</v>
          </cell>
          <cell r="JM645">
            <v>0</v>
          </cell>
          <cell r="JN645">
            <v>0</v>
          </cell>
          <cell r="JO645">
            <v>0</v>
          </cell>
          <cell r="JP645">
            <v>0</v>
          </cell>
          <cell r="JQ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2.3448531810000617E-2</v>
          </cell>
          <cell r="CF646">
            <v>0</v>
          </cell>
          <cell r="CG646">
            <v>0</v>
          </cell>
          <cell r="CH646">
            <v>-1.3202332400000016E-2</v>
          </cell>
          <cell r="CI646">
            <v>3.0166548499999113E-3</v>
          </cell>
          <cell r="CJ646">
            <v>4.8797329200001016E-3</v>
          </cell>
          <cell r="CK646">
            <v>-1.9965503999985756E-4</v>
          </cell>
          <cell r="CL646">
            <v>-1.6773129100002837E-3</v>
          </cell>
          <cell r="CM646">
            <v>2.9507981630000013E-2</v>
          </cell>
          <cell r="CN646">
            <v>-1.744804199999006E-4</v>
          </cell>
          <cell r="CO646">
            <v>1.297943179999983E-3</v>
          </cell>
          <cell r="CP646">
            <v>0</v>
          </cell>
          <cell r="CQ646">
            <v>0</v>
          </cell>
          <cell r="CR646">
            <v>4.2511862689998736E-2</v>
          </cell>
          <cell r="CS646">
            <v>0</v>
          </cell>
          <cell r="CT646">
            <v>0</v>
          </cell>
          <cell r="CU646">
            <v>-1.5205963400001243E-3</v>
          </cell>
          <cell r="CV646">
            <v>1.1754459189999844E-2</v>
          </cell>
          <cell r="CW646">
            <v>-6.4050784300002661E-3</v>
          </cell>
          <cell r="CX646">
            <v>9.5671108899999524E-3</v>
          </cell>
          <cell r="CY646">
            <v>2.7312061799999565E-2</v>
          </cell>
          <cell r="CZ646">
            <v>9.8633085999999537E-4</v>
          </cell>
          <cell r="DA646">
            <v>-1.7019252800000162E-3</v>
          </cell>
          <cell r="DB646">
            <v>2.5195000000000078E-3</v>
          </cell>
          <cell r="DC646">
            <v>0</v>
          </cell>
          <cell r="DD646">
            <v>0</v>
          </cell>
          <cell r="DE646">
            <v>-2.5637217250000788E-2</v>
          </cell>
          <cell r="DF646">
            <v>0</v>
          </cell>
          <cell r="DG646">
            <v>0</v>
          </cell>
          <cell r="DH646">
            <v>1.5575439480000064E-2</v>
          </cell>
          <cell r="DI646">
            <v>4.3956884499998239E-3</v>
          </cell>
          <cell r="DJ646">
            <v>-4.5205059699999772E-3</v>
          </cell>
          <cell r="DK646">
            <v>6.1899553800000007E-3</v>
          </cell>
          <cell r="DL646">
            <v>-1.4521338119999894E-2</v>
          </cell>
          <cell r="DM646">
            <v>-4.7321092199998915E-3</v>
          </cell>
          <cell r="DN646">
            <v>-2.550484728000002E-2</v>
          </cell>
          <cell r="DO646">
            <v>-2.5194999700000054E-3</v>
          </cell>
          <cell r="DP646">
            <v>0</v>
          </cell>
          <cell r="DQ646">
            <v>0</v>
          </cell>
          <cell r="DR646">
            <v>5.3909797210000221E-2</v>
          </cell>
          <cell r="DS646">
            <v>0</v>
          </cell>
          <cell r="DT646">
            <v>0</v>
          </cell>
          <cell r="DU646">
            <v>1.7502979420000009E-2</v>
          </cell>
          <cell r="DV646">
            <v>2.7232922599999876E-2</v>
          </cell>
          <cell r="DW646">
            <v>1.6843483000000159E-2</v>
          </cell>
          <cell r="DX646">
            <v>-6.2094773699998829E-3</v>
          </cell>
          <cell r="DY646">
            <v>-1.2657212649999749E-2</v>
          </cell>
          <cell r="DZ646">
            <v>1.9366834789999787E-2</v>
          </cell>
          <cell r="EA646">
            <v>-5.7585925300001062E-3</v>
          </cell>
          <cell r="EB646">
            <v>-2.4111400499999824E-3</v>
          </cell>
          <cell r="EC646">
            <v>0</v>
          </cell>
          <cell r="ED646">
            <v>0</v>
          </cell>
          <cell r="EE646">
            <v>-4.974067989998332E-3</v>
          </cell>
          <cell r="EF646">
            <v>0</v>
          </cell>
          <cell r="EG646">
            <v>1.8594280899999482E-3</v>
          </cell>
          <cell r="EH646">
            <v>-1.342649289999942E-3</v>
          </cell>
          <cell r="EI646">
            <v>-6.5003687799998211E-3</v>
          </cell>
          <cell r="EJ646">
            <v>3.9412873800002135E-3</v>
          </cell>
          <cell r="EK646">
            <v>-1.1903293770000101E-2</v>
          </cell>
          <cell r="EL646">
            <v>-6.4732663699995641E-3</v>
          </cell>
          <cell r="EM646">
            <v>1.875264501000018E-2</v>
          </cell>
          <cell r="EN646">
            <v>-3.3078502600000226E-3</v>
          </cell>
          <cell r="EO646">
            <v>0</v>
          </cell>
          <cell r="EP646">
            <v>0</v>
          </cell>
          <cell r="EQ646">
            <v>0</v>
          </cell>
          <cell r="ER646">
            <v>3.6922410800013239E-3</v>
          </cell>
          <cell r="ES646">
            <v>0</v>
          </cell>
          <cell r="ET646">
            <v>0</v>
          </cell>
          <cell r="EU646">
            <v>1.5524684600000116E-3</v>
          </cell>
          <cell r="EV646">
            <v>-5.7845524999999842E-3</v>
          </cell>
          <cell r="EW646">
            <v>7.9243251200000753E-3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0</v>
          </cell>
          <cell r="GF646">
            <v>0</v>
          </cell>
          <cell r="GG646">
            <v>0</v>
          </cell>
          <cell r="GH646">
            <v>0</v>
          </cell>
          <cell r="GI646">
            <v>0</v>
          </cell>
          <cell r="GJ646">
            <v>0</v>
          </cell>
          <cell r="GK646">
            <v>0</v>
          </cell>
          <cell r="GL646">
            <v>0</v>
          </cell>
          <cell r="GM646">
            <v>0</v>
          </cell>
          <cell r="GN646">
            <v>0</v>
          </cell>
          <cell r="GO646">
            <v>0</v>
          </cell>
          <cell r="GP646">
            <v>0</v>
          </cell>
          <cell r="GQ646">
            <v>0</v>
          </cell>
          <cell r="GR646">
            <v>0</v>
          </cell>
          <cell r="GS646">
            <v>0</v>
          </cell>
          <cell r="GT646">
            <v>0</v>
          </cell>
          <cell r="GU646">
            <v>0</v>
          </cell>
          <cell r="GV646">
            <v>0</v>
          </cell>
          <cell r="GW646">
            <v>0</v>
          </cell>
          <cell r="GX646">
            <v>0</v>
          </cell>
          <cell r="GY646">
            <v>0</v>
          </cell>
          <cell r="GZ646">
            <v>0</v>
          </cell>
          <cell r="HA646">
            <v>0</v>
          </cell>
          <cell r="HB646">
            <v>0</v>
          </cell>
          <cell r="HC646">
            <v>0</v>
          </cell>
          <cell r="HD646">
            <v>0</v>
          </cell>
          <cell r="HE646">
            <v>0</v>
          </cell>
          <cell r="HF646">
            <v>0</v>
          </cell>
          <cell r="HG646">
            <v>0</v>
          </cell>
          <cell r="HH646">
            <v>0</v>
          </cell>
          <cell r="HI646">
            <v>0</v>
          </cell>
          <cell r="HJ646">
            <v>0</v>
          </cell>
          <cell r="HK646">
            <v>0</v>
          </cell>
          <cell r="HL646">
            <v>0</v>
          </cell>
          <cell r="HM646">
            <v>0</v>
          </cell>
          <cell r="HN646">
            <v>0</v>
          </cell>
          <cell r="HO646">
            <v>0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0</v>
          </cell>
          <cell r="HU646">
            <v>0</v>
          </cell>
          <cell r="HV646">
            <v>0</v>
          </cell>
          <cell r="HW646">
            <v>0</v>
          </cell>
          <cell r="HX646">
            <v>0</v>
          </cell>
          <cell r="HY646">
            <v>0</v>
          </cell>
          <cell r="HZ646">
            <v>0</v>
          </cell>
          <cell r="IA646">
            <v>0</v>
          </cell>
          <cell r="IB646">
            <v>0</v>
          </cell>
          <cell r="IC646">
            <v>0</v>
          </cell>
          <cell r="ID646">
            <v>0</v>
          </cell>
          <cell r="IE646">
            <v>0</v>
          </cell>
          <cell r="IF646">
            <v>0</v>
          </cell>
          <cell r="IG646">
            <v>0</v>
          </cell>
          <cell r="IH646">
            <v>0</v>
          </cell>
          <cell r="II646">
            <v>0</v>
          </cell>
          <cell r="IJ646">
            <v>0</v>
          </cell>
          <cell r="IK646">
            <v>0</v>
          </cell>
          <cell r="IL646">
            <v>0</v>
          </cell>
          <cell r="IM646">
            <v>0</v>
          </cell>
          <cell r="IN646">
            <v>0</v>
          </cell>
          <cell r="IO646">
            <v>0</v>
          </cell>
          <cell r="IP646">
            <v>0</v>
          </cell>
          <cell r="IQ646">
            <v>0</v>
          </cell>
          <cell r="IR646">
            <v>0</v>
          </cell>
          <cell r="IS646">
            <v>0</v>
          </cell>
          <cell r="IT646">
            <v>0</v>
          </cell>
          <cell r="IU646">
            <v>0</v>
          </cell>
          <cell r="IV646">
            <v>0</v>
          </cell>
          <cell r="IW646">
            <v>0</v>
          </cell>
          <cell r="IX646">
            <v>0</v>
          </cell>
          <cell r="IY646">
            <v>0</v>
          </cell>
          <cell r="IZ646">
            <v>0</v>
          </cell>
          <cell r="JA646">
            <v>0</v>
          </cell>
          <cell r="JB646">
            <v>0</v>
          </cell>
          <cell r="JC646">
            <v>0</v>
          </cell>
          <cell r="JD646">
            <v>0</v>
          </cell>
          <cell r="JE646">
            <v>0</v>
          </cell>
          <cell r="JF646">
            <v>0</v>
          </cell>
          <cell r="JG646">
            <v>0</v>
          </cell>
          <cell r="JH646">
            <v>0</v>
          </cell>
          <cell r="JI646">
            <v>0</v>
          </cell>
          <cell r="JJ646">
            <v>0</v>
          </cell>
          <cell r="JK646">
            <v>0</v>
          </cell>
          <cell r="JL646">
            <v>0</v>
          </cell>
          <cell r="JM646">
            <v>0</v>
          </cell>
          <cell r="JN646">
            <v>0</v>
          </cell>
          <cell r="JO646">
            <v>0</v>
          </cell>
          <cell r="JP646">
            <v>0</v>
          </cell>
          <cell r="JQ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-5.9419999999792833E-8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-5.9420000000009673E-8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0</v>
          </cell>
          <cell r="FF647">
            <v>0</v>
          </cell>
          <cell r="FG647">
            <v>0</v>
          </cell>
          <cell r="FH647">
            <v>0</v>
          </cell>
          <cell r="FI647">
            <v>0</v>
          </cell>
          <cell r="FJ647">
            <v>0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0</v>
          </cell>
          <cell r="FP647">
            <v>0</v>
          </cell>
          <cell r="FQ647">
            <v>0</v>
          </cell>
          <cell r="FR647">
            <v>1.8864000000040279E-7</v>
          </cell>
          <cell r="FS647">
            <v>0</v>
          </cell>
          <cell r="FT647">
            <v>0</v>
          </cell>
          <cell r="FU647">
            <v>5.2499999999999921E-7</v>
          </cell>
          <cell r="FV647">
            <v>-5.2499999999999921E-7</v>
          </cell>
          <cell r="FW647">
            <v>0</v>
          </cell>
          <cell r="FX647">
            <v>1.8863999999999622E-7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-9.8254000000007682E-7</v>
          </cell>
          <cell r="GF647">
            <v>0</v>
          </cell>
          <cell r="GG647">
            <v>0</v>
          </cell>
          <cell r="GH647">
            <v>3.7415000000000386E-7</v>
          </cell>
          <cell r="GI647">
            <v>-2.7526999999999847E-7</v>
          </cell>
          <cell r="GJ647">
            <v>-4.7854000000000169E-7</v>
          </cell>
          <cell r="GK647">
            <v>-1.5515500000000241E-6</v>
          </cell>
          <cell r="GL647">
            <v>1.0306800000000292E-6</v>
          </cell>
          <cell r="GM647">
            <v>-8.2010000000004319E-8</v>
          </cell>
          <cell r="GN647">
            <v>0</v>
          </cell>
          <cell r="GO647">
            <v>0</v>
          </cell>
          <cell r="GP647">
            <v>0</v>
          </cell>
          <cell r="GQ647">
            <v>0</v>
          </cell>
          <cell r="GR647">
            <v>-5.4858999999976565E-7</v>
          </cell>
          <cell r="GS647">
            <v>0</v>
          </cell>
          <cell r="GT647">
            <v>0</v>
          </cell>
          <cell r="GU647">
            <v>0</v>
          </cell>
          <cell r="GV647">
            <v>-5.4858999999998249E-7</v>
          </cell>
          <cell r="GW647">
            <v>0</v>
          </cell>
          <cell r="GX647">
            <v>0</v>
          </cell>
          <cell r="GY647">
            <v>0</v>
          </cell>
          <cell r="GZ647">
            <v>0</v>
          </cell>
          <cell r="HA647">
            <v>0</v>
          </cell>
          <cell r="HB647">
            <v>0</v>
          </cell>
          <cell r="HC647">
            <v>0</v>
          </cell>
          <cell r="HD647">
            <v>0</v>
          </cell>
          <cell r="HE647">
            <v>0</v>
          </cell>
          <cell r="HF647">
            <v>0</v>
          </cell>
          <cell r="HG647">
            <v>0</v>
          </cell>
          <cell r="HH647">
            <v>0</v>
          </cell>
          <cell r="HI647">
            <v>0</v>
          </cell>
          <cell r="HJ647">
            <v>0</v>
          </cell>
          <cell r="HK647">
            <v>0</v>
          </cell>
          <cell r="HL647">
            <v>0</v>
          </cell>
          <cell r="HM647">
            <v>0</v>
          </cell>
          <cell r="HN647">
            <v>0</v>
          </cell>
          <cell r="HO647">
            <v>0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0</v>
          </cell>
          <cell r="HU647">
            <v>0</v>
          </cell>
          <cell r="HV647">
            <v>0</v>
          </cell>
          <cell r="HW647">
            <v>0</v>
          </cell>
          <cell r="HX647">
            <v>0</v>
          </cell>
          <cell r="HY647">
            <v>0</v>
          </cell>
          <cell r="HZ647">
            <v>0</v>
          </cell>
          <cell r="IA647">
            <v>0</v>
          </cell>
          <cell r="IB647">
            <v>0</v>
          </cell>
          <cell r="IC647">
            <v>0</v>
          </cell>
          <cell r="ID647">
            <v>0</v>
          </cell>
          <cell r="IE647">
            <v>0</v>
          </cell>
          <cell r="IF647">
            <v>0</v>
          </cell>
          <cell r="IG647">
            <v>0</v>
          </cell>
          <cell r="IH647">
            <v>0</v>
          </cell>
          <cell r="II647">
            <v>0</v>
          </cell>
          <cell r="IJ647">
            <v>0</v>
          </cell>
          <cell r="IK647">
            <v>0</v>
          </cell>
          <cell r="IL647">
            <v>0</v>
          </cell>
          <cell r="IM647">
            <v>0</v>
          </cell>
          <cell r="IN647">
            <v>0</v>
          </cell>
          <cell r="IO647">
            <v>0</v>
          </cell>
          <cell r="IP647">
            <v>0</v>
          </cell>
          <cell r="IQ647">
            <v>0</v>
          </cell>
          <cell r="IR647">
            <v>1.3699999999901291E-8</v>
          </cell>
          <cell r="IS647">
            <v>0</v>
          </cell>
          <cell r="IT647">
            <v>5.2500000000013473E-8</v>
          </cell>
          <cell r="IU647">
            <v>2.8720000000000633E-7</v>
          </cell>
          <cell r="IV647">
            <v>0</v>
          </cell>
          <cell r="IW647">
            <v>1.0605999999999268E-7</v>
          </cell>
          <cell r="IX647">
            <v>0</v>
          </cell>
          <cell r="IY647">
            <v>-4.3206000000000277E-7</v>
          </cell>
          <cell r="IZ647">
            <v>0</v>
          </cell>
          <cell r="JA647">
            <v>0</v>
          </cell>
          <cell r="JB647">
            <v>0</v>
          </cell>
          <cell r="JC647">
            <v>0</v>
          </cell>
          <cell r="JD647">
            <v>0</v>
          </cell>
          <cell r="JE647">
            <v>4.4102400000001728E-6</v>
          </cell>
          <cell r="JF647">
            <v>0</v>
          </cell>
          <cell r="JG647">
            <v>0</v>
          </cell>
          <cell r="JH647">
            <v>4.1659999999986994E-8</v>
          </cell>
          <cell r="JI647">
            <v>-1.3103599999999974E-6</v>
          </cell>
          <cell r="JJ647">
            <v>2.6980800000000126E-6</v>
          </cell>
          <cell r="JK647">
            <v>3.7794999999999864E-7</v>
          </cell>
          <cell r="JL647">
            <v>2.130490000000002E-6</v>
          </cell>
          <cell r="JM647">
            <v>4.7242000000000724E-7</v>
          </cell>
          <cell r="JN647">
            <v>0</v>
          </cell>
          <cell r="JO647">
            <v>0</v>
          </cell>
          <cell r="JP647">
            <v>0</v>
          </cell>
          <cell r="JQ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0.20402750330958952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0.20402750330998742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-2.9932354380289325</v>
          </cell>
          <cell r="EF648">
            <v>0</v>
          </cell>
          <cell r="EG648">
            <v>0</v>
          </cell>
          <cell r="EH648">
            <v>0</v>
          </cell>
          <cell r="EI648">
            <v>2.7488419569899634</v>
          </cell>
          <cell r="EJ648">
            <v>-5.7420773950198054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5.7423386953523732</v>
          </cell>
          <cell r="ES648">
            <v>0</v>
          </cell>
          <cell r="ET648">
            <v>0</v>
          </cell>
          <cell r="EU648">
            <v>0</v>
          </cell>
          <cell r="EV648">
            <v>17.702812747289954</v>
          </cell>
          <cell r="EW648">
            <v>-14.239600698019785</v>
          </cell>
          <cell r="EX648">
            <v>2.2791266460799307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56.469094495900208</v>
          </cell>
          <cell r="FF648">
            <v>0</v>
          </cell>
          <cell r="FG648">
            <v>0</v>
          </cell>
          <cell r="FH648">
            <v>0</v>
          </cell>
          <cell r="FI648">
            <v>49.839237464009784</v>
          </cell>
          <cell r="FJ648">
            <v>18.03924815245</v>
          </cell>
          <cell r="FK648">
            <v>-11.409391120560031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-16.214373414812144</v>
          </cell>
          <cell r="FS648">
            <v>0</v>
          </cell>
          <cell r="FT648">
            <v>0</v>
          </cell>
          <cell r="FU648">
            <v>-0.58850212976039984</v>
          </cell>
          <cell r="FV648">
            <v>-17.083675343159484</v>
          </cell>
          <cell r="FW648">
            <v>-4.7671721408901249</v>
          </cell>
          <cell r="FX648">
            <v>6.2249761990001389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-20.057672022565384</v>
          </cell>
          <cell r="GF648">
            <v>0</v>
          </cell>
          <cell r="GG648">
            <v>0</v>
          </cell>
          <cell r="GH648">
            <v>0</v>
          </cell>
          <cell r="GI648">
            <v>-6.7863926028794594</v>
          </cell>
          <cell r="GJ648">
            <v>-13.271279419680013</v>
          </cell>
          <cell r="GK648">
            <v>0</v>
          </cell>
          <cell r="GL648">
            <v>0</v>
          </cell>
          <cell r="GM648">
            <v>0</v>
          </cell>
          <cell r="GN648">
            <v>0</v>
          </cell>
          <cell r="GO648">
            <v>0</v>
          </cell>
          <cell r="GP648">
            <v>0</v>
          </cell>
          <cell r="GQ648">
            <v>0</v>
          </cell>
          <cell r="GR648">
            <v>0</v>
          </cell>
          <cell r="GS648">
            <v>0</v>
          </cell>
          <cell r="GT648">
            <v>0</v>
          </cell>
          <cell r="GU648">
            <v>0</v>
          </cell>
          <cell r="GV648">
            <v>0</v>
          </cell>
          <cell r="GW648">
            <v>0</v>
          </cell>
          <cell r="GX648">
            <v>0</v>
          </cell>
          <cell r="GY648">
            <v>0</v>
          </cell>
          <cell r="GZ648">
            <v>0</v>
          </cell>
          <cell r="HA648">
            <v>0</v>
          </cell>
          <cell r="HB648">
            <v>0</v>
          </cell>
          <cell r="HC648">
            <v>0</v>
          </cell>
          <cell r="HD648">
            <v>0</v>
          </cell>
          <cell r="HE648">
            <v>0</v>
          </cell>
          <cell r="HF648">
            <v>0</v>
          </cell>
          <cell r="HG648">
            <v>0</v>
          </cell>
          <cell r="HH648">
            <v>0</v>
          </cell>
          <cell r="HI648">
            <v>0</v>
          </cell>
          <cell r="HJ648">
            <v>0</v>
          </cell>
          <cell r="HK648">
            <v>0</v>
          </cell>
          <cell r="HL648">
            <v>0</v>
          </cell>
          <cell r="HM648">
            <v>0</v>
          </cell>
          <cell r="HN648">
            <v>0</v>
          </cell>
          <cell r="HO648">
            <v>0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0</v>
          </cell>
          <cell r="HU648">
            <v>0</v>
          </cell>
          <cell r="HV648">
            <v>0</v>
          </cell>
          <cell r="HW648">
            <v>0</v>
          </cell>
          <cell r="HX648">
            <v>0</v>
          </cell>
          <cell r="HY648">
            <v>0</v>
          </cell>
          <cell r="HZ648">
            <v>0</v>
          </cell>
          <cell r="IA648">
            <v>0</v>
          </cell>
          <cell r="IB648">
            <v>0</v>
          </cell>
          <cell r="IC648">
            <v>0</v>
          </cell>
          <cell r="ID648">
            <v>0</v>
          </cell>
          <cell r="IE648">
            <v>0</v>
          </cell>
          <cell r="IF648">
            <v>0</v>
          </cell>
          <cell r="IG648">
            <v>0</v>
          </cell>
          <cell r="IH648">
            <v>0</v>
          </cell>
          <cell r="II648">
            <v>0</v>
          </cell>
          <cell r="IJ648">
            <v>0</v>
          </cell>
          <cell r="IK648">
            <v>0</v>
          </cell>
          <cell r="IL648">
            <v>0</v>
          </cell>
          <cell r="IM648">
            <v>0</v>
          </cell>
          <cell r="IN648">
            <v>0</v>
          </cell>
          <cell r="IO648">
            <v>0</v>
          </cell>
          <cell r="IP648">
            <v>0</v>
          </cell>
          <cell r="IQ648">
            <v>0</v>
          </cell>
          <cell r="IR648">
            <v>0</v>
          </cell>
          <cell r="IS648">
            <v>0</v>
          </cell>
          <cell r="IT648">
            <v>0</v>
          </cell>
          <cell r="IU648">
            <v>0</v>
          </cell>
          <cell r="IV648">
            <v>0</v>
          </cell>
          <cell r="IW648">
            <v>0</v>
          </cell>
          <cell r="IX648">
            <v>0</v>
          </cell>
          <cell r="IY648">
            <v>0</v>
          </cell>
          <cell r="IZ648">
            <v>0</v>
          </cell>
          <cell r="JA648">
            <v>0</v>
          </cell>
          <cell r="JB648">
            <v>0</v>
          </cell>
          <cell r="JC648">
            <v>0</v>
          </cell>
          <cell r="JD648">
            <v>0</v>
          </cell>
          <cell r="JE648">
            <v>-1.304982100000518E-4</v>
          </cell>
          <cell r="JF648">
            <v>0</v>
          </cell>
          <cell r="JG648">
            <v>-1.1349020999999911E-4</v>
          </cell>
          <cell r="JH648">
            <v>1.5091839000000266E-4</v>
          </cell>
          <cell r="JI648">
            <v>3.9072200000000307E-5</v>
          </cell>
          <cell r="JJ648">
            <v>1.7101662999999961E-4</v>
          </cell>
          <cell r="JK648">
            <v>-1.9425575000000563E-4</v>
          </cell>
          <cell r="JL648">
            <v>1.5257170000000132E-4</v>
          </cell>
          <cell r="JM648">
            <v>-2.6290391000000253E-4</v>
          </cell>
          <cell r="JN648">
            <v>-5.0932599999983785E-6</v>
          </cell>
          <cell r="JO648">
            <v>-6.8333999999999756E-5</v>
          </cell>
          <cell r="JP648">
            <v>0</v>
          </cell>
          <cell r="JQ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0</v>
          </cell>
          <cell r="GF649">
            <v>0</v>
          </cell>
          <cell r="GG649">
            <v>0</v>
          </cell>
          <cell r="GH649">
            <v>0</v>
          </cell>
          <cell r="GI649">
            <v>0</v>
          </cell>
          <cell r="GJ649">
            <v>0</v>
          </cell>
          <cell r="GK649">
            <v>0</v>
          </cell>
          <cell r="GL649">
            <v>0</v>
          </cell>
          <cell r="GM649">
            <v>0</v>
          </cell>
          <cell r="GN649">
            <v>0</v>
          </cell>
          <cell r="GO649">
            <v>0</v>
          </cell>
          <cell r="GP649">
            <v>0</v>
          </cell>
          <cell r="GQ649">
            <v>0</v>
          </cell>
          <cell r="GR649">
            <v>0</v>
          </cell>
          <cell r="GS649">
            <v>0</v>
          </cell>
          <cell r="GT649">
            <v>0</v>
          </cell>
          <cell r="GU649">
            <v>0</v>
          </cell>
          <cell r="GV649">
            <v>0</v>
          </cell>
          <cell r="GW649">
            <v>0</v>
          </cell>
          <cell r="GX649">
            <v>0</v>
          </cell>
          <cell r="GY649">
            <v>0</v>
          </cell>
          <cell r="GZ649">
            <v>0</v>
          </cell>
          <cell r="HA649">
            <v>0</v>
          </cell>
          <cell r="HB649">
            <v>0</v>
          </cell>
          <cell r="HC649">
            <v>0</v>
          </cell>
          <cell r="HD649">
            <v>0</v>
          </cell>
          <cell r="HE649">
            <v>0</v>
          </cell>
          <cell r="HF649">
            <v>0</v>
          </cell>
          <cell r="HG649">
            <v>0</v>
          </cell>
          <cell r="HH649">
            <v>0</v>
          </cell>
          <cell r="HI649">
            <v>0</v>
          </cell>
          <cell r="HJ649">
            <v>0</v>
          </cell>
          <cell r="HK649">
            <v>0</v>
          </cell>
          <cell r="HL649">
            <v>0</v>
          </cell>
          <cell r="HM649">
            <v>0</v>
          </cell>
          <cell r="HN649">
            <v>0</v>
          </cell>
          <cell r="HO649">
            <v>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0</v>
          </cell>
          <cell r="HU649">
            <v>0</v>
          </cell>
          <cell r="HV649">
            <v>0</v>
          </cell>
          <cell r="HW649">
            <v>0</v>
          </cell>
          <cell r="HX649">
            <v>0</v>
          </cell>
          <cell r="HY649">
            <v>0</v>
          </cell>
          <cell r="HZ649">
            <v>0</v>
          </cell>
          <cell r="IA649">
            <v>0</v>
          </cell>
          <cell r="IB649">
            <v>0</v>
          </cell>
          <cell r="IC649">
            <v>0</v>
          </cell>
          <cell r="ID649">
            <v>0</v>
          </cell>
          <cell r="IE649">
            <v>0</v>
          </cell>
          <cell r="IF649">
            <v>0</v>
          </cell>
          <cell r="IG649">
            <v>0</v>
          </cell>
          <cell r="IH649">
            <v>0</v>
          </cell>
          <cell r="II649">
            <v>0</v>
          </cell>
          <cell r="IJ649">
            <v>0</v>
          </cell>
          <cell r="IK649">
            <v>0</v>
          </cell>
          <cell r="IL649">
            <v>0</v>
          </cell>
          <cell r="IM649">
            <v>0</v>
          </cell>
          <cell r="IN649">
            <v>0</v>
          </cell>
          <cell r="IO649">
            <v>0</v>
          </cell>
          <cell r="IP649">
            <v>0</v>
          </cell>
          <cell r="IQ649">
            <v>0</v>
          </cell>
          <cell r="IR649">
            <v>0</v>
          </cell>
          <cell r="IS649">
            <v>0</v>
          </cell>
          <cell r="IT649">
            <v>0</v>
          </cell>
          <cell r="IU649">
            <v>0</v>
          </cell>
          <cell r="IV649">
            <v>0</v>
          </cell>
          <cell r="IW649">
            <v>0</v>
          </cell>
          <cell r="IX649">
            <v>0</v>
          </cell>
          <cell r="IY649">
            <v>0</v>
          </cell>
          <cell r="IZ649">
            <v>0</v>
          </cell>
          <cell r="JA649">
            <v>0</v>
          </cell>
          <cell r="JB649">
            <v>0</v>
          </cell>
          <cell r="JC649">
            <v>0</v>
          </cell>
          <cell r="JD649">
            <v>0</v>
          </cell>
          <cell r="JE649">
            <v>-5.843938999994247E-5</v>
          </cell>
          <cell r="JF649">
            <v>-2.9943178999999875E-4</v>
          </cell>
          <cell r="JG649">
            <v>9.9999999999999395E-5</v>
          </cell>
          <cell r="JH649">
            <v>5.0000000000001432E-5</v>
          </cell>
          <cell r="JI649">
            <v>-2.9007600000002104E-5</v>
          </cell>
          <cell r="JJ649">
            <v>0</v>
          </cell>
          <cell r="JK649">
            <v>0</v>
          </cell>
          <cell r="JL649">
            <v>0</v>
          </cell>
          <cell r="JM649">
            <v>0</v>
          </cell>
          <cell r="JN649">
            <v>0</v>
          </cell>
          <cell r="JO649">
            <v>1.9999999999992246E-5</v>
          </cell>
          <cell r="JP649">
            <v>0</v>
          </cell>
          <cell r="JQ649">
            <v>9.9999999999995925E-5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O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B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G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  <cell r="IH650">
            <v>0</v>
          </cell>
          <cell r="II650">
            <v>0</v>
          </cell>
          <cell r="IJ650">
            <v>0</v>
          </cell>
          <cell r="IK650">
            <v>0</v>
          </cell>
          <cell r="IL650">
            <v>0</v>
          </cell>
          <cell r="IM650">
            <v>0</v>
          </cell>
          <cell r="IN650">
            <v>0</v>
          </cell>
          <cell r="IO650">
            <v>0</v>
          </cell>
          <cell r="IP650">
            <v>0</v>
          </cell>
          <cell r="IQ650">
            <v>0</v>
          </cell>
          <cell r="IR650">
            <v>0</v>
          </cell>
          <cell r="IS650">
            <v>0</v>
          </cell>
          <cell r="IT650">
            <v>0</v>
          </cell>
          <cell r="IU650">
            <v>0</v>
          </cell>
          <cell r="IV650">
            <v>0</v>
          </cell>
          <cell r="IW650">
            <v>0</v>
          </cell>
          <cell r="IX650">
            <v>0</v>
          </cell>
          <cell r="IY650">
            <v>0</v>
          </cell>
          <cell r="IZ650">
            <v>0</v>
          </cell>
          <cell r="JA650">
            <v>0</v>
          </cell>
          <cell r="JB650">
            <v>0</v>
          </cell>
          <cell r="JC650">
            <v>0</v>
          </cell>
          <cell r="JD650">
            <v>0</v>
          </cell>
          <cell r="JE650">
            <v>0</v>
          </cell>
          <cell r="JF650">
            <v>0</v>
          </cell>
          <cell r="JG650">
            <v>0</v>
          </cell>
          <cell r="JH650">
            <v>0</v>
          </cell>
          <cell r="JI650">
            <v>0</v>
          </cell>
          <cell r="JJ650">
            <v>0</v>
          </cell>
          <cell r="JK650">
            <v>0</v>
          </cell>
          <cell r="JL650">
            <v>0</v>
          </cell>
          <cell r="JM650">
            <v>0</v>
          </cell>
          <cell r="JN650">
            <v>0</v>
          </cell>
          <cell r="JO650">
            <v>0</v>
          </cell>
          <cell r="JP650">
            <v>0</v>
          </cell>
          <cell r="JQ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2.4294450000006407E-4</v>
          </cell>
          <cell r="FF651">
            <v>0</v>
          </cell>
          <cell r="FG651">
            <v>0</v>
          </cell>
          <cell r="FH651">
            <v>9.6664269999997832E-5</v>
          </cell>
          <cell r="FI651">
            <v>0</v>
          </cell>
          <cell r="FJ651">
            <v>0</v>
          </cell>
          <cell r="FK651">
            <v>0</v>
          </cell>
          <cell r="FL651">
            <v>0</v>
          </cell>
          <cell r="FM651">
            <v>0</v>
          </cell>
          <cell r="FN651">
            <v>0</v>
          </cell>
          <cell r="FO651">
            <v>5.7768940000001157E-5</v>
          </cell>
          <cell r="FP651">
            <v>8.8511290000002629E-5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6.1994108210001286E-2</v>
          </cell>
          <cell r="GF651">
            <v>3.3742530099942769E-3</v>
          </cell>
          <cell r="GG651">
            <v>4.2439891900016846E-3</v>
          </cell>
          <cell r="GH651">
            <v>3.8556006599996806E-3</v>
          </cell>
          <cell r="GI651">
            <v>9.7153275799968242E-3</v>
          </cell>
          <cell r="GJ651">
            <v>2.0855022769996623E-2</v>
          </cell>
          <cell r="GK651">
            <v>3.4702185700012933E-3</v>
          </cell>
          <cell r="GL651">
            <v>0</v>
          </cell>
          <cell r="GM651">
            <v>0</v>
          </cell>
          <cell r="GN651">
            <v>0</v>
          </cell>
          <cell r="GO651">
            <v>1.6593000580002126E-2</v>
          </cell>
          <cell r="GP651">
            <v>0</v>
          </cell>
          <cell r="GQ651">
            <v>-1.1330415000543326E-4</v>
          </cell>
          <cell r="GR651">
            <v>1.2665962644499587</v>
          </cell>
          <cell r="GS651">
            <v>-7.6558514799955901E-3</v>
          </cell>
          <cell r="GT651">
            <v>9.7425963419993877E-2</v>
          </cell>
          <cell r="GU651">
            <v>1.9281240760001594E-2</v>
          </cell>
          <cell r="GV651">
            <v>1.0357583956399949</v>
          </cell>
          <cell r="GW651">
            <v>2.3224230319996764E-2</v>
          </cell>
          <cell r="GX651">
            <v>7.6937247050004487E-2</v>
          </cell>
          <cell r="GY651">
            <v>-7.7445220000527115E-5</v>
          </cell>
          <cell r="GZ651">
            <v>-1.3558209000308352E-4</v>
          </cell>
          <cell r="HA651">
            <v>-4.1100587700029223E-3</v>
          </cell>
          <cell r="HB651">
            <v>2.6133992470008138E-2</v>
          </cell>
          <cell r="HC651">
            <v>8.7212829981808682E-5</v>
          </cell>
          <cell r="HD651">
            <v>-2.7308047999952123E-4</v>
          </cell>
          <cell r="HE651">
            <v>0.35429124601978401</v>
          </cell>
          <cell r="HF651">
            <v>-1.2948771360015598E-2</v>
          </cell>
          <cell r="HG651">
            <v>-2.7059501769997496E-2</v>
          </cell>
          <cell r="HH651">
            <v>6.7456764569996608E-2</v>
          </cell>
          <cell r="HI651">
            <v>0.20665900629001044</v>
          </cell>
          <cell r="HJ651">
            <v>3.9620567569997434E-2</v>
          </cell>
          <cell r="HK651">
            <v>7.4839212179995229E-2</v>
          </cell>
          <cell r="HL651">
            <v>3.3215870000447012E-4</v>
          </cell>
          <cell r="HM651">
            <v>2.962081001101069E-5</v>
          </cell>
          <cell r="HN651">
            <v>5.9545858799907592E-3</v>
          </cell>
          <cell r="HO651">
            <v>-4.6401928000250336E-4</v>
          </cell>
          <cell r="HP651">
            <v>0</v>
          </cell>
          <cell r="HQ651">
            <v>-1.2837757000738748E-4</v>
          </cell>
          <cell r="HR651">
            <v>0.13759766396992745</v>
          </cell>
          <cell r="HS651">
            <v>0</v>
          </cell>
          <cell r="HT651">
            <v>0</v>
          </cell>
          <cell r="HU651">
            <v>4.5221555989996887E-2</v>
          </cell>
          <cell r="HV651">
            <v>2.8113474239972902E-2</v>
          </cell>
          <cell r="HW651">
            <v>1.0222348050007213E-2</v>
          </cell>
          <cell r="HX651">
            <v>5.4040285690007295E-2</v>
          </cell>
          <cell r="HY651">
            <v>0</v>
          </cell>
          <cell r="HZ651">
            <v>0</v>
          </cell>
          <cell r="IA651">
            <v>0</v>
          </cell>
          <cell r="IB651">
            <v>0</v>
          </cell>
          <cell r="IC651">
            <v>0</v>
          </cell>
          <cell r="ID651">
            <v>0</v>
          </cell>
          <cell r="IE651">
            <v>0.10222111635039255</v>
          </cell>
          <cell r="IF651">
            <v>0</v>
          </cell>
          <cell r="IG651">
            <v>0</v>
          </cell>
          <cell r="IH651">
            <v>9.5611996499940233E-3</v>
          </cell>
          <cell r="II651">
            <v>1.8955821020000485E-2</v>
          </cell>
          <cell r="IJ651">
            <v>1.9297456770004828E-2</v>
          </cell>
          <cell r="IK651">
            <v>5.4406638909995308E-2</v>
          </cell>
          <cell r="IL651">
            <v>0</v>
          </cell>
          <cell r="IM651">
            <v>0</v>
          </cell>
          <cell r="IN651">
            <v>0</v>
          </cell>
          <cell r="IO651">
            <v>0</v>
          </cell>
          <cell r="IP651">
            <v>0</v>
          </cell>
          <cell r="IQ651">
            <v>0</v>
          </cell>
          <cell r="IR651">
            <v>0.47041422881989092</v>
          </cell>
          <cell r="IS651">
            <v>0</v>
          </cell>
          <cell r="IT651">
            <v>0</v>
          </cell>
          <cell r="IU651">
            <v>0.15064617946001135</v>
          </cell>
          <cell r="IV651">
            <v>1.1522050100154502E-3</v>
          </cell>
          <cell r="IW651">
            <v>4.0683602659981943E-2</v>
          </cell>
          <cell r="IX651">
            <v>0.20344957199999669</v>
          </cell>
          <cell r="IY651">
            <v>6.4135820829989143E-2</v>
          </cell>
          <cell r="IZ651">
            <v>0</v>
          </cell>
          <cell r="JA651">
            <v>0</v>
          </cell>
          <cell r="JB651">
            <v>1.0346848859967395E-2</v>
          </cell>
          <cell r="JC651">
            <v>0</v>
          </cell>
          <cell r="JD651">
            <v>0</v>
          </cell>
          <cell r="JE651">
            <v>1.9270379466900067</v>
          </cell>
          <cell r="JF651">
            <v>0</v>
          </cell>
          <cell r="JG651">
            <v>0</v>
          </cell>
          <cell r="JH651">
            <v>0.27997428021001269</v>
          </cell>
          <cell r="JI651">
            <v>1.1905447969799638</v>
          </cell>
          <cell r="JJ651">
            <v>0.2732780891000175</v>
          </cell>
          <cell r="JK651">
            <v>0.18324078040001268</v>
          </cell>
          <cell r="JL651">
            <v>0</v>
          </cell>
          <cell r="JM651">
            <v>0</v>
          </cell>
          <cell r="JN651">
            <v>0</v>
          </cell>
          <cell r="JO651">
            <v>0</v>
          </cell>
          <cell r="JP651">
            <v>0</v>
          </cell>
          <cell r="JQ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0</v>
          </cell>
          <cell r="FG652">
            <v>0</v>
          </cell>
          <cell r="FH652">
            <v>0</v>
          </cell>
          <cell r="FI652">
            <v>0</v>
          </cell>
          <cell r="FJ652">
            <v>0</v>
          </cell>
          <cell r="FK652">
            <v>0</v>
          </cell>
          <cell r="FL652">
            <v>0</v>
          </cell>
          <cell r="FM652">
            <v>0</v>
          </cell>
          <cell r="FN652">
            <v>0</v>
          </cell>
          <cell r="FO652">
            <v>0</v>
          </cell>
          <cell r="FP652">
            <v>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0</v>
          </cell>
          <cell r="GF652">
            <v>0</v>
          </cell>
          <cell r="GG652">
            <v>0</v>
          </cell>
          <cell r="GH652">
            <v>0</v>
          </cell>
          <cell r="GI652">
            <v>0</v>
          </cell>
          <cell r="GJ652">
            <v>0</v>
          </cell>
          <cell r="GK652">
            <v>0</v>
          </cell>
          <cell r="GL652">
            <v>0</v>
          </cell>
          <cell r="GM652">
            <v>0</v>
          </cell>
          <cell r="GN652">
            <v>0</v>
          </cell>
          <cell r="GO652">
            <v>0</v>
          </cell>
          <cell r="GP652">
            <v>0</v>
          </cell>
          <cell r="GQ652">
            <v>0</v>
          </cell>
          <cell r="GR652">
            <v>0</v>
          </cell>
          <cell r="GS652">
            <v>0</v>
          </cell>
          <cell r="GT652">
            <v>0</v>
          </cell>
          <cell r="GU652">
            <v>0</v>
          </cell>
          <cell r="GV652">
            <v>0</v>
          </cell>
          <cell r="GW652">
            <v>0</v>
          </cell>
          <cell r="GX652">
            <v>0</v>
          </cell>
          <cell r="GY652">
            <v>0</v>
          </cell>
          <cell r="GZ652">
            <v>0</v>
          </cell>
          <cell r="HA652">
            <v>0</v>
          </cell>
          <cell r="HB652">
            <v>0</v>
          </cell>
          <cell r="HC652">
            <v>0</v>
          </cell>
          <cell r="HD652">
            <v>0</v>
          </cell>
          <cell r="HE652">
            <v>0</v>
          </cell>
          <cell r="HF652">
            <v>0</v>
          </cell>
          <cell r="HG652">
            <v>0</v>
          </cell>
          <cell r="HH652">
            <v>0</v>
          </cell>
          <cell r="HI652">
            <v>0</v>
          </cell>
          <cell r="HJ652">
            <v>0</v>
          </cell>
          <cell r="HK652">
            <v>0</v>
          </cell>
          <cell r="HL652">
            <v>0</v>
          </cell>
          <cell r="HM652">
            <v>0</v>
          </cell>
          <cell r="HN652">
            <v>0</v>
          </cell>
          <cell r="HO652">
            <v>0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0</v>
          </cell>
          <cell r="HU652">
            <v>0</v>
          </cell>
          <cell r="HV652">
            <v>0</v>
          </cell>
          <cell r="HW652">
            <v>0</v>
          </cell>
          <cell r="HX652">
            <v>0</v>
          </cell>
          <cell r="HY652">
            <v>0</v>
          </cell>
          <cell r="HZ652">
            <v>0</v>
          </cell>
          <cell r="IA652">
            <v>0</v>
          </cell>
          <cell r="IB652">
            <v>0</v>
          </cell>
          <cell r="IC652">
            <v>0</v>
          </cell>
          <cell r="ID652">
            <v>0</v>
          </cell>
          <cell r="IE652">
            <v>0</v>
          </cell>
          <cell r="IF652">
            <v>0</v>
          </cell>
          <cell r="IG652">
            <v>0</v>
          </cell>
          <cell r="IH652">
            <v>0</v>
          </cell>
          <cell r="II652">
            <v>0</v>
          </cell>
          <cell r="IJ652">
            <v>0</v>
          </cell>
          <cell r="IK652">
            <v>0</v>
          </cell>
          <cell r="IL652">
            <v>0</v>
          </cell>
          <cell r="IM652">
            <v>0</v>
          </cell>
          <cell r="IN652">
            <v>0</v>
          </cell>
          <cell r="IO652">
            <v>0</v>
          </cell>
          <cell r="IP652">
            <v>0</v>
          </cell>
          <cell r="IQ652">
            <v>0</v>
          </cell>
          <cell r="IR652">
            <v>0</v>
          </cell>
          <cell r="IS652">
            <v>0</v>
          </cell>
          <cell r="IT652">
            <v>0</v>
          </cell>
          <cell r="IU652">
            <v>0</v>
          </cell>
          <cell r="IV652">
            <v>0</v>
          </cell>
          <cell r="IW652">
            <v>0</v>
          </cell>
          <cell r="IX652">
            <v>0</v>
          </cell>
          <cell r="IY652">
            <v>0</v>
          </cell>
          <cell r="IZ652">
            <v>0</v>
          </cell>
          <cell r="JA652">
            <v>0</v>
          </cell>
          <cell r="JB652">
            <v>0</v>
          </cell>
          <cell r="JC652">
            <v>0</v>
          </cell>
          <cell r="JD652">
            <v>0</v>
          </cell>
          <cell r="JE652">
            <v>0</v>
          </cell>
          <cell r="JF652">
            <v>0</v>
          </cell>
          <cell r="JG652">
            <v>0</v>
          </cell>
          <cell r="JH652">
            <v>0</v>
          </cell>
          <cell r="JI652">
            <v>0</v>
          </cell>
          <cell r="JJ652">
            <v>0</v>
          </cell>
          <cell r="JK652">
            <v>0</v>
          </cell>
          <cell r="JL652">
            <v>0</v>
          </cell>
          <cell r="JM652">
            <v>0</v>
          </cell>
          <cell r="JN652">
            <v>0</v>
          </cell>
          <cell r="JO652">
            <v>0</v>
          </cell>
          <cell r="JP652">
            <v>0</v>
          </cell>
          <cell r="JQ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0</v>
          </cell>
          <cell r="FG653">
            <v>0</v>
          </cell>
          <cell r="FH653">
            <v>0</v>
          </cell>
          <cell r="FI653">
            <v>0</v>
          </cell>
          <cell r="FJ653">
            <v>0</v>
          </cell>
          <cell r="FK653">
            <v>0</v>
          </cell>
          <cell r="FL653">
            <v>0</v>
          </cell>
          <cell r="FM653">
            <v>0</v>
          </cell>
          <cell r="FN653">
            <v>0</v>
          </cell>
          <cell r="FO653">
            <v>0</v>
          </cell>
          <cell r="FP653">
            <v>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0</v>
          </cell>
          <cell r="GF653">
            <v>0</v>
          </cell>
          <cell r="GG653">
            <v>0</v>
          </cell>
          <cell r="GH653">
            <v>0</v>
          </cell>
          <cell r="GI653">
            <v>0</v>
          </cell>
          <cell r="GJ653">
            <v>0</v>
          </cell>
          <cell r="GK653">
            <v>0</v>
          </cell>
          <cell r="GL653">
            <v>0</v>
          </cell>
          <cell r="GM653">
            <v>0</v>
          </cell>
          <cell r="GN653">
            <v>0</v>
          </cell>
          <cell r="GO653">
            <v>0</v>
          </cell>
          <cell r="GP653">
            <v>0</v>
          </cell>
          <cell r="GQ653">
            <v>0</v>
          </cell>
          <cell r="GR653">
            <v>0</v>
          </cell>
          <cell r="GS653">
            <v>0</v>
          </cell>
          <cell r="GT653">
            <v>0</v>
          </cell>
          <cell r="GU653">
            <v>0</v>
          </cell>
          <cell r="GV653">
            <v>0</v>
          </cell>
          <cell r="GW653">
            <v>0</v>
          </cell>
          <cell r="GX653">
            <v>0</v>
          </cell>
          <cell r="GY653">
            <v>0</v>
          </cell>
          <cell r="GZ653">
            <v>0</v>
          </cell>
          <cell r="HA653">
            <v>0</v>
          </cell>
          <cell r="HB653">
            <v>0</v>
          </cell>
          <cell r="HC653">
            <v>0</v>
          </cell>
          <cell r="HD653">
            <v>0</v>
          </cell>
          <cell r="HE653">
            <v>0</v>
          </cell>
          <cell r="HF653">
            <v>0</v>
          </cell>
          <cell r="HG653">
            <v>0</v>
          </cell>
          <cell r="HH653">
            <v>0</v>
          </cell>
          <cell r="HI653">
            <v>0</v>
          </cell>
          <cell r="HJ653">
            <v>0</v>
          </cell>
          <cell r="HK653">
            <v>0</v>
          </cell>
          <cell r="HL653">
            <v>0</v>
          </cell>
          <cell r="HM653">
            <v>0</v>
          </cell>
          <cell r="HN653">
            <v>0</v>
          </cell>
          <cell r="HO653">
            <v>0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0</v>
          </cell>
          <cell r="HU653">
            <v>0</v>
          </cell>
          <cell r="HV653">
            <v>0</v>
          </cell>
          <cell r="HW653">
            <v>0</v>
          </cell>
          <cell r="HX653">
            <v>0</v>
          </cell>
          <cell r="HY653">
            <v>0</v>
          </cell>
          <cell r="HZ653">
            <v>0</v>
          </cell>
          <cell r="IA653">
            <v>0</v>
          </cell>
          <cell r="IB653">
            <v>0</v>
          </cell>
          <cell r="IC653">
            <v>0</v>
          </cell>
          <cell r="ID653">
            <v>0</v>
          </cell>
          <cell r="IE653">
            <v>0</v>
          </cell>
          <cell r="IF653">
            <v>0</v>
          </cell>
          <cell r="IG653">
            <v>0</v>
          </cell>
          <cell r="IH653">
            <v>0</v>
          </cell>
          <cell r="II653">
            <v>0</v>
          </cell>
          <cell r="IJ653">
            <v>0</v>
          </cell>
          <cell r="IK653">
            <v>0</v>
          </cell>
          <cell r="IL653">
            <v>0</v>
          </cell>
          <cell r="IM653">
            <v>0</v>
          </cell>
          <cell r="IN653">
            <v>0</v>
          </cell>
          <cell r="IO653">
            <v>0</v>
          </cell>
          <cell r="IP653">
            <v>0</v>
          </cell>
          <cell r="IQ653">
            <v>0</v>
          </cell>
          <cell r="IR653">
            <v>0</v>
          </cell>
          <cell r="IS653">
            <v>0</v>
          </cell>
          <cell r="IT653">
            <v>0</v>
          </cell>
          <cell r="IU653">
            <v>0</v>
          </cell>
          <cell r="IV653">
            <v>0</v>
          </cell>
          <cell r="IW653">
            <v>0</v>
          </cell>
          <cell r="IX653">
            <v>0</v>
          </cell>
          <cell r="IY653">
            <v>0</v>
          </cell>
          <cell r="IZ653">
            <v>0</v>
          </cell>
          <cell r="JA653">
            <v>0</v>
          </cell>
          <cell r="JB653">
            <v>0</v>
          </cell>
          <cell r="JC653">
            <v>0</v>
          </cell>
          <cell r="JD653">
            <v>0</v>
          </cell>
          <cell r="JE653">
            <v>0</v>
          </cell>
          <cell r="JF653">
            <v>0</v>
          </cell>
          <cell r="JG653">
            <v>0</v>
          </cell>
          <cell r="JH653">
            <v>0</v>
          </cell>
          <cell r="JI653">
            <v>0</v>
          </cell>
          <cell r="JJ653">
            <v>0</v>
          </cell>
          <cell r="JK653">
            <v>0</v>
          </cell>
          <cell r="JL653">
            <v>0</v>
          </cell>
          <cell r="JM653">
            <v>0</v>
          </cell>
          <cell r="JN653">
            <v>0</v>
          </cell>
          <cell r="JO653">
            <v>0</v>
          </cell>
          <cell r="JP653">
            <v>0</v>
          </cell>
          <cell r="JQ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0</v>
          </cell>
          <cell r="FL654">
            <v>0</v>
          </cell>
          <cell r="FM654">
            <v>0</v>
          </cell>
          <cell r="FN654">
            <v>0</v>
          </cell>
          <cell r="FO654">
            <v>0</v>
          </cell>
          <cell r="FP654">
            <v>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0</v>
          </cell>
          <cell r="GL654">
            <v>0</v>
          </cell>
          <cell r="GM654">
            <v>0</v>
          </cell>
          <cell r="GN654">
            <v>0</v>
          </cell>
          <cell r="GO654">
            <v>0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0</v>
          </cell>
          <cell r="GW654">
            <v>0</v>
          </cell>
          <cell r="GX654">
            <v>0</v>
          </cell>
          <cell r="GY654">
            <v>0</v>
          </cell>
          <cell r="GZ654">
            <v>0</v>
          </cell>
          <cell r="HA654">
            <v>0</v>
          </cell>
          <cell r="HB654">
            <v>0</v>
          </cell>
          <cell r="HC654">
            <v>0</v>
          </cell>
          <cell r="HD654">
            <v>0</v>
          </cell>
          <cell r="HE654">
            <v>0</v>
          </cell>
          <cell r="HF654">
            <v>0</v>
          </cell>
          <cell r="HG654">
            <v>0</v>
          </cell>
          <cell r="HH654">
            <v>0</v>
          </cell>
          <cell r="HI654">
            <v>0</v>
          </cell>
          <cell r="HJ654">
            <v>0</v>
          </cell>
          <cell r="HK654">
            <v>0</v>
          </cell>
          <cell r="HL654">
            <v>0</v>
          </cell>
          <cell r="HM654">
            <v>0</v>
          </cell>
          <cell r="HN654">
            <v>0</v>
          </cell>
          <cell r="HO654">
            <v>0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0</v>
          </cell>
          <cell r="HW654">
            <v>0</v>
          </cell>
          <cell r="HX654">
            <v>0</v>
          </cell>
          <cell r="HY654">
            <v>0</v>
          </cell>
          <cell r="HZ654">
            <v>0</v>
          </cell>
          <cell r="IA654">
            <v>0</v>
          </cell>
          <cell r="IB654">
            <v>0</v>
          </cell>
          <cell r="IC654">
            <v>0</v>
          </cell>
          <cell r="ID654">
            <v>0</v>
          </cell>
          <cell r="IE654">
            <v>0</v>
          </cell>
          <cell r="IF654">
            <v>0</v>
          </cell>
          <cell r="IG654">
            <v>0</v>
          </cell>
          <cell r="IH654">
            <v>0</v>
          </cell>
          <cell r="II654">
            <v>0</v>
          </cell>
          <cell r="IJ654">
            <v>0</v>
          </cell>
          <cell r="IK654">
            <v>0</v>
          </cell>
          <cell r="IL654">
            <v>0</v>
          </cell>
          <cell r="IM654">
            <v>0</v>
          </cell>
          <cell r="IN654">
            <v>0</v>
          </cell>
          <cell r="IO654">
            <v>0</v>
          </cell>
          <cell r="IP654">
            <v>0</v>
          </cell>
          <cell r="IQ654">
            <v>0</v>
          </cell>
          <cell r="IR654">
            <v>0</v>
          </cell>
          <cell r="IS654">
            <v>0</v>
          </cell>
          <cell r="IT654">
            <v>0</v>
          </cell>
          <cell r="IU654">
            <v>0</v>
          </cell>
          <cell r="IV654">
            <v>0</v>
          </cell>
          <cell r="IW654">
            <v>0</v>
          </cell>
          <cell r="IX654">
            <v>0</v>
          </cell>
          <cell r="IY654">
            <v>0</v>
          </cell>
          <cell r="IZ654">
            <v>0</v>
          </cell>
          <cell r="JA654">
            <v>0</v>
          </cell>
          <cell r="JB654">
            <v>0</v>
          </cell>
          <cell r="JC654">
            <v>0</v>
          </cell>
          <cell r="JD654">
            <v>0</v>
          </cell>
          <cell r="JE654">
            <v>0</v>
          </cell>
          <cell r="JF654">
            <v>0</v>
          </cell>
          <cell r="JG654">
            <v>0</v>
          </cell>
          <cell r="JH654">
            <v>0</v>
          </cell>
          <cell r="JI654">
            <v>0</v>
          </cell>
          <cell r="JJ654">
            <v>0</v>
          </cell>
          <cell r="JK654">
            <v>0</v>
          </cell>
          <cell r="JL654">
            <v>0</v>
          </cell>
          <cell r="JM654">
            <v>0</v>
          </cell>
          <cell r="JN654">
            <v>0</v>
          </cell>
          <cell r="JO654">
            <v>0</v>
          </cell>
          <cell r="JP654">
            <v>0</v>
          </cell>
          <cell r="JQ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0</v>
          </cell>
          <cell r="FL655">
            <v>0</v>
          </cell>
          <cell r="FM655">
            <v>0</v>
          </cell>
          <cell r="FN655">
            <v>0</v>
          </cell>
          <cell r="FO655">
            <v>0</v>
          </cell>
          <cell r="FP655">
            <v>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0</v>
          </cell>
          <cell r="GL655">
            <v>0</v>
          </cell>
          <cell r="GM655">
            <v>0</v>
          </cell>
          <cell r="GN655">
            <v>0</v>
          </cell>
          <cell r="GO655">
            <v>0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0</v>
          </cell>
          <cell r="GW655">
            <v>0</v>
          </cell>
          <cell r="GX655">
            <v>0</v>
          </cell>
          <cell r="GY655">
            <v>0</v>
          </cell>
          <cell r="GZ655">
            <v>0</v>
          </cell>
          <cell r="HA655">
            <v>0</v>
          </cell>
          <cell r="HB655">
            <v>0</v>
          </cell>
          <cell r="HC655">
            <v>0</v>
          </cell>
          <cell r="HD655">
            <v>0</v>
          </cell>
          <cell r="HE655">
            <v>0</v>
          </cell>
          <cell r="HF655">
            <v>0</v>
          </cell>
          <cell r="HG655">
            <v>0</v>
          </cell>
          <cell r="HH655">
            <v>0</v>
          </cell>
          <cell r="HI655">
            <v>0</v>
          </cell>
          <cell r="HJ655">
            <v>0</v>
          </cell>
          <cell r="HK655">
            <v>0</v>
          </cell>
          <cell r="HL655">
            <v>0</v>
          </cell>
          <cell r="HM655">
            <v>0</v>
          </cell>
          <cell r="HN655">
            <v>0</v>
          </cell>
          <cell r="HO655">
            <v>0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0</v>
          </cell>
          <cell r="HW655">
            <v>0</v>
          </cell>
          <cell r="HX655">
            <v>0</v>
          </cell>
          <cell r="HY655">
            <v>0</v>
          </cell>
          <cell r="HZ655">
            <v>0</v>
          </cell>
          <cell r="IA655">
            <v>0</v>
          </cell>
          <cell r="IB655">
            <v>0</v>
          </cell>
          <cell r="IC655">
            <v>0</v>
          </cell>
          <cell r="ID655">
            <v>0</v>
          </cell>
          <cell r="IE655">
            <v>0</v>
          </cell>
          <cell r="IF655">
            <v>0</v>
          </cell>
          <cell r="IG655">
            <v>0</v>
          </cell>
          <cell r="IH655">
            <v>0</v>
          </cell>
          <cell r="II655">
            <v>0</v>
          </cell>
          <cell r="IJ655">
            <v>0</v>
          </cell>
          <cell r="IK655">
            <v>0</v>
          </cell>
          <cell r="IL655">
            <v>0</v>
          </cell>
          <cell r="IM655">
            <v>0</v>
          </cell>
          <cell r="IN655">
            <v>0</v>
          </cell>
          <cell r="IO655">
            <v>0</v>
          </cell>
          <cell r="IP655">
            <v>0</v>
          </cell>
          <cell r="IQ655">
            <v>0</v>
          </cell>
          <cell r="IR655">
            <v>0</v>
          </cell>
          <cell r="IS655">
            <v>0</v>
          </cell>
          <cell r="IT655">
            <v>0</v>
          </cell>
          <cell r="IU655">
            <v>0</v>
          </cell>
          <cell r="IV655">
            <v>0</v>
          </cell>
          <cell r="IW655">
            <v>0</v>
          </cell>
          <cell r="IX655">
            <v>0</v>
          </cell>
          <cell r="IY655">
            <v>0</v>
          </cell>
          <cell r="IZ655">
            <v>0</v>
          </cell>
          <cell r="JA655">
            <v>0</v>
          </cell>
          <cell r="JB655">
            <v>0</v>
          </cell>
          <cell r="JC655">
            <v>0</v>
          </cell>
          <cell r="JD655">
            <v>0</v>
          </cell>
          <cell r="JE655">
            <v>0</v>
          </cell>
          <cell r="JF655">
            <v>0</v>
          </cell>
          <cell r="JG655">
            <v>0</v>
          </cell>
          <cell r="JH655">
            <v>0</v>
          </cell>
          <cell r="JI655">
            <v>0</v>
          </cell>
          <cell r="JJ655">
            <v>0</v>
          </cell>
          <cell r="JK655">
            <v>0</v>
          </cell>
          <cell r="JL655">
            <v>0</v>
          </cell>
          <cell r="JM655">
            <v>0</v>
          </cell>
          <cell r="JN655">
            <v>0</v>
          </cell>
          <cell r="JO655">
            <v>0</v>
          </cell>
          <cell r="JP655">
            <v>0</v>
          </cell>
          <cell r="JQ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0</v>
          </cell>
          <cell r="FL656">
            <v>0</v>
          </cell>
          <cell r="FM656">
            <v>0</v>
          </cell>
          <cell r="FN656">
            <v>0</v>
          </cell>
          <cell r="FO656">
            <v>0</v>
          </cell>
          <cell r="FP656">
            <v>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0</v>
          </cell>
          <cell r="GL656">
            <v>0</v>
          </cell>
          <cell r="GM656">
            <v>0</v>
          </cell>
          <cell r="GN656">
            <v>0</v>
          </cell>
          <cell r="GO656">
            <v>0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0</v>
          </cell>
          <cell r="GW656">
            <v>0</v>
          </cell>
          <cell r="GX656">
            <v>0</v>
          </cell>
          <cell r="GY656">
            <v>0</v>
          </cell>
          <cell r="GZ656">
            <v>0</v>
          </cell>
          <cell r="HA656">
            <v>0</v>
          </cell>
          <cell r="HB656">
            <v>0</v>
          </cell>
          <cell r="HC656">
            <v>0</v>
          </cell>
          <cell r="HD656">
            <v>0</v>
          </cell>
          <cell r="HE656">
            <v>0</v>
          </cell>
          <cell r="HF656">
            <v>0</v>
          </cell>
          <cell r="HG656">
            <v>0</v>
          </cell>
          <cell r="HH656">
            <v>0</v>
          </cell>
          <cell r="HI656">
            <v>0</v>
          </cell>
          <cell r="HJ656">
            <v>0</v>
          </cell>
          <cell r="HK656">
            <v>0</v>
          </cell>
          <cell r="HL656">
            <v>0</v>
          </cell>
          <cell r="HM656">
            <v>0</v>
          </cell>
          <cell r="HN656">
            <v>0</v>
          </cell>
          <cell r="HO656">
            <v>0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0</v>
          </cell>
          <cell r="HW656">
            <v>0</v>
          </cell>
          <cell r="HX656">
            <v>0</v>
          </cell>
          <cell r="HY656">
            <v>0</v>
          </cell>
          <cell r="HZ656">
            <v>0</v>
          </cell>
          <cell r="IA656">
            <v>0</v>
          </cell>
          <cell r="IB656">
            <v>0</v>
          </cell>
          <cell r="IC656">
            <v>0</v>
          </cell>
          <cell r="ID656">
            <v>0</v>
          </cell>
          <cell r="IE656">
            <v>0</v>
          </cell>
          <cell r="IF656">
            <v>0</v>
          </cell>
          <cell r="IG656">
            <v>0</v>
          </cell>
          <cell r="IH656">
            <v>0</v>
          </cell>
          <cell r="II656">
            <v>0</v>
          </cell>
          <cell r="IJ656">
            <v>0</v>
          </cell>
          <cell r="IK656">
            <v>0</v>
          </cell>
          <cell r="IL656">
            <v>0</v>
          </cell>
          <cell r="IM656">
            <v>0</v>
          </cell>
          <cell r="IN656">
            <v>0</v>
          </cell>
          <cell r="IO656">
            <v>0</v>
          </cell>
          <cell r="IP656">
            <v>0</v>
          </cell>
          <cell r="IQ656">
            <v>0</v>
          </cell>
          <cell r="IR656">
            <v>0</v>
          </cell>
          <cell r="IS656">
            <v>0</v>
          </cell>
          <cell r="IT656">
            <v>0</v>
          </cell>
          <cell r="IU656">
            <v>0</v>
          </cell>
          <cell r="IV656">
            <v>0</v>
          </cell>
          <cell r="IW656">
            <v>0</v>
          </cell>
          <cell r="IX656">
            <v>0</v>
          </cell>
          <cell r="IY656">
            <v>0</v>
          </cell>
          <cell r="IZ656">
            <v>0</v>
          </cell>
          <cell r="JA656">
            <v>0</v>
          </cell>
          <cell r="JB656">
            <v>0</v>
          </cell>
          <cell r="JC656">
            <v>0</v>
          </cell>
          <cell r="JD656">
            <v>0</v>
          </cell>
          <cell r="JE656">
            <v>0</v>
          </cell>
          <cell r="JF656">
            <v>0</v>
          </cell>
          <cell r="JG656">
            <v>0</v>
          </cell>
          <cell r="JH656">
            <v>0</v>
          </cell>
          <cell r="JI656">
            <v>0</v>
          </cell>
          <cell r="JJ656">
            <v>0</v>
          </cell>
          <cell r="JK656">
            <v>0</v>
          </cell>
          <cell r="JL656">
            <v>0</v>
          </cell>
          <cell r="JM656">
            <v>0</v>
          </cell>
          <cell r="JN656">
            <v>0</v>
          </cell>
          <cell r="JO656">
            <v>0</v>
          </cell>
          <cell r="JP656">
            <v>0</v>
          </cell>
          <cell r="JQ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0</v>
          </cell>
          <cell r="FM657">
            <v>0</v>
          </cell>
          <cell r="FN657">
            <v>0</v>
          </cell>
          <cell r="FO657">
            <v>0</v>
          </cell>
          <cell r="FP657">
            <v>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0</v>
          </cell>
          <cell r="GL657">
            <v>0</v>
          </cell>
          <cell r="GM657">
            <v>0</v>
          </cell>
          <cell r="GN657">
            <v>0</v>
          </cell>
          <cell r="GO657">
            <v>0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0</v>
          </cell>
          <cell r="GX657">
            <v>0</v>
          </cell>
          <cell r="GY657">
            <v>0</v>
          </cell>
          <cell r="GZ657">
            <v>0</v>
          </cell>
          <cell r="HA657">
            <v>0</v>
          </cell>
          <cell r="HB657">
            <v>0</v>
          </cell>
          <cell r="HC657">
            <v>0</v>
          </cell>
          <cell r="HD657">
            <v>0</v>
          </cell>
          <cell r="HE657">
            <v>0</v>
          </cell>
          <cell r="HF657">
            <v>0</v>
          </cell>
          <cell r="HG657">
            <v>0</v>
          </cell>
          <cell r="HH657">
            <v>0</v>
          </cell>
          <cell r="HI657">
            <v>0</v>
          </cell>
          <cell r="HJ657">
            <v>0</v>
          </cell>
          <cell r="HK657">
            <v>0</v>
          </cell>
          <cell r="HL657">
            <v>0</v>
          </cell>
          <cell r="HM657">
            <v>0</v>
          </cell>
          <cell r="HN657">
            <v>0</v>
          </cell>
          <cell r="HO657">
            <v>0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0</v>
          </cell>
          <cell r="HW657">
            <v>0</v>
          </cell>
          <cell r="HX657">
            <v>0</v>
          </cell>
          <cell r="HY657">
            <v>0</v>
          </cell>
          <cell r="HZ657">
            <v>0</v>
          </cell>
          <cell r="IA657">
            <v>0</v>
          </cell>
          <cell r="IB657">
            <v>0</v>
          </cell>
          <cell r="IC657">
            <v>0</v>
          </cell>
          <cell r="ID657">
            <v>0</v>
          </cell>
          <cell r="IE657">
            <v>0</v>
          </cell>
          <cell r="IF657">
            <v>0</v>
          </cell>
          <cell r="IG657">
            <v>0</v>
          </cell>
          <cell r="IH657">
            <v>0</v>
          </cell>
          <cell r="II657">
            <v>0</v>
          </cell>
          <cell r="IJ657">
            <v>0</v>
          </cell>
          <cell r="IK657">
            <v>0</v>
          </cell>
          <cell r="IL657">
            <v>0</v>
          </cell>
          <cell r="IM657">
            <v>0</v>
          </cell>
          <cell r="IN657">
            <v>0</v>
          </cell>
          <cell r="IO657">
            <v>0</v>
          </cell>
          <cell r="IP657">
            <v>0</v>
          </cell>
          <cell r="IQ657">
            <v>0</v>
          </cell>
          <cell r="IR657">
            <v>0</v>
          </cell>
          <cell r="IS657">
            <v>0</v>
          </cell>
          <cell r="IT657">
            <v>0</v>
          </cell>
          <cell r="IU657">
            <v>0</v>
          </cell>
          <cell r="IV657">
            <v>0</v>
          </cell>
          <cell r="IW657">
            <v>0</v>
          </cell>
          <cell r="IX657">
            <v>0</v>
          </cell>
          <cell r="IY657">
            <v>0</v>
          </cell>
          <cell r="IZ657">
            <v>0</v>
          </cell>
          <cell r="JA657">
            <v>0</v>
          </cell>
          <cell r="JB657">
            <v>0</v>
          </cell>
          <cell r="JC657">
            <v>0</v>
          </cell>
          <cell r="JD657">
            <v>0</v>
          </cell>
          <cell r="JE657">
            <v>0</v>
          </cell>
          <cell r="JF657">
            <v>0</v>
          </cell>
          <cell r="JG657">
            <v>0</v>
          </cell>
          <cell r="JH657">
            <v>0</v>
          </cell>
          <cell r="JI657">
            <v>0</v>
          </cell>
          <cell r="JJ657">
            <v>0</v>
          </cell>
          <cell r="JK657">
            <v>0</v>
          </cell>
          <cell r="JL657">
            <v>0</v>
          </cell>
          <cell r="JM657">
            <v>0</v>
          </cell>
          <cell r="JN657">
            <v>0</v>
          </cell>
          <cell r="JO657">
            <v>0</v>
          </cell>
          <cell r="JP657">
            <v>0</v>
          </cell>
          <cell r="JQ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0</v>
          </cell>
          <cell r="FF658">
            <v>0</v>
          </cell>
          <cell r="FG658">
            <v>0</v>
          </cell>
          <cell r="FH658">
            <v>0</v>
          </cell>
          <cell r="FI658">
            <v>0</v>
          </cell>
          <cell r="FJ658">
            <v>0</v>
          </cell>
          <cell r="FK658">
            <v>0</v>
          </cell>
          <cell r="FL658">
            <v>0</v>
          </cell>
          <cell r="FM658">
            <v>0</v>
          </cell>
          <cell r="FN658">
            <v>0</v>
          </cell>
          <cell r="FO658">
            <v>0</v>
          </cell>
          <cell r="FP658">
            <v>0</v>
          </cell>
          <cell r="FQ658">
            <v>0</v>
          </cell>
          <cell r="FR658">
            <v>1.9970000000001098E-8</v>
          </cell>
          <cell r="FS658">
            <v>0</v>
          </cell>
          <cell r="FT658">
            <v>0</v>
          </cell>
          <cell r="FU658">
            <v>0</v>
          </cell>
          <cell r="FV658">
            <v>1.9970000000001098E-8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-1.708300000000107E-7</v>
          </cell>
          <cell r="GF658">
            <v>0</v>
          </cell>
          <cell r="GG658">
            <v>0</v>
          </cell>
          <cell r="GH658">
            <v>8.4799999999969101E-9</v>
          </cell>
          <cell r="GI658">
            <v>-1.103700000000062E-7</v>
          </cell>
          <cell r="GJ658">
            <v>-3.7819999999997886E-8</v>
          </cell>
          <cell r="GK658">
            <v>-7.050000000000212E-9</v>
          </cell>
          <cell r="GL658">
            <v>1.7680000000000142E-8</v>
          </cell>
          <cell r="GM658">
            <v>-4.175000000000176E-8</v>
          </cell>
          <cell r="GN658">
            <v>0</v>
          </cell>
          <cell r="GO658">
            <v>0</v>
          </cell>
          <cell r="GP658">
            <v>0</v>
          </cell>
          <cell r="GQ658">
            <v>0</v>
          </cell>
          <cell r="GR658">
            <v>4.5239999999993489E-8</v>
          </cell>
          <cell r="GS658">
            <v>0</v>
          </cell>
          <cell r="GT658">
            <v>0</v>
          </cell>
          <cell r="GU658">
            <v>0</v>
          </cell>
          <cell r="GV658">
            <v>0</v>
          </cell>
          <cell r="GW658">
            <v>0</v>
          </cell>
          <cell r="GX658">
            <v>0</v>
          </cell>
          <cell r="GY658">
            <v>0</v>
          </cell>
          <cell r="GZ658">
            <v>0</v>
          </cell>
          <cell r="HA658">
            <v>4.5240000000000265E-8</v>
          </cell>
          <cell r="HB658">
            <v>0</v>
          </cell>
          <cell r="HC658">
            <v>0</v>
          </cell>
          <cell r="HD658">
            <v>0</v>
          </cell>
          <cell r="HE658">
            <v>0</v>
          </cell>
          <cell r="HF658">
            <v>0</v>
          </cell>
          <cell r="HG658">
            <v>0</v>
          </cell>
          <cell r="HH658">
            <v>0</v>
          </cell>
          <cell r="HI658">
            <v>0</v>
          </cell>
          <cell r="HJ658">
            <v>0</v>
          </cell>
          <cell r="HK658">
            <v>0</v>
          </cell>
          <cell r="HL658">
            <v>0</v>
          </cell>
          <cell r="HM658">
            <v>0</v>
          </cell>
          <cell r="HN658">
            <v>0</v>
          </cell>
          <cell r="HO658">
            <v>0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0</v>
          </cell>
          <cell r="HU658">
            <v>0</v>
          </cell>
          <cell r="HV658">
            <v>0</v>
          </cell>
          <cell r="HW658">
            <v>0</v>
          </cell>
          <cell r="HX658">
            <v>0</v>
          </cell>
          <cell r="HY658">
            <v>0</v>
          </cell>
          <cell r="HZ658">
            <v>0</v>
          </cell>
          <cell r="IA658">
            <v>0</v>
          </cell>
          <cell r="IB658">
            <v>0</v>
          </cell>
          <cell r="IC658">
            <v>0</v>
          </cell>
          <cell r="ID658">
            <v>0</v>
          </cell>
          <cell r="IE658">
            <v>0</v>
          </cell>
          <cell r="IF658">
            <v>0</v>
          </cell>
          <cell r="IG658">
            <v>0</v>
          </cell>
          <cell r="IH658">
            <v>0</v>
          </cell>
          <cell r="II658">
            <v>0</v>
          </cell>
          <cell r="IJ658">
            <v>0</v>
          </cell>
          <cell r="IK658">
            <v>0</v>
          </cell>
          <cell r="IL658">
            <v>0</v>
          </cell>
          <cell r="IM658">
            <v>0</v>
          </cell>
          <cell r="IN658">
            <v>0</v>
          </cell>
          <cell r="IO658">
            <v>0</v>
          </cell>
          <cell r="IP658">
            <v>0</v>
          </cell>
          <cell r="IQ658">
            <v>0</v>
          </cell>
          <cell r="IR658">
            <v>0</v>
          </cell>
          <cell r="IS658">
            <v>0</v>
          </cell>
          <cell r="IT658">
            <v>0</v>
          </cell>
          <cell r="IU658">
            <v>0</v>
          </cell>
          <cell r="IV658">
            <v>0</v>
          </cell>
          <cell r="IW658">
            <v>0</v>
          </cell>
          <cell r="IX658">
            <v>0</v>
          </cell>
          <cell r="IY658">
            <v>0</v>
          </cell>
          <cell r="IZ658">
            <v>0</v>
          </cell>
          <cell r="JA658">
            <v>0</v>
          </cell>
          <cell r="JB658">
            <v>0</v>
          </cell>
          <cell r="JC658">
            <v>0</v>
          </cell>
          <cell r="JD658">
            <v>0</v>
          </cell>
          <cell r="JE658">
            <v>0</v>
          </cell>
          <cell r="JF658">
            <v>0</v>
          </cell>
          <cell r="JG658">
            <v>0</v>
          </cell>
          <cell r="JH658">
            <v>0</v>
          </cell>
          <cell r="JI658">
            <v>0</v>
          </cell>
          <cell r="JJ658">
            <v>0</v>
          </cell>
          <cell r="JK658">
            <v>0</v>
          </cell>
          <cell r="JL658">
            <v>0</v>
          </cell>
          <cell r="JM658">
            <v>0</v>
          </cell>
          <cell r="JN658">
            <v>0</v>
          </cell>
          <cell r="JO658">
            <v>0</v>
          </cell>
          <cell r="JP658">
            <v>0</v>
          </cell>
          <cell r="JQ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0</v>
          </cell>
          <cell r="FF659">
            <v>0</v>
          </cell>
          <cell r="FG659">
            <v>0</v>
          </cell>
          <cell r="FH659">
            <v>0</v>
          </cell>
          <cell r="FI659">
            <v>0</v>
          </cell>
          <cell r="FJ659">
            <v>0</v>
          </cell>
          <cell r="FK659">
            <v>0</v>
          </cell>
          <cell r="FL659">
            <v>0</v>
          </cell>
          <cell r="FM659">
            <v>0</v>
          </cell>
          <cell r="FN659">
            <v>0</v>
          </cell>
          <cell r="FO659">
            <v>0</v>
          </cell>
          <cell r="FP659">
            <v>0</v>
          </cell>
          <cell r="FQ659">
            <v>0</v>
          </cell>
          <cell r="FR659">
            <v>-4.4324249999991294E-5</v>
          </cell>
          <cell r="FS659">
            <v>0</v>
          </cell>
          <cell r="FT659">
            <v>-4.0465100000003015E-6</v>
          </cell>
          <cell r="FU659">
            <v>1.1732880000000362E-5</v>
          </cell>
          <cell r="FV659">
            <v>-4.1943800000001155E-6</v>
          </cell>
          <cell r="FW659">
            <v>-2.1930889999999779E-5</v>
          </cell>
          <cell r="FX659">
            <v>-2.1728129999999853E-5</v>
          </cell>
          <cell r="FY659">
            <v>0</v>
          </cell>
          <cell r="FZ659">
            <v>-4.1572200000002807E-6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1.2433440000000906E-5</v>
          </cell>
          <cell r="GF659">
            <v>0</v>
          </cell>
          <cell r="GG659">
            <v>1.084118999999939E-5</v>
          </cell>
          <cell r="GH659">
            <v>-1.5863540000000086E-5</v>
          </cell>
          <cell r="GI659">
            <v>3.0362779999999409E-5</v>
          </cell>
          <cell r="GJ659">
            <v>-2.4911669999999782E-5</v>
          </cell>
          <cell r="GK659">
            <v>5.5621999999963534E-7</v>
          </cell>
          <cell r="GL659">
            <v>1.9959840000000062E-5</v>
          </cell>
          <cell r="GM659">
            <v>5.1393600000006548E-6</v>
          </cell>
          <cell r="GN659">
            <v>8.0153900000002817E-6</v>
          </cell>
          <cell r="GO659">
            <v>-2.1666129999999527E-5</v>
          </cell>
          <cell r="GP659">
            <v>0</v>
          </cell>
          <cell r="GQ659">
            <v>0</v>
          </cell>
          <cell r="GR659">
            <v>-2.0697088599999081E-3</v>
          </cell>
          <cell r="GS659">
            <v>0</v>
          </cell>
          <cell r="GT659">
            <v>8.5971630000000743E-5</v>
          </cell>
          <cell r="GU659">
            <v>-1.2669238299999885E-3</v>
          </cell>
          <cell r="GV659">
            <v>-5.8478541999998357E-4</v>
          </cell>
          <cell r="GW659">
            <v>-1.0931987799999848E-3</v>
          </cell>
          <cell r="GX659">
            <v>1.4119577000000494E-4</v>
          </cell>
          <cell r="GY659">
            <v>1.3843744999998686E-4</v>
          </cell>
          <cell r="GZ659">
            <v>-4.9624032000000762E-4</v>
          </cell>
          <cell r="HA659">
            <v>7.1085787000000483E-4</v>
          </cell>
          <cell r="HB659">
            <v>2.9497676999999667E-4</v>
          </cell>
          <cell r="HC659">
            <v>0</v>
          </cell>
          <cell r="HD659">
            <v>0</v>
          </cell>
          <cell r="HE659">
            <v>-9.4981517000003457E-4</v>
          </cell>
          <cell r="HF659">
            <v>0</v>
          </cell>
          <cell r="HG659">
            <v>0</v>
          </cell>
          <cell r="HH659">
            <v>-7.3418190000007488E-5</v>
          </cell>
          <cell r="HI659">
            <v>-9.9979010000014745E-5</v>
          </cell>
          <cell r="HJ659">
            <v>-1.1223003999999426E-4</v>
          </cell>
          <cell r="HK659">
            <v>4.7764267000000027E-4</v>
          </cell>
          <cell r="HL659">
            <v>-1.5758144000001251E-4</v>
          </cell>
          <cell r="HM659">
            <v>-2.1629241000001298E-4</v>
          </cell>
          <cell r="HN659">
            <v>-7.4574968999999158E-4</v>
          </cell>
          <cell r="HO659">
            <v>-2.2207060000001277E-5</v>
          </cell>
          <cell r="HP659">
            <v>0</v>
          </cell>
          <cell r="HQ659">
            <v>0</v>
          </cell>
          <cell r="HR659">
            <v>1.5871770999997814E-4</v>
          </cell>
          <cell r="HS659">
            <v>0</v>
          </cell>
          <cell r="HT659">
            <v>-8.1627119999996833E-5</v>
          </cell>
          <cell r="HU659">
            <v>1.0393089999991001E-5</v>
          </cell>
          <cell r="HV659">
            <v>1.3932112999998081E-4</v>
          </cell>
          <cell r="HW659">
            <v>7.094709400000121E-4</v>
          </cell>
          <cell r="HX659">
            <v>-8.178182899999803E-4</v>
          </cell>
          <cell r="HY659">
            <v>3.3109691999998192E-4</v>
          </cell>
          <cell r="HZ659">
            <v>-3.319380499999941E-4</v>
          </cell>
          <cell r="IA659">
            <v>1.1220300000000516E-4</v>
          </cell>
          <cell r="IB659">
            <v>8.7616089999992264E-5</v>
          </cell>
          <cell r="IC659">
            <v>0</v>
          </cell>
          <cell r="ID659">
            <v>0</v>
          </cell>
          <cell r="IE659">
            <v>1.2092046100000697E-3</v>
          </cell>
          <cell r="IF659">
            <v>0</v>
          </cell>
          <cell r="IG659">
            <v>0</v>
          </cell>
          <cell r="IH659">
            <v>-4.69478999998163E-6</v>
          </cell>
          <cell r="II659">
            <v>2.8701630000001199E-4</v>
          </cell>
          <cell r="IJ659">
            <v>6.2621780999999599E-4</v>
          </cell>
          <cell r="IK659">
            <v>5.8982300000000321E-4</v>
          </cell>
          <cell r="IL659">
            <v>-7.8988736000000503E-4</v>
          </cell>
          <cell r="IM659">
            <v>6.2180658000000888E-4</v>
          </cell>
          <cell r="IN659">
            <v>-2.1293633000000339E-4</v>
          </cell>
          <cell r="IO659">
            <v>9.1859400000005031E-5</v>
          </cell>
          <cell r="IP659">
            <v>0</v>
          </cell>
          <cell r="IQ659">
            <v>0</v>
          </cell>
          <cell r="IR659">
            <v>-1.6255772000000057E-3</v>
          </cell>
          <cell r="IS659">
            <v>0</v>
          </cell>
          <cell r="IT659">
            <v>-2.2506650000003736E-5</v>
          </cell>
          <cell r="IU659">
            <v>-5.1559999998673778E-7</v>
          </cell>
          <cell r="IV659">
            <v>-2.688312700000195E-4</v>
          </cell>
          <cell r="IW659">
            <v>-7.3837309999998102E-4</v>
          </cell>
          <cell r="IX659">
            <v>-7.8974894000000129E-4</v>
          </cell>
          <cell r="IY659">
            <v>2.2172933000000339E-4</v>
          </cell>
          <cell r="IZ659">
            <v>-2.9612652000000905E-4</v>
          </cell>
          <cell r="JA659">
            <v>2.8965134000000226E-4</v>
          </cell>
          <cell r="JB659">
            <v>-2.0855789999996155E-5</v>
          </cell>
          <cell r="JC659">
            <v>0</v>
          </cell>
          <cell r="JD659">
            <v>0</v>
          </cell>
          <cell r="JE659">
            <v>-1.8018349999993077E-4</v>
          </cell>
          <cell r="JF659">
            <v>0</v>
          </cell>
          <cell r="JG659">
            <v>-2.2306840000013706E-5</v>
          </cell>
          <cell r="JH659">
            <v>1.7567371900000101E-3</v>
          </cell>
          <cell r="JI659">
            <v>-8.4810874999996511E-4</v>
          </cell>
          <cell r="JJ659">
            <v>-2.081435400000109E-4</v>
          </cell>
          <cell r="JK659">
            <v>-7.0646399000000304E-4</v>
          </cell>
          <cell r="JL659">
            <v>2.4278935999999529E-4</v>
          </cell>
          <cell r="JM659">
            <v>-5.4048190000000051E-4</v>
          </cell>
          <cell r="JN659">
            <v>1.6502163999999875E-4</v>
          </cell>
          <cell r="JO659">
            <v>-1.9226669999997115E-5</v>
          </cell>
          <cell r="JP659">
            <v>0</v>
          </cell>
          <cell r="JQ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2.5168320000101829E-5</v>
          </cell>
          <cell r="FF660">
            <v>5.5910669999999218E-5</v>
          </cell>
          <cell r="FG660">
            <v>0</v>
          </cell>
          <cell r="FH660">
            <v>0</v>
          </cell>
          <cell r="FI660">
            <v>0</v>
          </cell>
          <cell r="FJ660">
            <v>0</v>
          </cell>
          <cell r="FK660">
            <v>0</v>
          </cell>
          <cell r="FL660">
            <v>0</v>
          </cell>
          <cell r="FM660">
            <v>0</v>
          </cell>
          <cell r="FN660">
            <v>0</v>
          </cell>
          <cell r="FO660">
            <v>5.7768940000001157E-5</v>
          </cell>
          <cell r="FP660">
            <v>-8.8511290000002629E-5</v>
          </cell>
          <cell r="FQ660">
            <v>0</v>
          </cell>
          <cell r="FR660">
            <v>0</v>
          </cell>
          <cell r="FS660">
            <v>6.7622709999999586E-5</v>
          </cell>
          <cell r="FT660">
            <v>-6.7622709999999586E-5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2.8609869999973725E-5</v>
          </cell>
          <cell r="GF660">
            <v>5.0964069999999417E-5</v>
          </cell>
          <cell r="GG660">
            <v>0</v>
          </cell>
          <cell r="GH660">
            <v>0</v>
          </cell>
          <cell r="GI660">
            <v>0</v>
          </cell>
          <cell r="GJ660">
            <v>1.1063419999999755E-4</v>
          </cell>
          <cell r="GK660">
            <v>0</v>
          </cell>
          <cell r="GL660">
            <v>0</v>
          </cell>
          <cell r="GM660">
            <v>0</v>
          </cell>
          <cell r="GN660">
            <v>0</v>
          </cell>
          <cell r="GO660">
            <v>-2.4629254999999906E-4</v>
          </cell>
          <cell r="GP660">
            <v>0</v>
          </cell>
          <cell r="GQ660">
            <v>1.133041500000001E-4</v>
          </cell>
          <cell r="GR660">
            <v>1.5275126499999514E-3</v>
          </cell>
          <cell r="GS660">
            <v>-1.399541399999954E-4</v>
          </cell>
          <cell r="GT660">
            <v>-4.6521419999993874E-5</v>
          </cell>
          <cell r="GU660">
            <v>-1.4627151000000047E-4</v>
          </cell>
          <cell r="GV660">
            <v>8.9986455999999798E-4</v>
          </cell>
          <cell r="GW660">
            <v>-1.3783852999999999E-4</v>
          </cell>
          <cell r="GX660">
            <v>0</v>
          </cell>
          <cell r="GY660">
            <v>1.215625100000027E-4</v>
          </cell>
          <cell r="GZ660">
            <v>1.3558208999999918E-4</v>
          </cell>
          <cell r="HA660">
            <v>1.9043326999999832E-4</v>
          </cell>
          <cell r="HB660">
            <v>5.1853612999999688E-4</v>
          </cell>
          <cell r="HC660">
            <v>-1.409608100000001E-4</v>
          </cell>
          <cell r="HD660">
            <v>2.7308050000000167E-4</v>
          </cell>
          <cell r="HE660">
            <v>2.0195189999905327E-5</v>
          </cell>
          <cell r="HF660">
            <v>2.7921010000001023E-5</v>
          </cell>
          <cell r="HG660">
            <v>-2.3741209000000679E-4</v>
          </cell>
          <cell r="HH660">
            <v>6.7479419999998819E-5</v>
          </cell>
          <cell r="HI660">
            <v>-2.7567641000000864E-4</v>
          </cell>
          <cell r="HJ660">
            <v>3.504524499999967E-4</v>
          </cell>
          <cell r="HK660">
            <v>2.7838885999999924E-4</v>
          </cell>
          <cell r="HL660">
            <v>-3.3215870000000147E-4</v>
          </cell>
          <cell r="HM660">
            <v>1.146638999999991E-4</v>
          </cell>
          <cell r="HN660">
            <v>-9.757755999999923E-5</v>
          </cell>
          <cell r="HO660">
            <v>-4.2632700000058699E-6</v>
          </cell>
          <cell r="HP660">
            <v>0</v>
          </cell>
          <cell r="HQ660">
            <v>1.2837758000000532E-4</v>
          </cell>
          <cell r="HR660">
            <v>2.7728948999999892E-4</v>
          </cell>
          <cell r="HS660">
            <v>0</v>
          </cell>
          <cell r="HT660">
            <v>0</v>
          </cell>
          <cell r="HU660">
            <v>1.4743009999999834E-4</v>
          </cell>
          <cell r="HV660">
            <v>1.4743010000000528E-4</v>
          </cell>
          <cell r="HW660">
            <v>0</v>
          </cell>
          <cell r="HX660">
            <v>-1.7570709999997769E-5</v>
          </cell>
          <cell r="HY660">
            <v>0</v>
          </cell>
          <cell r="HZ660">
            <v>0</v>
          </cell>
          <cell r="IA660">
            <v>0</v>
          </cell>
          <cell r="IB660">
            <v>0</v>
          </cell>
          <cell r="IC660">
            <v>0</v>
          </cell>
          <cell r="ID660">
            <v>0</v>
          </cell>
          <cell r="IE660">
            <v>7.5322040000047608E-5</v>
          </cell>
          <cell r="IF660">
            <v>0</v>
          </cell>
          <cell r="IG660">
            <v>0</v>
          </cell>
          <cell r="IH660">
            <v>7.5322039999999035E-5</v>
          </cell>
          <cell r="II660">
            <v>0</v>
          </cell>
          <cell r="IJ660">
            <v>0</v>
          </cell>
          <cell r="IK660">
            <v>0</v>
          </cell>
          <cell r="IL660">
            <v>0</v>
          </cell>
          <cell r="IM660">
            <v>0</v>
          </cell>
          <cell r="IN660">
            <v>0</v>
          </cell>
          <cell r="IO660">
            <v>0</v>
          </cell>
          <cell r="IP660">
            <v>0</v>
          </cell>
          <cell r="IQ660">
            <v>0</v>
          </cell>
          <cell r="IR660">
            <v>-1.6632296999996576E-4</v>
          </cell>
          <cell r="IS660">
            <v>0</v>
          </cell>
          <cell r="IT660">
            <v>0</v>
          </cell>
          <cell r="IU660">
            <v>-3.0705540999999281E-4</v>
          </cell>
          <cell r="IV660">
            <v>7.6964060000003776E-5</v>
          </cell>
          <cell r="IW660">
            <v>-1.0975042999999962E-4</v>
          </cell>
          <cell r="IX660">
            <v>1.7351881000000208E-4</v>
          </cell>
          <cell r="IY660">
            <v>0</v>
          </cell>
          <cell r="IZ660">
            <v>0</v>
          </cell>
          <cell r="JA660">
            <v>0</v>
          </cell>
          <cell r="JB660">
            <v>0</v>
          </cell>
          <cell r="JC660">
            <v>0</v>
          </cell>
          <cell r="JD660">
            <v>0</v>
          </cell>
          <cell r="JE660">
            <v>1.0472663900000789E-3</v>
          </cell>
          <cell r="JF660">
            <v>0</v>
          </cell>
          <cell r="JG660">
            <v>0</v>
          </cell>
          <cell r="JH660">
            <v>9.0320349999992167E-5</v>
          </cell>
          <cell r="JI660">
            <v>5.2931217000000419E-4</v>
          </cell>
          <cell r="JJ660">
            <v>5.7933621999999713E-4</v>
          </cell>
          <cell r="JK660">
            <v>-1.5170234999999782E-4</v>
          </cell>
          <cell r="JL660">
            <v>0</v>
          </cell>
          <cell r="JM660">
            <v>0</v>
          </cell>
          <cell r="JN660">
            <v>0</v>
          </cell>
          <cell r="JO660">
            <v>0</v>
          </cell>
          <cell r="JP660">
            <v>0</v>
          </cell>
          <cell r="JQ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4.8436466999995931E-4</v>
          </cell>
          <cell r="FF661">
            <v>-8.918440000005301E-6</v>
          </cell>
          <cell r="FG661">
            <v>-4.0032219000000341E-4</v>
          </cell>
          <cell r="FH661">
            <v>9.8435479999998965E-5</v>
          </cell>
          <cell r="FI661">
            <v>-9.3284009999999862E-5</v>
          </cell>
          <cell r="FJ661">
            <v>-8.1887180000000254E-5</v>
          </cell>
          <cell r="FK661">
            <v>7.9964029999997355E-5</v>
          </cell>
          <cell r="FL661">
            <v>5.9860990000000502E-5</v>
          </cell>
          <cell r="FM661">
            <v>0</v>
          </cell>
          <cell r="FN661">
            <v>9.8901829999997748E-5</v>
          </cell>
          <cell r="FO661">
            <v>2.3250750999999695E-4</v>
          </cell>
          <cell r="FP661">
            <v>1.985187999999985E-4</v>
          </cell>
          <cell r="FQ661">
            <v>3.00587849999992E-4</v>
          </cell>
          <cell r="FR661">
            <v>-1.1625069600000315E-3</v>
          </cell>
          <cell r="FS661">
            <v>-6.966024500000001E-4</v>
          </cell>
          <cell r="FT661">
            <v>-1.0802294999999809E-4</v>
          </cell>
          <cell r="FU661">
            <v>-2.7446004000000052E-4</v>
          </cell>
          <cell r="FV661">
            <v>-1.1620204999999995E-4</v>
          </cell>
          <cell r="FW661">
            <v>-9.9705759999998977E-5</v>
          </cell>
          <cell r="FX661">
            <v>3.496391999999876E-5</v>
          </cell>
          <cell r="FY661">
            <v>0</v>
          </cell>
          <cell r="FZ661">
            <v>5.3333199999984482E-6</v>
          </cell>
          <cell r="GA661">
            <v>0</v>
          </cell>
          <cell r="GB661">
            <v>1.9757197999999837E-4</v>
          </cell>
          <cell r="GC661">
            <v>1.955270400000042E-4</v>
          </cell>
          <cell r="GD661">
            <v>-3.0090996999999897E-4</v>
          </cell>
          <cell r="GE661">
            <v>-2.8151600000000943E-4</v>
          </cell>
          <cell r="GF661">
            <v>-1.0306520000002983E-5</v>
          </cell>
          <cell r="GG661">
            <v>2.1403435999999693E-4</v>
          </cell>
          <cell r="GH661">
            <v>-2.4262870000003184E-5</v>
          </cell>
          <cell r="GI661">
            <v>-9.1592760000000148E-5</v>
          </cell>
          <cell r="GJ661">
            <v>-9.9000419999998451E-5</v>
          </cell>
          <cell r="GK661">
            <v>1.380242199999996E-4</v>
          </cell>
          <cell r="GL661">
            <v>-5.7733759999999482E-5</v>
          </cell>
          <cell r="GM661">
            <v>0</v>
          </cell>
          <cell r="GN661">
            <v>0</v>
          </cell>
          <cell r="GO661">
            <v>4.8138959999999287E-5</v>
          </cell>
          <cell r="GP661">
            <v>9.8901129999995341E-5</v>
          </cell>
          <cell r="GQ661">
            <v>-4.977183399999946E-4</v>
          </cell>
          <cell r="GR661">
            <v>1.4384626000002454E-4</v>
          </cell>
          <cell r="GS661">
            <v>1.8024695000000424E-4</v>
          </cell>
          <cell r="GT661">
            <v>-4.7799149999999679E-5</v>
          </cell>
          <cell r="GU661">
            <v>-9.9999999999999395E-5</v>
          </cell>
          <cell r="GV661">
            <v>-1.0484486000000154E-4</v>
          </cell>
          <cell r="GW661">
            <v>6.2949865999999827E-4</v>
          </cell>
          <cell r="GX661">
            <v>-9.9545560000000727E-5</v>
          </cell>
          <cell r="GY661">
            <v>0</v>
          </cell>
          <cell r="GZ661">
            <v>9.0665019999998375E-5</v>
          </cell>
          <cell r="HA661">
            <v>-9.9804690000000057E-5</v>
          </cell>
          <cell r="HB661">
            <v>-2.0168514999999859E-4</v>
          </cell>
          <cell r="HC661">
            <v>-1.0222251999999349E-4</v>
          </cell>
          <cell r="HD661">
            <v>-6.6243999999326952E-7</v>
          </cell>
          <cell r="HE661">
            <v>1.2145583700000628E-3</v>
          </cell>
          <cell r="HF661">
            <v>-1.9893080999999757E-4</v>
          </cell>
          <cell r="HG661">
            <v>9.9999999999999395E-5</v>
          </cell>
          <cell r="HH661">
            <v>-2.7623939999998903E-5</v>
          </cell>
          <cell r="HI661">
            <v>3.1886386999999822E-4</v>
          </cell>
          <cell r="HJ661">
            <v>2.5774140000000417E-5</v>
          </cell>
          <cell r="HK661">
            <v>9.9778820000000212E-5</v>
          </cell>
          <cell r="HL661">
            <v>0</v>
          </cell>
          <cell r="HM661">
            <v>9.9125499999998257E-5</v>
          </cell>
          <cell r="HN661">
            <v>0</v>
          </cell>
          <cell r="HO661">
            <v>1.9969871999999875E-4</v>
          </cell>
          <cell r="HP661">
            <v>4.9787207000000222E-4</v>
          </cell>
          <cell r="HQ661">
            <v>1.0000000000000286E-4</v>
          </cell>
          <cell r="HR661">
            <v>1.2641805399999928E-3</v>
          </cell>
          <cell r="HS661">
            <v>0</v>
          </cell>
          <cell r="HT661">
            <v>2.986957500000012E-4</v>
          </cell>
          <cell r="HU661">
            <v>-2.6844950000000367E-5</v>
          </cell>
          <cell r="HV661">
            <v>2.9569266999999663E-4</v>
          </cell>
          <cell r="HW661">
            <v>0</v>
          </cell>
          <cell r="HX661">
            <v>0</v>
          </cell>
          <cell r="HY661">
            <v>0</v>
          </cell>
          <cell r="HZ661">
            <v>9.8728789999998762E-5</v>
          </cell>
          <cell r="IA661">
            <v>0</v>
          </cell>
          <cell r="IB661">
            <v>1.5693299999994248E-6</v>
          </cell>
          <cell r="IC661">
            <v>0</v>
          </cell>
          <cell r="ID661">
            <v>5.9633894999999715E-4</v>
          </cell>
          <cell r="IE661">
            <v>1.112768590000035E-3</v>
          </cell>
          <cell r="IF661">
            <v>9.9120389999998726E-5</v>
          </cell>
          <cell r="IG661">
            <v>6.9918819000000174E-4</v>
          </cell>
          <cell r="IH661">
            <v>-7.684494999999833E-5</v>
          </cell>
          <cell r="II661">
            <v>9.9897219999998954E-5</v>
          </cell>
          <cell r="IJ661">
            <v>9.9575680000005273E-5</v>
          </cell>
          <cell r="IK661">
            <v>1.9927135999999943E-4</v>
          </cell>
          <cell r="IL661">
            <v>-9.9490639999998132E-5</v>
          </cell>
          <cell r="IM661">
            <v>0</v>
          </cell>
          <cell r="IN661">
            <v>0</v>
          </cell>
          <cell r="IO661">
            <v>4.9129984000000071E-4</v>
          </cell>
          <cell r="IP661">
            <v>-1.9979385999999849E-4</v>
          </cell>
          <cell r="IQ661">
            <v>-1.9945463999999913E-4</v>
          </cell>
          <cell r="IR661">
            <v>-6.0069469000006981E-4</v>
          </cell>
          <cell r="IS661">
            <v>-2.0007120000000572E-4</v>
          </cell>
          <cell r="IT661">
            <v>-4.0000123999999956E-4</v>
          </cell>
          <cell r="IU661">
            <v>5.7261409999998653E-5</v>
          </cell>
          <cell r="IV661">
            <v>3.9914690000003583E-5</v>
          </cell>
          <cell r="IW661">
            <v>0</v>
          </cell>
          <cell r="IX661">
            <v>-9.5568229999998949E-5</v>
          </cell>
          <cell r="IY661">
            <v>0</v>
          </cell>
          <cell r="IZ661">
            <v>0</v>
          </cell>
          <cell r="JA661">
            <v>0</v>
          </cell>
          <cell r="JB661">
            <v>-1.6834800000004035E-6</v>
          </cell>
          <cell r="JC661">
            <v>-1.0000000000000286E-4</v>
          </cell>
          <cell r="JD661">
            <v>9.945335999999444E-5</v>
          </cell>
          <cell r="JE661">
            <v>-1.1372731800000091E-3</v>
          </cell>
          <cell r="JF661">
            <v>-2.9956113999999451E-4</v>
          </cell>
          <cell r="JG661">
            <v>-9.9999999999999395E-5</v>
          </cell>
          <cell r="JH661">
            <v>-8.5672240000000954E-5</v>
          </cell>
          <cell r="JI661">
            <v>-3.5839312000000498E-4</v>
          </cell>
          <cell r="JJ661">
            <v>0</v>
          </cell>
          <cell r="JK661">
            <v>9.8714709999999511E-5</v>
          </cell>
          <cell r="JL661">
            <v>0</v>
          </cell>
          <cell r="JM661">
            <v>0</v>
          </cell>
          <cell r="JN661">
            <v>0</v>
          </cell>
          <cell r="JO661">
            <v>-6.9182166999998823E-4</v>
          </cell>
          <cell r="JP661">
            <v>1.0000000000000286E-4</v>
          </cell>
          <cell r="JQ661">
            <v>1.9946028000000088E-4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2.6402678999998264E-4</v>
          </cell>
          <cell r="FF662">
            <v>0</v>
          </cell>
          <cell r="FG662">
            <v>0</v>
          </cell>
          <cell r="FH662">
            <v>1.3235998000000332E-4</v>
          </cell>
          <cell r="FI662">
            <v>0</v>
          </cell>
          <cell r="FJ662">
            <v>0</v>
          </cell>
          <cell r="FK662">
            <v>1.000000082740371E-11</v>
          </cell>
          <cell r="FL662">
            <v>0</v>
          </cell>
          <cell r="FM662">
            <v>0</v>
          </cell>
          <cell r="FN662">
            <v>0</v>
          </cell>
          <cell r="FO662">
            <v>1.3166679999999931E-4</v>
          </cell>
          <cell r="FP662">
            <v>0</v>
          </cell>
          <cell r="FQ662">
            <v>0</v>
          </cell>
          <cell r="FR662">
            <v>-1.000000082740371E-11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-1.000000082740371E-11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-8.1554630000035822E-5</v>
          </cell>
          <cell r="GF662">
            <v>-4.0470389999998357E-5</v>
          </cell>
          <cell r="GG662">
            <v>0</v>
          </cell>
          <cell r="GH662">
            <v>0</v>
          </cell>
          <cell r="GI662">
            <v>0</v>
          </cell>
          <cell r="GJ662">
            <v>0</v>
          </cell>
          <cell r="GK662">
            <v>0</v>
          </cell>
          <cell r="GL662">
            <v>0</v>
          </cell>
          <cell r="GM662">
            <v>0</v>
          </cell>
          <cell r="GN662">
            <v>0</v>
          </cell>
          <cell r="GO662">
            <v>-4.10842399999993E-5</v>
          </cell>
          <cell r="GP662">
            <v>0</v>
          </cell>
          <cell r="GQ662">
            <v>0</v>
          </cell>
          <cell r="GR662">
            <v>1.3564319000000657E-3</v>
          </cell>
          <cell r="GS662">
            <v>1.2536159999999852E-4</v>
          </cell>
          <cell r="GT662">
            <v>0</v>
          </cell>
          <cell r="GU662">
            <v>5.2590769999999454E-5</v>
          </cell>
          <cell r="GV662">
            <v>1.2012920100000005E-3</v>
          </cell>
          <cell r="GW662">
            <v>4.5680649999997602E-5</v>
          </cell>
          <cell r="GX662">
            <v>1.8942409999996718E-5</v>
          </cell>
          <cell r="GY662">
            <v>0</v>
          </cell>
          <cell r="GZ662">
            <v>0</v>
          </cell>
          <cell r="HA662">
            <v>0</v>
          </cell>
          <cell r="HB662">
            <v>-1.4118351000000362E-4</v>
          </cell>
          <cell r="HC662">
            <v>5.3747970000003753E-5</v>
          </cell>
          <cell r="HD662">
            <v>0</v>
          </cell>
          <cell r="HE662">
            <v>5.2134070000003918E-4</v>
          </cell>
          <cell r="HF662">
            <v>0</v>
          </cell>
          <cell r="HG662">
            <v>1.2148949999998826E-5</v>
          </cell>
          <cell r="HH662">
            <v>2.1290839999999617E-4</v>
          </cell>
          <cell r="HI662">
            <v>-1.0882590000003967E-5</v>
          </cell>
          <cell r="HJ662">
            <v>7.3441950000002754E-5</v>
          </cell>
          <cell r="HK662">
            <v>-1.935536000000071E-5</v>
          </cell>
          <cell r="HL662">
            <v>0</v>
          </cell>
          <cell r="HM662">
            <v>0</v>
          </cell>
          <cell r="HN662">
            <v>1.4354907999999944E-4</v>
          </cell>
          <cell r="HO662">
            <v>2.1248866999999672E-4</v>
          </cell>
          <cell r="HP662">
            <v>0</v>
          </cell>
          <cell r="HQ662">
            <v>-1.0295840000000556E-4</v>
          </cell>
          <cell r="HR662">
            <v>4.7002230000092737E-5</v>
          </cell>
          <cell r="HS662">
            <v>0</v>
          </cell>
          <cell r="HT662">
            <v>0</v>
          </cell>
          <cell r="HU662">
            <v>-7.3715039999998344E-5</v>
          </cell>
          <cell r="HV662">
            <v>7.3715049999999172E-5</v>
          </cell>
          <cell r="HW662">
            <v>0</v>
          </cell>
          <cell r="HX662">
            <v>-9.5237000000136796E-7</v>
          </cell>
          <cell r="HY662">
            <v>0</v>
          </cell>
          <cell r="HZ662">
            <v>0</v>
          </cell>
          <cell r="IA662">
            <v>0</v>
          </cell>
          <cell r="IB662">
            <v>4.7954590000003072E-5</v>
          </cell>
          <cell r="IC662">
            <v>0</v>
          </cell>
          <cell r="ID662">
            <v>0</v>
          </cell>
          <cell r="IE662">
            <v>5.6344089999993408E-5</v>
          </cell>
          <cell r="IF662">
            <v>0</v>
          </cell>
          <cell r="IG662">
            <v>0</v>
          </cell>
          <cell r="IH662">
            <v>5.6344090000000346E-5</v>
          </cell>
          <cell r="II662">
            <v>0</v>
          </cell>
          <cell r="IJ662">
            <v>0</v>
          </cell>
          <cell r="IK662">
            <v>0</v>
          </cell>
          <cell r="IL662">
            <v>0</v>
          </cell>
          <cell r="IM662">
            <v>0</v>
          </cell>
          <cell r="IN662">
            <v>0</v>
          </cell>
          <cell r="IO662">
            <v>0</v>
          </cell>
          <cell r="IP662">
            <v>0</v>
          </cell>
          <cell r="IQ662">
            <v>0</v>
          </cell>
          <cell r="IR662">
            <v>4.6171129999994509E-4</v>
          </cell>
          <cell r="IS662">
            <v>0</v>
          </cell>
          <cell r="IT662">
            <v>0</v>
          </cell>
          <cell r="IU662">
            <v>9.3837869999995049E-5</v>
          </cell>
          <cell r="IV662">
            <v>6.8577350000001425E-5</v>
          </cell>
          <cell r="IW662">
            <v>0</v>
          </cell>
          <cell r="IX662">
            <v>1.5492245999999821E-4</v>
          </cell>
          <cell r="IY662">
            <v>1.4437361999999898E-4</v>
          </cell>
          <cell r="IZ662">
            <v>0</v>
          </cell>
          <cell r="JA662">
            <v>0</v>
          </cell>
          <cell r="JB662">
            <v>0</v>
          </cell>
          <cell r="JC662">
            <v>0</v>
          </cell>
          <cell r="JD662">
            <v>0</v>
          </cell>
          <cell r="JE662">
            <v>-1.5950358999994307E-4</v>
          </cell>
          <cell r="JF662">
            <v>0</v>
          </cell>
          <cell r="JG662">
            <v>0</v>
          </cell>
          <cell r="JH662">
            <v>4.0941469999999924E-5</v>
          </cell>
          <cell r="JI662">
            <v>3.9636459999999041E-5</v>
          </cell>
          <cell r="JJ662">
            <v>1.9999994715913516E-11</v>
          </cell>
          <cell r="JK662">
            <v>-2.4008153999999921E-4</v>
          </cell>
          <cell r="JL662">
            <v>0</v>
          </cell>
          <cell r="JM662">
            <v>0</v>
          </cell>
          <cell r="JN662">
            <v>0</v>
          </cell>
          <cell r="JO662">
            <v>0</v>
          </cell>
          <cell r="JP662">
            <v>0</v>
          </cell>
          <cell r="JQ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1.4739160000004636E-4</v>
          </cell>
          <cell r="FF663">
            <v>0</v>
          </cell>
          <cell r="FG663">
            <v>0</v>
          </cell>
          <cell r="FH663">
            <v>1.3235998000000332E-4</v>
          </cell>
          <cell r="FI663">
            <v>0</v>
          </cell>
          <cell r="FJ663">
            <v>0</v>
          </cell>
          <cell r="FK663">
            <v>0</v>
          </cell>
          <cell r="FL663">
            <v>0</v>
          </cell>
          <cell r="FM663">
            <v>0</v>
          </cell>
          <cell r="FN663">
            <v>0</v>
          </cell>
          <cell r="FO663">
            <v>1.5031620000001411E-5</v>
          </cell>
          <cell r="FP663">
            <v>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-7.4361500000008629E-5</v>
          </cell>
          <cell r="GF663">
            <v>0</v>
          </cell>
          <cell r="GG663">
            <v>0</v>
          </cell>
          <cell r="GH663">
            <v>0</v>
          </cell>
          <cell r="GI663">
            <v>0</v>
          </cell>
          <cell r="GJ663">
            <v>-5.2646099999997809E-6</v>
          </cell>
          <cell r="GK663">
            <v>0</v>
          </cell>
          <cell r="GL663">
            <v>0</v>
          </cell>
          <cell r="GM663">
            <v>0</v>
          </cell>
          <cell r="GN663">
            <v>0</v>
          </cell>
          <cell r="GO663">
            <v>-6.9096890000001909E-5</v>
          </cell>
          <cell r="GP663">
            <v>0</v>
          </cell>
          <cell r="GQ663">
            <v>0</v>
          </cell>
          <cell r="GR663">
            <v>5.9242201999998301E-4</v>
          </cell>
          <cell r="GS663">
            <v>-1.8243968000000027E-4</v>
          </cell>
          <cell r="GT663">
            <v>-8.7172800000007156E-6</v>
          </cell>
          <cell r="GU663">
            <v>0</v>
          </cell>
          <cell r="GV663">
            <v>8.8320840000000525E-4</v>
          </cell>
          <cell r="GW663">
            <v>-8.2673110000000549E-5</v>
          </cell>
          <cell r="GX663">
            <v>0</v>
          </cell>
          <cell r="GY663">
            <v>-4.4117289999999476E-5</v>
          </cell>
          <cell r="GZ663">
            <v>0</v>
          </cell>
          <cell r="HA663">
            <v>7.0603200000005084E-5</v>
          </cell>
          <cell r="HB663">
            <v>-4.344222000000203E-5</v>
          </cell>
          <cell r="HC663">
            <v>0</v>
          </cell>
          <cell r="HD663">
            <v>0</v>
          </cell>
          <cell r="HE663">
            <v>-1.2925664999996478E-4</v>
          </cell>
          <cell r="HF663">
            <v>0</v>
          </cell>
          <cell r="HG663">
            <v>0</v>
          </cell>
          <cell r="HH663">
            <v>-1.2864610000000443E-4</v>
          </cell>
          <cell r="HI663">
            <v>-1.442847000000004E-4</v>
          </cell>
          <cell r="HJ663">
            <v>9.6218459999998507E-5</v>
          </cell>
          <cell r="HK663">
            <v>1.2207955000000104E-4</v>
          </cell>
          <cell r="HL663">
            <v>0</v>
          </cell>
          <cell r="HM663">
            <v>-1.442847100000047E-4</v>
          </cell>
          <cell r="HN663">
            <v>0</v>
          </cell>
          <cell r="HO663">
            <v>-3.3297559999999338E-5</v>
          </cell>
          <cell r="HP663">
            <v>0</v>
          </cell>
          <cell r="HQ663">
            <v>1.0295840999999945E-4</v>
          </cell>
          <cell r="HR663">
            <v>2.8705281999996668E-4</v>
          </cell>
          <cell r="HS663">
            <v>0</v>
          </cell>
          <cell r="HT663">
            <v>0</v>
          </cell>
          <cell r="HU663">
            <v>0</v>
          </cell>
          <cell r="HV663">
            <v>7.3715049999999172E-5</v>
          </cell>
          <cell r="HW663">
            <v>0</v>
          </cell>
          <cell r="HX663">
            <v>6.5907669999996921E-5</v>
          </cell>
          <cell r="HY663">
            <v>0</v>
          </cell>
          <cell r="HZ663">
            <v>0</v>
          </cell>
          <cell r="IA663">
            <v>0</v>
          </cell>
          <cell r="IB663">
            <v>1.4743009999999834E-4</v>
          </cell>
          <cell r="IC663">
            <v>0</v>
          </cell>
          <cell r="ID663">
            <v>0</v>
          </cell>
          <cell r="IE663">
            <v>8.2492580000037563E-5</v>
          </cell>
          <cell r="IF663">
            <v>0</v>
          </cell>
          <cell r="IG663">
            <v>0</v>
          </cell>
          <cell r="IH663">
            <v>2.8241730000003185E-5</v>
          </cell>
          <cell r="II663">
            <v>-4.9074920000002908E-5</v>
          </cell>
          <cell r="IJ663">
            <v>0</v>
          </cell>
          <cell r="IK663">
            <v>1.0332576999999565E-4</v>
          </cell>
          <cell r="IL663">
            <v>0</v>
          </cell>
          <cell r="IM663">
            <v>0</v>
          </cell>
          <cell r="IN663">
            <v>0</v>
          </cell>
          <cell r="IO663">
            <v>0</v>
          </cell>
          <cell r="IP663">
            <v>0</v>
          </cell>
          <cell r="IQ663">
            <v>0</v>
          </cell>
          <cell r="IR663">
            <v>2.9094312999994321E-4</v>
          </cell>
          <cell r="IS663">
            <v>0</v>
          </cell>
          <cell r="IT663">
            <v>0</v>
          </cell>
          <cell r="IU663">
            <v>8.4653169999997224E-5</v>
          </cell>
          <cell r="IV663">
            <v>2.1532227999999931E-4</v>
          </cell>
          <cell r="IW663">
            <v>-1.000000082740371E-11</v>
          </cell>
          <cell r="IX663">
            <v>-9.0323100000039291E-6</v>
          </cell>
          <cell r="IY663">
            <v>0</v>
          </cell>
          <cell r="IZ663">
            <v>0</v>
          </cell>
          <cell r="JA663">
            <v>0</v>
          </cell>
          <cell r="JB663">
            <v>0</v>
          </cell>
          <cell r="JC663">
            <v>0</v>
          </cell>
          <cell r="JD663">
            <v>0</v>
          </cell>
          <cell r="JE663">
            <v>4.7943564999997079E-4</v>
          </cell>
          <cell r="JF663">
            <v>0</v>
          </cell>
          <cell r="JG663">
            <v>0</v>
          </cell>
          <cell r="JH663">
            <v>2.7887310000002108E-5</v>
          </cell>
          <cell r="JI663">
            <v>-2.3196770000004363E-5</v>
          </cell>
          <cell r="JJ663">
            <v>4.7184163999999806E-4</v>
          </cell>
          <cell r="JK663">
            <v>2.9034699999958002E-6</v>
          </cell>
          <cell r="JL663">
            <v>0</v>
          </cell>
          <cell r="JM663">
            <v>0</v>
          </cell>
          <cell r="JN663">
            <v>0</v>
          </cell>
          <cell r="JO663">
            <v>0</v>
          </cell>
          <cell r="JP663">
            <v>0</v>
          </cell>
          <cell r="JQ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0</v>
          </cell>
          <cell r="FF664">
            <v>0</v>
          </cell>
          <cell r="FG664">
            <v>0</v>
          </cell>
          <cell r="FH664">
            <v>0</v>
          </cell>
          <cell r="FI664">
            <v>0</v>
          </cell>
          <cell r="FJ664">
            <v>0</v>
          </cell>
          <cell r="FK664">
            <v>0</v>
          </cell>
          <cell r="FL664">
            <v>0</v>
          </cell>
          <cell r="FM664">
            <v>0</v>
          </cell>
          <cell r="FN664">
            <v>0</v>
          </cell>
          <cell r="FO664">
            <v>0</v>
          </cell>
          <cell r="FP664">
            <v>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0</v>
          </cell>
          <cell r="GF664">
            <v>0</v>
          </cell>
          <cell r="GG664">
            <v>0</v>
          </cell>
          <cell r="GH664">
            <v>0</v>
          </cell>
          <cell r="GI664">
            <v>0</v>
          </cell>
          <cell r="GJ664">
            <v>0</v>
          </cell>
          <cell r="GK664">
            <v>0</v>
          </cell>
          <cell r="GL664">
            <v>0</v>
          </cell>
          <cell r="GM664">
            <v>0</v>
          </cell>
          <cell r="GN664">
            <v>0</v>
          </cell>
          <cell r="GO664">
            <v>0</v>
          </cell>
          <cell r="GP664">
            <v>0</v>
          </cell>
          <cell r="GQ664">
            <v>0</v>
          </cell>
          <cell r="GR664">
            <v>0</v>
          </cell>
          <cell r="GS664">
            <v>0</v>
          </cell>
          <cell r="GT664">
            <v>0</v>
          </cell>
          <cell r="GU664">
            <v>0</v>
          </cell>
          <cell r="GV664">
            <v>0</v>
          </cell>
          <cell r="GW664">
            <v>0</v>
          </cell>
          <cell r="GX664">
            <v>0</v>
          </cell>
          <cell r="GY664">
            <v>0</v>
          </cell>
          <cell r="GZ664">
            <v>0</v>
          </cell>
          <cell r="HA664">
            <v>0</v>
          </cell>
          <cell r="HB664">
            <v>0</v>
          </cell>
          <cell r="HC664">
            <v>0</v>
          </cell>
          <cell r="HD664">
            <v>0</v>
          </cell>
          <cell r="HE664">
            <v>0</v>
          </cell>
          <cell r="HF664">
            <v>0</v>
          </cell>
          <cell r="HG664">
            <v>0</v>
          </cell>
          <cell r="HH664">
            <v>0</v>
          </cell>
          <cell r="HI664">
            <v>0</v>
          </cell>
          <cell r="HJ664">
            <v>0</v>
          </cell>
          <cell r="HK664">
            <v>0</v>
          </cell>
          <cell r="HL664">
            <v>0</v>
          </cell>
          <cell r="HM664">
            <v>0</v>
          </cell>
          <cell r="HN664">
            <v>0</v>
          </cell>
          <cell r="HO664">
            <v>0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0</v>
          </cell>
          <cell r="HU664">
            <v>0</v>
          </cell>
          <cell r="HV664">
            <v>0</v>
          </cell>
          <cell r="HW664">
            <v>0</v>
          </cell>
          <cell r="HX664">
            <v>0</v>
          </cell>
          <cell r="HY664">
            <v>0</v>
          </cell>
          <cell r="HZ664">
            <v>0</v>
          </cell>
          <cell r="IA664">
            <v>0</v>
          </cell>
          <cell r="IB664">
            <v>0</v>
          </cell>
          <cell r="IC664">
            <v>0</v>
          </cell>
          <cell r="ID664">
            <v>0</v>
          </cell>
          <cell r="IE664">
            <v>0</v>
          </cell>
          <cell r="IF664">
            <v>0</v>
          </cell>
          <cell r="IG664">
            <v>0</v>
          </cell>
          <cell r="IH664">
            <v>0</v>
          </cell>
          <cell r="II664">
            <v>0</v>
          </cell>
          <cell r="IJ664">
            <v>0</v>
          </cell>
          <cell r="IK664">
            <v>0</v>
          </cell>
          <cell r="IL664">
            <v>0</v>
          </cell>
          <cell r="IM664">
            <v>0</v>
          </cell>
          <cell r="IN664">
            <v>0</v>
          </cell>
          <cell r="IO664">
            <v>0</v>
          </cell>
          <cell r="IP664">
            <v>0</v>
          </cell>
          <cell r="IQ664">
            <v>0</v>
          </cell>
          <cell r="IR664">
            <v>0</v>
          </cell>
          <cell r="IS664">
            <v>0</v>
          </cell>
          <cell r="IT664">
            <v>0</v>
          </cell>
          <cell r="IU664">
            <v>0</v>
          </cell>
          <cell r="IV664">
            <v>0</v>
          </cell>
          <cell r="IW664">
            <v>0</v>
          </cell>
          <cell r="IX664">
            <v>0</v>
          </cell>
          <cell r="IY664">
            <v>0</v>
          </cell>
          <cell r="IZ664">
            <v>0</v>
          </cell>
          <cell r="JA664">
            <v>0</v>
          </cell>
          <cell r="JB664">
            <v>0</v>
          </cell>
          <cell r="JC664">
            <v>0</v>
          </cell>
          <cell r="JD664">
            <v>0</v>
          </cell>
          <cell r="JE664">
            <v>0</v>
          </cell>
          <cell r="JF664">
            <v>0</v>
          </cell>
          <cell r="JG664">
            <v>0</v>
          </cell>
          <cell r="JH664">
            <v>0</v>
          </cell>
          <cell r="JI664">
            <v>0</v>
          </cell>
          <cell r="JJ664">
            <v>0</v>
          </cell>
          <cell r="JK664">
            <v>0</v>
          </cell>
          <cell r="JL664">
            <v>0</v>
          </cell>
          <cell r="JM664">
            <v>0</v>
          </cell>
          <cell r="JN664">
            <v>0</v>
          </cell>
          <cell r="JO664">
            <v>0</v>
          </cell>
          <cell r="JP664">
            <v>0</v>
          </cell>
          <cell r="JQ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0</v>
          </cell>
          <cell r="FG665">
            <v>0</v>
          </cell>
          <cell r="FH665">
            <v>0</v>
          </cell>
          <cell r="FI665">
            <v>0</v>
          </cell>
          <cell r="FJ665">
            <v>0</v>
          </cell>
          <cell r="FK665">
            <v>0</v>
          </cell>
          <cell r="FL665">
            <v>0</v>
          </cell>
          <cell r="FM665">
            <v>0</v>
          </cell>
          <cell r="FN665">
            <v>0</v>
          </cell>
          <cell r="FO665">
            <v>0</v>
          </cell>
          <cell r="FP665">
            <v>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0</v>
          </cell>
          <cell r="GF665">
            <v>0</v>
          </cell>
          <cell r="GG665">
            <v>0</v>
          </cell>
          <cell r="GH665">
            <v>0</v>
          </cell>
          <cell r="GI665">
            <v>0</v>
          </cell>
          <cell r="GJ665">
            <v>0</v>
          </cell>
          <cell r="GK665">
            <v>0</v>
          </cell>
          <cell r="GL665">
            <v>0</v>
          </cell>
          <cell r="GM665">
            <v>0</v>
          </cell>
          <cell r="GN665">
            <v>0</v>
          </cell>
          <cell r="GO665">
            <v>0</v>
          </cell>
          <cell r="GP665">
            <v>0</v>
          </cell>
          <cell r="GQ665">
            <v>0</v>
          </cell>
          <cell r="GR665">
            <v>0</v>
          </cell>
          <cell r="GS665">
            <v>0</v>
          </cell>
          <cell r="GT665">
            <v>0</v>
          </cell>
          <cell r="GU665">
            <v>0</v>
          </cell>
          <cell r="GV665">
            <v>0</v>
          </cell>
          <cell r="GW665">
            <v>0</v>
          </cell>
          <cell r="GX665">
            <v>0</v>
          </cell>
          <cell r="GY665">
            <v>0</v>
          </cell>
          <cell r="GZ665">
            <v>0</v>
          </cell>
          <cell r="HA665">
            <v>0</v>
          </cell>
          <cell r="HB665">
            <v>0</v>
          </cell>
          <cell r="HC665">
            <v>0</v>
          </cell>
          <cell r="HD665">
            <v>0</v>
          </cell>
          <cell r="HE665">
            <v>0</v>
          </cell>
          <cell r="HF665">
            <v>0</v>
          </cell>
          <cell r="HG665">
            <v>0</v>
          </cell>
          <cell r="HH665">
            <v>0</v>
          </cell>
          <cell r="HI665">
            <v>0</v>
          </cell>
          <cell r="HJ665">
            <v>0</v>
          </cell>
          <cell r="HK665">
            <v>0</v>
          </cell>
          <cell r="HL665">
            <v>0</v>
          </cell>
          <cell r="HM665">
            <v>0</v>
          </cell>
          <cell r="HN665">
            <v>0</v>
          </cell>
          <cell r="HO665">
            <v>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0</v>
          </cell>
          <cell r="HU665">
            <v>0</v>
          </cell>
          <cell r="HV665">
            <v>0</v>
          </cell>
          <cell r="HW665">
            <v>0</v>
          </cell>
          <cell r="HX665">
            <v>0</v>
          </cell>
          <cell r="HY665">
            <v>0</v>
          </cell>
          <cell r="HZ665">
            <v>0</v>
          </cell>
          <cell r="IA665">
            <v>0</v>
          </cell>
          <cell r="IB665">
            <v>0</v>
          </cell>
          <cell r="IC665">
            <v>0</v>
          </cell>
          <cell r="ID665">
            <v>0</v>
          </cell>
          <cell r="IE665">
            <v>0</v>
          </cell>
          <cell r="IF665">
            <v>0</v>
          </cell>
          <cell r="IG665">
            <v>0</v>
          </cell>
          <cell r="IH665">
            <v>0</v>
          </cell>
          <cell r="II665">
            <v>0</v>
          </cell>
          <cell r="IJ665">
            <v>0</v>
          </cell>
          <cell r="IK665">
            <v>0</v>
          </cell>
          <cell r="IL665">
            <v>0</v>
          </cell>
          <cell r="IM665">
            <v>0</v>
          </cell>
          <cell r="IN665">
            <v>0</v>
          </cell>
          <cell r="IO665">
            <v>0</v>
          </cell>
          <cell r="IP665">
            <v>0</v>
          </cell>
          <cell r="IQ665">
            <v>0</v>
          </cell>
          <cell r="IR665">
            <v>0</v>
          </cell>
          <cell r="IS665">
            <v>0</v>
          </cell>
          <cell r="IT665">
            <v>0</v>
          </cell>
          <cell r="IU665">
            <v>0</v>
          </cell>
          <cell r="IV665">
            <v>0</v>
          </cell>
          <cell r="IW665">
            <v>0</v>
          </cell>
          <cell r="IX665">
            <v>0</v>
          </cell>
          <cell r="IY665">
            <v>0</v>
          </cell>
          <cell r="IZ665">
            <v>0</v>
          </cell>
          <cell r="JA665">
            <v>0</v>
          </cell>
          <cell r="JB665">
            <v>0</v>
          </cell>
          <cell r="JC665">
            <v>0</v>
          </cell>
          <cell r="JD665">
            <v>0</v>
          </cell>
          <cell r="JE665">
            <v>0</v>
          </cell>
          <cell r="JF665">
            <v>0</v>
          </cell>
          <cell r="JG665">
            <v>0</v>
          </cell>
          <cell r="JH665">
            <v>0</v>
          </cell>
          <cell r="JI665">
            <v>0</v>
          </cell>
          <cell r="JJ665">
            <v>0</v>
          </cell>
          <cell r="JK665">
            <v>0</v>
          </cell>
          <cell r="JL665">
            <v>0</v>
          </cell>
          <cell r="JM665">
            <v>0</v>
          </cell>
          <cell r="JN665">
            <v>0</v>
          </cell>
          <cell r="JO665">
            <v>0</v>
          </cell>
          <cell r="JP665">
            <v>0</v>
          </cell>
          <cell r="JQ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0</v>
          </cell>
          <cell r="FF666">
            <v>0</v>
          </cell>
          <cell r="FG666">
            <v>0</v>
          </cell>
          <cell r="FH666">
            <v>0</v>
          </cell>
          <cell r="FI666">
            <v>0</v>
          </cell>
          <cell r="FJ666">
            <v>0</v>
          </cell>
          <cell r="FK666">
            <v>0</v>
          </cell>
          <cell r="FL666">
            <v>0</v>
          </cell>
          <cell r="FM666">
            <v>0</v>
          </cell>
          <cell r="FN666">
            <v>0</v>
          </cell>
          <cell r="FO666">
            <v>0</v>
          </cell>
          <cell r="FP666">
            <v>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0</v>
          </cell>
          <cell r="GF666">
            <v>0</v>
          </cell>
          <cell r="GG666">
            <v>0</v>
          </cell>
          <cell r="GH666">
            <v>0</v>
          </cell>
          <cell r="GI666">
            <v>0</v>
          </cell>
          <cell r="GJ666">
            <v>0</v>
          </cell>
          <cell r="GK666">
            <v>0</v>
          </cell>
          <cell r="GL666">
            <v>0</v>
          </cell>
          <cell r="GM666">
            <v>0</v>
          </cell>
          <cell r="GN666">
            <v>0</v>
          </cell>
          <cell r="GO666">
            <v>0</v>
          </cell>
          <cell r="GP666">
            <v>0</v>
          </cell>
          <cell r="GQ666">
            <v>0</v>
          </cell>
          <cell r="GR666">
            <v>0</v>
          </cell>
          <cell r="GS666">
            <v>0</v>
          </cell>
          <cell r="GT666">
            <v>0</v>
          </cell>
          <cell r="GU666">
            <v>0</v>
          </cell>
          <cell r="GV666">
            <v>0</v>
          </cell>
          <cell r="GW666">
            <v>0</v>
          </cell>
          <cell r="GX666">
            <v>0</v>
          </cell>
          <cell r="GY666">
            <v>0</v>
          </cell>
          <cell r="GZ666">
            <v>0</v>
          </cell>
          <cell r="HA666">
            <v>0</v>
          </cell>
          <cell r="HB666">
            <v>0</v>
          </cell>
          <cell r="HC666">
            <v>0</v>
          </cell>
          <cell r="HD666">
            <v>0</v>
          </cell>
          <cell r="HE666">
            <v>0</v>
          </cell>
          <cell r="HF666">
            <v>0</v>
          </cell>
          <cell r="HG666">
            <v>0</v>
          </cell>
          <cell r="HH666">
            <v>0</v>
          </cell>
          <cell r="HI666">
            <v>0</v>
          </cell>
          <cell r="HJ666">
            <v>0</v>
          </cell>
          <cell r="HK666">
            <v>0</v>
          </cell>
          <cell r="HL666">
            <v>0</v>
          </cell>
          <cell r="HM666">
            <v>0</v>
          </cell>
          <cell r="HN666">
            <v>0</v>
          </cell>
          <cell r="HO666">
            <v>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0</v>
          </cell>
          <cell r="HU666">
            <v>0</v>
          </cell>
          <cell r="HV666">
            <v>0</v>
          </cell>
          <cell r="HW666">
            <v>0</v>
          </cell>
          <cell r="HX666">
            <v>0</v>
          </cell>
          <cell r="HY666">
            <v>0</v>
          </cell>
          <cell r="HZ666">
            <v>0</v>
          </cell>
          <cell r="IA666">
            <v>0</v>
          </cell>
          <cell r="IB666">
            <v>0</v>
          </cell>
          <cell r="IC666">
            <v>0</v>
          </cell>
          <cell r="ID666">
            <v>0</v>
          </cell>
          <cell r="IE666">
            <v>0</v>
          </cell>
          <cell r="IF666">
            <v>0</v>
          </cell>
          <cell r="IG666">
            <v>0</v>
          </cell>
          <cell r="IH666">
            <v>0</v>
          </cell>
          <cell r="II666">
            <v>0</v>
          </cell>
          <cell r="IJ666">
            <v>0</v>
          </cell>
          <cell r="IK666">
            <v>0</v>
          </cell>
          <cell r="IL666">
            <v>0</v>
          </cell>
          <cell r="IM666">
            <v>0</v>
          </cell>
          <cell r="IN666">
            <v>0</v>
          </cell>
          <cell r="IO666">
            <v>0</v>
          </cell>
          <cell r="IP666">
            <v>0</v>
          </cell>
          <cell r="IQ666">
            <v>0</v>
          </cell>
          <cell r="IR666">
            <v>0</v>
          </cell>
          <cell r="IS666">
            <v>0</v>
          </cell>
          <cell r="IT666">
            <v>0</v>
          </cell>
          <cell r="IU666">
            <v>0</v>
          </cell>
          <cell r="IV666">
            <v>0</v>
          </cell>
          <cell r="IW666">
            <v>0</v>
          </cell>
          <cell r="IX666">
            <v>0</v>
          </cell>
          <cell r="IY666">
            <v>0</v>
          </cell>
          <cell r="IZ666">
            <v>0</v>
          </cell>
          <cell r="JA666">
            <v>0</v>
          </cell>
          <cell r="JB666">
            <v>0</v>
          </cell>
          <cell r="JC666">
            <v>0</v>
          </cell>
          <cell r="JD666">
            <v>0</v>
          </cell>
          <cell r="JE666">
            <v>0</v>
          </cell>
          <cell r="JF666">
            <v>0</v>
          </cell>
          <cell r="JG666">
            <v>0</v>
          </cell>
          <cell r="JH666">
            <v>0</v>
          </cell>
          <cell r="JI666">
            <v>0</v>
          </cell>
          <cell r="JJ666">
            <v>0</v>
          </cell>
          <cell r="JK666">
            <v>0</v>
          </cell>
          <cell r="JL666">
            <v>0</v>
          </cell>
          <cell r="JM666">
            <v>0</v>
          </cell>
          <cell r="JN666">
            <v>0</v>
          </cell>
          <cell r="JO666">
            <v>0</v>
          </cell>
          <cell r="JP666">
            <v>0</v>
          </cell>
          <cell r="JQ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0</v>
          </cell>
          <cell r="FF667">
            <v>0</v>
          </cell>
          <cell r="FG667">
            <v>0</v>
          </cell>
          <cell r="FH667">
            <v>0</v>
          </cell>
          <cell r="FI667">
            <v>0</v>
          </cell>
          <cell r="FJ667">
            <v>0</v>
          </cell>
          <cell r="FK667">
            <v>0</v>
          </cell>
          <cell r="FL667">
            <v>0</v>
          </cell>
          <cell r="FM667">
            <v>0</v>
          </cell>
          <cell r="FN667">
            <v>0</v>
          </cell>
          <cell r="FO667">
            <v>0</v>
          </cell>
          <cell r="FP667">
            <v>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0</v>
          </cell>
          <cell r="GF667">
            <v>0</v>
          </cell>
          <cell r="GG667">
            <v>0</v>
          </cell>
          <cell r="GH667">
            <v>0</v>
          </cell>
          <cell r="GI667">
            <v>0</v>
          </cell>
          <cell r="GJ667">
            <v>0</v>
          </cell>
          <cell r="GK667">
            <v>0</v>
          </cell>
          <cell r="GL667">
            <v>0</v>
          </cell>
          <cell r="GM667">
            <v>0</v>
          </cell>
          <cell r="GN667">
            <v>0</v>
          </cell>
          <cell r="GO667">
            <v>0</v>
          </cell>
          <cell r="GP667">
            <v>0</v>
          </cell>
          <cell r="GQ667">
            <v>0</v>
          </cell>
          <cell r="GR667">
            <v>0</v>
          </cell>
          <cell r="GS667">
            <v>0</v>
          </cell>
          <cell r="GT667">
            <v>0</v>
          </cell>
          <cell r="GU667">
            <v>0</v>
          </cell>
          <cell r="GV667">
            <v>0</v>
          </cell>
          <cell r="GW667">
            <v>0</v>
          </cell>
          <cell r="GX667">
            <v>0</v>
          </cell>
          <cell r="GY667">
            <v>0</v>
          </cell>
          <cell r="GZ667">
            <v>0</v>
          </cell>
          <cell r="HA667">
            <v>0</v>
          </cell>
          <cell r="HB667">
            <v>0</v>
          </cell>
          <cell r="HC667">
            <v>0</v>
          </cell>
          <cell r="HD667">
            <v>0</v>
          </cell>
          <cell r="HE667">
            <v>0</v>
          </cell>
          <cell r="HF667">
            <v>0</v>
          </cell>
          <cell r="HG667">
            <v>0</v>
          </cell>
          <cell r="HH667">
            <v>0</v>
          </cell>
          <cell r="HI667">
            <v>0</v>
          </cell>
          <cell r="HJ667">
            <v>0</v>
          </cell>
          <cell r="HK667">
            <v>0</v>
          </cell>
          <cell r="HL667">
            <v>0</v>
          </cell>
          <cell r="HM667">
            <v>0</v>
          </cell>
          <cell r="HN667">
            <v>0</v>
          </cell>
          <cell r="HO667">
            <v>0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0</v>
          </cell>
          <cell r="HU667">
            <v>0</v>
          </cell>
          <cell r="HV667">
            <v>0</v>
          </cell>
          <cell r="HW667">
            <v>0</v>
          </cell>
          <cell r="HX667">
            <v>0</v>
          </cell>
          <cell r="HY667">
            <v>0</v>
          </cell>
          <cell r="HZ667">
            <v>0</v>
          </cell>
          <cell r="IA667">
            <v>0</v>
          </cell>
          <cell r="IB667">
            <v>0</v>
          </cell>
          <cell r="IC667">
            <v>0</v>
          </cell>
          <cell r="ID667">
            <v>0</v>
          </cell>
          <cell r="IE667">
            <v>0</v>
          </cell>
          <cell r="IF667">
            <v>0</v>
          </cell>
          <cell r="IG667">
            <v>0</v>
          </cell>
          <cell r="IH667">
            <v>0</v>
          </cell>
          <cell r="II667">
            <v>0</v>
          </cell>
          <cell r="IJ667">
            <v>0</v>
          </cell>
          <cell r="IK667">
            <v>0</v>
          </cell>
          <cell r="IL667">
            <v>0</v>
          </cell>
          <cell r="IM667">
            <v>0</v>
          </cell>
          <cell r="IN667">
            <v>0</v>
          </cell>
          <cell r="IO667">
            <v>0</v>
          </cell>
          <cell r="IP667">
            <v>0</v>
          </cell>
          <cell r="IQ667">
            <v>0</v>
          </cell>
          <cell r="IR667">
            <v>0</v>
          </cell>
          <cell r="IS667">
            <v>0</v>
          </cell>
          <cell r="IT667">
            <v>0</v>
          </cell>
          <cell r="IU667">
            <v>0</v>
          </cell>
          <cell r="IV667">
            <v>0</v>
          </cell>
          <cell r="IW667">
            <v>0</v>
          </cell>
          <cell r="IX667">
            <v>0</v>
          </cell>
          <cell r="IY667">
            <v>0</v>
          </cell>
          <cell r="IZ667">
            <v>0</v>
          </cell>
          <cell r="JA667">
            <v>0</v>
          </cell>
          <cell r="JB667">
            <v>0</v>
          </cell>
          <cell r="JC667">
            <v>0</v>
          </cell>
          <cell r="JD667">
            <v>0</v>
          </cell>
          <cell r="JE667">
            <v>0</v>
          </cell>
          <cell r="JF667">
            <v>0</v>
          </cell>
          <cell r="JG667">
            <v>0</v>
          </cell>
          <cell r="JH667">
            <v>0</v>
          </cell>
          <cell r="JI667">
            <v>0</v>
          </cell>
          <cell r="JJ667">
            <v>0</v>
          </cell>
          <cell r="JK667">
            <v>0</v>
          </cell>
          <cell r="JL667">
            <v>0</v>
          </cell>
          <cell r="JM667">
            <v>0</v>
          </cell>
          <cell r="JN667">
            <v>0</v>
          </cell>
          <cell r="JO667">
            <v>0</v>
          </cell>
          <cell r="JP667">
            <v>0</v>
          </cell>
          <cell r="JQ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0</v>
          </cell>
          <cell r="FG668">
            <v>0</v>
          </cell>
          <cell r="FH668">
            <v>0</v>
          </cell>
          <cell r="FI668">
            <v>0</v>
          </cell>
          <cell r="FJ668">
            <v>0</v>
          </cell>
          <cell r="FK668">
            <v>0</v>
          </cell>
          <cell r="FL668">
            <v>0</v>
          </cell>
          <cell r="FM668">
            <v>0</v>
          </cell>
          <cell r="FN668">
            <v>0</v>
          </cell>
          <cell r="FO668">
            <v>0</v>
          </cell>
          <cell r="FP668">
            <v>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3.2030000000058713E-8</v>
          </cell>
          <cell r="GF668">
            <v>0</v>
          </cell>
          <cell r="GG668">
            <v>0</v>
          </cell>
          <cell r="GH668">
            <v>2.3200000000000049E-8</v>
          </cell>
          <cell r="GI668">
            <v>9.7040000000005427E-8</v>
          </cell>
          <cell r="GJ668">
            <v>-4.3560000000003019E-8</v>
          </cell>
          <cell r="GK668">
            <v>-4.1409999999999998E-8</v>
          </cell>
          <cell r="GL668">
            <v>-1.2360000000000674E-8</v>
          </cell>
          <cell r="GM668">
            <v>9.120000000001024E-9</v>
          </cell>
          <cell r="GN668">
            <v>0</v>
          </cell>
          <cell r="GO668">
            <v>0</v>
          </cell>
          <cell r="GP668">
            <v>0</v>
          </cell>
          <cell r="GQ668">
            <v>0</v>
          </cell>
          <cell r="GR668">
            <v>0</v>
          </cell>
          <cell r="GS668">
            <v>0</v>
          </cell>
          <cell r="GT668">
            <v>0</v>
          </cell>
          <cell r="GU668">
            <v>0</v>
          </cell>
          <cell r="GV668">
            <v>0</v>
          </cell>
          <cell r="GW668">
            <v>0</v>
          </cell>
          <cell r="GX668">
            <v>0</v>
          </cell>
          <cell r="GY668">
            <v>0</v>
          </cell>
          <cell r="GZ668">
            <v>0</v>
          </cell>
          <cell r="HA668">
            <v>0</v>
          </cell>
          <cell r="HB668">
            <v>0</v>
          </cell>
          <cell r="HC668">
            <v>0</v>
          </cell>
          <cell r="HD668">
            <v>0</v>
          </cell>
          <cell r="HE668">
            <v>5.2500000000013473E-8</v>
          </cell>
          <cell r="HF668">
            <v>0</v>
          </cell>
          <cell r="HG668">
            <v>0</v>
          </cell>
          <cell r="HH668">
            <v>0</v>
          </cell>
          <cell r="HI668">
            <v>0</v>
          </cell>
          <cell r="HJ668">
            <v>0</v>
          </cell>
          <cell r="HK668">
            <v>0</v>
          </cell>
          <cell r="HL668">
            <v>0</v>
          </cell>
          <cell r="HM668">
            <v>0</v>
          </cell>
          <cell r="HN668">
            <v>5.2499999999999921E-8</v>
          </cell>
          <cell r="HO668">
            <v>0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0</v>
          </cell>
          <cell r="HU668">
            <v>0</v>
          </cell>
          <cell r="HV668">
            <v>0</v>
          </cell>
          <cell r="HW668">
            <v>0</v>
          </cell>
          <cell r="HX668">
            <v>0</v>
          </cell>
          <cell r="HY668">
            <v>0</v>
          </cell>
          <cell r="HZ668">
            <v>0</v>
          </cell>
          <cell r="IA668">
            <v>0</v>
          </cell>
          <cell r="IB668">
            <v>0</v>
          </cell>
          <cell r="IC668">
            <v>0</v>
          </cell>
          <cell r="ID668">
            <v>0</v>
          </cell>
          <cell r="IE668">
            <v>0</v>
          </cell>
          <cell r="IF668">
            <v>0</v>
          </cell>
          <cell r="IG668">
            <v>0</v>
          </cell>
          <cell r="IH668">
            <v>0</v>
          </cell>
          <cell r="II668">
            <v>0</v>
          </cell>
          <cell r="IJ668">
            <v>0</v>
          </cell>
          <cell r="IK668">
            <v>0</v>
          </cell>
          <cell r="IL668">
            <v>0</v>
          </cell>
          <cell r="IM668">
            <v>0</v>
          </cell>
          <cell r="IN668">
            <v>0</v>
          </cell>
          <cell r="IO668">
            <v>0</v>
          </cell>
          <cell r="IP668">
            <v>0</v>
          </cell>
          <cell r="IQ668">
            <v>0</v>
          </cell>
          <cell r="IR668">
            <v>0</v>
          </cell>
          <cell r="IS668">
            <v>0</v>
          </cell>
          <cell r="IT668">
            <v>0</v>
          </cell>
          <cell r="IU668">
            <v>0</v>
          </cell>
          <cell r="IV668">
            <v>0</v>
          </cell>
          <cell r="IW668">
            <v>0</v>
          </cell>
          <cell r="IX668">
            <v>0</v>
          </cell>
          <cell r="IY668">
            <v>0</v>
          </cell>
          <cell r="IZ668">
            <v>0</v>
          </cell>
          <cell r="JA668">
            <v>0</v>
          </cell>
          <cell r="JB668">
            <v>0</v>
          </cell>
          <cell r="JC668">
            <v>0</v>
          </cell>
          <cell r="JD668">
            <v>0</v>
          </cell>
          <cell r="JE668">
            <v>-4.4740000000012721E-8</v>
          </cell>
          <cell r="JF668">
            <v>0</v>
          </cell>
          <cell r="JG668">
            <v>0</v>
          </cell>
          <cell r="JH668">
            <v>-4.4740000000000863E-8</v>
          </cell>
          <cell r="JI668">
            <v>0</v>
          </cell>
          <cell r="JJ668">
            <v>0</v>
          </cell>
          <cell r="JK668">
            <v>0</v>
          </cell>
          <cell r="JL668">
            <v>0</v>
          </cell>
          <cell r="JM668">
            <v>0</v>
          </cell>
          <cell r="JN668">
            <v>0</v>
          </cell>
          <cell r="JO668">
            <v>0</v>
          </cell>
          <cell r="JP668">
            <v>0</v>
          </cell>
          <cell r="JQ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0</v>
          </cell>
          <cell r="FF669">
            <v>0</v>
          </cell>
          <cell r="FG669">
            <v>0</v>
          </cell>
          <cell r="FH669">
            <v>0</v>
          </cell>
          <cell r="FI669">
            <v>0</v>
          </cell>
          <cell r="FJ669">
            <v>0</v>
          </cell>
          <cell r="FK669">
            <v>0</v>
          </cell>
          <cell r="FL669">
            <v>0</v>
          </cell>
          <cell r="FM669">
            <v>0</v>
          </cell>
          <cell r="FN669">
            <v>0</v>
          </cell>
          <cell r="FO669">
            <v>0</v>
          </cell>
          <cell r="FP669">
            <v>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-6.1488378000018606E-4</v>
          </cell>
          <cell r="GF669">
            <v>7.4309999986699182E-8</v>
          </cell>
          <cell r="GG669">
            <v>-5.9207429999985628E-5</v>
          </cell>
          <cell r="GH669">
            <v>1.6383450000018174E-5</v>
          </cell>
          <cell r="GI669">
            <v>-9.8036790000005647E-5</v>
          </cell>
          <cell r="GJ669">
            <v>-1.0905990999998671E-4</v>
          </cell>
          <cell r="GK669">
            <v>-4.6659329999990118E-5</v>
          </cell>
          <cell r="GL669">
            <v>7.5127240000000262E-5</v>
          </cell>
          <cell r="GM669">
            <v>-4.305863400000387E-4</v>
          </cell>
          <cell r="GN669">
            <v>7.4919999981659657E-8</v>
          </cell>
          <cell r="GO669">
            <v>3.6957230000023156E-5</v>
          </cell>
          <cell r="GP669">
            <v>3.3290000006624965E-8</v>
          </cell>
          <cell r="GQ669">
            <v>1.5579999998460714E-8</v>
          </cell>
          <cell r="GR669">
            <v>1.6452655999987797E-4</v>
          </cell>
          <cell r="GS669">
            <v>4.5773410000005121E-5</v>
          </cell>
          <cell r="GT669">
            <v>-1.519814999995095E-5</v>
          </cell>
          <cell r="GU669">
            <v>2.3452652000000018E-4</v>
          </cell>
          <cell r="GV669">
            <v>-3.0251880999998537E-4</v>
          </cell>
          <cell r="GW669">
            <v>-1.7231280999999155E-4</v>
          </cell>
          <cell r="GX669">
            <v>-4.3305060000026208E-5</v>
          </cell>
          <cell r="GY669">
            <v>6.3112650000030079E-5</v>
          </cell>
          <cell r="GZ669">
            <v>3.9816566999997804E-4</v>
          </cell>
          <cell r="HA669">
            <v>-3.1198329999981844E-5</v>
          </cell>
          <cell r="HB669">
            <v>-4.4741679999987793E-5</v>
          </cell>
          <cell r="HC669">
            <v>1.1992949999983793E-5</v>
          </cell>
          <cell r="HD669">
            <v>2.0230199999998755E-5</v>
          </cell>
          <cell r="HE669">
            <v>1.4067325500002337E-3</v>
          </cell>
          <cell r="HF669">
            <v>-4.2579840000001035E-5</v>
          </cell>
          <cell r="HG669">
            <v>-5.1911841999999209E-4</v>
          </cell>
          <cell r="HH669">
            <v>4.6834176000001837E-4</v>
          </cell>
          <cell r="HI669">
            <v>-3.4018037999999917E-4</v>
          </cell>
          <cell r="HJ669">
            <v>1.4562275000001845E-4</v>
          </cell>
          <cell r="HK669">
            <v>2.7344266000001172E-4</v>
          </cell>
          <cell r="HL669">
            <v>1.0056408900000063E-3</v>
          </cell>
          <cell r="HM669">
            <v>4.4488446999998987E-4</v>
          </cell>
          <cell r="HN669">
            <v>2.1408754999999169E-4</v>
          </cell>
          <cell r="HO669">
            <v>-2.6863739000004827E-4</v>
          </cell>
          <cell r="HP669">
            <v>1.1097856999997546E-4</v>
          </cell>
          <cell r="HQ669">
            <v>-8.5750070000001344E-5</v>
          </cell>
          <cell r="HR669">
            <v>-6.778896200005935E-4</v>
          </cell>
          <cell r="HS669">
            <v>-2.5042335000002858E-4</v>
          </cell>
          <cell r="HT669">
            <v>4.8295387999999773E-4</v>
          </cell>
          <cell r="HU669">
            <v>-1.8024595000001864E-4</v>
          </cell>
          <cell r="HV669">
            <v>2.8932870000000777E-4</v>
          </cell>
          <cell r="HW669">
            <v>-6.6471348000002317E-4</v>
          </cell>
          <cell r="HX669">
            <v>3.9968356999997567E-4</v>
          </cell>
          <cell r="HY669">
            <v>1.5820209999994894E-4</v>
          </cell>
          <cell r="HZ669">
            <v>-4.2240551000000126E-4</v>
          </cell>
          <cell r="IA669">
            <v>-1.9958488000001995E-4</v>
          </cell>
          <cell r="IB669">
            <v>-2.4403546000004162E-4</v>
          </cell>
          <cell r="IC669">
            <v>-2.8384010000020998E-5</v>
          </cell>
          <cell r="ID669">
            <v>-1.826523000000857E-5</v>
          </cell>
          <cell r="IE669">
            <v>-3.6490131000022075E-4</v>
          </cell>
          <cell r="IF669">
            <v>2.3839151999999197E-4</v>
          </cell>
          <cell r="IG669">
            <v>1.1744365999999395E-4</v>
          </cell>
          <cell r="IH669">
            <v>2.773594999999629E-5</v>
          </cell>
          <cell r="II669">
            <v>-3.951659000001051E-5</v>
          </cell>
          <cell r="IJ669">
            <v>-2.9243667999995226E-4</v>
          </cell>
          <cell r="IK669">
            <v>5.775129199999951E-4</v>
          </cell>
          <cell r="IL669">
            <v>-6.0618982000000543E-4</v>
          </cell>
          <cell r="IM669">
            <v>-1.259472899999281E-4</v>
          </cell>
          <cell r="IN669">
            <v>6.7822779999948679E-5</v>
          </cell>
          <cell r="IO669">
            <v>-1.3344803000001071E-4</v>
          </cell>
          <cell r="IP669">
            <v>-1.1139728000000848E-4</v>
          </cell>
          <cell r="IQ669">
            <v>-8.4872449999995325E-5</v>
          </cell>
          <cell r="IR669">
            <v>6.6709295000011437E-4</v>
          </cell>
          <cell r="IS669">
            <v>3.1784490000000276E-4</v>
          </cell>
          <cell r="IT669">
            <v>-5.3329000000001958E-4</v>
          </cell>
          <cell r="IU669">
            <v>-1.9998329999998399E-4</v>
          </cell>
          <cell r="IV669">
            <v>5.6381535999994181E-4</v>
          </cell>
          <cell r="IW669">
            <v>-3.5833076999997049E-4</v>
          </cell>
          <cell r="IX669">
            <v>4.1085300999998964E-4</v>
          </cell>
          <cell r="IY669">
            <v>1.1140354999999991E-4</v>
          </cell>
          <cell r="IZ669">
            <v>6.7100998000002576E-4</v>
          </cell>
          <cell r="JA669">
            <v>-6.0964689999998267E-5</v>
          </cell>
          <cell r="JB669">
            <v>-3.9731764999997865E-4</v>
          </cell>
          <cell r="JC669">
            <v>1.873913799999849E-4</v>
          </cell>
          <cell r="JD669">
            <v>-4.533882000001821E-5</v>
          </cell>
          <cell r="JE669">
            <v>1.7467182400006109E-3</v>
          </cell>
          <cell r="JF669">
            <v>7.7900675000003305E-4</v>
          </cell>
          <cell r="JG669">
            <v>4.3496313000002118E-4</v>
          </cell>
          <cell r="JH669">
            <v>3.8888182000004767E-4</v>
          </cell>
          <cell r="JI669">
            <v>-1.3842799599999844E-3</v>
          </cell>
          <cell r="JJ669">
            <v>5.272753200000202E-4</v>
          </cell>
          <cell r="JK669">
            <v>2.3921101000001777E-4</v>
          </cell>
          <cell r="JL669">
            <v>3.7025460000006394E-5</v>
          </cell>
          <cell r="JM669">
            <v>2.4468032999999667E-4</v>
          </cell>
          <cell r="JN669">
            <v>1.2430755000003568E-4</v>
          </cell>
          <cell r="JO669">
            <v>-9.6414089999968811E-5</v>
          </cell>
          <cell r="JP669">
            <v>2.2915586000005206E-4</v>
          </cell>
          <cell r="JQ669">
            <v>2.2290506000000043E-4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0</v>
          </cell>
          <cell r="FI670">
            <v>0</v>
          </cell>
          <cell r="FJ670">
            <v>0</v>
          </cell>
          <cell r="FK670">
            <v>0</v>
          </cell>
          <cell r="FL670">
            <v>0</v>
          </cell>
          <cell r="FM670">
            <v>0</v>
          </cell>
          <cell r="FN670">
            <v>0</v>
          </cell>
          <cell r="FO670">
            <v>0</v>
          </cell>
          <cell r="FP670">
            <v>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0</v>
          </cell>
          <cell r="GI670">
            <v>0</v>
          </cell>
          <cell r="GJ670">
            <v>0</v>
          </cell>
          <cell r="GK670">
            <v>0</v>
          </cell>
          <cell r="GL670">
            <v>0</v>
          </cell>
          <cell r="GM670">
            <v>0</v>
          </cell>
          <cell r="GN670">
            <v>0</v>
          </cell>
          <cell r="GO670">
            <v>0</v>
          </cell>
          <cell r="GP670">
            <v>0</v>
          </cell>
          <cell r="GQ670">
            <v>0</v>
          </cell>
          <cell r="GR670">
            <v>0</v>
          </cell>
          <cell r="GS670">
            <v>0</v>
          </cell>
          <cell r="GT670">
            <v>0</v>
          </cell>
          <cell r="GU670">
            <v>0</v>
          </cell>
          <cell r="GV670">
            <v>0</v>
          </cell>
          <cell r="GW670">
            <v>0</v>
          </cell>
          <cell r="GX670">
            <v>0</v>
          </cell>
          <cell r="GY670">
            <v>0</v>
          </cell>
          <cell r="GZ670">
            <v>0</v>
          </cell>
          <cell r="HA670">
            <v>0</v>
          </cell>
          <cell r="HB670">
            <v>0</v>
          </cell>
          <cell r="HC670">
            <v>0</v>
          </cell>
          <cell r="HD670">
            <v>0</v>
          </cell>
          <cell r="HE670">
            <v>0</v>
          </cell>
          <cell r="HF670">
            <v>0</v>
          </cell>
          <cell r="HG670">
            <v>0</v>
          </cell>
          <cell r="HH670">
            <v>0</v>
          </cell>
          <cell r="HI670">
            <v>0</v>
          </cell>
          <cell r="HJ670">
            <v>0</v>
          </cell>
          <cell r="HK670">
            <v>0</v>
          </cell>
          <cell r="HL670">
            <v>0</v>
          </cell>
          <cell r="HM670">
            <v>0</v>
          </cell>
          <cell r="HN670">
            <v>0</v>
          </cell>
          <cell r="HO670">
            <v>0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0</v>
          </cell>
          <cell r="HV670">
            <v>0</v>
          </cell>
          <cell r="HW670">
            <v>0</v>
          </cell>
          <cell r="HX670">
            <v>0</v>
          </cell>
          <cell r="HY670">
            <v>0</v>
          </cell>
          <cell r="HZ670">
            <v>0</v>
          </cell>
          <cell r="IA670">
            <v>0</v>
          </cell>
          <cell r="IB670">
            <v>0</v>
          </cell>
          <cell r="IC670">
            <v>0</v>
          </cell>
          <cell r="ID670">
            <v>0</v>
          </cell>
          <cell r="IE670">
            <v>0</v>
          </cell>
          <cell r="IF670">
            <v>0</v>
          </cell>
          <cell r="IG670">
            <v>0</v>
          </cell>
          <cell r="IH670">
            <v>0</v>
          </cell>
          <cell r="II670">
            <v>0</v>
          </cell>
          <cell r="IJ670">
            <v>0</v>
          </cell>
          <cell r="IK670">
            <v>0</v>
          </cell>
          <cell r="IL670">
            <v>0</v>
          </cell>
          <cell r="IM670">
            <v>0</v>
          </cell>
          <cell r="IN670">
            <v>0</v>
          </cell>
          <cell r="IO670">
            <v>0</v>
          </cell>
          <cell r="IP670">
            <v>0</v>
          </cell>
          <cell r="IQ670">
            <v>0</v>
          </cell>
          <cell r="IR670">
            <v>0</v>
          </cell>
          <cell r="IS670">
            <v>0</v>
          </cell>
          <cell r="IT670">
            <v>0</v>
          </cell>
          <cell r="IU670">
            <v>0</v>
          </cell>
          <cell r="IV670">
            <v>0</v>
          </cell>
          <cell r="IW670">
            <v>0</v>
          </cell>
          <cell r="IX670">
            <v>0</v>
          </cell>
          <cell r="IY670">
            <v>0</v>
          </cell>
          <cell r="IZ670">
            <v>0</v>
          </cell>
          <cell r="JA670">
            <v>0</v>
          </cell>
          <cell r="JB670">
            <v>0</v>
          </cell>
          <cell r="JC670">
            <v>0</v>
          </cell>
          <cell r="JD670">
            <v>0</v>
          </cell>
          <cell r="JE670">
            <v>0</v>
          </cell>
          <cell r="JF670">
            <v>0</v>
          </cell>
          <cell r="JG670">
            <v>0</v>
          </cell>
          <cell r="JH670">
            <v>0</v>
          </cell>
          <cell r="JI670">
            <v>0</v>
          </cell>
          <cell r="JJ670">
            <v>0</v>
          </cell>
          <cell r="JK670">
            <v>0</v>
          </cell>
          <cell r="JL670">
            <v>0</v>
          </cell>
          <cell r="JM670">
            <v>0</v>
          </cell>
          <cell r="JN670">
            <v>0</v>
          </cell>
          <cell r="JO670">
            <v>0</v>
          </cell>
          <cell r="JP670">
            <v>0</v>
          </cell>
          <cell r="JQ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0</v>
          </cell>
          <cell r="FF671">
            <v>0</v>
          </cell>
          <cell r="FG671">
            <v>0</v>
          </cell>
          <cell r="FH671">
            <v>0</v>
          </cell>
          <cell r="FI671">
            <v>0</v>
          </cell>
          <cell r="FJ671">
            <v>0</v>
          </cell>
          <cell r="FK671">
            <v>0</v>
          </cell>
          <cell r="FL671">
            <v>0</v>
          </cell>
          <cell r="FM671">
            <v>0</v>
          </cell>
          <cell r="FN671">
            <v>0</v>
          </cell>
          <cell r="FO671">
            <v>0</v>
          </cell>
          <cell r="FP671">
            <v>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0</v>
          </cell>
          <cell r="GF671">
            <v>0</v>
          </cell>
          <cell r="GG671">
            <v>0</v>
          </cell>
          <cell r="GH671">
            <v>0</v>
          </cell>
          <cell r="GI671">
            <v>0</v>
          </cell>
          <cell r="GJ671">
            <v>0</v>
          </cell>
          <cell r="GK671">
            <v>0</v>
          </cell>
          <cell r="GL671">
            <v>0</v>
          </cell>
          <cell r="GM671">
            <v>0</v>
          </cell>
          <cell r="GN671">
            <v>0</v>
          </cell>
          <cell r="GO671">
            <v>0</v>
          </cell>
          <cell r="GP671">
            <v>0</v>
          </cell>
          <cell r="GQ671">
            <v>0</v>
          </cell>
          <cell r="GR671">
            <v>0</v>
          </cell>
          <cell r="GS671">
            <v>0</v>
          </cell>
          <cell r="GT671">
            <v>0</v>
          </cell>
          <cell r="GU671">
            <v>0</v>
          </cell>
          <cell r="GV671">
            <v>0</v>
          </cell>
          <cell r="GW671">
            <v>0</v>
          </cell>
          <cell r="GX671">
            <v>0</v>
          </cell>
          <cell r="GY671">
            <v>0</v>
          </cell>
          <cell r="GZ671">
            <v>0</v>
          </cell>
          <cell r="HA671">
            <v>0</v>
          </cell>
          <cell r="HB671">
            <v>0</v>
          </cell>
          <cell r="HC671">
            <v>0</v>
          </cell>
          <cell r="HD671">
            <v>0</v>
          </cell>
          <cell r="HE671">
            <v>0</v>
          </cell>
          <cell r="HF671">
            <v>0</v>
          </cell>
          <cell r="HG671">
            <v>0</v>
          </cell>
          <cell r="HH671">
            <v>0</v>
          </cell>
          <cell r="HI671">
            <v>0</v>
          </cell>
          <cell r="HJ671">
            <v>0</v>
          </cell>
          <cell r="HK671">
            <v>0</v>
          </cell>
          <cell r="HL671">
            <v>0</v>
          </cell>
          <cell r="HM671">
            <v>0</v>
          </cell>
          <cell r="HN671">
            <v>0</v>
          </cell>
          <cell r="HO671">
            <v>0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0</v>
          </cell>
          <cell r="HU671">
            <v>0</v>
          </cell>
          <cell r="HV671">
            <v>0</v>
          </cell>
          <cell r="HW671">
            <v>0</v>
          </cell>
          <cell r="HX671">
            <v>0</v>
          </cell>
          <cell r="HY671">
            <v>0</v>
          </cell>
          <cell r="HZ671">
            <v>0</v>
          </cell>
          <cell r="IA671">
            <v>0</v>
          </cell>
          <cell r="IB671">
            <v>0</v>
          </cell>
          <cell r="IC671">
            <v>0</v>
          </cell>
          <cell r="ID671">
            <v>0</v>
          </cell>
          <cell r="IE671">
            <v>0</v>
          </cell>
          <cell r="IF671">
            <v>0</v>
          </cell>
          <cell r="IG671">
            <v>0</v>
          </cell>
          <cell r="IH671">
            <v>0</v>
          </cell>
          <cell r="II671">
            <v>0</v>
          </cell>
          <cell r="IJ671">
            <v>0</v>
          </cell>
          <cell r="IK671">
            <v>0</v>
          </cell>
          <cell r="IL671">
            <v>0</v>
          </cell>
          <cell r="IM671">
            <v>0</v>
          </cell>
          <cell r="IN671">
            <v>0</v>
          </cell>
          <cell r="IO671">
            <v>0</v>
          </cell>
          <cell r="IP671">
            <v>0</v>
          </cell>
          <cell r="IQ671">
            <v>0</v>
          </cell>
          <cell r="IR671">
            <v>0</v>
          </cell>
          <cell r="IS671">
            <v>0</v>
          </cell>
          <cell r="IT671">
            <v>0</v>
          </cell>
          <cell r="IU671">
            <v>0</v>
          </cell>
          <cell r="IV671">
            <v>0</v>
          </cell>
          <cell r="IW671">
            <v>0</v>
          </cell>
          <cell r="IX671">
            <v>0</v>
          </cell>
          <cell r="IY671">
            <v>0</v>
          </cell>
          <cell r="IZ671">
            <v>0</v>
          </cell>
          <cell r="JA671">
            <v>0</v>
          </cell>
          <cell r="JB671">
            <v>0</v>
          </cell>
          <cell r="JC671">
            <v>0</v>
          </cell>
          <cell r="JD671">
            <v>0</v>
          </cell>
          <cell r="JE671">
            <v>0</v>
          </cell>
          <cell r="JF671">
            <v>0</v>
          </cell>
          <cell r="JG671">
            <v>0</v>
          </cell>
          <cell r="JH671">
            <v>0</v>
          </cell>
          <cell r="JI671">
            <v>0</v>
          </cell>
          <cell r="JJ671">
            <v>0</v>
          </cell>
          <cell r="JK671">
            <v>0</v>
          </cell>
          <cell r="JL671">
            <v>0</v>
          </cell>
          <cell r="JM671">
            <v>0</v>
          </cell>
          <cell r="JN671">
            <v>0</v>
          </cell>
          <cell r="JO671">
            <v>0</v>
          </cell>
          <cell r="JP671">
            <v>0</v>
          </cell>
          <cell r="JQ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0</v>
          </cell>
          <cell r="FF672">
            <v>0</v>
          </cell>
          <cell r="FG672">
            <v>0</v>
          </cell>
          <cell r="FH672">
            <v>0</v>
          </cell>
          <cell r="FI672">
            <v>0</v>
          </cell>
          <cell r="FJ672">
            <v>0</v>
          </cell>
          <cell r="FK672">
            <v>0</v>
          </cell>
          <cell r="FL672">
            <v>0</v>
          </cell>
          <cell r="FM672">
            <v>0</v>
          </cell>
          <cell r="FN672">
            <v>0</v>
          </cell>
          <cell r="FO672">
            <v>0</v>
          </cell>
          <cell r="FP672">
            <v>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0</v>
          </cell>
          <cell r="GF672">
            <v>0</v>
          </cell>
          <cell r="GG672">
            <v>0</v>
          </cell>
          <cell r="GH672">
            <v>0</v>
          </cell>
          <cell r="GI672">
            <v>0</v>
          </cell>
          <cell r="GJ672">
            <v>0</v>
          </cell>
          <cell r="GK672">
            <v>0</v>
          </cell>
          <cell r="GL672">
            <v>0</v>
          </cell>
          <cell r="GM672">
            <v>0</v>
          </cell>
          <cell r="GN672">
            <v>0</v>
          </cell>
          <cell r="GO672">
            <v>0</v>
          </cell>
          <cell r="GP672">
            <v>0</v>
          </cell>
          <cell r="GQ672">
            <v>0</v>
          </cell>
          <cell r="GR672">
            <v>-9.2600000000243703E-9</v>
          </cell>
          <cell r="GS672">
            <v>0</v>
          </cell>
          <cell r="GT672">
            <v>0</v>
          </cell>
          <cell r="GU672">
            <v>-9.2600000000006533E-9</v>
          </cell>
          <cell r="GV672">
            <v>0</v>
          </cell>
          <cell r="GW672">
            <v>0</v>
          </cell>
          <cell r="GX672">
            <v>0</v>
          </cell>
          <cell r="GY672">
            <v>0</v>
          </cell>
          <cell r="GZ672">
            <v>0</v>
          </cell>
          <cell r="HA672">
            <v>0</v>
          </cell>
          <cell r="HB672">
            <v>0</v>
          </cell>
          <cell r="HC672">
            <v>0</v>
          </cell>
          <cell r="HD672">
            <v>0</v>
          </cell>
          <cell r="HE672">
            <v>0</v>
          </cell>
          <cell r="HF672">
            <v>0</v>
          </cell>
          <cell r="HG672">
            <v>0</v>
          </cell>
          <cell r="HH672">
            <v>0</v>
          </cell>
          <cell r="HI672">
            <v>0</v>
          </cell>
          <cell r="HJ672">
            <v>0</v>
          </cell>
          <cell r="HK672">
            <v>0</v>
          </cell>
          <cell r="HL672">
            <v>0</v>
          </cell>
          <cell r="HM672">
            <v>0</v>
          </cell>
          <cell r="HN672">
            <v>0</v>
          </cell>
          <cell r="HO672">
            <v>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0</v>
          </cell>
          <cell r="HU672">
            <v>0</v>
          </cell>
          <cell r="HV672">
            <v>0</v>
          </cell>
          <cell r="HW672">
            <v>0</v>
          </cell>
          <cell r="HX672">
            <v>0</v>
          </cell>
          <cell r="HY672">
            <v>0</v>
          </cell>
          <cell r="HZ672">
            <v>0</v>
          </cell>
          <cell r="IA672">
            <v>0</v>
          </cell>
          <cell r="IB672">
            <v>0</v>
          </cell>
          <cell r="IC672">
            <v>0</v>
          </cell>
          <cell r="ID672">
            <v>0</v>
          </cell>
          <cell r="IE672">
            <v>0</v>
          </cell>
          <cell r="IF672">
            <v>0</v>
          </cell>
          <cell r="IG672">
            <v>0</v>
          </cell>
          <cell r="IH672">
            <v>0</v>
          </cell>
          <cell r="II672">
            <v>0</v>
          </cell>
          <cell r="IJ672">
            <v>0</v>
          </cell>
          <cell r="IK672">
            <v>0</v>
          </cell>
          <cell r="IL672">
            <v>0</v>
          </cell>
          <cell r="IM672">
            <v>0</v>
          </cell>
          <cell r="IN672">
            <v>0</v>
          </cell>
          <cell r="IO672">
            <v>0</v>
          </cell>
          <cell r="IP672">
            <v>0</v>
          </cell>
          <cell r="IQ672">
            <v>0</v>
          </cell>
          <cell r="IR672">
            <v>0</v>
          </cell>
          <cell r="IS672">
            <v>0</v>
          </cell>
          <cell r="IT672">
            <v>0</v>
          </cell>
          <cell r="IU672">
            <v>0</v>
          </cell>
          <cell r="IV672">
            <v>0</v>
          </cell>
          <cell r="IW672">
            <v>0</v>
          </cell>
          <cell r="IX672">
            <v>0</v>
          </cell>
          <cell r="IY672">
            <v>0</v>
          </cell>
          <cell r="IZ672">
            <v>0</v>
          </cell>
          <cell r="JA672">
            <v>0</v>
          </cell>
          <cell r="JB672">
            <v>0</v>
          </cell>
          <cell r="JC672">
            <v>0</v>
          </cell>
          <cell r="JD672">
            <v>0</v>
          </cell>
          <cell r="JE672">
            <v>9.2599999999972652E-9</v>
          </cell>
          <cell r="JF672">
            <v>0</v>
          </cell>
          <cell r="JG672">
            <v>0</v>
          </cell>
          <cell r="JH672">
            <v>9.2600000000006533E-9</v>
          </cell>
          <cell r="JI672">
            <v>0</v>
          </cell>
          <cell r="JJ672">
            <v>0</v>
          </cell>
          <cell r="JK672">
            <v>0</v>
          </cell>
          <cell r="JL672">
            <v>0</v>
          </cell>
          <cell r="JM672">
            <v>0</v>
          </cell>
          <cell r="JN672">
            <v>0</v>
          </cell>
          <cell r="JO672">
            <v>0</v>
          </cell>
          <cell r="JP672">
            <v>0</v>
          </cell>
          <cell r="JQ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0</v>
          </cell>
          <cell r="FF673">
            <v>0</v>
          </cell>
          <cell r="FG673">
            <v>0</v>
          </cell>
          <cell r="FH673">
            <v>0</v>
          </cell>
          <cell r="FI673">
            <v>0</v>
          </cell>
          <cell r="FJ673">
            <v>0</v>
          </cell>
          <cell r="FK673">
            <v>0</v>
          </cell>
          <cell r="FL673">
            <v>0</v>
          </cell>
          <cell r="FM673">
            <v>0</v>
          </cell>
          <cell r="FN673">
            <v>0</v>
          </cell>
          <cell r="FO673">
            <v>0</v>
          </cell>
          <cell r="FP673">
            <v>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0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  <cell r="GK673">
            <v>0</v>
          </cell>
          <cell r="GL673">
            <v>0</v>
          </cell>
          <cell r="GM673">
            <v>0</v>
          </cell>
          <cell r="GN673">
            <v>0</v>
          </cell>
          <cell r="GO673">
            <v>0</v>
          </cell>
          <cell r="GP673">
            <v>0</v>
          </cell>
          <cell r="GQ673">
            <v>0</v>
          </cell>
          <cell r="GR673">
            <v>1.5193977000002579E-4</v>
          </cell>
          <cell r="GS673">
            <v>0</v>
          </cell>
          <cell r="GT673">
            <v>-3.0188099999980955E-6</v>
          </cell>
          <cell r="GU673">
            <v>-1.6626641999999831E-4</v>
          </cell>
          <cell r="GV673">
            <v>1.0568790000000348E-4</v>
          </cell>
          <cell r="GW673">
            <v>-1.1922491000000007E-4</v>
          </cell>
          <cell r="GX673">
            <v>1.3046558999999999E-4</v>
          </cell>
          <cell r="GY673">
            <v>1.1311534000000255E-4</v>
          </cell>
          <cell r="GZ673">
            <v>6.501664000000025E-5</v>
          </cell>
          <cell r="HA673">
            <v>-4.0944700000003498E-6</v>
          </cell>
          <cell r="HB673">
            <v>3.0258909999997252E-5</v>
          </cell>
          <cell r="HC673">
            <v>0</v>
          </cell>
          <cell r="HD673">
            <v>0</v>
          </cell>
          <cell r="HE673">
            <v>1.3337457000001107E-4</v>
          </cell>
          <cell r="HF673">
            <v>0</v>
          </cell>
          <cell r="HG673">
            <v>-1.6466039999997809E-5</v>
          </cell>
          <cell r="HH673">
            <v>8.0312920000002314E-5</v>
          </cell>
          <cell r="HI673">
            <v>-1.3506398999999815E-4</v>
          </cell>
          <cell r="HJ673">
            <v>-9.9243199999998061E-5</v>
          </cell>
          <cell r="HK673">
            <v>5.8530929999999967E-5</v>
          </cell>
          <cell r="HL673">
            <v>6.6265370000002238E-5</v>
          </cell>
          <cell r="HM673">
            <v>-1.2749031000000056E-4</v>
          </cell>
          <cell r="HN673">
            <v>1.1019643000000079E-4</v>
          </cell>
          <cell r="HO673">
            <v>1.9633246000000035E-4</v>
          </cell>
          <cell r="HP673">
            <v>0</v>
          </cell>
          <cell r="HQ673">
            <v>0</v>
          </cell>
          <cell r="HR673">
            <v>6.1641569999992818E-5</v>
          </cell>
          <cell r="HS673">
            <v>0</v>
          </cell>
          <cell r="HT673">
            <v>3.6739499999997177E-5</v>
          </cell>
          <cell r="HU673">
            <v>-5.2405040000003469E-5</v>
          </cell>
          <cell r="HV673">
            <v>-1.5049689999999463E-5</v>
          </cell>
          <cell r="HW673">
            <v>5.6224739999999329E-5</v>
          </cell>
          <cell r="HX673">
            <v>-2.7550030000000197E-5</v>
          </cell>
          <cell r="HY673">
            <v>-3.3432349999999375E-5</v>
          </cell>
          <cell r="HZ673">
            <v>-5.1518889999999443E-5</v>
          </cell>
          <cell r="IA673">
            <v>-1.8546870000000354E-5</v>
          </cell>
          <cell r="IB673">
            <v>1.6963951999999713E-4</v>
          </cell>
          <cell r="IC673">
            <v>-2.4593200000019855E-6</v>
          </cell>
          <cell r="ID673">
            <v>0</v>
          </cell>
          <cell r="IE673">
            <v>-4.4007983999996836E-4</v>
          </cell>
          <cell r="IF673">
            <v>5.4985859999998749E-5</v>
          </cell>
          <cell r="IG673">
            <v>2.057220999999998E-5</v>
          </cell>
          <cell r="IH673">
            <v>5.1087103999999765E-4</v>
          </cell>
          <cell r="II673">
            <v>-2.4282786999999841E-4</v>
          </cell>
          <cell r="IJ673">
            <v>-3.0099643999999953E-4</v>
          </cell>
          <cell r="IK673">
            <v>-1.3228661000000072E-4</v>
          </cell>
          <cell r="IL673">
            <v>4.9185370000001324E-5</v>
          </cell>
          <cell r="IM673">
            <v>-2.7773487000000256E-4</v>
          </cell>
          <cell r="IN673">
            <v>-8.337062000000027E-5</v>
          </cell>
          <cell r="IO673">
            <v>-3.8477910000001003E-5</v>
          </cell>
          <cell r="IP673">
            <v>0</v>
          </cell>
          <cell r="IQ673">
            <v>0</v>
          </cell>
          <cell r="IR673">
            <v>-5.8289289000001965E-4</v>
          </cell>
          <cell r="IS673">
            <v>-1.9208419999999782E-5</v>
          </cell>
          <cell r="IT673">
            <v>2.477424999999811E-5</v>
          </cell>
          <cell r="IU673">
            <v>9.0600740000001956E-5</v>
          </cell>
          <cell r="IV673">
            <v>4.6071429999999108E-5</v>
          </cell>
          <cell r="IW673">
            <v>-2.2172225999999955E-4</v>
          </cell>
          <cell r="IX673">
            <v>-1.0368756000000458E-4</v>
          </cell>
          <cell r="IY673">
            <v>-2.6192495999999982E-4</v>
          </cell>
          <cell r="IZ673">
            <v>-8.1266519999997899E-5</v>
          </cell>
          <cell r="JA673">
            <v>-8.4364519999999624E-5</v>
          </cell>
          <cell r="JB673">
            <v>-9.3521189999997562E-5</v>
          </cell>
          <cell r="JC673">
            <v>1.2135611999999907E-4</v>
          </cell>
          <cell r="JD673">
            <v>0</v>
          </cell>
          <cell r="JE673">
            <v>-4.7585110000025743E-5</v>
          </cell>
          <cell r="JF673">
            <v>3.4493836999999195E-4</v>
          </cell>
          <cell r="JG673">
            <v>3.8609212000000059E-4</v>
          </cell>
          <cell r="JH673">
            <v>-3.7235929999999279E-4</v>
          </cell>
          <cell r="JI673">
            <v>-1.159707399999918E-4</v>
          </cell>
          <cell r="JJ673">
            <v>3.0249479000000329E-4</v>
          </cell>
          <cell r="JK673">
            <v>-2.4806844000000577E-4</v>
          </cell>
          <cell r="JL673">
            <v>1.6266692000000207E-4</v>
          </cell>
          <cell r="JM673">
            <v>-7.1214941999999878E-4</v>
          </cell>
          <cell r="JN673">
            <v>1.6913508999999438E-4</v>
          </cell>
          <cell r="JO673">
            <v>-2.1372599999999742E-5</v>
          </cell>
          <cell r="JP673">
            <v>5.7008100000005557E-5</v>
          </cell>
          <cell r="JQ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0</v>
          </cell>
          <cell r="FF674">
            <v>0</v>
          </cell>
          <cell r="FG674">
            <v>0</v>
          </cell>
          <cell r="FH674">
            <v>0</v>
          </cell>
          <cell r="FI674">
            <v>0</v>
          </cell>
          <cell r="FJ674">
            <v>0</v>
          </cell>
          <cell r="FK674">
            <v>0</v>
          </cell>
          <cell r="FL674">
            <v>0</v>
          </cell>
          <cell r="FM674">
            <v>0</v>
          </cell>
          <cell r="FN674">
            <v>0</v>
          </cell>
          <cell r="FO674">
            <v>0</v>
          </cell>
          <cell r="FP674">
            <v>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0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  <cell r="GK674">
            <v>0</v>
          </cell>
          <cell r="GL674">
            <v>0</v>
          </cell>
          <cell r="GM674">
            <v>0</v>
          </cell>
          <cell r="GN674">
            <v>0</v>
          </cell>
          <cell r="GO674">
            <v>0</v>
          </cell>
          <cell r="GP674">
            <v>0</v>
          </cell>
          <cell r="GQ674">
            <v>0</v>
          </cell>
          <cell r="GR674">
            <v>0</v>
          </cell>
          <cell r="GS674">
            <v>0</v>
          </cell>
          <cell r="GT674">
            <v>0</v>
          </cell>
          <cell r="GU674">
            <v>0</v>
          </cell>
          <cell r="GV674">
            <v>0</v>
          </cell>
          <cell r="GW674">
            <v>0</v>
          </cell>
          <cell r="GX674">
            <v>0</v>
          </cell>
          <cell r="GY674">
            <v>0</v>
          </cell>
          <cell r="GZ674">
            <v>0</v>
          </cell>
          <cell r="HA674">
            <v>0</v>
          </cell>
          <cell r="HB674">
            <v>0</v>
          </cell>
          <cell r="HC674">
            <v>0</v>
          </cell>
          <cell r="HD674">
            <v>0</v>
          </cell>
          <cell r="HE674">
            <v>0</v>
          </cell>
          <cell r="HF674">
            <v>0</v>
          </cell>
          <cell r="HG674">
            <v>0</v>
          </cell>
          <cell r="HH674">
            <v>0</v>
          </cell>
          <cell r="HI674">
            <v>0</v>
          </cell>
          <cell r="HJ674">
            <v>0</v>
          </cell>
          <cell r="HK674">
            <v>0</v>
          </cell>
          <cell r="HL674">
            <v>0</v>
          </cell>
          <cell r="HM674">
            <v>0</v>
          </cell>
          <cell r="HN674">
            <v>0</v>
          </cell>
          <cell r="HO674">
            <v>0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0</v>
          </cell>
          <cell r="HU674">
            <v>0</v>
          </cell>
          <cell r="HV674">
            <v>0</v>
          </cell>
          <cell r="HW674">
            <v>0</v>
          </cell>
          <cell r="HX674">
            <v>0</v>
          </cell>
          <cell r="HY674">
            <v>0</v>
          </cell>
          <cell r="HZ674">
            <v>0</v>
          </cell>
          <cell r="IA674">
            <v>0</v>
          </cell>
          <cell r="IB674">
            <v>0</v>
          </cell>
          <cell r="IC674">
            <v>0</v>
          </cell>
          <cell r="ID674">
            <v>0</v>
          </cell>
          <cell r="IE674">
            <v>0</v>
          </cell>
          <cell r="IF674">
            <v>0</v>
          </cell>
          <cell r="IG674">
            <v>0</v>
          </cell>
          <cell r="IH674">
            <v>0</v>
          </cell>
          <cell r="II674">
            <v>0</v>
          </cell>
          <cell r="IJ674">
            <v>0</v>
          </cell>
          <cell r="IK674">
            <v>0</v>
          </cell>
          <cell r="IL674">
            <v>0</v>
          </cell>
          <cell r="IM674">
            <v>0</v>
          </cell>
          <cell r="IN674">
            <v>0</v>
          </cell>
          <cell r="IO674">
            <v>0</v>
          </cell>
          <cell r="IP674">
            <v>0</v>
          </cell>
          <cell r="IQ674">
            <v>0</v>
          </cell>
          <cell r="IR674">
            <v>0</v>
          </cell>
          <cell r="IS674">
            <v>0</v>
          </cell>
          <cell r="IT674">
            <v>0</v>
          </cell>
          <cell r="IU674">
            <v>0</v>
          </cell>
          <cell r="IV674">
            <v>0</v>
          </cell>
          <cell r="IW674">
            <v>0</v>
          </cell>
          <cell r="IX674">
            <v>0</v>
          </cell>
          <cell r="IY674">
            <v>0</v>
          </cell>
          <cell r="IZ674">
            <v>0</v>
          </cell>
          <cell r="JA674">
            <v>0</v>
          </cell>
          <cell r="JB674">
            <v>0</v>
          </cell>
          <cell r="JC674">
            <v>0</v>
          </cell>
          <cell r="JD674">
            <v>0</v>
          </cell>
          <cell r="JE674">
            <v>0</v>
          </cell>
          <cell r="JF674">
            <v>0</v>
          </cell>
          <cell r="JG674">
            <v>0</v>
          </cell>
          <cell r="JH674">
            <v>0</v>
          </cell>
          <cell r="JI674">
            <v>0</v>
          </cell>
          <cell r="JJ674">
            <v>0</v>
          </cell>
          <cell r="JK674">
            <v>0</v>
          </cell>
          <cell r="JL674">
            <v>0</v>
          </cell>
          <cell r="JM674">
            <v>0</v>
          </cell>
          <cell r="JN674">
            <v>0</v>
          </cell>
          <cell r="JO674">
            <v>0</v>
          </cell>
          <cell r="JP674">
            <v>0</v>
          </cell>
          <cell r="JQ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0</v>
          </cell>
          <cell r="FF675">
            <v>0</v>
          </cell>
          <cell r="FG675">
            <v>0</v>
          </cell>
          <cell r="FH675">
            <v>0</v>
          </cell>
          <cell r="FI675">
            <v>0</v>
          </cell>
          <cell r="FJ675">
            <v>0</v>
          </cell>
          <cell r="FK675">
            <v>0</v>
          </cell>
          <cell r="FL675">
            <v>0</v>
          </cell>
          <cell r="FM675">
            <v>0</v>
          </cell>
          <cell r="FN675">
            <v>0</v>
          </cell>
          <cell r="FO675">
            <v>0</v>
          </cell>
          <cell r="FP675">
            <v>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0</v>
          </cell>
          <cell r="GF675">
            <v>0</v>
          </cell>
          <cell r="GG675">
            <v>0</v>
          </cell>
          <cell r="GH675">
            <v>0</v>
          </cell>
          <cell r="GI675">
            <v>0</v>
          </cell>
          <cell r="GJ675">
            <v>0</v>
          </cell>
          <cell r="GK675">
            <v>0</v>
          </cell>
          <cell r="GL675">
            <v>0</v>
          </cell>
          <cell r="GM675">
            <v>0</v>
          </cell>
          <cell r="GN675">
            <v>0</v>
          </cell>
          <cell r="GO675">
            <v>0</v>
          </cell>
          <cell r="GP675">
            <v>0</v>
          </cell>
          <cell r="GQ675">
            <v>0</v>
          </cell>
          <cell r="GR675">
            <v>0</v>
          </cell>
          <cell r="GS675">
            <v>0</v>
          </cell>
          <cell r="GT675">
            <v>0</v>
          </cell>
          <cell r="GU675">
            <v>0</v>
          </cell>
          <cell r="GV675">
            <v>0</v>
          </cell>
          <cell r="GW675">
            <v>0</v>
          </cell>
          <cell r="GX675">
            <v>0</v>
          </cell>
          <cell r="GY675">
            <v>0</v>
          </cell>
          <cell r="GZ675">
            <v>0</v>
          </cell>
          <cell r="HA675">
            <v>0</v>
          </cell>
          <cell r="HB675">
            <v>0</v>
          </cell>
          <cell r="HC675">
            <v>0</v>
          </cell>
          <cell r="HD675">
            <v>0</v>
          </cell>
          <cell r="HE675">
            <v>0</v>
          </cell>
          <cell r="HF675">
            <v>0</v>
          </cell>
          <cell r="HG675">
            <v>0</v>
          </cell>
          <cell r="HH675">
            <v>0</v>
          </cell>
          <cell r="HI675">
            <v>0</v>
          </cell>
          <cell r="HJ675">
            <v>0</v>
          </cell>
          <cell r="HK675">
            <v>0</v>
          </cell>
          <cell r="HL675">
            <v>0</v>
          </cell>
          <cell r="HM675">
            <v>0</v>
          </cell>
          <cell r="HN675">
            <v>0</v>
          </cell>
          <cell r="HO675">
            <v>0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0</v>
          </cell>
          <cell r="HU675">
            <v>0</v>
          </cell>
          <cell r="HV675">
            <v>0</v>
          </cell>
          <cell r="HW675">
            <v>0</v>
          </cell>
          <cell r="HX675">
            <v>0</v>
          </cell>
          <cell r="HY675">
            <v>0</v>
          </cell>
          <cell r="HZ675">
            <v>0</v>
          </cell>
          <cell r="IA675">
            <v>0</v>
          </cell>
          <cell r="IB675">
            <v>0</v>
          </cell>
          <cell r="IC675">
            <v>0</v>
          </cell>
          <cell r="ID675">
            <v>0</v>
          </cell>
          <cell r="IE675">
            <v>0</v>
          </cell>
          <cell r="IF675">
            <v>0</v>
          </cell>
          <cell r="IG675">
            <v>0</v>
          </cell>
          <cell r="IH675">
            <v>0</v>
          </cell>
          <cell r="II675">
            <v>0</v>
          </cell>
          <cell r="IJ675">
            <v>0</v>
          </cell>
          <cell r="IK675">
            <v>0</v>
          </cell>
          <cell r="IL675">
            <v>0</v>
          </cell>
          <cell r="IM675">
            <v>0</v>
          </cell>
          <cell r="IN675">
            <v>0</v>
          </cell>
          <cell r="IO675">
            <v>0</v>
          </cell>
          <cell r="IP675">
            <v>0</v>
          </cell>
          <cell r="IQ675">
            <v>0</v>
          </cell>
          <cell r="IR675">
            <v>0</v>
          </cell>
          <cell r="IS675">
            <v>0</v>
          </cell>
          <cell r="IT675">
            <v>0</v>
          </cell>
          <cell r="IU675">
            <v>0</v>
          </cell>
          <cell r="IV675">
            <v>0</v>
          </cell>
          <cell r="IW675">
            <v>0</v>
          </cell>
          <cell r="IX675">
            <v>0</v>
          </cell>
          <cell r="IY675">
            <v>0</v>
          </cell>
          <cell r="IZ675">
            <v>0</v>
          </cell>
          <cell r="JA675">
            <v>0</v>
          </cell>
          <cell r="JB675">
            <v>0</v>
          </cell>
          <cell r="JC675">
            <v>0</v>
          </cell>
          <cell r="JD675">
            <v>0</v>
          </cell>
          <cell r="JE675">
            <v>0</v>
          </cell>
          <cell r="JF675">
            <v>0</v>
          </cell>
          <cell r="JG675">
            <v>0</v>
          </cell>
          <cell r="JH675">
            <v>0</v>
          </cell>
          <cell r="JI675">
            <v>0</v>
          </cell>
          <cell r="JJ675">
            <v>0</v>
          </cell>
          <cell r="JK675">
            <v>0</v>
          </cell>
          <cell r="JL675">
            <v>0</v>
          </cell>
          <cell r="JM675">
            <v>0</v>
          </cell>
          <cell r="JN675">
            <v>0</v>
          </cell>
          <cell r="JO675">
            <v>0</v>
          </cell>
          <cell r="JP675">
            <v>0</v>
          </cell>
          <cell r="JQ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0</v>
          </cell>
          <cell r="FF676">
            <v>0</v>
          </cell>
          <cell r="FG676">
            <v>0</v>
          </cell>
          <cell r="FH676">
            <v>0</v>
          </cell>
          <cell r="FI676">
            <v>0</v>
          </cell>
          <cell r="FJ676">
            <v>0</v>
          </cell>
          <cell r="FK676">
            <v>0</v>
          </cell>
          <cell r="FL676">
            <v>0</v>
          </cell>
          <cell r="FM676">
            <v>0</v>
          </cell>
          <cell r="FN676">
            <v>0</v>
          </cell>
          <cell r="FO676">
            <v>0</v>
          </cell>
          <cell r="FP676">
            <v>0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0</v>
          </cell>
          <cell r="GD676">
            <v>0</v>
          </cell>
          <cell r="GE676">
            <v>0</v>
          </cell>
          <cell r="GF676">
            <v>0</v>
          </cell>
          <cell r="GG676">
            <v>0</v>
          </cell>
          <cell r="GH676">
            <v>0</v>
          </cell>
          <cell r="GI676">
            <v>0</v>
          </cell>
          <cell r="GJ676">
            <v>0</v>
          </cell>
          <cell r="GK676">
            <v>0</v>
          </cell>
          <cell r="GL676">
            <v>0</v>
          </cell>
          <cell r="GM676">
            <v>0</v>
          </cell>
          <cell r="GN676">
            <v>0</v>
          </cell>
          <cell r="GO676">
            <v>0</v>
          </cell>
          <cell r="GP676">
            <v>0</v>
          </cell>
          <cell r="GQ676">
            <v>0</v>
          </cell>
          <cell r="GR676">
            <v>0</v>
          </cell>
          <cell r="GS676">
            <v>0</v>
          </cell>
          <cell r="GT676">
            <v>0</v>
          </cell>
          <cell r="GU676">
            <v>0</v>
          </cell>
          <cell r="GV676">
            <v>0</v>
          </cell>
          <cell r="GW676">
            <v>0</v>
          </cell>
          <cell r="GX676">
            <v>0</v>
          </cell>
          <cell r="GY676">
            <v>0</v>
          </cell>
          <cell r="GZ676">
            <v>0</v>
          </cell>
          <cell r="HA676">
            <v>0</v>
          </cell>
          <cell r="HB676">
            <v>0</v>
          </cell>
          <cell r="HC676">
            <v>0</v>
          </cell>
          <cell r="HD676">
            <v>0</v>
          </cell>
          <cell r="HE676">
            <v>0</v>
          </cell>
          <cell r="HF676">
            <v>0</v>
          </cell>
          <cell r="HG676">
            <v>0</v>
          </cell>
          <cell r="HH676">
            <v>0</v>
          </cell>
          <cell r="HI676">
            <v>0</v>
          </cell>
          <cell r="HJ676">
            <v>0</v>
          </cell>
          <cell r="HK676">
            <v>0</v>
          </cell>
          <cell r="HL676">
            <v>0</v>
          </cell>
          <cell r="HM676">
            <v>0</v>
          </cell>
          <cell r="HN676">
            <v>0</v>
          </cell>
          <cell r="HO676">
            <v>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0</v>
          </cell>
          <cell r="HU676">
            <v>0</v>
          </cell>
          <cell r="HV676">
            <v>0</v>
          </cell>
          <cell r="HW676">
            <v>0</v>
          </cell>
          <cell r="HX676">
            <v>0</v>
          </cell>
          <cell r="HY676">
            <v>0</v>
          </cell>
          <cell r="HZ676">
            <v>0</v>
          </cell>
          <cell r="IA676">
            <v>0</v>
          </cell>
          <cell r="IB676">
            <v>0</v>
          </cell>
          <cell r="IC676">
            <v>0</v>
          </cell>
          <cell r="ID676">
            <v>0</v>
          </cell>
          <cell r="IE676">
            <v>0</v>
          </cell>
          <cell r="IF676">
            <v>0</v>
          </cell>
          <cell r="IG676">
            <v>0</v>
          </cell>
          <cell r="IH676">
            <v>0</v>
          </cell>
          <cell r="II676">
            <v>0</v>
          </cell>
          <cell r="IJ676">
            <v>0</v>
          </cell>
          <cell r="IK676">
            <v>0</v>
          </cell>
          <cell r="IL676">
            <v>0</v>
          </cell>
          <cell r="IM676">
            <v>0</v>
          </cell>
          <cell r="IN676">
            <v>0</v>
          </cell>
          <cell r="IO676">
            <v>0</v>
          </cell>
          <cell r="IP676">
            <v>0</v>
          </cell>
          <cell r="IQ676">
            <v>0</v>
          </cell>
          <cell r="IR676">
            <v>0</v>
          </cell>
          <cell r="IS676">
            <v>0</v>
          </cell>
          <cell r="IT676">
            <v>0</v>
          </cell>
          <cell r="IU676">
            <v>0</v>
          </cell>
          <cell r="IV676">
            <v>0</v>
          </cell>
          <cell r="IW676">
            <v>0</v>
          </cell>
          <cell r="IX676">
            <v>0</v>
          </cell>
          <cell r="IY676">
            <v>0</v>
          </cell>
          <cell r="IZ676">
            <v>0</v>
          </cell>
          <cell r="JA676">
            <v>0</v>
          </cell>
          <cell r="JB676">
            <v>0</v>
          </cell>
          <cell r="JC676">
            <v>0</v>
          </cell>
          <cell r="JD676">
            <v>0</v>
          </cell>
          <cell r="JE676">
            <v>0</v>
          </cell>
          <cell r="JF676">
            <v>0</v>
          </cell>
          <cell r="JG676">
            <v>0</v>
          </cell>
          <cell r="JH676">
            <v>0</v>
          </cell>
          <cell r="JI676">
            <v>0</v>
          </cell>
          <cell r="JJ676">
            <v>0</v>
          </cell>
          <cell r="JK676">
            <v>0</v>
          </cell>
          <cell r="JL676">
            <v>0</v>
          </cell>
          <cell r="JM676">
            <v>0</v>
          </cell>
          <cell r="JN676">
            <v>0</v>
          </cell>
          <cell r="JO676">
            <v>0</v>
          </cell>
          <cell r="JP676">
            <v>0</v>
          </cell>
          <cell r="JQ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0</v>
          </cell>
          <cell r="FF677">
            <v>0</v>
          </cell>
          <cell r="FG677">
            <v>0</v>
          </cell>
          <cell r="FH677">
            <v>0</v>
          </cell>
          <cell r="FI677">
            <v>0</v>
          </cell>
          <cell r="FJ677">
            <v>0</v>
          </cell>
          <cell r="FK677">
            <v>0</v>
          </cell>
          <cell r="FL677">
            <v>0</v>
          </cell>
          <cell r="FM677">
            <v>0</v>
          </cell>
          <cell r="FN677">
            <v>0</v>
          </cell>
          <cell r="FO677">
            <v>0</v>
          </cell>
          <cell r="FP677">
            <v>0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0</v>
          </cell>
          <cell r="GD677">
            <v>0</v>
          </cell>
          <cell r="GE677">
            <v>0</v>
          </cell>
          <cell r="GF677">
            <v>0</v>
          </cell>
          <cell r="GG677">
            <v>0</v>
          </cell>
          <cell r="GH677">
            <v>0</v>
          </cell>
          <cell r="GI677">
            <v>0</v>
          </cell>
          <cell r="GJ677">
            <v>0</v>
          </cell>
          <cell r="GK677">
            <v>0</v>
          </cell>
          <cell r="GL677">
            <v>0</v>
          </cell>
          <cell r="GM677">
            <v>0</v>
          </cell>
          <cell r="GN677">
            <v>0</v>
          </cell>
          <cell r="GO677">
            <v>0</v>
          </cell>
          <cell r="GP677">
            <v>0</v>
          </cell>
          <cell r="GQ677">
            <v>0</v>
          </cell>
          <cell r="GR677">
            <v>-1.2860000000005159E-8</v>
          </cell>
          <cell r="GS677">
            <v>0</v>
          </cell>
          <cell r="GT677">
            <v>0</v>
          </cell>
          <cell r="GU677">
            <v>-1.2859999999998383E-8</v>
          </cell>
          <cell r="GV677">
            <v>0</v>
          </cell>
          <cell r="GW677">
            <v>0</v>
          </cell>
          <cell r="GX677">
            <v>0</v>
          </cell>
          <cell r="GY677">
            <v>0</v>
          </cell>
          <cell r="GZ677">
            <v>0</v>
          </cell>
          <cell r="HA677">
            <v>0</v>
          </cell>
          <cell r="HB677">
            <v>0</v>
          </cell>
          <cell r="HC677">
            <v>0</v>
          </cell>
          <cell r="HD677">
            <v>0</v>
          </cell>
          <cell r="HE677">
            <v>-3.1029999999988758E-8</v>
          </cell>
          <cell r="HF677">
            <v>0</v>
          </cell>
          <cell r="HG677">
            <v>0</v>
          </cell>
          <cell r="HH677">
            <v>1.2859999999998383E-8</v>
          </cell>
          <cell r="HI677">
            <v>0</v>
          </cell>
          <cell r="HJ677">
            <v>0</v>
          </cell>
          <cell r="HK677">
            <v>0</v>
          </cell>
          <cell r="HL677">
            <v>0</v>
          </cell>
          <cell r="HM677">
            <v>0</v>
          </cell>
          <cell r="HN677">
            <v>-4.3890000000000693E-8</v>
          </cell>
          <cell r="HO677">
            <v>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0</v>
          </cell>
          <cell r="HU677">
            <v>0</v>
          </cell>
          <cell r="HV677">
            <v>0</v>
          </cell>
          <cell r="HW677">
            <v>0</v>
          </cell>
          <cell r="HX677">
            <v>0</v>
          </cell>
          <cell r="HY677">
            <v>0</v>
          </cell>
          <cell r="HZ677">
            <v>0</v>
          </cell>
          <cell r="IA677">
            <v>0</v>
          </cell>
          <cell r="IB677">
            <v>0</v>
          </cell>
          <cell r="IC677">
            <v>0</v>
          </cell>
          <cell r="ID677">
            <v>0</v>
          </cell>
          <cell r="IE677">
            <v>0</v>
          </cell>
          <cell r="IF677">
            <v>0</v>
          </cell>
          <cell r="IG677">
            <v>0</v>
          </cell>
          <cell r="IH677">
            <v>0</v>
          </cell>
          <cell r="II677">
            <v>0</v>
          </cell>
          <cell r="IJ677">
            <v>0</v>
          </cell>
          <cell r="IK677">
            <v>0</v>
          </cell>
          <cell r="IL677">
            <v>0</v>
          </cell>
          <cell r="IM677">
            <v>0</v>
          </cell>
          <cell r="IN677">
            <v>0</v>
          </cell>
          <cell r="IO677">
            <v>0</v>
          </cell>
          <cell r="IP677">
            <v>0</v>
          </cell>
          <cell r="IQ677">
            <v>0</v>
          </cell>
          <cell r="IR677">
            <v>-1.2860000000005159E-8</v>
          </cell>
          <cell r="IS677">
            <v>0</v>
          </cell>
          <cell r="IT677">
            <v>0</v>
          </cell>
          <cell r="IU677">
            <v>-1.2859999999998383E-8</v>
          </cell>
          <cell r="IV677">
            <v>0</v>
          </cell>
          <cell r="IW677">
            <v>0</v>
          </cell>
          <cell r="IX677">
            <v>0</v>
          </cell>
          <cell r="IY677">
            <v>0</v>
          </cell>
          <cell r="IZ677">
            <v>0</v>
          </cell>
          <cell r="JA677">
            <v>0</v>
          </cell>
          <cell r="JB677">
            <v>0</v>
          </cell>
          <cell r="JC677">
            <v>0</v>
          </cell>
          <cell r="JD677">
            <v>0</v>
          </cell>
          <cell r="JE677">
            <v>0</v>
          </cell>
          <cell r="JF677">
            <v>0</v>
          </cell>
          <cell r="JG677">
            <v>0</v>
          </cell>
          <cell r="JH677">
            <v>0</v>
          </cell>
          <cell r="JI677">
            <v>0</v>
          </cell>
          <cell r="JJ677">
            <v>0</v>
          </cell>
          <cell r="JK677">
            <v>0</v>
          </cell>
          <cell r="JL677">
            <v>0</v>
          </cell>
          <cell r="JM677">
            <v>0</v>
          </cell>
          <cell r="JN677">
            <v>0</v>
          </cell>
          <cell r="JO677">
            <v>0</v>
          </cell>
          <cell r="JP677">
            <v>0</v>
          </cell>
          <cell r="JQ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0</v>
          </cell>
          <cell r="FI678">
            <v>0</v>
          </cell>
          <cell r="FJ678">
            <v>0</v>
          </cell>
          <cell r="FK678">
            <v>0</v>
          </cell>
          <cell r="FL678">
            <v>0</v>
          </cell>
          <cell r="FM678">
            <v>0</v>
          </cell>
          <cell r="FN678">
            <v>0</v>
          </cell>
          <cell r="FO678">
            <v>0</v>
          </cell>
          <cell r="FP678">
            <v>0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0</v>
          </cell>
          <cell r="GG678">
            <v>0</v>
          </cell>
          <cell r="GH678">
            <v>0</v>
          </cell>
          <cell r="GI678">
            <v>0</v>
          </cell>
          <cell r="GJ678">
            <v>0</v>
          </cell>
          <cell r="GK678">
            <v>0</v>
          </cell>
          <cell r="GL678">
            <v>0</v>
          </cell>
          <cell r="GM678">
            <v>0</v>
          </cell>
          <cell r="GN678">
            <v>0</v>
          </cell>
          <cell r="GO678">
            <v>0</v>
          </cell>
          <cell r="GP678">
            <v>0</v>
          </cell>
          <cell r="GQ678">
            <v>0</v>
          </cell>
          <cell r="GR678">
            <v>0</v>
          </cell>
          <cell r="GS678">
            <v>0</v>
          </cell>
          <cell r="GT678">
            <v>0</v>
          </cell>
          <cell r="GU678">
            <v>0</v>
          </cell>
          <cell r="GV678">
            <v>0</v>
          </cell>
          <cell r="GW678">
            <v>0</v>
          </cell>
          <cell r="GX678">
            <v>0</v>
          </cell>
          <cell r="GY678">
            <v>0</v>
          </cell>
          <cell r="GZ678">
            <v>0</v>
          </cell>
          <cell r="HA678">
            <v>0</v>
          </cell>
          <cell r="HB678">
            <v>0</v>
          </cell>
          <cell r="HC678">
            <v>0</v>
          </cell>
          <cell r="HD678">
            <v>0</v>
          </cell>
          <cell r="HE678">
            <v>0</v>
          </cell>
          <cell r="HF678">
            <v>0</v>
          </cell>
          <cell r="HG678">
            <v>0</v>
          </cell>
          <cell r="HH678">
            <v>0</v>
          </cell>
          <cell r="HI678">
            <v>0</v>
          </cell>
          <cell r="HJ678">
            <v>0</v>
          </cell>
          <cell r="HK678">
            <v>0</v>
          </cell>
          <cell r="HL678">
            <v>0</v>
          </cell>
          <cell r="HM678">
            <v>0</v>
          </cell>
          <cell r="HN678">
            <v>0</v>
          </cell>
          <cell r="HO678">
            <v>0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0</v>
          </cell>
          <cell r="HV678">
            <v>0</v>
          </cell>
          <cell r="HW678">
            <v>0</v>
          </cell>
          <cell r="HX678">
            <v>0</v>
          </cell>
          <cell r="HY678">
            <v>0</v>
          </cell>
          <cell r="HZ678">
            <v>0</v>
          </cell>
          <cell r="IA678">
            <v>0</v>
          </cell>
          <cell r="IB678">
            <v>0</v>
          </cell>
          <cell r="IC678">
            <v>0</v>
          </cell>
          <cell r="ID678">
            <v>0</v>
          </cell>
          <cell r="IE678">
            <v>0</v>
          </cell>
          <cell r="IF678">
            <v>0</v>
          </cell>
          <cell r="IG678">
            <v>0</v>
          </cell>
          <cell r="IH678">
            <v>0</v>
          </cell>
          <cell r="II678">
            <v>0</v>
          </cell>
          <cell r="IJ678">
            <v>0</v>
          </cell>
          <cell r="IK678">
            <v>0</v>
          </cell>
          <cell r="IL678">
            <v>0</v>
          </cell>
          <cell r="IM678">
            <v>0</v>
          </cell>
          <cell r="IN678">
            <v>0</v>
          </cell>
          <cell r="IO678">
            <v>0</v>
          </cell>
          <cell r="IP678">
            <v>0</v>
          </cell>
          <cell r="IQ678">
            <v>0</v>
          </cell>
          <cell r="IR678">
            <v>3.9593970000001422E-5</v>
          </cell>
          <cell r="IS678">
            <v>0</v>
          </cell>
          <cell r="IT678">
            <v>0</v>
          </cell>
          <cell r="IU678">
            <v>1.282916000000002E-5</v>
          </cell>
          <cell r="IV678">
            <v>4.2658360000001269E-5</v>
          </cell>
          <cell r="IW678">
            <v>2.0401790000000065E-5</v>
          </cell>
          <cell r="IX678">
            <v>1.0793800000004003E-6</v>
          </cell>
          <cell r="IY678">
            <v>-3.7374720000000333E-5</v>
          </cell>
          <cell r="IZ678">
            <v>0</v>
          </cell>
          <cell r="JA678">
            <v>0</v>
          </cell>
          <cell r="JB678">
            <v>0</v>
          </cell>
          <cell r="JC678">
            <v>0</v>
          </cell>
          <cell r="JD678">
            <v>0</v>
          </cell>
          <cell r="JE678">
            <v>-1.5913248700000215E-3</v>
          </cell>
          <cell r="JF678">
            <v>0</v>
          </cell>
          <cell r="JG678">
            <v>-2.3084118000000348E-4</v>
          </cell>
          <cell r="JH678">
            <v>-1.9870919000000015E-4</v>
          </cell>
          <cell r="JI678">
            <v>3.1594451999999995E-4</v>
          </cell>
          <cell r="JJ678">
            <v>-3.0427580999999038E-4</v>
          </cell>
          <cell r="JK678">
            <v>-1.4665047000001624E-4</v>
          </cell>
          <cell r="JL678">
            <v>-1.3497051999999954E-4</v>
          </cell>
          <cell r="JM678">
            <v>-8.0030200000080765E-6</v>
          </cell>
          <cell r="JN678">
            <v>-3.7447708999999857E-4</v>
          </cell>
          <cell r="JO678">
            <v>-5.0934210999999119E-4</v>
          </cell>
          <cell r="JP678">
            <v>0</v>
          </cell>
          <cell r="JQ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0</v>
          </cell>
          <cell r="FF679">
            <v>0</v>
          </cell>
          <cell r="FG679">
            <v>0</v>
          </cell>
          <cell r="FH679">
            <v>0</v>
          </cell>
          <cell r="FI679">
            <v>0</v>
          </cell>
          <cell r="FJ679">
            <v>0</v>
          </cell>
          <cell r="FK679">
            <v>0</v>
          </cell>
          <cell r="FL679">
            <v>0</v>
          </cell>
          <cell r="FM679">
            <v>0</v>
          </cell>
          <cell r="FN679">
            <v>0</v>
          </cell>
          <cell r="FO679">
            <v>0</v>
          </cell>
          <cell r="FP679">
            <v>0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0</v>
          </cell>
          <cell r="GD679">
            <v>0</v>
          </cell>
          <cell r="GE679">
            <v>0</v>
          </cell>
          <cell r="GF679">
            <v>0</v>
          </cell>
          <cell r="GG679">
            <v>0</v>
          </cell>
          <cell r="GH679">
            <v>0</v>
          </cell>
          <cell r="GI679">
            <v>0</v>
          </cell>
          <cell r="GJ679">
            <v>0</v>
          </cell>
          <cell r="GK679">
            <v>0</v>
          </cell>
          <cell r="GL679">
            <v>0</v>
          </cell>
          <cell r="GM679">
            <v>0</v>
          </cell>
          <cell r="GN679">
            <v>0</v>
          </cell>
          <cell r="GO679">
            <v>0</v>
          </cell>
          <cell r="GP679">
            <v>0</v>
          </cell>
          <cell r="GQ679">
            <v>0</v>
          </cell>
          <cell r="GR679">
            <v>0</v>
          </cell>
          <cell r="GS679">
            <v>0</v>
          </cell>
          <cell r="GT679">
            <v>0</v>
          </cell>
          <cell r="GU679">
            <v>0</v>
          </cell>
          <cell r="GV679">
            <v>0</v>
          </cell>
          <cell r="GW679">
            <v>0</v>
          </cell>
          <cell r="GX679">
            <v>0</v>
          </cell>
          <cell r="GY679">
            <v>0</v>
          </cell>
          <cell r="GZ679">
            <v>0</v>
          </cell>
          <cell r="HA679">
            <v>0</v>
          </cell>
          <cell r="HB679">
            <v>0</v>
          </cell>
          <cell r="HC679">
            <v>0</v>
          </cell>
          <cell r="HD679">
            <v>0</v>
          </cell>
          <cell r="HE679">
            <v>0</v>
          </cell>
          <cell r="HF679">
            <v>0</v>
          </cell>
          <cell r="HG679">
            <v>0</v>
          </cell>
          <cell r="HH679">
            <v>0</v>
          </cell>
          <cell r="HI679">
            <v>0</v>
          </cell>
          <cell r="HJ679">
            <v>0</v>
          </cell>
          <cell r="HK679">
            <v>0</v>
          </cell>
          <cell r="HL679">
            <v>0</v>
          </cell>
          <cell r="HM679">
            <v>0</v>
          </cell>
          <cell r="HN679">
            <v>0</v>
          </cell>
          <cell r="HO679">
            <v>0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0</v>
          </cell>
          <cell r="HU679">
            <v>0</v>
          </cell>
          <cell r="HV679">
            <v>0</v>
          </cell>
          <cell r="HW679">
            <v>0</v>
          </cell>
          <cell r="HX679">
            <v>0</v>
          </cell>
          <cell r="HY679">
            <v>0</v>
          </cell>
          <cell r="HZ679">
            <v>0</v>
          </cell>
          <cell r="IA679">
            <v>0</v>
          </cell>
          <cell r="IB679">
            <v>0</v>
          </cell>
          <cell r="IC679">
            <v>0</v>
          </cell>
          <cell r="ID679">
            <v>0</v>
          </cell>
          <cell r="IE679">
            <v>0</v>
          </cell>
          <cell r="IF679">
            <v>0</v>
          </cell>
          <cell r="IG679">
            <v>0</v>
          </cell>
          <cell r="IH679">
            <v>0</v>
          </cell>
          <cell r="II679">
            <v>0</v>
          </cell>
          <cell r="IJ679">
            <v>0</v>
          </cell>
          <cell r="IK679">
            <v>0</v>
          </cell>
          <cell r="IL679">
            <v>0</v>
          </cell>
          <cell r="IM679">
            <v>0</v>
          </cell>
          <cell r="IN679">
            <v>0</v>
          </cell>
          <cell r="IO679">
            <v>0</v>
          </cell>
          <cell r="IP679">
            <v>0</v>
          </cell>
          <cell r="IQ679">
            <v>0</v>
          </cell>
          <cell r="IR679">
            <v>0</v>
          </cell>
          <cell r="IS679">
            <v>0</v>
          </cell>
          <cell r="IT679">
            <v>0</v>
          </cell>
          <cell r="IU679">
            <v>0</v>
          </cell>
          <cell r="IV679">
            <v>0</v>
          </cell>
          <cell r="IW679">
            <v>0</v>
          </cell>
          <cell r="IX679">
            <v>0</v>
          </cell>
          <cell r="IY679">
            <v>0</v>
          </cell>
          <cell r="IZ679">
            <v>0</v>
          </cell>
          <cell r="JA679">
            <v>0</v>
          </cell>
          <cell r="JB679">
            <v>0</v>
          </cell>
          <cell r="JC679">
            <v>0</v>
          </cell>
          <cell r="JD679">
            <v>0</v>
          </cell>
          <cell r="JE679">
            <v>0</v>
          </cell>
          <cell r="JF679">
            <v>0</v>
          </cell>
          <cell r="JG679">
            <v>0</v>
          </cell>
          <cell r="JH679">
            <v>0</v>
          </cell>
          <cell r="JI679">
            <v>0</v>
          </cell>
          <cell r="JJ679">
            <v>0</v>
          </cell>
          <cell r="JK679">
            <v>0</v>
          </cell>
          <cell r="JL679">
            <v>0</v>
          </cell>
          <cell r="JM679">
            <v>0</v>
          </cell>
          <cell r="JN679">
            <v>0</v>
          </cell>
          <cell r="JO679">
            <v>0</v>
          </cell>
          <cell r="JP679">
            <v>0</v>
          </cell>
          <cell r="JQ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0</v>
          </cell>
          <cell r="FF680">
            <v>0</v>
          </cell>
          <cell r="FG680">
            <v>0</v>
          </cell>
          <cell r="FH680">
            <v>0</v>
          </cell>
          <cell r="FI680">
            <v>0</v>
          </cell>
          <cell r="FJ680">
            <v>0</v>
          </cell>
          <cell r="FK680">
            <v>0</v>
          </cell>
          <cell r="FL680">
            <v>0</v>
          </cell>
          <cell r="FM680">
            <v>0</v>
          </cell>
          <cell r="FN680">
            <v>0</v>
          </cell>
          <cell r="FO680">
            <v>0</v>
          </cell>
          <cell r="FP680">
            <v>0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0</v>
          </cell>
          <cell r="GD680">
            <v>0</v>
          </cell>
          <cell r="GE680">
            <v>0</v>
          </cell>
          <cell r="GF680">
            <v>0</v>
          </cell>
          <cell r="GG680">
            <v>0</v>
          </cell>
          <cell r="GH680">
            <v>0</v>
          </cell>
          <cell r="GI680">
            <v>0</v>
          </cell>
          <cell r="GJ680">
            <v>0</v>
          </cell>
          <cell r="GK680">
            <v>0</v>
          </cell>
          <cell r="GL680">
            <v>0</v>
          </cell>
          <cell r="GM680">
            <v>0</v>
          </cell>
          <cell r="GN680">
            <v>0</v>
          </cell>
          <cell r="GO680">
            <v>0</v>
          </cell>
          <cell r="GP680">
            <v>0</v>
          </cell>
          <cell r="GQ680">
            <v>0</v>
          </cell>
          <cell r="GR680">
            <v>-3.5738070000013167E-5</v>
          </cell>
          <cell r="GS680">
            <v>0</v>
          </cell>
          <cell r="GT680">
            <v>0</v>
          </cell>
          <cell r="GU680">
            <v>8.2213580000017883E-5</v>
          </cell>
          <cell r="GV680">
            <v>-2.4430233000000134E-4</v>
          </cell>
          <cell r="GW680">
            <v>0</v>
          </cell>
          <cell r="GX680">
            <v>0</v>
          </cell>
          <cell r="GY680">
            <v>0</v>
          </cell>
          <cell r="GZ680">
            <v>0</v>
          </cell>
          <cell r="HA680">
            <v>1.2635067999999805E-4</v>
          </cell>
          <cell r="HB680">
            <v>0</v>
          </cell>
          <cell r="HC680">
            <v>0</v>
          </cell>
          <cell r="HD680">
            <v>0</v>
          </cell>
          <cell r="HE680">
            <v>2.038703999995839E-5</v>
          </cell>
          <cell r="HF680">
            <v>0</v>
          </cell>
          <cell r="HG680">
            <v>0</v>
          </cell>
          <cell r="HH680">
            <v>0</v>
          </cell>
          <cell r="HI680">
            <v>0</v>
          </cell>
          <cell r="HJ680">
            <v>0</v>
          </cell>
          <cell r="HK680">
            <v>0</v>
          </cell>
          <cell r="HL680">
            <v>0</v>
          </cell>
          <cell r="HM680">
            <v>0</v>
          </cell>
          <cell r="HN680">
            <v>2.0387040000000023E-5</v>
          </cell>
          <cell r="HO680">
            <v>0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0</v>
          </cell>
          <cell r="HU680">
            <v>0</v>
          </cell>
          <cell r="HV680">
            <v>0</v>
          </cell>
          <cell r="HW680">
            <v>0</v>
          </cell>
          <cell r="HX680">
            <v>0</v>
          </cell>
          <cell r="HY680">
            <v>0</v>
          </cell>
          <cell r="HZ680">
            <v>0</v>
          </cell>
          <cell r="IA680">
            <v>0</v>
          </cell>
          <cell r="IB680">
            <v>0</v>
          </cell>
          <cell r="IC680">
            <v>0</v>
          </cell>
          <cell r="ID680">
            <v>0</v>
          </cell>
          <cell r="IE680">
            <v>0</v>
          </cell>
          <cell r="IF680">
            <v>0</v>
          </cell>
          <cell r="IG680">
            <v>0</v>
          </cell>
          <cell r="IH680">
            <v>0</v>
          </cell>
          <cell r="II680">
            <v>0</v>
          </cell>
          <cell r="IJ680">
            <v>0</v>
          </cell>
          <cell r="IK680">
            <v>0</v>
          </cell>
          <cell r="IL680">
            <v>0</v>
          </cell>
          <cell r="IM680">
            <v>0</v>
          </cell>
          <cell r="IN680">
            <v>0</v>
          </cell>
          <cell r="IO680">
            <v>0</v>
          </cell>
          <cell r="IP680">
            <v>0</v>
          </cell>
          <cell r="IQ680">
            <v>0</v>
          </cell>
          <cell r="IR680">
            <v>-3.1855199999819561E-5</v>
          </cell>
          <cell r="IS680">
            <v>0</v>
          </cell>
          <cell r="IT680">
            <v>-1.3189329999996335E-5</v>
          </cell>
          <cell r="IU680">
            <v>0</v>
          </cell>
          <cell r="IV680">
            <v>0</v>
          </cell>
          <cell r="IW680">
            <v>0</v>
          </cell>
          <cell r="IX680">
            <v>0</v>
          </cell>
          <cell r="IY680">
            <v>0</v>
          </cell>
          <cell r="IZ680">
            <v>0</v>
          </cell>
          <cell r="JA680">
            <v>0</v>
          </cell>
          <cell r="JB680">
            <v>-1.8665870000003637E-5</v>
          </cell>
          <cell r="JC680">
            <v>0</v>
          </cell>
          <cell r="JD680">
            <v>0</v>
          </cell>
          <cell r="JE680">
            <v>7.0844469999942206E-5</v>
          </cell>
          <cell r="JF680">
            <v>0</v>
          </cell>
          <cell r="JG680">
            <v>0</v>
          </cell>
          <cell r="JH680">
            <v>7.0844469999997717E-5</v>
          </cell>
          <cell r="JI680">
            <v>0</v>
          </cell>
          <cell r="JJ680">
            <v>0</v>
          </cell>
          <cell r="JK680">
            <v>0</v>
          </cell>
          <cell r="JL680">
            <v>0</v>
          </cell>
          <cell r="JM680">
            <v>0</v>
          </cell>
          <cell r="JN680">
            <v>0</v>
          </cell>
          <cell r="JO680">
            <v>0</v>
          </cell>
          <cell r="JP680">
            <v>0</v>
          </cell>
          <cell r="JQ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O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B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G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  <cell r="IH681">
            <v>0</v>
          </cell>
          <cell r="II681">
            <v>0</v>
          </cell>
          <cell r="IJ681">
            <v>0</v>
          </cell>
          <cell r="IK681">
            <v>0</v>
          </cell>
          <cell r="IL681">
            <v>0</v>
          </cell>
          <cell r="IM681">
            <v>0</v>
          </cell>
          <cell r="IN681">
            <v>0</v>
          </cell>
          <cell r="IO681">
            <v>0</v>
          </cell>
          <cell r="IP681">
            <v>0</v>
          </cell>
          <cell r="IQ681">
            <v>0</v>
          </cell>
          <cell r="IR681">
            <v>0</v>
          </cell>
          <cell r="IS681">
            <v>0</v>
          </cell>
          <cell r="IT681">
            <v>0</v>
          </cell>
          <cell r="IU681">
            <v>0</v>
          </cell>
          <cell r="IV681">
            <v>0</v>
          </cell>
          <cell r="IW681">
            <v>0</v>
          </cell>
          <cell r="IX681">
            <v>0</v>
          </cell>
          <cell r="IY681">
            <v>0</v>
          </cell>
          <cell r="IZ681">
            <v>0</v>
          </cell>
          <cell r="JA681">
            <v>0</v>
          </cell>
          <cell r="JB681">
            <v>0</v>
          </cell>
          <cell r="JC681">
            <v>0</v>
          </cell>
          <cell r="JD681">
            <v>0</v>
          </cell>
          <cell r="JE681">
            <v>0</v>
          </cell>
          <cell r="JF681">
            <v>0</v>
          </cell>
          <cell r="JG681">
            <v>0</v>
          </cell>
          <cell r="JH681">
            <v>0</v>
          </cell>
          <cell r="JI681">
            <v>0</v>
          </cell>
          <cell r="JJ681">
            <v>0</v>
          </cell>
          <cell r="JK681">
            <v>0</v>
          </cell>
          <cell r="JL681">
            <v>0</v>
          </cell>
          <cell r="JM681">
            <v>0</v>
          </cell>
          <cell r="JN681">
            <v>0</v>
          </cell>
          <cell r="JO681">
            <v>0</v>
          </cell>
          <cell r="JP681">
            <v>0</v>
          </cell>
          <cell r="JQ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0</v>
          </cell>
          <cell r="FF682">
            <v>0</v>
          </cell>
          <cell r="FG682">
            <v>0</v>
          </cell>
          <cell r="FH682">
            <v>0</v>
          </cell>
          <cell r="FI682">
            <v>0</v>
          </cell>
          <cell r="FJ682">
            <v>0</v>
          </cell>
          <cell r="FK682">
            <v>0</v>
          </cell>
          <cell r="FL682">
            <v>0</v>
          </cell>
          <cell r="FM682">
            <v>0</v>
          </cell>
          <cell r="FN682">
            <v>0</v>
          </cell>
          <cell r="FO682">
            <v>0</v>
          </cell>
          <cell r="FP682">
            <v>0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0</v>
          </cell>
          <cell r="GD682">
            <v>0</v>
          </cell>
          <cell r="GE682">
            <v>0</v>
          </cell>
          <cell r="GF682">
            <v>0</v>
          </cell>
          <cell r="GG682">
            <v>0</v>
          </cell>
          <cell r="GH682">
            <v>0</v>
          </cell>
          <cell r="GI682">
            <v>0</v>
          </cell>
          <cell r="GJ682">
            <v>0</v>
          </cell>
          <cell r="GK682">
            <v>0</v>
          </cell>
          <cell r="GL682">
            <v>0</v>
          </cell>
          <cell r="GM682">
            <v>0</v>
          </cell>
          <cell r="GN682">
            <v>0</v>
          </cell>
          <cell r="GO682">
            <v>0</v>
          </cell>
          <cell r="GP682">
            <v>0</v>
          </cell>
          <cell r="GQ682">
            <v>0</v>
          </cell>
          <cell r="GR682">
            <v>0</v>
          </cell>
          <cell r="GS682">
            <v>0</v>
          </cell>
          <cell r="GT682">
            <v>0</v>
          </cell>
          <cell r="GU682">
            <v>0</v>
          </cell>
          <cell r="GV682">
            <v>0</v>
          </cell>
          <cell r="GW682">
            <v>0</v>
          </cell>
          <cell r="GX682">
            <v>0</v>
          </cell>
          <cell r="GY682">
            <v>0</v>
          </cell>
          <cell r="GZ682">
            <v>0</v>
          </cell>
          <cell r="HA682">
            <v>0</v>
          </cell>
          <cell r="HB682">
            <v>0</v>
          </cell>
          <cell r="HC682">
            <v>0</v>
          </cell>
          <cell r="HD682">
            <v>0</v>
          </cell>
          <cell r="HE682">
            <v>0</v>
          </cell>
          <cell r="HF682">
            <v>0</v>
          </cell>
          <cell r="HG682">
            <v>0</v>
          </cell>
          <cell r="HH682">
            <v>0</v>
          </cell>
          <cell r="HI682">
            <v>0</v>
          </cell>
          <cell r="HJ682">
            <v>0</v>
          </cell>
          <cell r="HK682">
            <v>0</v>
          </cell>
          <cell r="HL682">
            <v>0</v>
          </cell>
          <cell r="HM682">
            <v>0</v>
          </cell>
          <cell r="HN682">
            <v>0</v>
          </cell>
          <cell r="HO682">
            <v>0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0</v>
          </cell>
          <cell r="HU682">
            <v>0</v>
          </cell>
          <cell r="HV682">
            <v>0</v>
          </cell>
          <cell r="HW682">
            <v>0</v>
          </cell>
          <cell r="HX682">
            <v>0</v>
          </cell>
          <cell r="HY682">
            <v>0</v>
          </cell>
          <cell r="HZ682">
            <v>0</v>
          </cell>
          <cell r="IA682">
            <v>0</v>
          </cell>
          <cell r="IB682">
            <v>0</v>
          </cell>
          <cell r="IC682">
            <v>0</v>
          </cell>
          <cell r="ID682">
            <v>0</v>
          </cell>
          <cell r="IE682">
            <v>0</v>
          </cell>
          <cell r="IF682">
            <v>0</v>
          </cell>
          <cell r="IG682">
            <v>0</v>
          </cell>
          <cell r="IH682">
            <v>0</v>
          </cell>
          <cell r="II682">
            <v>0</v>
          </cell>
          <cell r="IJ682">
            <v>0</v>
          </cell>
          <cell r="IK682">
            <v>0</v>
          </cell>
          <cell r="IL682">
            <v>0</v>
          </cell>
          <cell r="IM682">
            <v>0</v>
          </cell>
          <cell r="IN682">
            <v>0</v>
          </cell>
          <cell r="IO682">
            <v>0</v>
          </cell>
          <cell r="IP682">
            <v>0</v>
          </cell>
          <cell r="IQ682">
            <v>0</v>
          </cell>
          <cell r="IR682">
            <v>0</v>
          </cell>
          <cell r="IS682">
            <v>0</v>
          </cell>
          <cell r="IT682">
            <v>0</v>
          </cell>
          <cell r="IU682">
            <v>0</v>
          </cell>
          <cell r="IV682">
            <v>0</v>
          </cell>
          <cell r="IW682">
            <v>0</v>
          </cell>
          <cell r="IX682">
            <v>0</v>
          </cell>
          <cell r="IY682">
            <v>0</v>
          </cell>
          <cell r="IZ682">
            <v>0</v>
          </cell>
          <cell r="JA682">
            <v>0</v>
          </cell>
          <cell r="JB682">
            <v>0</v>
          </cell>
          <cell r="JC682">
            <v>0</v>
          </cell>
          <cell r="JD682">
            <v>0</v>
          </cell>
          <cell r="JE682">
            <v>0</v>
          </cell>
          <cell r="JF682">
            <v>0</v>
          </cell>
          <cell r="JG682">
            <v>0</v>
          </cell>
          <cell r="JH682">
            <v>0</v>
          </cell>
          <cell r="JI682">
            <v>0</v>
          </cell>
          <cell r="JJ682">
            <v>0</v>
          </cell>
          <cell r="JK682">
            <v>0</v>
          </cell>
          <cell r="JL682">
            <v>0</v>
          </cell>
          <cell r="JM682">
            <v>0</v>
          </cell>
          <cell r="JN682">
            <v>0</v>
          </cell>
          <cell r="JO682">
            <v>0</v>
          </cell>
          <cell r="JP682">
            <v>0</v>
          </cell>
          <cell r="JQ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0</v>
          </cell>
          <cell r="FJ683">
            <v>0</v>
          </cell>
          <cell r="FK683">
            <v>0</v>
          </cell>
          <cell r="FL683">
            <v>0</v>
          </cell>
          <cell r="FM683">
            <v>0</v>
          </cell>
          <cell r="FN683">
            <v>0</v>
          </cell>
          <cell r="FO683">
            <v>0</v>
          </cell>
          <cell r="FP683">
            <v>0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0</v>
          </cell>
          <cell r="GH683">
            <v>0</v>
          </cell>
          <cell r="GI683">
            <v>0</v>
          </cell>
          <cell r="GJ683">
            <v>0</v>
          </cell>
          <cell r="GK683">
            <v>0</v>
          </cell>
          <cell r="GL683">
            <v>0</v>
          </cell>
          <cell r="GM683">
            <v>0</v>
          </cell>
          <cell r="GN683">
            <v>0</v>
          </cell>
          <cell r="GO683">
            <v>0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0</v>
          </cell>
          <cell r="GU683">
            <v>0</v>
          </cell>
          <cell r="GV683">
            <v>0</v>
          </cell>
          <cell r="GW683">
            <v>0</v>
          </cell>
          <cell r="GX683">
            <v>0</v>
          </cell>
          <cell r="GY683">
            <v>0</v>
          </cell>
          <cell r="GZ683">
            <v>0</v>
          </cell>
          <cell r="HA683">
            <v>0</v>
          </cell>
          <cell r="HB683">
            <v>0</v>
          </cell>
          <cell r="HC683">
            <v>0</v>
          </cell>
          <cell r="HD683">
            <v>0</v>
          </cell>
          <cell r="HE683">
            <v>0</v>
          </cell>
          <cell r="HF683">
            <v>0</v>
          </cell>
          <cell r="HG683">
            <v>0</v>
          </cell>
          <cell r="HH683">
            <v>0</v>
          </cell>
          <cell r="HI683">
            <v>0</v>
          </cell>
          <cell r="HJ683">
            <v>0</v>
          </cell>
          <cell r="HK683">
            <v>0</v>
          </cell>
          <cell r="HL683">
            <v>0</v>
          </cell>
          <cell r="HM683">
            <v>0</v>
          </cell>
          <cell r="HN683">
            <v>0</v>
          </cell>
          <cell r="HO683">
            <v>0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0</v>
          </cell>
          <cell r="HV683">
            <v>0</v>
          </cell>
          <cell r="HW683">
            <v>0</v>
          </cell>
          <cell r="HX683">
            <v>0</v>
          </cell>
          <cell r="HY683">
            <v>0</v>
          </cell>
          <cell r="HZ683">
            <v>0</v>
          </cell>
          <cell r="IA683">
            <v>0</v>
          </cell>
          <cell r="IB683">
            <v>0</v>
          </cell>
          <cell r="IC683">
            <v>0</v>
          </cell>
          <cell r="ID683">
            <v>0</v>
          </cell>
          <cell r="IE683">
            <v>0</v>
          </cell>
          <cell r="IF683">
            <v>0</v>
          </cell>
          <cell r="IG683">
            <v>0</v>
          </cell>
          <cell r="IH683">
            <v>0</v>
          </cell>
          <cell r="II683">
            <v>0</v>
          </cell>
          <cell r="IJ683">
            <v>0</v>
          </cell>
          <cell r="IK683">
            <v>0</v>
          </cell>
          <cell r="IL683">
            <v>0</v>
          </cell>
          <cell r="IM683">
            <v>0</v>
          </cell>
          <cell r="IN683">
            <v>0</v>
          </cell>
          <cell r="IO683">
            <v>0</v>
          </cell>
          <cell r="IP683">
            <v>0</v>
          </cell>
          <cell r="IQ683">
            <v>0</v>
          </cell>
          <cell r="IR683">
            <v>0</v>
          </cell>
          <cell r="IS683">
            <v>0</v>
          </cell>
          <cell r="IT683">
            <v>0</v>
          </cell>
          <cell r="IU683">
            <v>0</v>
          </cell>
          <cell r="IV683">
            <v>0</v>
          </cell>
          <cell r="IW683">
            <v>0</v>
          </cell>
          <cell r="IX683">
            <v>0</v>
          </cell>
          <cell r="IY683">
            <v>0</v>
          </cell>
          <cell r="IZ683">
            <v>0</v>
          </cell>
          <cell r="JA683">
            <v>0</v>
          </cell>
          <cell r="JB683">
            <v>0</v>
          </cell>
          <cell r="JC683">
            <v>0</v>
          </cell>
          <cell r="JD683">
            <v>0</v>
          </cell>
          <cell r="JE683">
            <v>0</v>
          </cell>
          <cell r="JF683">
            <v>0</v>
          </cell>
          <cell r="JG683">
            <v>0</v>
          </cell>
          <cell r="JH683">
            <v>0</v>
          </cell>
          <cell r="JI683">
            <v>0</v>
          </cell>
          <cell r="JJ683">
            <v>0</v>
          </cell>
          <cell r="JK683">
            <v>0</v>
          </cell>
          <cell r="JL683">
            <v>0</v>
          </cell>
          <cell r="JM683">
            <v>0</v>
          </cell>
          <cell r="JN683">
            <v>0</v>
          </cell>
          <cell r="JO683">
            <v>0</v>
          </cell>
          <cell r="JP683">
            <v>0</v>
          </cell>
          <cell r="JQ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0</v>
          </cell>
          <cell r="FL684">
            <v>0</v>
          </cell>
          <cell r="FM684">
            <v>0</v>
          </cell>
          <cell r="FN684">
            <v>0</v>
          </cell>
          <cell r="FO684">
            <v>0</v>
          </cell>
          <cell r="FP684">
            <v>0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0</v>
          </cell>
          <cell r="GJ684">
            <v>0</v>
          </cell>
          <cell r="GK684">
            <v>0</v>
          </cell>
          <cell r="GL684">
            <v>0</v>
          </cell>
          <cell r="GM684">
            <v>0</v>
          </cell>
          <cell r="GN684">
            <v>0</v>
          </cell>
          <cell r="GO684">
            <v>0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0</v>
          </cell>
          <cell r="GW684">
            <v>0</v>
          </cell>
          <cell r="GX684">
            <v>0</v>
          </cell>
          <cell r="GY684">
            <v>0</v>
          </cell>
          <cell r="GZ684">
            <v>0</v>
          </cell>
          <cell r="HA684">
            <v>0</v>
          </cell>
          <cell r="HB684">
            <v>0</v>
          </cell>
          <cell r="HC684">
            <v>0</v>
          </cell>
          <cell r="HD684">
            <v>0</v>
          </cell>
          <cell r="HE684">
            <v>0</v>
          </cell>
          <cell r="HF684">
            <v>0</v>
          </cell>
          <cell r="HG684">
            <v>0</v>
          </cell>
          <cell r="HH684">
            <v>0</v>
          </cell>
          <cell r="HI684">
            <v>0</v>
          </cell>
          <cell r="HJ684">
            <v>0</v>
          </cell>
          <cell r="HK684">
            <v>0</v>
          </cell>
          <cell r="HL684">
            <v>0</v>
          </cell>
          <cell r="HM684">
            <v>0</v>
          </cell>
          <cell r="HN684">
            <v>0</v>
          </cell>
          <cell r="HO684">
            <v>0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0</v>
          </cell>
          <cell r="HW684">
            <v>0</v>
          </cell>
          <cell r="HX684">
            <v>0</v>
          </cell>
          <cell r="HY684">
            <v>0</v>
          </cell>
          <cell r="HZ684">
            <v>0</v>
          </cell>
          <cell r="IA684">
            <v>0</v>
          </cell>
          <cell r="IB684">
            <v>0</v>
          </cell>
          <cell r="IC684">
            <v>0</v>
          </cell>
          <cell r="ID684">
            <v>0</v>
          </cell>
          <cell r="IE684">
            <v>0</v>
          </cell>
          <cell r="IF684">
            <v>0</v>
          </cell>
          <cell r="IG684">
            <v>0</v>
          </cell>
          <cell r="IH684">
            <v>0</v>
          </cell>
          <cell r="II684">
            <v>0</v>
          </cell>
          <cell r="IJ684">
            <v>0</v>
          </cell>
          <cell r="IK684">
            <v>0</v>
          </cell>
          <cell r="IL684">
            <v>0</v>
          </cell>
          <cell r="IM684">
            <v>0</v>
          </cell>
          <cell r="IN684">
            <v>0</v>
          </cell>
          <cell r="IO684">
            <v>0</v>
          </cell>
          <cell r="IP684">
            <v>0</v>
          </cell>
          <cell r="IQ684">
            <v>0</v>
          </cell>
          <cell r="IR684">
            <v>0</v>
          </cell>
          <cell r="IS684">
            <v>0</v>
          </cell>
          <cell r="IT684">
            <v>0</v>
          </cell>
          <cell r="IU684">
            <v>0</v>
          </cell>
          <cell r="IV684">
            <v>0</v>
          </cell>
          <cell r="IW684">
            <v>0</v>
          </cell>
          <cell r="IX684">
            <v>0</v>
          </cell>
          <cell r="IY684">
            <v>0</v>
          </cell>
          <cell r="IZ684">
            <v>0</v>
          </cell>
          <cell r="JA684">
            <v>0</v>
          </cell>
          <cell r="JB684">
            <v>0</v>
          </cell>
          <cell r="JC684">
            <v>0</v>
          </cell>
          <cell r="JD684">
            <v>0</v>
          </cell>
          <cell r="JE684">
            <v>0</v>
          </cell>
          <cell r="JF684">
            <v>0</v>
          </cell>
          <cell r="JG684">
            <v>0</v>
          </cell>
          <cell r="JH684">
            <v>0</v>
          </cell>
          <cell r="JI684">
            <v>0</v>
          </cell>
          <cell r="JJ684">
            <v>0</v>
          </cell>
          <cell r="JK684">
            <v>0</v>
          </cell>
          <cell r="JL684">
            <v>0</v>
          </cell>
          <cell r="JM684">
            <v>0</v>
          </cell>
          <cell r="JN684">
            <v>0</v>
          </cell>
          <cell r="JO684">
            <v>0</v>
          </cell>
          <cell r="JP684">
            <v>0</v>
          </cell>
          <cell r="JQ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1.9631429770001319E-2</v>
          </cell>
          <cell r="AF685">
            <v>0</v>
          </cell>
          <cell r="AG685">
            <v>1.6466783699993215E-3</v>
          </cell>
          <cell r="AH685">
            <v>3.4625079700010275E-3</v>
          </cell>
          <cell r="AI685">
            <v>-2.0555525300007815E-3</v>
          </cell>
          <cell r="AJ685">
            <v>1.6577795959999975E-2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2.0561633989927941E-2</v>
          </cell>
          <cell r="AS685">
            <v>0</v>
          </cell>
          <cell r="AT685">
            <v>0</v>
          </cell>
          <cell r="AU685">
            <v>2.0714999999995598E-3</v>
          </cell>
          <cell r="AV685">
            <v>0</v>
          </cell>
          <cell r="AW685">
            <v>6.8950300100141249E-3</v>
          </cell>
          <cell r="AX685">
            <v>2.283257100003766E-3</v>
          </cell>
          <cell r="AY685">
            <v>0</v>
          </cell>
          <cell r="AZ685">
            <v>2.8253984000059518E-3</v>
          </cell>
          <cell r="BA685">
            <v>-3.2505149002304279E-4</v>
          </cell>
          <cell r="BB685">
            <v>6.8114999699844248E-3</v>
          </cell>
          <cell r="BC685">
            <v>0</v>
          </cell>
          <cell r="BD685">
            <v>0</v>
          </cell>
          <cell r="BE685">
            <v>6.2645000725751743E-3</v>
          </cell>
          <cell r="BF685">
            <v>0</v>
          </cell>
          <cell r="BG685">
            <v>0</v>
          </cell>
          <cell r="BH685">
            <v>2.071500019155792E-3</v>
          </cell>
          <cell r="BI685">
            <v>4.1930000406864565E-3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104.13187315565301</v>
          </cell>
          <cell r="BS685">
            <v>6.2811900166198029</v>
          </cell>
          <cell r="BT685">
            <v>5.2772388657394913</v>
          </cell>
          <cell r="BU685">
            <v>28.837586936839216</v>
          </cell>
          <cell r="BV685">
            <v>8.292022418921988</v>
          </cell>
          <cell r="BW685">
            <v>15.683443913207157</v>
          </cell>
          <cell r="BX685">
            <v>4.9020355846478196</v>
          </cell>
          <cell r="BY685">
            <v>29.438076539085159</v>
          </cell>
          <cell r="BZ685">
            <v>-28.908212483602256</v>
          </cell>
          <cell r="CA685">
            <v>42.24706825155954</v>
          </cell>
          <cell r="CB685">
            <v>-8.3436682307874435</v>
          </cell>
          <cell r="CC685">
            <v>1.6772408889883081</v>
          </cell>
          <cell r="CD685">
            <v>-1.252149545631255</v>
          </cell>
          <cell r="CE685">
            <v>-24.740959912480321</v>
          </cell>
          <cell r="CF685">
            <v>-4.9847779907358927</v>
          </cell>
          <cell r="CG685">
            <v>7.9826853207414388</v>
          </cell>
          <cell r="CH685">
            <v>-12.808345784789708</v>
          </cell>
          <cell r="CI685">
            <v>-5.9690418862519437</v>
          </cell>
          <cell r="CJ685">
            <v>11.468964166764636</v>
          </cell>
          <cell r="CK685">
            <v>-48.873230653505743</v>
          </cell>
          <cell r="CL685">
            <v>-0.66949556508188834</v>
          </cell>
          <cell r="CM685">
            <v>15.670815858771675</v>
          </cell>
          <cell r="CN685">
            <v>22.028464028229791</v>
          </cell>
          <cell r="CO685">
            <v>-1.7436949664406711</v>
          </cell>
          <cell r="CP685">
            <v>1.3629147947649471</v>
          </cell>
          <cell r="CQ685">
            <v>-8.2062172349251341</v>
          </cell>
          <cell r="CR685">
            <v>-91.38391049252823</v>
          </cell>
          <cell r="CS685">
            <v>9.1984521560516441</v>
          </cell>
          <cell r="CT685">
            <v>-30.864339260289853</v>
          </cell>
          <cell r="CU685">
            <v>-10.868729605979752</v>
          </cell>
          <cell r="CV685">
            <v>-9.6610647471825359</v>
          </cell>
          <cell r="CW685">
            <v>-9.5183030720363604</v>
          </cell>
          <cell r="CX685">
            <v>14.347467396499269</v>
          </cell>
          <cell r="CY685">
            <v>13.60549913084833</v>
          </cell>
          <cell r="CZ685">
            <v>-37.452012018209643</v>
          </cell>
          <cell r="DA685">
            <v>-9.0517006110603688</v>
          </cell>
          <cell r="DB685">
            <v>-29.411675161209132</v>
          </cell>
          <cell r="DC685">
            <v>6.0412114054634003</v>
          </cell>
          <cell r="DD685">
            <v>2.2512838945694966</v>
          </cell>
          <cell r="DE685">
            <v>77.132351191248745</v>
          </cell>
          <cell r="DF685">
            <v>-20.056635945307789</v>
          </cell>
          <cell r="DG685">
            <v>-33.09721134513893</v>
          </cell>
          <cell r="DH685">
            <v>50.506863287759188</v>
          </cell>
          <cell r="DI685">
            <v>-10.851124566201179</v>
          </cell>
          <cell r="DJ685">
            <v>42.355931104979391</v>
          </cell>
          <cell r="DK685">
            <v>-46.682081495997409</v>
          </cell>
          <cell r="DL685">
            <v>39.417190800755634</v>
          </cell>
          <cell r="DM685">
            <v>30.382939761479065</v>
          </cell>
          <cell r="DN685">
            <v>12.828092003430356</v>
          </cell>
          <cell r="DO685">
            <v>8.0024993999977596</v>
          </cell>
          <cell r="DP685">
            <v>6.5484530816029292</v>
          </cell>
          <cell r="DQ685">
            <v>-2.2225648961903062</v>
          </cell>
          <cell r="DR685">
            <v>0.44842887221602723</v>
          </cell>
          <cell r="DS685">
            <v>-2.5225871467628167</v>
          </cell>
          <cell r="DT685">
            <v>13.533454166870797</v>
          </cell>
          <cell r="DU685">
            <v>-26.872914008359658</v>
          </cell>
          <cell r="DV685">
            <v>62.011512529868924</v>
          </cell>
          <cell r="DW685">
            <v>5.2988382030853245</v>
          </cell>
          <cell r="DX685">
            <v>-2.5434073371034174</v>
          </cell>
          <cell r="DY685">
            <v>-21.436926667218358</v>
          </cell>
          <cell r="DZ685">
            <v>7.3473368894810847</v>
          </cell>
          <cell r="EA685">
            <v>-18.494777758562122</v>
          </cell>
          <cell r="EB685">
            <v>5.1515726220895885</v>
          </cell>
          <cell r="EC685">
            <v>-13.692006857287197</v>
          </cell>
          <cell r="ED685">
            <v>-7.3316657638388278</v>
          </cell>
          <cell r="EE685">
            <v>-49.607907183177304</v>
          </cell>
          <cell r="EF685">
            <v>19.514928172640793</v>
          </cell>
          <cell r="EG685">
            <v>-19.658051361649996</v>
          </cell>
          <cell r="EH685">
            <v>5.6066050656081643</v>
          </cell>
          <cell r="EI685">
            <v>-2.0424924762992305</v>
          </cell>
          <cell r="EJ685">
            <v>-54.121555434692709</v>
          </cell>
          <cell r="EK685">
            <v>-28.746213385311421</v>
          </cell>
          <cell r="EL685">
            <v>-20.409824590737117</v>
          </cell>
          <cell r="EM685">
            <v>9.523011566940113</v>
          </cell>
          <cell r="EN685">
            <v>11.672099061805056</v>
          </cell>
          <cell r="EO685">
            <v>25.888219413231127</v>
          </cell>
          <cell r="EP685">
            <v>-4.1086371959827375</v>
          </cell>
          <cell r="EQ685">
            <v>7.2740039812561008</v>
          </cell>
          <cell r="ER685">
            <v>66.937810002767947</v>
          </cell>
          <cell r="ES685">
            <v>23.222565471151029</v>
          </cell>
          <cell r="ET685">
            <v>-1.3736006745239138</v>
          </cell>
          <cell r="EU685">
            <v>-6.3911869835792459</v>
          </cell>
          <cell r="EV685">
            <v>-55.019710860382474</v>
          </cell>
          <cell r="EW685">
            <v>-28.5782839284293</v>
          </cell>
          <cell r="EX685">
            <v>27.020941444221535</v>
          </cell>
          <cell r="EY685">
            <v>58.958193820475572</v>
          </cell>
          <cell r="EZ685">
            <v>60.096655957713665</v>
          </cell>
          <cell r="FA685">
            <v>6.4772497373305669</v>
          </cell>
          <cell r="FB685">
            <v>-27.550834486319218</v>
          </cell>
          <cell r="FC685">
            <v>-2.4158394452533685</v>
          </cell>
          <cell r="FD685">
            <v>12.491659950377652</v>
          </cell>
          <cell r="FE685">
            <v>-108.92894663760671</v>
          </cell>
          <cell r="FF685">
            <v>14.390419895687955</v>
          </cell>
          <cell r="FG685">
            <v>-22.886965115416388</v>
          </cell>
          <cell r="FH685">
            <v>-25.703728832755587</v>
          </cell>
          <cell r="FI685">
            <v>-44.23351130507217</v>
          </cell>
          <cell r="FJ685">
            <v>-47.83326310870325</v>
          </cell>
          <cell r="FK685">
            <v>6.8952134644932812</v>
          </cell>
          <cell r="FL685">
            <v>18.545878640237788</v>
          </cell>
          <cell r="FM685">
            <v>-43.288225874508498</v>
          </cell>
          <cell r="FN685">
            <v>25.378326433023176</v>
          </cell>
          <cell r="FO685">
            <v>7.8687244867687696</v>
          </cell>
          <cell r="FP685">
            <v>1.0496716357010882E-2</v>
          </cell>
          <cell r="FQ685">
            <v>1.9276879622484557</v>
          </cell>
          <cell r="FR685">
            <v>-121.02821552642854</v>
          </cell>
          <cell r="FS685">
            <v>-2.1922174044593703</v>
          </cell>
          <cell r="FT685">
            <v>-30.76219763806148</v>
          </cell>
          <cell r="FU685">
            <v>-37.884931814107404</v>
          </cell>
          <cell r="FV685">
            <v>-33.731632077404356</v>
          </cell>
          <cell r="FW685">
            <v>-33.684276998217683</v>
          </cell>
          <cell r="FX685">
            <v>-41.647718074578734</v>
          </cell>
          <cell r="FY685">
            <v>15.867587422697397</v>
          </cell>
          <cell r="FZ685">
            <v>9.064348095045716</v>
          </cell>
          <cell r="GA685">
            <v>30.269149490450218</v>
          </cell>
          <cell r="GB685">
            <v>14.191758562395989</v>
          </cell>
          <cell r="GC685">
            <v>-7.8309194598550675</v>
          </cell>
          <cell r="GD685">
            <v>-2.6871656303555937</v>
          </cell>
          <cell r="GE685">
            <v>-102.8468993382412</v>
          </cell>
          <cell r="GF685">
            <v>3.3745144901331514E-3</v>
          </cell>
          <cell r="GG685">
            <v>-0.41633722789265448</v>
          </cell>
          <cell r="GH685">
            <v>-22.671720271220693</v>
          </cell>
          <cell r="GI685">
            <v>-41.08707555050205</v>
          </cell>
          <cell r="GJ685">
            <v>10.832620228520682</v>
          </cell>
          <cell r="GK685">
            <v>-20.943882229508745</v>
          </cell>
          <cell r="GL685">
            <v>-44.951827369703096</v>
          </cell>
          <cell r="GM685">
            <v>19.719286079835001</v>
          </cell>
          <cell r="GN685">
            <v>2.976956759004679</v>
          </cell>
          <cell r="GO685">
            <v>-6.3078955029050121</v>
          </cell>
          <cell r="GP685">
            <v>9.8934426205232739E-5</v>
          </cell>
          <cell r="GQ685">
            <v>-4.9770276382332668E-4</v>
          </cell>
          <cell r="GR685">
            <v>-0.85194659244734794</v>
          </cell>
          <cell r="GS685">
            <v>-7.6268633420113474E-3</v>
          </cell>
          <cell r="GT685">
            <v>9.7390680242824601E-2</v>
          </cell>
          <cell r="GU685">
            <v>-2.5100301360071171</v>
          </cell>
          <cell r="GV685">
            <v>40.450656499800971</v>
          </cell>
          <cell r="GW685">
            <v>-28.461353710412368</v>
          </cell>
          <cell r="GX685">
            <v>-11.278062952325854</v>
          </cell>
          <cell r="GY685">
            <v>-1.0206529684564885</v>
          </cell>
          <cell r="GZ685">
            <v>1.8544036741914169</v>
          </cell>
          <cell r="HA685">
            <v>-3.1468659981328528E-3</v>
          </cell>
          <cell r="HB685">
            <v>2.6546711727860384E-2</v>
          </cell>
          <cell r="HC685">
            <v>-9.0229576017009094E-5</v>
          </cell>
          <cell r="HD685">
            <v>1.9567778508644551E-5</v>
          </cell>
          <cell r="HE685">
            <v>-52.626257484924281</v>
          </cell>
          <cell r="HF685">
            <v>-1.3162360999558587E-2</v>
          </cell>
          <cell r="HG685">
            <v>-2.772034936970158E-2</v>
          </cell>
          <cell r="HH685">
            <v>-28.204277060061941</v>
          </cell>
          <cell r="HI685">
            <v>9.4125087333686679</v>
          </cell>
          <cell r="HJ685">
            <v>-62.696277692561125</v>
          </cell>
          <cell r="HK685">
            <v>19.318312537034217</v>
          </cell>
          <cell r="HL685">
            <v>0.90302173303189193</v>
          </cell>
          <cell r="HM685">
            <v>5.2577498253294834</v>
          </cell>
          <cell r="HN685">
            <v>3.4231479534109894</v>
          </cell>
          <cell r="HO685">
            <v>-1.839047090470558E-4</v>
          </cell>
          <cell r="HP685">
            <v>6.0885064158355817E-4</v>
          </cell>
          <cell r="HQ685">
            <v>1.4249950254452415E-5</v>
          </cell>
          <cell r="HR685">
            <v>42.701742766803363</v>
          </cell>
          <cell r="HS685">
            <v>-2.5042334891622886E-4</v>
          </cell>
          <cell r="HT685">
            <v>7.3676201100170147E-4</v>
          </cell>
          <cell r="HU685">
            <v>9.5941634875198361</v>
          </cell>
          <cell r="HV685">
            <v>0.53922285030057537</v>
          </cell>
          <cell r="HW685">
            <v>14.918745587100602</v>
          </cell>
          <cell r="HX685">
            <v>-7.0244203962511165</v>
          </cell>
          <cell r="HY685">
            <v>24.204006759439835</v>
          </cell>
          <cell r="HZ685">
            <v>0.46663663323033688</v>
          </cell>
          <cell r="IA685">
            <v>-1.0592874969006516E-4</v>
          </cell>
          <cell r="IB685">
            <v>2.4602051607871545E-3</v>
          </cell>
          <cell r="IC685">
            <v>-3.084333184233401E-5</v>
          </cell>
          <cell r="ID685">
            <v>5.7807371922535822E-4</v>
          </cell>
          <cell r="IE685">
            <v>-6.9373493813181994</v>
          </cell>
          <cell r="IF685">
            <v>3.9249776909855427E-4</v>
          </cell>
          <cell r="IG685">
            <v>8.372040601898334E-4</v>
          </cell>
          <cell r="IH685">
            <v>1.0178174758948444E-2</v>
          </cell>
          <cell r="II685">
            <v>1.9011315159332298E-2</v>
          </cell>
          <cell r="IJ685">
            <v>-7.0218718312798956</v>
          </cell>
          <cell r="IK685">
            <v>5.5744285350556311E-2</v>
          </cell>
          <cell r="IL685">
            <v>-1.4463824504673539E-3</v>
          </cell>
          <cell r="IM685">
            <v>2.1812442037116853E-4</v>
          </cell>
          <cell r="IN685">
            <v>-2.2848416983833886E-4</v>
          </cell>
          <cell r="IO685">
            <v>4.1123329992842628E-4</v>
          </cell>
          <cell r="IP685">
            <v>-3.1119114100874867E-4</v>
          </cell>
          <cell r="IQ685">
            <v>-2.8432708859327249E-4</v>
          </cell>
          <cell r="IR685">
            <v>0.46886622806050582</v>
          </cell>
          <cell r="IS685">
            <v>9.8565280040929792E-5</v>
          </cell>
          <cell r="IT685">
            <v>-9.4416047068079934E-4</v>
          </cell>
          <cell r="IU685">
            <v>0.15047808183999223</v>
          </cell>
          <cell r="IV685">
            <v>1.9366972705938679E-3</v>
          </cell>
          <cell r="IW685">
            <v>3.9275933940189134E-2</v>
          </cell>
          <cell r="IX685">
            <v>0.20319190861982861</v>
          </cell>
          <cell r="IY685">
            <v>6.4313595589965189E-2</v>
          </cell>
          <cell r="IZ685">
            <v>2.9361694032559171E-4</v>
          </cell>
          <cell r="JA685">
            <v>1.443221299268771E-4</v>
          </cell>
          <cell r="JB685">
            <v>9.8148048796247167E-3</v>
          </cell>
          <cell r="JC685">
            <v>2.0874750043731183E-4</v>
          </cell>
          <cell r="JD685">
            <v>5.4114540034788661E-5</v>
          </cell>
          <cell r="JE685">
            <v>1.9289321470496361</v>
          </cell>
          <cell r="JF685">
            <v>-2.7865090001455428E-4</v>
          </cell>
          <cell r="JG685">
            <v>9.7171851007260557E-4</v>
          </cell>
          <cell r="JH685">
            <v>0.282757892600074</v>
          </cell>
          <cell r="JI685">
            <v>1.1875528629899748</v>
          </cell>
          <cell r="JJ685">
            <v>0.27541065167001477</v>
          </cell>
          <cell r="JK685">
            <v>0.18298357959002942</v>
          </cell>
          <cell r="JL685">
            <v>5.7713709978202132E-5</v>
          </cell>
          <cell r="JM685">
            <v>1.6407729000889049E-4</v>
          </cell>
          <cell r="JN685">
            <v>3.1322683999235323E-4</v>
          </cell>
          <cell r="JO685">
            <v>-1.6056827900001736E-3</v>
          </cell>
          <cell r="JP685">
            <v>-2.2918199999821809E-4</v>
          </cell>
          <cell r="JQ685">
            <v>8.3393954000143822E-4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0</v>
          </cell>
          <cell r="FM686">
            <v>0</v>
          </cell>
          <cell r="FN686">
            <v>0</v>
          </cell>
          <cell r="FO686">
            <v>0</v>
          </cell>
          <cell r="FP686">
            <v>0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0</v>
          </cell>
          <cell r="GK686">
            <v>0</v>
          </cell>
          <cell r="GL686">
            <v>0</v>
          </cell>
          <cell r="GM686">
            <v>0</v>
          </cell>
          <cell r="GN686">
            <v>0</v>
          </cell>
          <cell r="GO686">
            <v>0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0</v>
          </cell>
          <cell r="GX686">
            <v>0</v>
          </cell>
          <cell r="GY686">
            <v>0</v>
          </cell>
          <cell r="GZ686">
            <v>0</v>
          </cell>
          <cell r="HA686">
            <v>0</v>
          </cell>
          <cell r="HB686">
            <v>0</v>
          </cell>
          <cell r="HC686">
            <v>0</v>
          </cell>
          <cell r="HD686">
            <v>0</v>
          </cell>
          <cell r="HE686">
            <v>0</v>
          </cell>
          <cell r="HF686">
            <v>0</v>
          </cell>
          <cell r="HG686">
            <v>0</v>
          </cell>
          <cell r="HH686">
            <v>0</v>
          </cell>
          <cell r="HI686">
            <v>0</v>
          </cell>
          <cell r="HJ686">
            <v>0</v>
          </cell>
          <cell r="HK686">
            <v>0</v>
          </cell>
          <cell r="HL686">
            <v>0</v>
          </cell>
          <cell r="HM686">
            <v>0</v>
          </cell>
          <cell r="HN686">
            <v>0</v>
          </cell>
          <cell r="HO686">
            <v>0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0</v>
          </cell>
          <cell r="HW686">
            <v>0</v>
          </cell>
          <cell r="HX686">
            <v>0</v>
          </cell>
          <cell r="HY686">
            <v>0</v>
          </cell>
          <cell r="HZ686">
            <v>0</v>
          </cell>
          <cell r="IA686">
            <v>0</v>
          </cell>
          <cell r="IB686">
            <v>0</v>
          </cell>
          <cell r="IC686">
            <v>0</v>
          </cell>
          <cell r="ID686">
            <v>0</v>
          </cell>
          <cell r="IE686">
            <v>0</v>
          </cell>
          <cell r="IF686">
            <v>0</v>
          </cell>
          <cell r="IG686">
            <v>0</v>
          </cell>
          <cell r="IH686">
            <v>0</v>
          </cell>
          <cell r="II686">
            <v>0</v>
          </cell>
          <cell r="IJ686">
            <v>0</v>
          </cell>
          <cell r="IK686">
            <v>0</v>
          </cell>
          <cell r="IL686">
            <v>0</v>
          </cell>
          <cell r="IM686">
            <v>0</v>
          </cell>
          <cell r="IN686">
            <v>0</v>
          </cell>
          <cell r="IO686">
            <v>0</v>
          </cell>
          <cell r="IP686">
            <v>0</v>
          </cell>
          <cell r="IQ686">
            <v>0</v>
          </cell>
          <cell r="IR686">
            <v>0</v>
          </cell>
          <cell r="IS686">
            <v>0</v>
          </cell>
          <cell r="IT686">
            <v>0</v>
          </cell>
          <cell r="IU686">
            <v>0</v>
          </cell>
          <cell r="IV686">
            <v>0</v>
          </cell>
          <cell r="IW686">
            <v>0</v>
          </cell>
          <cell r="IX686">
            <v>0</v>
          </cell>
          <cell r="IY686">
            <v>0</v>
          </cell>
          <cell r="IZ686">
            <v>0</v>
          </cell>
          <cell r="JA686">
            <v>0</v>
          </cell>
          <cell r="JB686">
            <v>0</v>
          </cell>
          <cell r="JC686">
            <v>0</v>
          </cell>
          <cell r="JD686">
            <v>0</v>
          </cell>
          <cell r="JE686">
            <v>0</v>
          </cell>
          <cell r="JF686">
            <v>0</v>
          </cell>
          <cell r="JG686">
            <v>0</v>
          </cell>
          <cell r="JH686">
            <v>0</v>
          </cell>
          <cell r="JI686">
            <v>0</v>
          </cell>
          <cell r="JJ686">
            <v>0</v>
          </cell>
          <cell r="JK686">
            <v>0</v>
          </cell>
          <cell r="JL686">
            <v>0</v>
          </cell>
          <cell r="JM686">
            <v>0</v>
          </cell>
          <cell r="JN686">
            <v>0</v>
          </cell>
          <cell r="JO686">
            <v>0</v>
          </cell>
          <cell r="JP686">
            <v>0</v>
          </cell>
          <cell r="JQ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0</v>
          </cell>
          <cell r="FF687">
            <v>0</v>
          </cell>
          <cell r="FG687">
            <v>0</v>
          </cell>
          <cell r="FH687">
            <v>0</v>
          </cell>
          <cell r="FI687">
            <v>0</v>
          </cell>
          <cell r="FJ687">
            <v>0</v>
          </cell>
          <cell r="FK687">
            <v>0</v>
          </cell>
          <cell r="FL687">
            <v>0</v>
          </cell>
          <cell r="FM687">
            <v>0</v>
          </cell>
          <cell r="FN687">
            <v>0</v>
          </cell>
          <cell r="FO687">
            <v>0</v>
          </cell>
          <cell r="FP687">
            <v>0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0</v>
          </cell>
          <cell r="GD687">
            <v>0</v>
          </cell>
          <cell r="GE687">
            <v>0</v>
          </cell>
          <cell r="GF687">
            <v>0</v>
          </cell>
          <cell r="GG687">
            <v>0</v>
          </cell>
          <cell r="GH687">
            <v>0</v>
          </cell>
          <cell r="GI687">
            <v>0</v>
          </cell>
          <cell r="GJ687">
            <v>0</v>
          </cell>
          <cell r="GK687">
            <v>0</v>
          </cell>
          <cell r="GL687">
            <v>0</v>
          </cell>
          <cell r="GM687">
            <v>0</v>
          </cell>
          <cell r="GN687">
            <v>0</v>
          </cell>
          <cell r="GO687">
            <v>0</v>
          </cell>
          <cell r="GP687">
            <v>0</v>
          </cell>
          <cell r="GQ687">
            <v>0</v>
          </cell>
          <cell r="GR687">
            <v>0</v>
          </cell>
          <cell r="GS687">
            <v>0</v>
          </cell>
          <cell r="GT687">
            <v>0</v>
          </cell>
          <cell r="GU687">
            <v>0</v>
          </cell>
          <cell r="GV687">
            <v>0</v>
          </cell>
          <cell r="GW687">
            <v>0</v>
          </cell>
          <cell r="GX687">
            <v>0</v>
          </cell>
          <cell r="GY687">
            <v>0</v>
          </cell>
          <cell r="GZ687">
            <v>0</v>
          </cell>
          <cell r="HA687">
            <v>0</v>
          </cell>
          <cell r="HB687">
            <v>0</v>
          </cell>
          <cell r="HC687">
            <v>0</v>
          </cell>
          <cell r="HD687">
            <v>0</v>
          </cell>
          <cell r="HE687">
            <v>0</v>
          </cell>
          <cell r="HF687">
            <v>0</v>
          </cell>
          <cell r="HG687">
            <v>0</v>
          </cell>
          <cell r="HH687">
            <v>0</v>
          </cell>
          <cell r="HI687">
            <v>0</v>
          </cell>
          <cell r="HJ687">
            <v>0</v>
          </cell>
          <cell r="HK687">
            <v>0</v>
          </cell>
          <cell r="HL687">
            <v>0</v>
          </cell>
          <cell r="HM687">
            <v>0</v>
          </cell>
          <cell r="HN687">
            <v>0</v>
          </cell>
          <cell r="HO687">
            <v>0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0</v>
          </cell>
          <cell r="HU687">
            <v>0</v>
          </cell>
          <cell r="HV687">
            <v>0</v>
          </cell>
          <cell r="HW687">
            <v>0</v>
          </cell>
          <cell r="HX687">
            <v>0</v>
          </cell>
          <cell r="HY687">
            <v>0</v>
          </cell>
          <cell r="HZ687">
            <v>0</v>
          </cell>
          <cell r="IA687">
            <v>0</v>
          </cell>
          <cell r="IB687">
            <v>0</v>
          </cell>
          <cell r="IC687">
            <v>0</v>
          </cell>
          <cell r="ID687">
            <v>0</v>
          </cell>
          <cell r="IE687">
            <v>0</v>
          </cell>
          <cell r="IF687">
            <v>0</v>
          </cell>
          <cell r="IG687">
            <v>0</v>
          </cell>
          <cell r="IH687">
            <v>0</v>
          </cell>
          <cell r="II687">
            <v>0</v>
          </cell>
          <cell r="IJ687">
            <v>0</v>
          </cell>
          <cell r="IK687">
            <v>0</v>
          </cell>
          <cell r="IL687">
            <v>0</v>
          </cell>
          <cell r="IM687">
            <v>0</v>
          </cell>
          <cell r="IN687">
            <v>0</v>
          </cell>
          <cell r="IO687">
            <v>0</v>
          </cell>
          <cell r="IP687">
            <v>0</v>
          </cell>
          <cell r="IQ687">
            <v>0</v>
          </cell>
          <cell r="IR687">
            <v>0</v>
          </cell>
          <cell r="IS687">
            <v>0</v>
          </cell>
          <cell r="IT687">
            <v>0</v>
          </cell>
          <cell r="IU687">
            <v>0</v>
          </cell>
          <cell r="IV687">
            <v>0</v>
          </cell>
          <cell r="IW687">
            <v>0</v>
          </cell>
          <cell r="IX687">
            <v>0</v>
          </cell>
          <cell r="IY687">
            <v>0</v>
          </cell>
          <cell r="IZ687">
            <v>0</v>
          </cell>
          <cell r="JA687">
            <v>0</v>
          </cell>
          <cell r="JB687">
            <v>0</v>
          </cell>
          <cell r="JC687">
            <v>0</v>
          </cell>
          <cell r="JD687">
            <v>0</v>
          </cell>
          <cell r="JE687">
            <v>0</v>
          </cell>
          <cell r="JF687">
            <v>0</v>
          </cell>
          <cell r="JG687">
            <v>0</v>
          </cell>
          <cell r="JH687">
            <v>0</v>
          </cell>
          <cell r="JI687">
            <v>0</v>
          </cell>
          <cell r="JJ687">
            <v>0</v>
          </cell>
          <cell r="JK687">
            <v>0</v>
          </cell>
          <cell r="JL687">
            <v>0</v>
          </cell>
          <cell r="JM687">
            <v>0</v>
          </cell>
          <cell r="JN687">
            <v>0</v>
          </cell>
          <cell r="JO687">
            <v>0</v>
          </cell>
          <cell r="JP687">
            <v>0</v>
          </cell>
          <cell r="JQ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0</v>
          </cell>
          <cell r="FG688">
            <v>0</v>
          </cell>
          <cell r="FH688">
            <v>0</v>
          </cell>
          <cell r="FI688">
            <v>0</v>
          </cell>
          <cell r="FJ688">
            <v>0</v>
          </cell>
          <cell r="FK688">
            <v>0</v>
          </cell>
          <cell r="FL688">
            <v>0</v>
          </cell>
          <cell r="FM688">
            <v>0</v>
          </cell>
          <cell r="FN688">
            <v>0</v>
          </cell>
          <cell r="FO688">
            <v>0</v>
          </cell>
          <cell r="FP688">
            <v>0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0</v>
          </cell>
          <cell r="GE688">
            <v>0</v>
          </cell>
          <cell r="GF688">
            <v>0</v>
          </cell>
          <cell r="GG688">
            <v>0</v>
          </cell>
          <cell r="GH688">
            <v>0</v>
          </cell>
          <cell r="GI688">
            <v>0</v>
          </cell>
          <cell r="GJ688">
            <v>0</v>
          </cell>
          <cell r="GK688">
            <v>0</v>
          </cell>
          <cell r="GL688">
            <v>0</v>
          </cell>
          <cell r="GM688">
            <v>0</v>
          </cell>
          <cell r="GN688">
            <v>0</v>
          </cell>
          <cell r="GO688">
            <v>0</v>
          </cell>
          <cell r="GP688">
            <v>0</v>
          </cell>
          <cell r="GQ688">
            <v>0</v>
          </cell>
          <cell r="GR688">
            <v>0</v>
          </cell>
          <cell r="GS688">
            <v>0</v>
          </cell>
          <cell r="GT688">
            <v>0</v>
          </cell>
          <cell r="GU688">
            <v>0</v>
          </cell>
          <cell r="GV688">
            <v>0</v>
          </cell>
          <cell r="GW688">
            <v>0</v>
          </cell>
          <cell r="GX688">
            <v>0</v>
          </cell>
          <cell r="GY688">
            <v>0</v>
          </cell>
          <cell r="GZ688">
            <v>0</v>
          </cell>
          <cell r="HA688">
            <v>0</v>
          </cell>
          <cell r="HB688">
            <v>0</v>
          </cell>
          <cell r="HC688">
            <v>0</v>
          </cell>
          <cell r="HD688">
            <v>0</v>
          </cell>
          <cell r="HE688">
            <v>0</v>
          </cell>
          <cell r="HF688">
            <v>0</v>
          </cell>
          <cell r="HG688">
            <v>0</v>
          </cell>
          <cell r="HH688">
            <v>0</v>
          </cell>
          <cell r="HI688">
            <v>0</v>
          </cell>
          <cell r="HJ688">
            <v>0</v>
          </cell>
          <cell r="HK688">
            <v>0</v>
          </cell>
          <cell r="HL688">
            <v>0</v>
          </cell>
          <cell r="HM688">
            <v>0</v>
          </cell>
          <cell r="HN688">
            <v>0</v>
          </cell>
          <cell r="HO688">
            <v>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0</v>
          </cell>
          <cell r="HU688">
            <v>0</v>
          </cell>
          <cell r="HV688">
            <v>0</v>
          </cell>
          <cell r="HW688">
            <v>0</v>
          </cell>
          <cell r="HX688">
            <v>0</v>
          </cell>
          <cell r="HY688">
            <v>0</v>
          </cell>
          <cell r="HZ688">
            <v>0</v>
          </cell>
          <cell r="IA688">
            <v>0</v>
          </cell>
          <cell r="IB688">
            <v>0</v>
          </cell>
          <cell r="IC688">
            <v>0</v>
          </cell>
          <cell r="ID688">
            <v>0</v>
          </cell>
          <cell r="IE688">
            <v>0</v>
          </cell>
          <cell r="IF688">
            <v>0</v>
          </cell>
          <cell r="IG688">
            <v>0</v>
          </cell>
          <cell r="IH688">
            <v>0</v>
          </cell>
          <cell r="II688">
            <v>0</v>
          </cell>
          <cell r="IJ688">
            <v>0</v>
          </cell>
          <cell r="IK688">
            <v>0</v>
          </cell>
          <cell r="IL688">
            <v>0</v>
          </cell>
          <cell r="IM688">
            <v>0</v>
          </cell>
          <cell r="IN688">
            <v>0</v>
          </cell>
          <cell r="IO688">
            <v>0</v>
          </cell>
          <cell r="IP688">
            <v>0</v>
          </cell>
          <cell r="IQ688">
            <v>0</v>
          </cell>
          <cell r="IR688">
            <v>0</v>
          </cell>
          <cell r="IS688">
            <v>0</v>
          </cell>
          <cell r="IT688">
            <v>0</v>
          </cell>
          <cell r="IU688">
            <v>0</v>
          </cell>
          <cell r="IV688">
            <v>0</v>
          </cell>
          <cell r="IW688">
            <v>0</v>
          </cell>
          <cell r="IX688">
            <v>0</v>
          </cell>
          <cell r="IY688">
            <v>0</v>
          </cell>
          <cell r="IZ688">
            <v>0</v>
          </cell>
          <cell r="JA688">
            <v>0</v>
          </cell>
          <cell r="JB688">
            <v>0</v>
          </cell>
          <cell r="JC688">
            <v>0</v>
          </cell>
          <cell r="JD688">
            <v>0</v>
          </cell>
          <cell r="JE688">
            <v>0</v>
          </cell>
          <cell r="JF688">
            <v>0</v>
          </cell>
          <cell r="JG688">
            <v>0</v>
          </cell>
          <cell r="JH688">
            <v>0</v>
          </cell>
          <cell r="JI688">
            <v>0</v>
          </cell>
          <cell r="JJ688">
            <v>0</v>
          </cell>
          <cell r="JK688">
            <v>0</v>
          </cell>
          <cell r="JL688">
            <v>0</v>
          </cell>
          <cell r="JM688">
            <v>0</v>
          </cell>
          <cell r="JN688">
            <v>0</v>
          </cell>
          <cell r="JO688">
            <v>0</v>
          </cell>
          <cell r="JP688">
            <v>0</v>
          </cell>
          <cell r="JQ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-2.2917373140000086E-2</v>
          </cell>
          <cell r="BS689">
            <v>0</v>
          </cell>
          <cell r="BT689">
            <v>-2.7369069999999985E-4</v>
          </cell>
          <cell r="BU689">
            <v>-5.5652373999999505E-3</v>
          </cell>
          <cell r="BV689">
            <v>-1.435515112000002E-2</v>
          </cell>
          <cell r="BW689">
            <v>-2.7232939200000361E-3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-1.000041719999345E-3</v>
          </cell>
          <cell r="CF689">
            <v>0</v>
          </cell>
          <cell r="CG689">
            <v>0</v>
          </cell>
          <cell r="CH689">
            <v>0</v>
          </cell>
          <cell r="CI689">
            <v>9.6234699999975248E-6</v>
          </cell>
          <cell r="CJ689">
            <v>-1.0096651899997866E-3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4.04301200003232E-5</v>
          </cell>
          <cell r="CS689">
            <v>0</v>
          </cell>
          <cell r="CT689">
            <v>1.4197532000000124E-4</v>
          </cell>
          <cell r="CU689">
            <v>6.2266479999850688E-5</v>
          </cell>
          <cell r="CV689">
            <v>-1.7244081000011846E-4</v>
          </cell>
          <cell r="CW689">
            <v>-2.9990700001203408E-6</v>
          </cell>
          <cell r="CX689">
            <v>2.1560299998668597E-6</v>
          </cell>
          <cell r="CY689">
            <v>9.4721699999134046E-6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-3.4584631000100785E-4</v>
          </cell>
          <cell r="DF689">
            <v>0</v>
          </cell>
          <cell r="DG689">
            <v>-7.6739960000002383E-5</v>
          </cell>
          <cell r="DH689">
            <v>-1.5325169000002248E-4</v>
          </cell>
          <cell r="DI689">
            <v>-9.4669049999995813E-5</v>
          </cell>
          <cell r="DJ689">
            <v>-4.3566700000940983E-6</v>
          </cell>
          <cell r="DK689">
            <v>-1.6828939999768977E-5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-2.1739616000004958E-4</v>
          </cell>
          <cell r="DS689">
            <v>0</v>
          </cell>
          <cell r="DT689">
            <v>6.8997852999999609E-4</v>
          </cell>
          <cell r="DU689">
            <v>1.0501105000004785E-4</v>
          </cell>
          <cell r="DV689">
            <v>-9.700464000006459E-5</v>
          </cell>
          <cell r="DW689">
            <v>-8.1803999973928399E-7</v>
          </cell>
          <cell r="DX689">
            <v>-9.1456306000003984E-4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6.9144189000081013E-4</v>
          </cell>
          <cell r="EF689">
            <v>0</v>
          </cell>
          <cell r="EG689">
            <v>7.0630043000000087E-4</v>
          </cell>
          <cell r="EH689">
            <v>4.8322210000062427E-5</v>
          </cell>
          <cell r="EI689">
            <v>1.766299999594878E-7</v>
          </cell>
          <cell r="EJ689">
            <v>-2.0713950000139647E-5</v>
          </cell>
          <cell r="EK689">
            <v>-4.2605860000044515E-5</v>
          </cell>
          <cell r="EL689">
            <v>0</v>
          </cell>
          <cell r="EM689">
            <v>0</v>
          </cell>
          <cell r="EN689">
            <v>-3.7569999999931269E-8</v>
          </cell>
          <cell r="EO689">
            <v>0</v>
          </cell>
          <cell r="EP689">
            <v>0</v>
          </cell>
          <cell r="EQ689">
            <v>0</v>
          </cell>
          <cell r="ER689">
            <v>6.9691940000282671E-5</v>
          </cell>
          <cell r="ES689">
            <v>0</v>
          </cell>
          <cell r="ET689">
            <v>1.3649670000004388E-5</v>
          </cell>
          <cell r="EU689">
            <v>3.2052460000042693E-5</v>
          </cell>
          <cell r="EV689">
            <v>2.7157729999838232E-5</v>
          </cell>
          <cell r="EW689">
            <v>-3.1679199998801977E-6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0</v>
          </cell>
          <cell r="FG689">
            <v>0</v>
          </cell>
          <cell r="FH689">
            <v>0</v>
          </cell>
          <cell r="FI689">
            <v>0</v>
          </cell>
          <cell r="FJ689">
            <v>0</v>
          </cell>
          <cell r="FK689">
            <v>0</v>
          </cell>
          <cell r="FL689">
            <v>0</v>
          </cell>
          <cell r="FM689">
            <v>0</v>
          </cell>
          <cell r="FN689">
            <v>0</v>
          </cell>
          <cell r="FO689">
            <v>0</v>
          </cell>
          <cell r="FP689">
            <v>0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0</v>
          </cell>
          <cell r="GE689">
            <v>0</v>
          </cell>
          <cell r="GF689">
            <v>0</v>
          </cell>
          <cell r="GG689">
            <v>0</v>
          </cell>
          <cell r="GH689">
            <v>0</v>
          </cell>
          <cell r="GI689">
            <v>0</v>
          </cell>
          <cell r="GJ689">
            <v>0</v>
          </cell>
          <cell r="GK689">
            <v>0</v>
          </cell>
          <cell r="GL689">
            <v>0</v>
          </cell>
          <cell r="GM689">
            <v>0</v>
          </cell>
          <cell r="GN689">
            <v>0</v>
          </cell>
          <cell r="GO689">
            <v>0</v>
          </cell>
          <cell r="GP689">
            <v>0</v>
          </cell>
          <cell r="GQ689">
            <v>0</v>
          </cell>
          <cell r="GR689">
            <v>0</v>
          </cell>
          <cell r="GS689">
            <v>0</v>
          </cell>
          <cell r="GT689">
            <v>0</v>
          </cell>
          <cell r="GU689">
            <v>0</v>
          </cell>
          <cell r="GV689">
            <v>0</v>
          </cell>
          <cell r="GW689">
            <v>0</v>
          </cell>
          <cell r="GX689">
            <v>0</v>
          </cell>
          <cell r="GY689">
            <v>0</v>
          </cell>
          <cell r="GZ689">
            <v>0</v>
          </cell>
          <cell r="HA689">
            <v>0</v>
          </cell>
          <cell r="HB689">
            <v>0</v>
          </cell>
          <cell r="HC689">
            <v>0</v>
          </cell>
          <cell r="HD689">
            <v>0</v>
          </cell>
          <cell r="HE689">
            <v>0</v>
          </cell>
          <cell r="HF689">
            <v>0</v>
          </cell>
          <cell r="HG689">
            <v>0</v>
          </cell>
          <cell r="HH689">
            <v>0</v>
          </cell>
          <cell r="HI689">
            <v>0</v>
          </cell>
          <cell r="HJ689">
            <v>0</v>
          </cell>
          <cell r="HK689">
            <v>0</v>
          </cell>
          <cell r="HL689">
            <v>0</v>
          </cell>
          <cell r="HM689">
            <v>0</v>
          </cell>
          <cell r="HN689">
            <v>0</v>
          </cell>
          <cell r="HO689">
            <v>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0</v>
          </cell>
          <cell r="HU689">
            <v>0</v>
          </cell>
          <cell r="HV689">
            <v>0</v>
          </cell>
          <cell r="HW689">
            <v>0</v>
          </cell>
          <cell r="HX689">
            <v>0</v>
          </cell>
          <cell r="HY689">
            <v>0</v>
          </cell>
          <cell r="HZ689">
            <v>0</v>
          </cell>
          <cell r="IA689">
            <v>0</v>
          </cell>
          <cell r="IB689">
            <v>0</v>
          </cell>
          <cell r="IC689">
            <v>0</v>
          </cell>
          <cell r="ID689">
            <v>0</v>
          </cell>
          <cell r="IE689">
            <v>0</v>
          </cell>
          <cell r="IF689">
            <v>0</v>
          </cell>
          <cell r="IG689">
            <v>0</v>
          </cell>
          <cell r="IH689">
            <v>0</v>
          </cell>
          <cell r="II689">
            <v>0</v>
          </cell>
          <cell r="IJ689">
            <v>0</v>
          </cell>
          <cell r="IK689">
            <v>0</v>
          </cell>
          <cell r="IL689">
            <v>0</v>
          </cell>
          <cell r="IM689">
            <v>0</v>
          </cell>
          <cell r="IN689">
            <v>0</v>
          </cell>
          <cell r="IO689">
            <v>0</v>
          </cell>
          <cell r="IP689">
            <v>0</v>
          </cell>
          <cell r="IQ689">
            <v>0</v>
          </cell>
          <cell r="IR689">
            <v>0</v>
          </cell>
          <cell r="IS689">
            <v>0</v>
          </cell>
          <cell r="IT689">
            <v>0</v>
          </cell>
          <cell r="IU689">
            <v>0</v>
          </cell>
          <cell r="IV689">
            <v>0</v>
          </cell>
          <cell r="IW689">
            <v>0</v>
          </cell>
          <cell r="IX689">
            <v>0</v>
          </cell>
          <cell r="IY689">
            <v>0</v>
          </cell>
          <cell r="IZ689">
            <v>0</v>
          </cell>
          <cell r="JA689">
            <v>0</v>
          </cell>
          <cell r="JB689">
            <v>0</v>
          </cell>
          <cell r="JC689">
            <v>0</v>
          </cell>
          <cell r="JD689">
            <v>0</v>
          </cell>
          <cell r="JE689">
            <v>0</v>
          </cell>
          <cell r="JF689">
            <v>0</v>
          </cell>
          <cell r="JG689">
            <v>0</v>
          </cell>
          <cell r="JH689">
            <v>0</v>
          </cell>
          <cell r="JI689">
            <v>0</v>
          </cell>
          <cell r="JJ689">
            <v>0</v>
          </cell>
          <cell r="JK689">
            <v>0</v>
          </cell>
          <cell r="JL689">
            <v>0</v>
          </cell>
          <cell r="JM689">
            <v>0</v>
          </cell>
          <cell r="JN689">
            <v>0</v>
          </cell>
          <cell r="JO689">
            <v>0</v>
          </cell>
          <cell r="JP689">
            <v>0</v>
          </cell>
          <cell r="JQ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-3.6185542100000134E-3</v>
          </cell>
          <cell r="CF690">
            <v>0</v>
          </cell>
          <cell r="CG690">
            <v>0</v>
          </cell>
          <cell r="CH690">
            <v>-1.8768180000017232E-5</v>
          </cell>
          <cell r="CI690">
            <v>3.5880690000045234E-5</v>
          </cell>
          <cell r="CJ690">
            <v>4.6327409800000219E-3</v>
          </cell>
          <cell r="CK690">
            <v>3.8762063599999674E-3</v>
          </cell>
          <cell r="CL690">
            <v>-1.3716513999995072E-4</v>
          </cell>
          <cell r="CM690">
            <v>0</v>
          </cell>
          <cell r="CN690">
            <v>-3.8164320000033669E-5</v>
          </cell>
          <cell r="CO690">
            <v>0</v>
          </cell>
          <cell r="CP690">
            <v>-1.178038116000002E-2</v>
          </cell>
          <cell r="CQ690">
            <v>-1.8890343999999892E-4</v>
          </cell>
          <cell r="CR690">
            <v>4.6502973279999971E-2</v>
          </cell>
          <cell r="CS690">
            <v>0</v>
          </cell>
          <cell r="CT690">
            <v>5.6636172999996459E-4</v>
          </cell>
          <cell r="CU690">
            <v>3.6988490000006147E-4</v>
          </cell>
          <cell r="CV690">
            <v>-1.1430068600000037E-3</v>
          </cell>
          <cell r="CW690">
            <v>7.6608624600000286E-3</v>
          </cell>
          <cell r="CX690">
            <v>3.464306605000006E-2</v>
          </cell>
          <cell r="CY690">
            <v>6.9993700000381409E-6</v>
          </cell>
          <cell r="CZ690">
            <v>0</v>
          </cell>
          <cell r="DA690">
            <v>-2.5498213000019199E-4</v>
          </cell>
          <cell r="DB690">
            <v>-3.0333224200000952E-3</v>
          </cell>
          <cell r="DC690">
            <v>6.003773640000043E-3</v>
          </cell>
          <cell r="DD690">
            <v>1.6833365399997469E-3</v>
          </cell>
          <cell r="DE690">
            <v>-1.0899089869998768E-2</v>
          </cell>
          <cell r="DF690">
            <v>0</v>
          </cell>
          <cell r="DG690">
            <v>1.561952899999941E-4</v>
          </cell>
          <cell r="DH690">
            <v>-6.4790810700000034E-3</v>
          </cell>
          <cell r="DI690">
            <v>4.1804839999999566E-5</v>
          </cell>
          <cell r="DJ690">
            <v>-3.9060739999999261E-5</v>
          </cell>
          <cell r="DK690">
            <v>-2.4995445000003391E-4</v>
          </cell>
          <cell r="DL690">
            <v>-1.3970217100001125E-3</v>
          </cell>
          <cell r="DM690">
            <v>-2.4527786899999349E-3</v>
          </cell>
          <cell r="DN690">
            <v>1.2942753800001539E-3</v>
          </cell>
          <cell r="DO690">
            <v>-1.1702901000000265E-3</v>
          </cell>
          <cell r="DP690">
            <v>1.5044440000000492E-5</v>
          </cell>
          <cell r="DQ690">
            <v>-6.182230600000338E-4</v>
          </cell>
          <cell r="DR690">
            <v>5.2112428319999182E-2</v>
          </cell>
          <cell r="DS690">
            <v>0</v>
          </cell>
          <cell r="DT690">
            <v>2.6591216899999881E-3</v>
          </cell>
          <cell r="DU690">
            <v>9.9557688200000161E-3</v>
          </cell>
          <cell r="DV690">
            <v>1.172687899999858E-4</v>
          </cell>
          <cell r="DW690">
            <v>3.5949423699999927E-3</v>
          </cell>
          <cell r="DX690">
            <v>8.2721550900000385E-3</v>
          </cell>
          <cell r="DY690">
            <v>2.5346197900000256E-3</v>
          </cell>
          <cell r="DZ690">
            <v>6.5754292999997688E-4</v>
          </cell>
          <cell r="EA690">
            <v>3.0908453100000344E-3</v>
          </cell>
          <cell r="EB690">
            <v>2.9131831159999899E-2</v>
          </cell>
          <cell r="EC690">
            <v>-9.5453902999997897E-4</v>
          </cell>
          <cell r="ED690">
            <v>-6.9471285999999077E-3</v>
          </cell>
          <cell r="EE690">
            <v>-2.3303634159999476E-2</v>
          </cell>
          <cell r="EF690">
            <v>0</v>
          </cell>
          <cell r="EG690">
            <v>2.2386178100001208E-3</v>
          </cell>
          <cell r="EH690">
            <v>-6.0566629999980748E-5</v>
          </cell>
          <cell r="EI690">
            <v>7.2059079999992059E-5</v>
          </cell>
          <cell r="EJ690">
            <v>-4.3262441000000013E-3</v>
          </cell>
          <cell r="EK690">
            <v>-1.7300287500000566E-3</v>
          </cell>
          <cell r="EL690">
            <v>-1.649899130000021E-2</v>
          </cell>
          <cell r="EM690">
            <v>-1.2114917999972441E-4</v>
          </cell>
          <cell r="EN690">
            <v>-3.6312947199996781E-3</v>
          </cell>
          <cell r="EO690">
            <v>5.0180031000002234E-4</v>
          </cell>
          <cell r="EP690">
            <v>2.5216331999988739E-4</v>
          </cell>
          <cell r="EQ690">
            <v>0</v>
          </cell>
          <cell r="ER690">
            <v>1.8287887700001448E-3</v>
          </cell>
          <cell r="ES690">
            <v>0</v>
          </cell>
          <cell r="ET690">
            <v>0</v>
          </cell>
          <cell r="EU690">
            <v>6.7225005000001725E-4</v>
          </cell>
          <cell r="EV690">
            <v>2.7973428999997219E-4</v>
          </cell>
          <cell r="EW690">
            <v>5.0734846000000111E-4</v>
          </cell>
          <cell r="EX690">
            <v>-9.7142996999999287E-4</v>
          </cell>
          <cell r="EY690">
            <v>1.099716309999943E-3</v>
          </cell>
          <cell r="EZ690">
            <v>1.7197770999999307E-4</v>
          </cell>
          <cell r="FA690">
            <v>-1.7763843799998291E-3</v>
          </cell>
          <cell r="FB690">
            <v>1.9184410399999408E-3</v>
          </cell>
          <cell r="FC690">
            <v>-7.2805830000022276E-5</v>
          </cell>
          <cell r="FD690">
            <v>-5.8909999989253947E-8</v>
          </cell>
          <cell r="FE690">
            <v>1.2587638630000342E-2</v>
          </cell>
          <cell r="FF690">
            <v>0</v>
          </cell>
          <cell r="FG690">
            <v>1.2947074000002612E-4</v>
          </cell>
          <cell r="FH690">
            <v>7.8813350000006555E-4</v>
          </cell>
          <cell r="FI690">
            <v>3.0159927500000017E-3</v>
          </cell>
          <cell r="FJ690">
            <v>-4.5109959999983795E-5</v>
          </cell>
          <cell r="FK690">
            <v>0</v>
          </cell>
          <cell r="FL690">
            <v>7.5250559999684441E-5</v>
          </cell>
          <cell r="FM690">
            <v>2.1042085000022581E-4</v>
          </cell>
          <cell r="FN690">
            <v>-1.5066500000937566E-6</v>
          </cell>
          <cell r="FO690">
            <v>8.5887229999914716E-5</v>
          </cell>
          <cell r="FP690">
            <v>5.4723961300002788E-3</v>
          </cell>
          <cell r="FQ690">
            <v>2.8567034800000002E-3</v>
          </cell>
          <cell r="FR690">
            <v>1.1545412600000304E-3</v>
          </cell>
          <cell r="FS690">
            <v>0</v>
          </cell>
          <cell r="FT690">
            <v>-5.9865988000001868E-4</v>
          </cell>
          <cell r="FU690">
            <v>-7.5124310000007632E-5</v>
          </cell>
          <cell r="FV690">
            <v>2.7662185000000561E-4</v>
          </cell>
          <cell r="FW690">
            <v>9.2207090299999406E-3</v>
          </cell>
          <cell r="FX690">
            <v>0</v>
          </cell>
          <cell r="FY690">
            <v>-2.1782651299999678E-3</v>
          </cell>
          <cell r="FZ690">
            <v>-1.5710101300001611E-3</v>
          </cell>
          <cell r="GA690">
            <v>-8.0594882299998005E-3</v>
          </cell>
          <cell r="GB690">
            <v>3.178550010000003E-3</v>
          </cell>
          <cell r="GC690">
            <v>1.407757700000456E-4</v>
          </cell>
          <cell r="GD690">
            <v>8.2043228000028279E-4</v>
          </cell>
          <cell r="GE690">
            <v>-2.21969923600005E-2</v>
          </cell>
          <cell r="GF690">
            <v>0</v>
          </cell>
          <cell r="GG690">
            <v>5.9155699999979827E-5</v>
          </cell>
          <cell r="GH690">
            <v>-6.2571554299999943E-3</v>
          </cell>
          <cell r="GI690">
            <v>4.6766219999999636E-4</v>
          </cell>
          <cell r="GJ690">
            <v>4.2274359000002426E-4</v>
          </cell>
          <cell r="GK690">
            <v>0</v>
          </cell>
          <cell r="GL690">
            <v>-8.3864908000008676E-4</v>
          </cell>
          <cell r="GM690">
            <v>-1.5595729539999992E-2</v>
          </cell>
          <cell r="GN690">
            <v>-1.6258171000016475E-4</v>
          </cell>
          <cell r="GO690">
            <v>-3.9738317999993278E-4</v>
          </cell>
          <cell r="GP690">
            <v>5.3308759999870503E-5</v>
          </cell>
          <cell r="GQ690">
            <v>5.1636330000048858E-5</v>
          </cell>
          <cell r="GR690">
            <v>4.5378926059999714E-2</v>
          </cell>
          <cell r="GS690">
            <v>0</v>
          </cell>
          <cell r="GT690">
            <v>-1.0550301499999692E-3</v>
          </cell>
          <cell r="GU690">
            <v>7.8544710000016948E-5</v>
          </cell>
          <cell r="GV690">
            <v>3.2072839399999928E-3</v>
          </cell>
          <cell r="GW690">
            <v>1.5602088459999969E-2</v>
          </cell>
          <cell r="GX690">
            <v>7.572096100000314E-4</v>
          </cell>
          <cell r="GY690">
            <v>7.8018843399998428E-3</v>
          </cell>
          <cell r="GZ690">
            <v>1.1073194699999789E-3</v>
          </cell>
          <cell r="HA690">
            <v>5.2536755800001167E-3</v>
          </cell>
          <cell r="HB690">
            <v>4.5205008700002214E-3</v>
          </cell>
          <cell r="HC690">
            <v>7.5166078499999678E-3</v>
          </cell>
          <cell r="HD690">
            <v>5.8884138000014907E-4</v>
          </cell>
          <cell r="HE690">
            <v>2.8687993729999306E-2</v>
          </cell>
          <cell r="HF690">
            <v>0</v>
          </cell>
          <cell r="HG690">
            <v>2.1752991820000012E-2</v>
          </cell>
          <cell r="HH690">
            <v>1.5157449899999564E-3</v>
          </cell>
          <cell r="HI690">
            <v>-3.2933702900000139E-3</v>
          </cell>
          <cell r="HJ690">
            <v>0</v>
          </cell>
          <cell r="HK690">
            <v>-1.6101824199999393E-3</v>
          </cell>
          <cell r="HL690">
            <v>-7.1230046999992691E-4</v>
          </cell>
          <cell r="HM690">
            <v>5.9802521200003067E-3</v>
          </cell>
          <cell r="HN690">
            <v>2.1653191799997362E-3</v>
          </cell>
          <cell r="HO690">
            <v>1.4549770500000836E-3</v>
          </cell>
          <cell r="HP690">
            <v>1.3785050800001475E-3</v>
          </cell>
          <cell r="HQ690">
            <v>5.605666999985992E-5</v>
          </cell>
          <cell r="HR690">
            <v>-1.1656593520005032E-2</v>
          </cell>
          <cell r="HS690">
            <v>0</v>
          </cell>
          <cell r="HT690">
            <v>0</v>
          </cell>
          <cell r="HU690">
            <v>2.1093159999985289E-5</v>
          </cell>
          <cell r="HV690">
            <v>5.8981242000000211E-4</v>
          </cell>
          <cell r="HW690">
            <v>0</v>
          </cell>
          <cell r="HX690">
            <v>2.3247392999997674E-4</v>
          </cell>
          <cell r="HY690">
            <v>0</v>
          </cell>
          <cell r="HZ690">
            <v>-4.364880699998519E-4</v>
          </cell>
          <cell r="IA690">
            <v>-3.2046950199999813E-3</v>
          </cell>
          <cell r="IB690">
            <v>-3.7160696400000415E-3</v>
          </cell>
          <cell r="IC690">
            <v>-5.9128814000000141E-3</v>
          </cell>
          <cell r="ID690">
            <v>7.7016110000016624E-4</v>
          </cell>
          <cell r="IE690">
            <v>2.2702542179999341E-2</v>
          </cell>
          <cell r="IF690">
            <v>0</v>
          </cell>
          <cell r="IG690">
            <v>1.3406591850000038E-2</v>
          </cell>
          <cell r="IH690">
            <v>2.4528254900000324E-3</v>
          </cell>
          <cell r="II690">
            <v>-2.1426410600000612E-3</v>
          </cell>
          <cell r="IJ690">
            <v>-3.9216911000000132E-3</v>
          </cell>
          <cell r="IK690">
            <v>1.0109656999999772E-3</v>
          </cell>
          <cell r="IL690">
            <v>-5.2360550999952515E-4</v>
          </cell>
          <cell r="IM690">
            <v>2.2384940009999577E-2</v>
          </cell>
          <cell r="IN690">
            <v>-6.7734409000030915E-4</v>
          </cell>
          <cell r="IO690">
            <v>-7.3518901000002579E-4</v>
          </cell>
          <cell r="IP690">
            <v>-3.160074323999984E-2</v>
          </cell>
          <cell r="IQ690">
            <v>2.3048433139999824E-2</v>
          </cell>
          <cell r="IR690">
            <v>0.13065430342000006</v>
          </cell>
          <cell r="IS690">
            <v>0</v>
          </cell>
          <cell r="IT690">
            <v>4.2658481999979792E-4</v>
          </cell>
          <cell r="IU690">
            <v>-4.3971980000057087E-5</v>
          </cell>
          <cell r="IV690">
            <v>0</v>
          </cell>
          <cell r="IW690">
            <v>1.0405781359999922E-2</v>
          </cell>
          <cell r="IX690">
            <v>5.6578430769999966E-2</v>
          </cell>
          <cell r="IY690">
            <v>-5.45198749999809E-4</v>
          </cell>
          <cell r="IZ690">
            <v>-2.0304080789999679E-2</v>
          </cell>
          <cell r="JA690">
            <v>-2.1903961999991672E-4</v>
          </cell>
          <cell r="JB690">
            <v>-2.4521410600000237E-3</v>
          </cell>
          <cell r="JC690">
            <v>-8.3563392500001221E-3</v>
          </cell>
          <cell r="JD690">
            <v>9.5164277919999929E-2</v>
          </cell>
          <cell r="JE690">
            <v>0.21822576103999758</v>
          </cell>
          <cell r="JF690">
            <v>0</v>
          </cell>
          <cell r="JG690">
            <v>8.7827717899999991E-2</v>
          </cell>
          <cell r="JH690">
            <v>-6.8085364700001261E-3</v>
          </cell>
          <cell r="JI690">
            <v>-1.2219184349999967E-2</v>
          </cell>
          <cell r="JJ690">
            <v>1.2164867110000033E-2</v>
          </cell>
          <cell r="JK690">
            <v>4.0179604999995844E-4</v>
          </cell>
          <cell r="JL690">
            <v>-1.2008896099999777E-3</v>
          </cell>
          <cell r="JM690">
            <v>1.2288917099999574E-2</v>
          </cell>
          <cell r="JN690">
            <v>4.9395066599999815E-3</v>
          </cell>
          <cell r="JO690">
            <v>1.0027721499998865E-3</v>
          </cell>
          <cell r="JP690">
            <v>8.8033300300003337E-3</v>
          </cell>
          <cell r="JQ690">
            <v>0.11102546446999995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0</v>
          </cell>
          <cell r="FH691">
            <v>0</v>
          </cell>
          <cell r="FI691">
            <v>0</v>
          </cell>
          <cell r="FJ691">
            <v>0</v>
          </cell>
          <cell r="FK691">
            <v>0</v>
          </cell>
          <cell r="FL691">
            <v>0</v>
          </cell>
          <cell r="FM691">
            <v>0</v>
          </cell>
          <cell r="FN691">
            <v>0</v>
          </cell>
          <cell r="FO691">
            <v>0</v>
          </cell>
          <cell r="FP691">
            <v>0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0</v>
          </cell>
          <cell r="GF691">
            <v>0</v>
          </cell>
          <cell r="GG691">
            <v>0</v>
          </cell>
          <cell r="GH691">
            <v>0</v>
          </cell>
          <cell r="GI691">
            <v>0</v>
          </cell>
          <cell r="GJ691">
            <v>0</v>
          </cell>
          <cell r="GK691">
            <v>0</v>
          </cell>
          <cell r="GL691">
            <v>0</v>
          </cell>
          <cell r="GM691">
            <v>0</v>
          </cell>
          <cell r="GN691">
            <v>0</v>
          </cell>
          <cell r="GO691">
            <v>0</v>
          </cell>
          <cell r="GP691">
            <v>0</v>
          </cell>
          <cell r="GQ691">
            <v>0</v>
          </cell>
          <cell r="GR691">
            <v>0</v>
          </cell>
          <cell r="GS691">
            <v>0</v>
          </cell>
          <cell r="GT691">
            <v>0</v>
          </cell>
          <cell r="GU691">
            <v>0</v>
          </cell>
          <cell r="GV691">
            <v>0</v>
          </cell>
          <cell r="GW691">
            <v>0</v>
          </cell>
          <cell r="GX691">
            <v>0</v>
          </cell>
          <cell r="GY691">
            <v>0</v>
          </cell>
          <cell r="GZ691">
            <v>0</v>
          </cell>
          <cell r="HA691">
            <v>0</v>
          </cell>
          <cell r="HB691">
            <v>0</v>
          </cell>
          <cell r="HC691">
            <v>0</v>
          </cell>
          <cell r="HD691">
            <v>0</v>
          </cell>
          <cell r="HE691">
            <v>0</v>
          </cell>
          <cell r="HF691">
            <v>0</v>
          </cell>
          <cell r="HG691">
            <v>0</v>
          </cell>
          <cell r="HH691">
            <v>0</v>
          </cell>
          <cell r="HI691">
            <v>0</v>
          </cell>
          <cell r="HJ691">
            <v>0</v>
          </cell>
          <cell r="HK691">
            <v>0</v>
          </cell>
          <cell r="HL691">
            <v>0</v>
          </cell>
          <cell r="HM691">
            <v>0</v>
          </cell>
          <cell r="HN691">
            <v>0</v>
          </cell>
          <cell r="HO691">
            <v>0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0</v>
          </cell>
          <cell r="HU691">
            <v>0</v>
          </cell>
          <cell r="HV691">
            <v>0</v>
          </cell>
          <cell r="HW691">
            <v>0</v>
          </cell>
          <cell r="HX691">
            <v>0</v>
          </cell>
          <cell r="HY691">
            <v>0</v>
          </cell>
          <cell r="HZ691">
            <v>0</v>
          </cell>
          <cell r="IA691">
            <v>0</v>
          </cell>
          <cell r="IB691">
            <v>0</v>
          </cell>
          <cell r="IC691">
            <v>0</v>
          </cell>
          <cell r="ID691">
            <v>0</v>
          </cell>
          <cell r="IE691">
            <v>0</v>
          </cell>
          <cell r="IF691">
            <v>0</v>
          </cell>
          <cell r="IG691">
            <v>0</v>
          </cell>
          <cell r="IH691">
            <v>0</v>
          </cell>
          <cell r="II691">
            <v>0</v>
          </cell>
          <cell r="IJ691">
            <v>0</v>
          </cell>
          <cell r="IK691">
            <v>0</v>
          </cell>
          <cell r="IL691">
            <v>0</v>
          </cell>
          <cell r="IM691">
            <v>0</v>
          </cell>
          <cell r="IN691">
            <v>0</v>
          </cell>
          <cell r="IO691">
            <v>0</v>
          </cell>
          <cell r="IP691">
            <v>0</v>
          </cell>
          <cell r="IQ691">
            <v>0</v>
          </cell>
          <cell r="IR691">
            <v>0</v>
          </cell>
          <cell r="IS691">
            <v>0</v>
          </cell>
          <cell r="IT691">
            <v>0</v>
          </cell>
          <cell r="IU691">
            <v>0</v>
          </cell>
          <cell r="IV691">
            <v>0</v>
          </cell>
          <cell r="IW691">
            <v>0</v>
          </cell>
          <cell r="IX691">
            <v>0</v>
          </cell>
          <cell r="IY691">
            <v>0</v>
          </cell>
          <cell r="IZ691">
            <v>0</v>
          </cell>
          <cell r="JA691">
            <v>0</v>
          </cell>
          <cell r="JB691">
            <v>0</v>
          </cell>
          <cell r="JC691">
            <v>0</v>
          </cell>
          <cell r="JD691">
            <v>0</v>
          </cell>
          <cell r="JE691">
            <v>0</v>
          </cell>
          <cell r="JF691">
            <v>0</v>
          </cell>
          <cell r="JG691">
            <v>0</v>
          </cell>
          <cell r="JH691">
            <v>0</v>
          </cell>
          <cell r="JI691">
            <v>0</v>
          </cell>
          <cell r="JJ691">
            <v>0</v>
          </cell>
          <cell r="JK691">
            <v>0</v>
          </cell>
          <cell r="JL691">
            <v>0</v>
          </cell>
          <cell r="JM691">
            <v>0</v>
          </cell>
          <cell r="JN691">
            <v>0</v>
          </cell>
          <cell r="JO691">
            <v>0</v>
          </cell>
          <cell r="JP691">
            <v>0</v>
          </cell>
          <cell r="JQ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0</v>
          </cell>
          <cell r="FF692">
            <v>0</v>
          </cell>
          <cell r="FG692">
            <v>0</v>
          </cell>
          <cell r="FH692">
            <v>0</v>
          </cell>
          <cell r="FI692">
            <v>0</v>
          </cell>
          <cell r="FJ692">
            <v>0</v>
          </cell>
          <cell r="FK692">
            <v>0</v>
          </cell>
          <cell r="FL692">
            <v>0</v>
          </cell>
          <cell r="FM692">
            <v>0</v>
          </cell>
          <cell r="FN692">
            <v>0</v>
          </cell>
          <cell r="FO692">
            <v>0</v>
          </cell>
          <cell r="FP692">
            <v>0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0</v>
          </cell>
          <cell r="GD692">
            <v>0</v>
          </cell>
          <cell r="GE692">
            <v>0</v>
          </cell>
          <cell r="GF692">
            <v>0</v>
          </cell>
          <cell r="GG692">
            <v>0</v>
          </cell>
          <cell r="GH692">
            <v>0</v>
          </cell>
          <cell r="GI692">
            <v>0</v>
          </cell>
          <cell r="GJ692">
            <v>0</v>
          </cell>
          <cell r="GK692">
            <v>0</v>
          </cell>
          <cell r="GL692">
            <v>0</v>
          </cell>
          <cell r="GM692">
            <v>0</v>
          </cell>
          <cell r="GN692">
            <v>0</v>
          </cell>
          <cell r="GO692">
            <v>0</v>
          </cell>
          <cell r="GP692">
            <v>0</v>
          </cell>
          <cell r="GQ692">
            <v>0</v>
          </cell>
          <cell r="GR692">
            <v>0</v>
          </cell>
          <cell r="GS692">
            <v>0</v>
          </cell>
          <cell r="GT692">
            <v>0</v>
          </cell>
          <cell r="GU692">
            <v>0</v>
          </cell>
          <cell r="GV692">
            <v>0</v>
          </cell>
          <cell r="GW692">
            <v>0</v>
          </cell>
          <cell r="GX692">
            <v>0</v>
          </cell>
          <cell r="GY692">
            <v>0</v>
          </cell>
          <cell r="GZ692">
            <v>0</v>
          </cell>
          <cell r="HA692">
            <v>0</v>
          </cell>
          <cell r="HB692">
            <v>0</v>
          </cell>
          <cell r="HC692">
            <v>0</v>
          </cell>
          <cell r="HD692">
            <v>0</v>
          </cell>
          <cell r="HE692">
            <v>0</v>
          </cell>
          <cell r="HF692">
            <v>0</v>
          </cell>
          <cell r="HG692">
            <v>0</v>
          </cell>
          <cell r="HH692">
            <v>0</v>
          </cell>
          <cell r="HI692">
            <v>0</v>
          </cell>
          <cell r="HJ692">
            <v>0</v>
          </cell>
          <cell r="HK692">
            <v>0</v>
          </cell>
          <cell r="HL692">
            <v>0</v>
          </cell>
          <cell r="HM692">
            <v>0</v>
          </cell>
          <cell r="HN692">
            <v>0</v>
          </cell>
          <cell r="HO692">
            <v>0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0</v>
          </cell>
          <cell r="HU692">
            <v>0</v>
          </cell>
          <cell r="HV692">
            <v>0</v>
          </cell>
          <cell r="HW692">
            <v>0</v>
          </cell>
          <cell r="HX692">
            <v>0</v>
          </cell>
          <cell r="HY692">
            <v>0</v>
          </cell>
          <cell r="HZ692">
            <v>0</v>
          </cell>
          <cell r="IA692">
            <v>0</v>
          </cell>
          <cell r="IB692">
            <v>0</v>
          </cell>
          <cell r="IC692">
            <v>0</v>
          </cell>
          <cell r="ID692">
            <v>0</v>
          </cell>
          <cell r="IE692">
            <v>0</v>
          </cell>
          <cell r="IF692">
            <v>0</v>
          </cell>
          <cell r="IG692">
            <v>0</v>
          </cell>
          <cell r="IH692">
            <v>0</v>
          </cell>
          <cell r="II692">
            <v>0</v>
          </cell>
          <cell r="IJ692">
            <v>0</v>
          </cell>
          <cell r="IK692">
            <v>0</v>
          </cell>
          <cell r="IL692">
            <v>0</v>
          </cell>
          <cell r="IM692">
            <v>0</v>
          </cell>
          <cell r="IN692">
            <v>0</v>
          </cell>
          <cell r="IO692">
            <v>0</v>
          </cell>
          <cell r="IP692">
            <v>0</v>
          </cell>
          <cell r="IQ692">
            <v>0</v>
          </cell>
          <cell r="IR692">
            <v>0</v>
          </cell>
          <cell r="IS692">
            <v>0</v>
          </cell>
          <cell r="IT692">
            <v>0</v>
          </cell>
          <cell r="IU692">
            <v>0</v>
          </cell>
          <cell r="IV692">
            <v>0</v>
          </cell>
          <cell r="IW692">
            <v>0</v>
          </cell>
          <cell r="IX692">
            <v>0</v>
          </cell>
          <cell r="IY692">
            <v>0</v>
          </cell>
          <cell r="IZ692">
            <v>0</v>
          </cell>
          <cell r="JA692">
            <v>0</v>
          </cell>
          <cell r="JB692">
            <v>0</v>
          </cell>
          <cell r="JC692">
            <v>0</v>
          </cell>
          <cell r="JD692">
            <v>0</v>
          </cell>
          <cell r="JE692">
            <v>0</v>
          </cell>
          <cell r="JF692">
            <v>0</v>
          </cell>
          <cell r="JG692">
            <v>0</v>
          </cell>
          <cell r="JH692">
            <v>0</v>
          </cell>
          <cell r="JI692">
            <v>0</v>
          </cell>
          <cell r="JJ692">
            <v>0</v>
          </cell>
          <cell r="JK692">
            <v>0</v>
          </cell>
          <cell r="JL692">
            <v>0</v>
          </cell>
          <cell r="JM692">
            <v>0</v>
          </cell>
          <cell r="JN692">
            <v>0</v>
          </cell>
          <cell r="JO692">
            <v>0</v>
          </cell>
          <cell r="JP692">
            <v>0</v>
          </cell>
          <cell r="JQ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0</v>
          </cell>
          <cell r="FF693">
            <v>0</v>
          </cell>
          <cell r="FG693">
            <v>0</v>
          </cell>
          <cell r="FH693">
            <v>0</v>
          </cell>
          <cell r="FI693">
            <v>0</v>
          </cell>
          <cell r="FJ693">
            <v>0</v>
          </cell>
          <cell r="FK693">
            <v>0</v>
          </cell>
          <cell r="FL693">
            <v>0</v>
          </cell>
          <cell r="FM693">
            <v>0</v>
          </cell>
          <cell r="FN693">
            <v>0</v>
          </cell>
          <cell r="FO693">
            <v>0</v>
          </cell>
          <cell r="FP693">
            <v>0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0</v>
          </cell>
          <cell r="GD693">
            <v>0</v>
          </cell>
          <cell r="GE693">
            <v>0</v>
          </cell>
          <cell r="GF693">
            <v>0</v>
          </cell>
          <cell r="GG693">
            <v>0</v>
          </cell>
          <cell r="GH693">
            <v>0</v>
          </cell>
          <cell r="GI693">
            <v>0</v>
          </cell>
          <cell r="GJ693">
            <v>0</v>
          </cell>
          <cell r="GK693">
            <v>0</v>
          </cell>
          <cell r="GL693">
            <v>0</v>
          </cell>
          <cell r="GM693">
            <v>0</v>
          </cell>
          <cell r="GN693">
            <v>0</v>
          </cell>
          <cell r="GO693">
            <v>0</v>
          </cell>
          <cell r="GP693">
            <v>0</v>
          </cell>
          <cell r="GQ693">
            <v>0</v>
          </cell>
          <cell r="GR693">
            <v>0</v>
          </cell>
          <cell r="GS693">
            <v>0</v>
          </cell>
          <cell r="GT693">
            <v>0</v>
          </cell>
          <cell r="GU693">
            <v>0</v>
          </cell>
          <cell r="GV693">
            <v>0</v>
          </cell>
          <cell r="GW693">
            <v>0</v>
          </cell>
          <cell r="GX693">
            <v>0</v>
          </cell>
          <cell r="GY693">
            <v>0</v>
          </cell>
          <cell r="GZ693">
            <v>0</v>
          </cell>
          <cell r="HA693">
            <v>0</v>
          </cell>
          <cell r="HB693">
            <v>0</v>
          </cell>
          <cell r="HC693">
            <v>0</v>
          </cell>
          <cell r="HD693">
            <v>0</v>
          </cell>
          <cell r="HE693">
            <v>0</v>
          </cell>
          <cell r="HF693">
            <v>0</v>
          </cell>
          <cell r="HG693">
            <v>0</v>
          </cell>
          <cell r="HH693">
            <v>0</v>
          </cell>
          <cell r="HI693">
            <v>0</v>
          </cell>
          <cell r="HJ693">
            <v>0</v>
          </cell>
          <cell r="HK693">
            <v>0</v>
          </cell>
          <cell r="HL693">
            <v>0</v>
          </cell>
          <cell r="HM693">
            <v>0</v>
          </cell>
          <cell r="HN693">
            <v>0</v>
          </cell>
          <cell r="HO693">
            <v>0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0</v>
          </cell>
          <cell r="HU693">
            <v>0</v>
          </cell>
          <cell r="HV693">
            <v>0</v>
          </cell>
          <cell r="HW693">
            <v>0</v>
          </cell>
          <cell r="HX693">
            <v>0</v>
          </cell>
          <cell r="HY693">
            <v>0</v>
          </cell>
          <cell r="HZ693">
            <v>0</v>
          </cell>
          <cell r="IA693">
            <v>0</v>
          </cell>
          <cell r="IB693">
            <v>0</v>
          </cell>
          <cell r="IC693">
            <v>0</v>
          </cell>
          <cell r="ID693">
            <v>0</v>
          </cell>
          <cell r="IE693">
            <v>0</v>
          </cell>
          <cell r="IF693">
            <v>0</v>
          </cell>
          <cell r="IG693">
            <v>0</v>
          </cell>
          <cell r="IH693">
            <v>0</v>
          </cell>
          <cell r="II693">
            <v>0</v>
          </cell>
          <cell r="IJ693">
            <v>0</v>
          </cell>
          <cell r="IK693">
            <v>0</v>
          </cell>
          <cell r="IL693">
            <v>0</v>
          </cell>
          <cell r="IM693">
            <v>0</v>
          </cell>
          <cell r="IN693">
            <v>0</v>
          </cell>
          <cell r="IO693">
            <v>0</v>
          </cell>
          <cell r="IP693">
            <v>0</v>
          </cell>
          <cell r="IQ693">
            <v>0</v>
          </cell>
          <cell r="IR693">
            <v>0</v>
          </cell>
          <cell r="IS693">
            <v>0</v>
          </cell>
          <cell r="IT693">
            <v>0</v>
          </cell>
          <cell r="IU693">
            <v>0</v>
          </cell>
          <cell r="IV693">
            <v>0</v>
          </cell>
          <cell r="IW693">
            <v>0</v>
          </cell>
          <cell r="IX693">
            <v>0</v>
          </cell>
          <cell r="IY693">
            <v>0</v>
          </cell>
          <cell r="IZ693">
            <v>0</v>
          </cell>
          <cell r="JA693">
            <v>0</v>
          </cell>
          <cell r="JB693">
            <v>0</v>
          </cell>
          <cell r="JC693">
            <v>0</v>
          </cell>
          <cell r="JD693">
            <v>0</v>
          </cell>
          <cell r="JE693">
            <v>0</v>
          </cell>
          <cell r="JF693">
            <v>0</v>
          </cell>
          <cell r="JG693">
            <v>0</v>
          </cell>
          <cell r="JH693">
            <v>0</v>
          </cell>
          <cell r="JI693">
            <v>0</v>
          </cell>
          <cell r="JJ693">
            <v>0</v>
          </cell>
          <cell r="JK693">
            <v>0</v>
          </cell>
          <cell r="JL693">
            <v>0</v>
          </cell>
          <cell r="JM693">
            <v>0</v>
          </cell>
          <cell r="JN693">
            <v>0</v>
          </cell>
          <cell r="JO693">
            <v>0</v>
          </cell>
          <cell r="JP693">
            <v>0</v>
          </cell>
          <cell r="JQ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0</v>
          </cell>
          <cell r="FF694">
            <v>0</v>
          </cell>
          <cell r="FG694">
            <v>0</v>
          </cell>
          <cell r="FH694">
            <v>0</v>
          </cell>
          <cell r="FI694">
            <v>0</v>
          </cell>
          <cell r="FJ694">
            <v>0</v>
          </cell>
          <cell r="FK694">
            <v>0</v>
          </cell>
          <cell r="FL694">
            <v>0</v>
          </cell>
          <cell r="FM694">
            <v>0</v>
          </cell>
          <cell r="FN694">
            <v>0</v>
          </cell>
          <cell r="FO694">
            <v>0</v>
          </cell>
          <cell r="FP694">
            <v>0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0</v>
          </cell>
          <cell r="GD694">
            <v>0</v>
          </cell>
          <cell r="GE694">
            <v>0</v>
          </cell>
          <cell r="GF694">
            <v>0</v>
          </cell>
          <cell r="GG694">
            <v>0</v>
          </cell>
          <cell r="GH694">
            <v>0</v>
          </cell>
          <cell r="GI694">
            <v>0</v>
          </cell>
          <cell r="GJ694">
            <v>0</v>
          </cell>
          <cell r="GK694">
            <v>0</v>
          </cell>
          <cell r="GL694">
            <v>0</v>
          </cell>
          <cell r="GM694">
            <v>0</v>
          </cell>
          <cell r="GN694">
            <v>0</v>
          </cell>
          <cell r="GO694">
            <v>0</v>
          </cell>
          <cell r="GP694">
            <v>0</v>
          </cell>
          <cell r="GQ694">
            <v>0</v>
          </cell>
          <cell r="GR694">
            <v>0</v>
          </cell>
          <cell r="GS694">
            <v>0</v>
          </cell>
          <cell r="GT694">
            <v>0</v>
          </cell>
          <cell r="GU694">
            <v>0</v>
          </cell>
          <cell r="GV694">
            <v>0</v>
          </cell>
          <cell r="GW694">
            <v>0</v>
          </cell>
          <cell r="GX694">
            <v>0</v>
          </cell>
          <cell r="GY694">
            <v>0</v>
          </cell>
          <cell r="GZ694">
            <v>0</v>
          </cell>
          <cell r="HA694">
            <v>0</v>
          </cell>
          <cell r="HB694">
            <v>0</v>
          </cell>
          <cell r="HC694">
            <v>0</v>
          </cell>
          <cell r="HD694">
            <v>0</v>
          </cell>
          <cell r="HE694">
            <v>0</v>
          </cell>
          <cell r="HF694">
            <v>0</v>
          </cell>
          <cell r="HG694">
            <v>0</v>
          </cell>
          <cell r="HH694">
            <v>0</v>
          </cell>
          <cell r="HI694">
            <v>0</v>
          </cell>
          <cell r="HJ694">
            <v>0</v>
          </cell>
          <cell r="HK694">
            <v>0</v>
          </cell>
          <cell r="HL694">
            <v>0</v>
          </cell>
          <cell r="HM694">
            <v>0</v>
          </cell>
          <cell r="HN694">
            <v>0</v>
          </cell>
          <cell r="HO694">
            <v>0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0</v>
          </cell>
          <cell r="HU694">
            <v>0</v>
          </cell>
          <cell r="HV694">
            <v>0</v>
          </cell>
          <cell r="HW694">
            <v>0</v>
          </cell>
          <cell r="HX694">
            <v>0</v>
          </cell>
          <cell r="HY694">
            <v>0</v>
          </cell>
          <cell r="HZ694">
            <v>0</v>
          </cell>
          <cell r="IA694">
            <v>0</v>
          </cell>
          <cell r="IB694">
            <v>0</v>
          </cell>
          <cell r="IC694">
            <v>0</v>
          </cell>
          <cell r="ID694">
            <v>0</v>
          </cell>
          <cell r="IE694">
            <v>0</v>
          </cell>
          <cell r="IF694">
            <v>0</v>
          </cell>
          <cell r="IG694">
            <v>0</v>
          </cell>
          <cell r="IH694">
            <v>0</v>
          </cell>
          <cell r="II694">
            <v>0</v>
          </cell>
          <cell r="IJ694">
            <v>0</v>
          </cell>
          <cell r="IK694">
            <v>0</v>
          </cell>
          <cell r="IL694">
            <v>0</v>
          </cell>
          <cell r="IM694">
            <v>0</v>
          </cell>
          <cell r="IN694">
            <v>0</v>
          </cell>
          <cell r="IO694">
            <v>0</v>
          </cell>
          <cell r="IP694">
            <v>0</v>
          </cell>
          <cell r="IQ694">
            <v>0</v>
          </cell>
          <cell r="IR694">
            <v>0</v>
          </cell>
          <cell r="IS694">
            <v>0</v>
          </cell>
          <cell r="IT694">
            <v>0</v>
          </cell>
          <cell r="IU694">
            <v>0</v>
          </cell>
          <cell r="IV694">
            <v>0</v>
          </cell>
          <cell r="IW694">
            <v>0</v>
          </cell>
          <cell r="IX694">
            <v>0</v>
          </cell>
          <cell r="IY694">
            <v>0</v>
          </cell>
          <cell r="IZ694">
            <v>0</v>
          </cell>
          <cell r="JA694">
            <v>0</v>
          </cell>
          <cell r="JB694">
            <v>0</v>
          </cell>
          <cell r="JC694">
            <v>0</v>
          </cell>
          <cell r="JD694">
            <v>0</v>
          </cell>
          <cell r="JE694">
            <v>0</v>
          </cell>
          <cell r="JF694">
            <v>0</v>
          </cell>
          <cell r="JG694">
            <v>0</v>
          </cell>
          <cell r="JH694">
            <v>0</v>
          </cell>
          <cell r="JI694">
            <v>0</v>
          </cell>
          <cell r="JJ694">
            <v>0</v>
          </cell>
          <cell r="JK694">
            <v>0</v>
          </cell>
          <cell r="JL694">
            <v>0</v>
          </cell>
          <cell r="JM694">
            <v>0</v>
          </cell>
          <cell r="JN694">
            <v>0</v>
          </cell>
          <cell r="JO694">
            <v>0</v>
          </cell>
          <cell r="JP694">
            <v>0</v>
          </cell>
          <cell r="JQ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0</v>
          </cell>
          <cell r="FF695">
            <v>0</v>
          </cell>
          <cell r="FG695">
            <v>0</v>
          </cell>
          <cell r="FH695">
            <v>0</v>
          </cell>
          <cell r="FI695">
            <v>0</v>
          </cell>
          <cell r="FJ695">
            <v>0</v>
          </cell>
          <cell r="FK695">
            <v>0</v>
          </cell>
          <cell r="FL695">
            <v>0</v>
          </cell>
          <cell r="FM695">
            <v>0</v>
          </cell>
          <cell r="FN695">
            <v>0</v>
          </cell>
          <cell r="FO695">
            <v>0</v>
          </cell>
          <cell r="FP695">
            <v>0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0</v>
          </cell>
          <cell r="GD695">
            <v>0</v>
          </cell>
          <cell r="GE695">
            <v>0</v>
          </cell>
          <cell r="GF695">
            <v>0</v>
          </cell>
          <cell r="GG695">
            <v>0</v>
          </cell>
          <cell r="GH695">
            <v>0</v>
          </cell>
          <cell r="GI695">
            <v>0</v>
          </cell>
          <cell r="GJ695">
            <v>0</v>
          </cell>
          <cell r="GK695">
            <v>0</v>
          </cell>
          <cell r="GL695">
            <v>0</v>
          </cell>
          <cell r="GM695">
            <v>0</v>
          </cell>
          <cell r="GN695">
            <v>0</v>
          </cell>
          <cell r="GO695">
            <v>0</v>
          </cell>
          <cell r="GP695">
            <v>0</v>
          </cell>
          <cell r="GQ695">
            <v>0</v>
          </cell>
          <cell r="GR695">
            <v>0</v>
          </cell>
          <cell r="GS695">
            <v>0</v>
          </cell>
          <cell r="GT695">
            <v>0</v>
          </cell>
          <cell r="GU695">
            <v>0</v>
          </cell>
          <cell r="GV695">
            <v>0</v>
          </cell>
          <cell r="GW695">
            <v>0</v>
          </cell>
          <cell r="GX695">
            <v>0</v>
          </cell>
          <cell r="GY695">
            <v>0</v>
          </cell>
          <cell r="GZ695">
            <v>0</v>
          </cell>
          <cell r="HA695">
            <v>0</v>
          </cell>
          <cell r="HB695">
            <v>0</v>
          </cell>
          <cell r="HC695">
            <v>0</v>
          </cell>
          <cell r="HD695">
            <v>0</v>
          </cell>
          <cell r="HE695">
            <v>0</v>
          </cell>
          <cell r="HF695">
            <v>0</v>
          </cell>
          <cell r="HG695">
            <v>0</v>
          </cell>
          <cell r="HH695">
            <v>0</v>
          </cell>
          <cell r="HI695">
            <v>0</v>
          </cell>
          <cell r="HJ695">
            <v>0</v>
          </cell>
          <cell r="HK695">
            <v>0</v>
          </cell>
          <cell r="HL695">
            <v>0</v>
          </cell>
          <cell r="HM695">
            <v>0</v>
          </cell>
          <cell r="HN695">
            <v>0</v>
          </cell>
          <cell r="HO695">
            <v>0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0</v>
          </cell>
          <cell r="HU695">
            <v>0</v>
          </cell>
          <cell r="HV695">
            <v>0</v>
          </cell>
          <cell r="HW695">
            <v>0</v>
          </cell>
          <cell r="HX695">
            <v>0</v>
          </cell>
          <cell r="HY695">
            <v>0</v>
          </cell>
          <cell r="HZ695">
            <v>0</v>
          </cell>
          <cell r="IA695">
            <v>0</v>
          </cell>
          <cell r="IB695">
            <v>0</v>
          </cell>
          <cell r="IC695">
            <v>0</v>
          </cell>
          <cell r="ID695">
            <v>0</v>
          </cell>
          <cell r="IE695">
            <v>0</v>
          </cell>
          <cell r="IF695">
            <v>0</v>
          </cell>
          <cell r="IG695">
            <v>0</v>
          </cell>
          <cell r="IH695">
            <v>0</v>
          </cell>
          <cell r="II695">
            <v>0</v>
          </cell>
          <cell r="IJ695">
            <v>0</v>
          </cell>
          <cell r="IK695">
            <v>0</v>
          </cell>
          <cell r="IL695">
            <v>0</v>
          </cell>
          <cell r="IM695">
            <v>0</v>
          </cell>
          <cell r="IN695">
            <v>0</v>
          </cell>
          <cell r="IO695">
            <v>0</v>
          </cell>
          <cell r="IP695">
            <v>0</v>
          </cell>
          <cell r="IQ695">
            <v>0</v>
          </cell>
          <cell r="IR695">
            <v>0</v>
          </cell>
          <cell r="IS695">
            <v>0</v>
          </cell>
          <cell r="IT695">
            <v>0</v>
          </cell>
          <cell r="IU695">
            <v>0</v>
          </cell>
          <cell r="IV695">
            <v>0</v>
          </cell>
          <cell r="IW695">
            <v>0</v>
          </cell>
          <cell r="IX695">
            <v>0</v>
          </cell>
          <cell r="IY695">
            <v>0</v>
          </cell>
          <cell r="IZ695">
            <v>0</v>
          </cell>
          <cell r="JA695">
            <v>0</v>
          </cell>
          <cell r="JB695">
            <v>0</v>
          </cell>
          <cell r="JC695">
            <v>0</v>
          </cell>
          <cell r="JD695">
            <v>0</v>
          </cell>
          <cell r="JE695">
            <v>0</v>
          </cell>
          <cell r="JF695">
            <v>0</v>
          </cell>
          <cell r="JG695">
            <v>0</v>
          </cell>
          <cell r="JH695">
            <v>0</v>
          </cell>
          <cell r="JI695">
            <v>0</v>
          </cell>
          <cell r="JJ695">
            <v>0</v>
          </cell>
          <cell r="JK695">
            <v>0</v>
          </cell>
          <cell r="JL695">
            <v>0</v>
          </cell>
          <cell r="JM695">
            <v>0</v>
          </cell>
          <cell r="JN695">
            <v>0</v>
          </cell>
          <cell r="JO695">
            <v>0</v>
          </cell>
          <cell r="JP695">
            <v>0</v>
          </cell>
          <cell r="JQ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0</v>
          </cell>
          <cell r="FF696">
            <v>0</v>
          </cell>
          <cell r="FG696">
            <v>0</v>
          </cell>
          <cell r="FH696">
            <v>0</v>
          </cell>
          <cell r="FI696">
            <v>0</v>
          </cell>
          <cell r="FJ696">
            <v>0</v>
          </cell>
          <cell r="FK696">
            <v>0</v>
          </cell>
          <cell r="FL696">
            <v>0</v>
          </cell>
          <cell r="FM696">
            <v>0</v>
          </cell>
          <cell r="FN696">
            <v>0</v>
          </cell>
          <cell r="FO696">
            <v>0</v>
          </cell>
          <cell r="FP696">
            <v>0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0</v>
          </cell>
          <cell r="GD696">
            <v>0</v>
          </cell>
          <cell r="GE696">
            <v>0</v>
          </cell>
          <cell r="GF696">
            <v>0</v>
          </cell>
          <cell r="GG696">
            <v>0</v>
          </cell>
          <cell r="GH696">
            <v>0</v>
          </cell>
          <cell r="GI696">
            <v>0</v>
          </cell>
          <cell r="GJ696">
            <v>0</v>
          </cell>
          <cell r="GK696">
            <v>0</v>
          </cell>
          <cell r="GL696">
            <v>0</v>
          </cell>
          <cell r="GM696">
            <v>0</v>
          </cell>
          <cell r="GN696">
            <v>0</v>
          </cell>
          <cell r="GO696">
            <v>0</v>
          </cell>
          <cell r="GP696">
            <v>0</v>
          </cell>
          <cell r="GQ696">
            <v>0</v>
          </cell>
          <cell r="GR696">
            <v>0</v>
          </cell>
          <cell r="GS696">
            <v>0</v>
          </cell>
          <cell r="GT696">
            <v>0</v>
          </cell>
          <cell r="GU696">
            <v>0</v>
          </cell>
          <cell r="GV696">
            <v>0</v>
          </cell>
          <cell r="GW696">
            <v>0</v>
          </cell>
          <cell r="GX696">
            <v>0</v>
          </cell>
          <cell r="GY696">
            <v>0</v>
          </cell>
          <cell r="GZ696">
            <v>0</v>
          </cell>
          <cell r="HA696">
            <v>0</v>
          </cell>
          <cell r="HB696">
            <v>0</v>
          </cell>
          <cell r="HC696">
            <v>0</v>
          </cell>
          <cell r="HD696">
            <v>0</v>
          </cell>
          <cell r="HE696">
            <v>0</v>
          </cell>
          <cell r="HF696">
            <v>0</v>
          </cell>
          <cell r="HG696">
            <v>0</v>
          </cell>
          <cell r="HH696">
            <v>0</v>
          </cell>
          <cell r="HI696">
            <v>0</v>
          </cell>
          <cell r="HJ696">
            <v>0</v>
          </cell>
          <cell r="HK696">
            <v>0</v>
          </cell>
          <cell r="HL696">
            <v>0</v>
          </cell>
          <cell r="HM696">
            <v>0</v>
          </cell>
          <cell r="HN696">
            <v>0</v>
          </cell>
          <cell r="HO696">
            <v>0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0</v>
          </cell>
          <cell r="HU696">
            <v>0</v>
          </cell>
          <cell r="HV696">
            <v>0</v>
          </cell>
          <cell r="HW696">
            <v>0</v>
          </cell>
          <cell r="HX696">
            <v>0</v>
          </cell>
          <cell r="HY696">
            <v>0</v>
          </cell>
          <cell r="HZ696">
            <v>0</v>
          </cell>
          <cell r="IA696">
            <v>0</v>
          </cell>
          <cell r="IB696">
            <v>0</v>
          </cell>
          <cell r="IC696">
            <v>0</v>
          </cell>
          <cell r="ID696">
            <v>0</v>
          </cell>
          <cell r="IE696">
            <v>0</v>
          </cell>
          <cell r="IF696">
            <v>0</v>
          </cell>
          <cell r="IG696">
            <v>0</v>
          </cell>
          <cell r="IH696">
            <v>0</v>
          </cell>
          <cell r="II696">
            <v>0</v>
          </cell>
          <cell r="IJ696">
            <v>0</v>
          </cell>
          <cell r="IK696">
            <v>0</v>
          </cell>
          <cell r="IL696">
            <v>0</v>
          </cell>
          <cell r="IM696">
            <v>0</v>
          </cell>
          <cell r="IN696">
            <v>0</v>
          </cell>
          <cell r="IO696">
            <v>0</v>
          </cell>
          <cell r="IP696">
            <v>0</v>
          </cell>
          <cell r="IQ696">
            <v>0</v>
          </cell>
          <cell r="IR696">
            <v>0</v>
          </cell>
          <cell r="IS696">
            <v>0</v>
          </cell>
          <cell r="IT696">
            <v>0</v>
          </cell>
          <cell r="IU696">
            <v>0</v>
          </cell>
          <cell r="IV696">
            <v>0</v>
          </cell>
          <cell r="IW696">
            <v>0</v>
          </cell>
          <cell r="IX696">
            <v>0</v>
          </cell>
          <cell r="IY696">
            <v>0</v>
          </cell>
          <cell r="IZ696">
            <v>0</v>
          </cell>
          <cell r="JA696">
            <v>0</v>
          </cell>
          <cell r="JB696">
            <v>0</v>
          </cell>
          <cell r="JC696">
            <v>0</v>
          </cell>
          <cell r="JD696">
            <v>0</v>
          </cell>
          <cell r="JE696">
            <v>0</v>
          </cell>
          <cell r="JF696">
            <v>0</v>
          </cell>
          <cell r="JG696">
            <v>0</v>
          </cell>
          <cell r="JH696">
            <v>0</v>
          </cell>
          <cell r="JI696">
            <v>0</v>
          </cell>
          <cell r="JJ696">
            <v>0</v>
          </cell>
          <cell r="JK696">
            <v>0</v>
          </cell>
          <cell r="JL696">
            <v>0</v>
          </cell>
          <cell r="JM696">
            <v>0</v>
          </cell>
          <cell r="JN696">
            <v>0</v>
          </cell>
          <cell r="JO696">
            <v>0</v>
          </cell>
          <cell r="JP696">
            <v>0</v>
          </cell>
          <cell r="JQ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-2.2917373140000086E-2</v>
          </cell>
          <cell r="BS697">
            <v>0</v>
          </cell>
          <cell r="BT697">
            <v>-2.7369069999999985E-4</v>
          </cell>
          <cell r="BU697">
            <v>-5.5652373999999505E-3</v>
          </cell>
          <cell r="BV697">
            <v>-1.435515112000002E-2</v>
          </cell>
          <cell r="BW697">
            <v>-2.7232939200000361E-3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-4.6185959299996915E-3</v>
          </cell>
          <cell r="CF697">
            <v>0</v>
          </cell>
          <cell r="CG697">
            <v>0</v>
          </cell>
          <cell r="CH697">
            <v>-1.8768180000017232E-5</v>
          </cell>
          <cell r="CI697">
            <v>4.5504160000042759E-5</v>
          </cell>
          <cell r="CJ697">
            <v>3.6230757900003185E-3</v>
          </cell>
          <cell r="CK697">
            <v>3.8762063599999674E-3</v>
          </cell>
          <cell r="CL697">
            <v>-1.3716513999995072E-4</v>
          </cell>
          <cell r="CM697">
            <v>0</v>
          </cell>
          <cell r="CN697">
            <v>-3.8164320000033669E-5</v>
          </cell>
          <cell r="CO697">
            <v>0</v>
          </cell>
          <cell r="CP697">
            <v>-1.178038116000002E-2</v>
          </cell>
          <cell r="CQ697">
            <v>-1.8890343999999892E-4</v>
          </cell>
          <cell r="CR697">
            <v>4.6543403399999406E-2</v>
          </cell>
          <cell r="CS697">
            <v>0</v>
          </cell>
          <cell r="CT697">
            <v>7.0833704999995195E-4</v>
          </cell>
          <cell r="CU697">
            <v>4.3215137999991216E-4</v>
          </cell>
          <cell r="CV697">
            <v>-1.315447670000025E-3</v>
          </cell>
          <cell r="CW697">
            <v>7.6578633899998527E-3</v>
          </cell>
          <cell r="CX697">
            <v>3.4645222079999982E-2</v>
          </cell>
          <cell r="CY697">
            <v>1.6471539999951545E-5</v>
          </cell>
          <cell r="CZ697">
            <v>0</v>
          </cell>
          <cell r="DA697">
            <v>-2.5498213000019199E-4</v>
          </cell>
          <cell r="DB697">
            <v>-3.0333224200000952E-3</v>
          </cell>
          <cell r="DC697">
            <v>6.003773640000043E-3</v>
          </cell>
          <cell r="DD697">
            <v>1.6833365399997469E-3</v>
          </cell>
          <cell r="DE697">
            <v>-1.1244936179999776E-2</v>
          </cell>
          <cell r="DF697">
            <v>0</v>
          </cell>
          <cell r="DG697">
            <v>7.9455329999977842E-5</v>
          </cell>
          <cell r="DH697">
            <v>-6.6323327600000814E-3</v>
          </cell>
          <cell r="DI697">
            <v>-5.2864210000058698E-5</v>
          </cell>
          <cell r="DJ697">
            <v>-4.3417410000134993E-5</v>
          </cell>
          <cell r="DK697">
            <v>-2.6678338999963636E-4</v>
          </cell>
          <cell r="DL697">
            <v>-1.3970217100001125E-3</v>
          </cell>
          <cell r="DM697">
            <v>-2.4527786899999349E-3</v>
          </cell>
          <cell r="DN697">
            <v>1.2942753800001539E-3</v>
          </cell>
          <cell r="DO697">
            <v>-1.1702901000000265E-3</v>
          </cell>
          <cell r="DP697">
            <v>1.5044440000000492E-5</v>
          </cell>
          <cell r="DQ697">
            <v>-6.182230600000338E-4</v>
          </cell>
          <cell r="DR697">
            <v>5.1895032160000354E-2</v>
          </cell>
          <cell r="DS697">
            <v>0</v>
          </cell>
          <cell r="DT697">
            <v>3.3491002199999564E-3</v>
          </cell>
          <cell r="DU697">
            <v>1.0060779869999981E-2</v>
          </cell>
          <cell r="DV697">
            <v>2.0264149999893455E-5</v>
          </cell>
          <cell r="DW697">
            <v>3.5941243300003922E-3</v>
          </cell>
          <cell r="DX697">
            <v>7.3575920300001929E-3</v>
          </cell>
          <cell r="DY697">
            <v>2.5346197900000256E-3</v>
          </cell>
          <cell r="DZ697">
            <v>6.5754292999997688E-4</v>
          </cell>
          <cell r="EA697">
            <v>3.0908453100000344E-3</v>
          </cell>
          <cell r="EB697">
            <v>2.9131831159999899E-2</v>
          </cell>
          <cell r="EC697">
            <v>-9.5453902999997897E-4</v>
          </cell>
          <cell r="ED697">
            <v>-6.9471285999999077E-3</v>
          </cell>
          <cell r="EE697">
            <v>-2.261219226999911E-2</v>
          </cell>
          <cell r="EF697">
            <v>0</v>
          </cell>
          <cell r="EG697">
            <v>2.9449182400001495E-3</v>
          </cell>
          <cell r="EH697">
            <v>-1.2244419999918321E-5</v>
          </cell>
          <cell r="EI697">
            <v>7.2235709999923792E-5</v>
          </cell>
          <cell r="EJ697">
            <v>-4.3469580499999605E-3</v>
          </cell>
          <cell r="EK697">
            <v>-1.7726346100002122E-3</v>
          </cell>
          <cell r="EL697">
            <v>-1.649899130000021E-2</v>
          </cell>
          <cell r="EM697">
            <v>-1.2114917999972441E-4</v>
          </cell>
          <cell r="EN697">
            <v>-3.6313322899996781E-3</v>
          </cell>
          <cell r="EO697">
            <v>5.0180031000002234E-4</v>
          </cell>
          <cell r="EP697">
            <v>2.5216331999988739E-4</v>
          </cell>
          <cell r="EQ697">
            <v>0</v>
          </cell>
          <cell r="ER697">
            <v>1.8984807100004275E-3</v>
          </cell>
          <cell r="ES697">
            <v>0</v>
          </cell>
          <cell r="ET697">
            <v>1.3649670000004388E-5</v>
          </cell>
          <cell r="EU697">
            <v>7.043025100000877E-4</v>
          </cell>
          <cell r="EV697">
            <v>3.0689202000000471E-4</v>
          </cell>
          <cell r="EW697">
            <v>5.0418054000012091E-4</v>
          </cell>
          <cell r="EX697">
            <v>-9.7142996999999287E-4</v>
          </cell>
          <cell r="EY697">
            <v>1.099716309999943E-3</v>
          </cell>
          <cell r="EZ697">
            <v>1.7197770999999307E-4</v>
          </cell>
          <cell r="FA697">
            <v>-1.7763843799998291E-3</v>
          </cell>
          <cell r="FB697">
            <v>1.9184410399999408E-3</v>
          </cell>
          <cell r="FC697">
            <v>-7.2805830000022276E-5</v>
          </cell>
          <cell r="FD697">
            <v>-5.8909999989253947E-8</v>
          </cell>
          <cell r="FE697">
            <v>1.2587638630000342E-2</v>
          </cell>
          <cell r="FF697">
            <v>0</v>
          </cell>
          <cell r="FG697">
            <v>1.2947074000002612E-4</v>
          </cell>
          <cell r="FH697">
            <v>7.8813350000006555E-4</v>
          </cell>
          <cell r="FI697">
            <v>3.0159927500000017E-3</v>
          </cell>
          <cell r="FJ697">
            <v>-4.5109959999983795E-5</v>
          </cell>
          <cell r="FK697">
            <v>0</v>
          </cell>
          <cell r="FL697">
            <v>7.5250559999684441E-5</v>
          </cell>
          <cell r="FM697">
            <v>2.1042085000022581E-4</v>
          </cell>
          <cell r="FN697">
            <v>-1.5066500000937566E-6</v>
          </cell>
          <cell r="FO697">
            <v>8.5887229999914716E-5</v>
          </cell>
          <cell r="FP697">
            <v>5.4723961300002788E-3</v>
          </cell>
          <cell r="FQ697">
            <v>2.8567034800000002E-3</v>
          </cell>
          <cell r="FR697">
            <v>1.1545412600009186E-3</v>
          </cell>
          <cell r="FS697">
            <v>0</v>
          </cell>
          <cell r="FT697">
            <v>-5.9865988000001868E-4</v>
          </cell>
          <cell r="FU697">
            <v>-7.5124310000007632E-5</v>
          </cell>
          <cell r="FV697">
            <v>2.7662185000000561E-4</v>
          </cell>
          <cell r="FW697">
            <v>9.2207090299999406E-3</v>
          </cell>
          <cell r="FX697">
            <v>0</v>
          </cell>
          <cell r="FY697">
            <v>-2.1782651299999678E-3</v>
          </cell>
          <cell r="FZ697">
            <v>-1.5710101300001611E-3</v>
          </cell>
          <cell r="GA697">
            <v>-8.0594882299998005E-3</v>
          </cell>
          <cell r="GB697">
            <v>3.178550010000003E-3</v>
          </cell>
          <cell r="GC697">
            <v>1.407757700000456E-4</v>
          </cell>
          <cell r="GD697">
            <v>8.2043228000028279E-4</v>
          </cell>
          <cell r="GE697">
            <v>-2.21969923600005E-2</v>
          </cell>
          <cell r="GF697">
            <v>0</v>
          </cell>
          <cell r="GG697">
            <v>5.9155699999979827E-5</v>
          </cell>
          <cell r="GH697">
            <v>-6.2571554299999943E-3</v>
          </cell>
          <cell r="GI697">
            <v>4.6766219999999636E-4</v>
          </cell>
          <cell r="GJ697">
            <v>4.2274359000002426E-4</v>
          </cell>
          <cell r="GK697">
            <v>0</v>
          </cell>
          <cell r="GL697">
            <v>-8.3864908000008676E-4</v>
          </cell>
          <cell r="GM697">
            <v>-1.5595729539999992E-2</v>
          </cell>
          <cell r="GN697">
            <v>-1.6258171000016475E-4</v>
          </cell>
          <cell r="GO697">
            <v>-3.9738317999993278E-4</v>
          </cell>
          <cell r="GP697">
            <v>5.3308759999870503E-5</v>
          </cell>
          <cell r="GQ697">
            <v>5.1636330000048858E-5</v>
          </cell>
          <cell r="GR697">
            <v>4.5378926059999714E-2</v>
          </cell>
          <cell r="GS697">
            <v>0</v>
          </cell>
          <cell r="GT697">
            <v>-1.0550301499999692E-3</v>
          </cell>
          <cell r="GU697">
            <v>7.8544710000016948E-5</v>
          </cell>
          <cell r="GV697">
            <v>3.2072839399999928E-3</v>
          </cell>
          <cell r="GW697">
            <v>1.5602088459999969E-2</v>
          </cell>
          <cell r="GX697">
            <v>7.572096100000314E-4</v>
          </cell>
          <cell r="GY697">
            <v>7.8018843399998428E-3</v>
          </cell>
          <cell r="GZ697">
            <v>1.1073194699999789E-3</v>
          </cell>
          <cell r="HA697">
            <v>5.2536755800001167E-3</v>
          </cell>
          <cell r="HB697">
            <v>4.5205008700002214E-3</v>
          </cell>
          <cell r="HC697">
            <v>7.5166078499999678E-3</v>
          </cell>
          <cell r="HD697">
            <v>5.8884138000014907E-4</v>
          </cell>
          <cell r="HE697">
            <v>2.8687993729999306E-2</v>
          </cell>
          <cell r="HF697">
            <v>0</v>
          </cell>
          <cell r="HG697">
            <v>2.1752991820000012E-2</v>
          </cell>
          <cell r="HH697">
            <v>1.5157449899999564E-3</v>
          </cell>
          <cell r="HI697">
            <v>-3.2933702900000139E-3</v>
          </cell>
          <cell r="HJ697">
            <v>0</v>
          </cell>
          <cell r="HK697">
            <v>-1.6101824199999393E-3</v>
          </cell>
          <cell r="HL697">
            <v>-7.1230046999992691E-4</v>
          </cell>
          <cell r="HM697">
            <v>5.9802521200003067E-3</v>
          </cell>
          <cell r="HN697">
            <v>2.1653191799997362E-3</v>
          </cell>
          <cell r="HO697">
            <v>1.4549770500000836E-3</v>
          </cell>
          <cell r="HP697">
            <v>1.3785050800001475E-3</v>
          </cell>
          <cell r="HQ697">
            <v>5.605666999985992E-5</v>
          </cell>
          <cell r="HR697">
            <v>-1.1656593520005032E-2</v>
          </cell>
          <cell r="HS697">
            <v>0</v>
          </cell>
          <cell r="HT697">
            <v>0</v>
          </cell>
          <cell r="HU697">
            <v>2.1093159999985289E-5</v>
          </cell>
          <cell r="HV697">
            <v>5.8981242000000211E-4</v>
          </cell>
          <cell r="HW697">
            <v>0</v>
          </cell>
          <cell r="HX697">
            <v>2.3247392999997674E-4</v>
          </cell>
          <cell r="HY697">
            <v>0</v>
          </cell>
          <cell r="HZ697">
            <v>-4.364880699998519E-4</v>
          </cell>
          <cell r="IA697">
            <v>-3.2046950199999813E-3</v>
          </cell>
          <cell r="IB697">
            <v>-3.7160696400000415E-3</v>
          </cell>
          <cell r="IC697">
            <v>-5.9128814000000141E-3</v>
          </cell>
          <cell r="ID697">
            <v>7.7016110000016624E-4</v>
          </cell>
          <cell r="IE697">
            <v>2.2702542179999341E-2</v>
          </cell>
          <cell r="IF697">
            <v>0</v>
          </cell>
          <cell r="IG697">
            <v>1.3406591850000038E-2</v>
          </cell>
          <cell r="IH697">
            <v>2.4528254900000324E-3</v>
          </cell>
          <cell r="II697">
            <v>-2.1426410600000612E-3</v>
          </cell>
          <cell r="IJ697">
            <v>-3.9216911000000132E-3</v>
          </cell>
          <cell r="IK697">
            <v>1.0109656999999772E-3</v>
          </cell>
          <cell r="IL697">
            <v>-5.2360550999952515E-4</v>
          </cell>
          <cell r="IM697">
            <v>2.2384940009999577E-2</v>
          </cell>
          <cell r="IN697">
            <v>-6.7734409000030915E-4</v>
          </cell>
          <cell r="IO697">
            <v>-7.3518901000002579E-4</v>
          </cell>
          <cell r="IP697">
            <v>-3.160074323999984E-2</v>
          </cell>
          <cell r="IQ697">
            <v>2.3048433139999824E-2</v>
          </cell>
          <cell r="IR697">
            <v>0.13065430342000006</v>
          </cell>
          <cell r="IS697">
            <v>0</v>
          </cell>
          <cell r="IT697">
            <v>4.2658481999979792E-4</v>
          </cell>
          <cell r="IU697">
            <v>-4.3971980000057087E-5</v>
          </cell>
          <cell r="IV697">
            <v>0</v>
          </cell>
          <cell r="IW697">
            <v>1.0405781359999922E-2</v>
          </cell>
          <cell r="IX697">
            <v>5.6578430769999966E-2</v>
          </cell>
          <cell r="IY697">
            <v>-5.45198749999809E-4</v>
          </cell>
          <cell r="IZ697">
            <v>-2.0304080789999679E-2</v>
          </cell>
          <cell r="JA697">
            <v>-2.1903961999991672E-4</v>
          </cell>
          <cell r="JB697">
            <v>-2.4521410600000237E-3</v>
          </cell>
          <cell r="JC697">
            <v>-8.3563392500001221E-3</v>
          </cell>
          <cell r="JD697">
            <v>9.5164277919999929E-2</v>
          </cell>
          <cell r="JE697">
            <v>0.21822576103999758</v>
          </cell>
          <cell r="JF697">
            <v>0</v>
          </cell>
          <cell r="JG697">
            <v>8.7827717899999991E-2</v>
          </cell>
          <cell r="JH697">
            <v>-6.8085364700001261E-3</v>
          </cell>
          <cell r="JI697">
            <v>-1.2219184349999967E-2</v>
          </cell>
          <cell r="JJ697">
            <v>1.2164867110000033E-2</v>
          </cell>
          <cell r="JK697">
            <v>4.0179604999995844E-4</v>
          </cell>
          <cell r="JL697">
            <v>-1.2008896099999777E-3</v>
          </cell>
          <cell r="JM697">
            <v>1.2288917099999574E-2</v>
          </cell>
          <cell r="JN697">
            <v>4.9395066599999815E-3</v>
          </cell>
          <cell r="JO697">
            <v>1.0027721499998865E-3</v>
          </cell>
          <cell r="JP697">
            <v>8.8033300300003337E-3</v>
          </cell>
          <cell r="JQ697">
            <v>0.11102546446999995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0</v>
          </cell>
          <cell r="FF699">
            <v>0</v>
          </cell>
          <cell r="FG699">
            <v>0</v>
          </cell>
          <cell r="FH699">
            <v>0</v>
          </cell>
          <cell r="FI699">
            <v>0</v>
          </cell>
          <cell r="FJ699">
            <v>0</v>
          </cell>
          <cell r="FK699">
            <v>0</v>
          </cell>
          <cell r="FL699">
            <v>0</v>
          </cell>
          <cell r="FM699">
            <v>0</v>
          </cell>
          <cell r="FN699">
            <v>0</v>
          </cell>
          <cell r="FO699">
            <v>0</v>
          </cell>
          <cell r="FP699">
            <v>0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0</v>
          </cell>
          <cell r="GD699">
            <v>0</v>
          </cell>
          <cell r="GE699">
            <v>0</v>
          </cell>
          <cell r="GF699">
            <v>0</v>
          </cell>
          <cell r="GG699">
            <v>0</v>
          </cell>
          <cell r="GH699">
            <v>0</v>
          </cell>
          <cell r="GI699">
            <v>0</v>
          </cell>
          <cell r="GJ699">
            <v>0</v>
          </cell>
          <cell r="GK699">
            <v>0</v>
          </cell>
          <cell r="GL699">
            <v>0</v>
          </cell>
          <cell r="GM699">
            <v>0</v>
          </cell>
          <cell r="GN699">
            <v>0</v>
          </cell>
          <cell r="GO699">
            <v>0</v>
          </cell>
          <cell r="GP699">
            <v>0</v>
          </cell>
          <cell r="GQ699">
            <v>0</v>
          </cell>
          <cell r="GR699">
            <v>0</v>
          </cell>
          <cell r="GS699">
            <v>0</v>
          </cell>
          <cell r="GT699">
            <v>0</v>
          </cell>
          <cell r="GU699">
            <v>0</v>
          </cell>
          <cell r="GV699">
            <v>0</v>
          </cell>
          <cell r="GW699">
            <v>0</v>
          </cell>
          <cell r="GX699">
            <v>0</v>
          </cell>
          <cell r="GY699">
            <v>0</v>
          </cell>
          <cell r="GZ699">
            <v>0</v>
          </cell>
          <cell r="HA699">
            <v>0</v>
          </cell>
          <cell r="HB699">
            <v>0</v>
          </cell>
          <cell r="HC699">
            <v>0</v>
          </cell>
          <cell r="HD699">
            <v>0</v>
          </cell>
          <cell r="HE699">
            <v>0</v>
          </cell>
          <cell r="HF699">
            <v>0</v>
          </cell>
          <cell r="HG699">
            <v>0</v>
          </cell>
          <cell r="HH699">
            <v>0</v>
          </cell>
          <cell r="HI699">
            <v>0</v>
          </cell>
          <cell r="HJ699">
            <v>0</v>
          </cell>
          <cell r="HK699">
            <v>0</v>
          </cell>
          <cell r="HL699">
            <v>0</v>
          </cell>
          <cell r="HM699">
            <v>0</v>
          </cell>
          <cell r="HN699">
            <v>0</v>
          </cell>
          <cell r="HO699">
            <v>0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0</v>
          </cell>
          <cell r="HU699">
            <v>0</v>
          </cell>
          <cell r="HV699">
            <v>0</v>
          </cell>
          <cell r="HW699">
            <v>0</v>
          </cell>
          <cell r="HX699">
            <v>0</v>
          </cell>
          <cell r="HY699">
            <v>0</v>
          </cell>
          <cell r="HZ699">
            <v>0</v>
          </cell>
          <cell r="IA699">
            <v>0</v>
          </cell>
          <cell r="IB699">
            <v>0</v>
          </cell>
          <cell r="IC699">
            <v>0</v>
          </cell>
          <cell r="ID699">
            <v>0</v>
          </cell>
          <cell r="IE699">
            <v>0</v>
          </cell>
          <cell r="IF699">
            <v>0</v>
          </cell>
          <cell r="IG699">
            <v>0</v>
          </cell>
          <cell r="IH699">
            <v>0</v>
          </cell>
          <cell r="II699">
            <v>0</v>
          </cell>
          <cell r="IJ699">
            <v>0</v>
          </cell>
          <cell r="IK699">
            <v>0</v>
          </cell>
          <cell r="IL699">
            <v>0</v>
          </cell>
          <cell r="IM699">
            <v>0</v>
          </cell>
          <cell r="IN699">
            <v>0</v>
          </cell>
          <cell r="IO699">
            <v>0</v>
          </cell>
          <cell r="IP699">
            <v>0</v>
          </cell>
          <cell r="IQ699">
            <v>0</v>
          </cell>
          <cell r="IR699">
            <v>0</v>
          </cell>
          <cell r="IS699">
            <v>0</v>
          </cell>
          <cell r="IT699">
            <v>0</v>
          </cell>
          <cell r="IU699">
            <v>0</v>
          </cell>
          <cell r="IV699">
            <v>0</v>
          </cell>
          <cell r="IW699">
            <v>0</v>
          </cell>
          <cell r="IX699">
            <v>0</v>
          </cell>
          <cell r="IY699">
            <v>0</v>
          </cell>
          <cell r="IZ699">
            <v>0</v>
          </cell>
          <cell r="JA699">
            <v>0</v>
          </cell>
          <cell r="JB699">
            <v>0</v>
          </cell>
          <cell r="JC699">
            <v>0</v>
          </cell>
          <cell r="JD699">
            <v>0</v>
          </cell>
          <cell r="JE699">
            <v>0</v>
          </cell>
          <cell r="JF699">
            <v>0</v>
          </cell>
          <cell r="JG699">
            <v>0</v>
          </cell>
          <cell r="JH699">
            <v>0</v>
          </cell>
          <cell r="JI699">
            <v>0</v>
          </cell>
          <cell r="JJ699">
            <v>0</v>
          </cell>
          <cell r="JK699">
            <v>0</v>
          </cell>
          <cell r="JL699">
            <v>0</v>
          </cell>
          <cell r="JM699">
            <v>0</v>
          </cell>
          <cell r="JN699">
            <v>0</v>
          </cell>
          <cell r="JO699">
            <v>0</v>
          </cell>
          <cell r="JP699">
            <v>0</v>
          </cell>
          <cell r="JQ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0</v>
          </cell>
          <cell r="FF700">
            <v>0</v>
          </cell>
          <cell r="FG700">
            <v>0</v>
          </cell>
          <cell r="FH700">
            <v>0</v>
          </cell>
          <cell r="FI700">
            <v>0</v>
          </cell>
          <cell r="FJ700">
            <v>0</v>
          </cell>
          <cell r="FK700">
            <v>0</v>
          </cell>
          <cell r="FL700">
            <v>0</v>
          </cell>
          <cell r="FM700">
            <v>0</v>
          </cell>
          <cell r="FN700">
            <v>0</v>
          </cell>
          <cell r="FO700">
            <v>0</v>
          </cell>
          <cell r="FP700">
            <v>0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0</v>
          </cell>
          <cell r="GD700">
            <v>0</v>
          </cell>
          <cell r="GE700">
            <v>0</v>
          </cell>
          <cell r="GF700">
            <v>0</v>
          </cell>
          <cell r="GG700">
            <v>0</v>
          </cell>
          <cell r="GH700">
            <v>0</v>
          </cell>
          <cell r="GI700">
            <v>0</v>
          </cell>
          <cell r="GJ700">
            <v>0</v>
          </cell>
          <cell r="GK700">
            <v>0</v>
          </cell>
          <cell r="GL700">
            <v>0</v>
          </cell>
          <cell r="GM700">
            <v>0</v>
          </cell>
          <cell r="GN700">
            <v>0</v>
          </cell>
          <cell r="GO700">
            <v>0</v>
          </cell>
          <cell r="GP700">
            <v>0</v>
          </cell>
          <cell r="GQ700">
            <v>0</v>
          </cell>
          <cell r="GR700">
            <v>0</v>
          </cell>
          <cell r="GS700">
            <v>0</v>
          </cell>
          <cell r="GT700">
            <v>0</v>
          </cell>
          <cell r="GU700">
            <v>0</v>
          </cell>
          <cell r="GV700">
            <v>0</v>
          </cell>
          <cell r="GW700">
            <v>0</v>
          </cell>
          <cell r="GX700">
            <v>0</v>
          </cell>
          <cell r="GY700">
            <v>0</v>
          </cell>
          <cell r="GZ700">
            <v>0</v>
          </cell>
          <cell r="HA700">
            <v>0</v>
          </cell>
          <cell r="HB700">
            <v>0</v>
          </cell>
          <cell r="HC700">
            <v>0</v>
          </cell>
          <cell r="HD700">
            <v>0</v>
          </cell>
          <cell r="HE700">
            <v>0</v>
          </cell>
          <cell r="HF700">
            <v>0</v>
          </cell>
          <cell r="HG700">
            <v>0</v>
          </cell>
          <cell r="HH700">
            <v>0</v>
          </cell>
          <cell r="HI700">
            <v>0</v>
          </cell>
          <cell r="HJ700">
            <v>0</v>
          </cell>
          <cell r="HK700">
            <v>0</v>
          </cell>
          <cell r="HL700">
            <v>0</v>
          </cell>
          <cell r="HM700">
            <v>0</v>
          </cell>
          <cell r="HN700">
            <v>0</v>
          </cell>
          <cell r="HO700">
            <v>0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0</v>
          </cell>
          <cell r="HU700">
            <v>0</v>
          </cell>
          <cell r="HV700">
            <v>0</v>
          </cell>
          <cell r="HW700">
            <v>0</v>
          </cell>
          <cell r="HX700">
            <v>0</v>
          </cell>
          <cell r="HY700">
            <v>0</v>
          </cell>
          <cell r="HZ700">
            <v>0</v>
          </cell>
          <cell r="IA700">
            <v>0</v>
          </cell>
          <cell r="IB700">
            <v>0</v>
          </cell>
          <cell r="IC700">
            <v>0</v>
          </cell>
          <cell r="ID700">
            <v>0</v>
          </cell>
          <cell r="IE700">
            <v>0</v>
          </cell>
          <cell r="IF700">
            <v>0</v>
          </cell>
          <cell r="IG700">
            <v>0</v>
          </cell>
          <cell r="IH700">
            <v>0</v>
          </cell>
          <cell r="II700">
            <v>0</v>
          </cell>
          <cell r="IJ700">
            <v>0</v>
          </cell>
          <cell r="IK700">
            <v>0</v>
          </cell>
          <cell r="IL700">
            <v>0</v>
          </cell>
          <cell r="IM700">
            <v>0</v>
          </cell>
          <cell r="IN700">
            <v>0</v>
          </cell>
          <cell r="IO700">
            <v>0</v>
          </cell>
          <cell r="IP700">
            <v>0</v>
          </cell>
          <cell r="IQ700">
            <v>0</v>
          </cell>
          <cell r="IR700">
            <v>0</v>
          </cell>
          <cell r="IS700">
            <v>0</v>
          </cell>
          <cell r="IT700">
            <v>0</v>
          </cell>
          <cell r="IU700">
            <v>0</v>
          </cell>
          <cell r="IV700">
            <v>0</v>
          </cell>
          <cell r="IW700">
            <v>0</v>
          </cell>
          <cell r="IX700">
            <v>0</v>
          </cell>
          <cell r="IY700">
            <v>0</v>
          </cell>
          <cell r="IZ700">
            <v>0</v>
          </cell>
          <cell r="JA700">
            <v>0</v>
          </cell>
          <cell r="JB700">
            <v>0</v>
          </cell>
          <cell r="JC700">
            <v>0</v>
          </cell>
          <cell r="JD700">
            <v>0</v>
          </cell>
          <cell r="JE700">
            <v>0</v>
          </cell>
          <cell r="JF700">
            <v>0</v>
          </cell>
          <cell r="JG700">
            <v>0</v>
          </cell>
          <cell r="JH700">
            <v>0</v>
          </cell>
          <cell r="JI700">
            <v>0</v>
          </cell>
          <cell r="JJ700">
            <v>0</v>
          </cell>
          <cell r="JK700">
            <v>0</v>
          </cell>
          <cell r="JL700">
            <v>0</v>
          </cell>
          <cell r="JM700">
            <v>0</v>
          </cell>
          <cell r="JN700">
            <v>0</v>
          </cell>
          <cell r="JO700">
            <v>0</v>
          </cell>
          <cell r="JP700">
            <v>0</v>
          </cell>
          <cell r="JQ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0</v>
          </cell>
          <cell r="FF701">
            <v>0</v>
          </cell>
          <cell r="FG701">
            <v>0</v>
          </cell>
          <cell r="FH701">
            <v>0</v>
          </cell>
          <cell r="FI701">
            <v>0</v>
          </cell>
          <cell r="FJ701">
            <v>0</v>
          </cell>
          <cell r="FK701">
            <v>0</v>
          </cell>
          <cell r="FL701">
            <v>0</v>
          </cell>
          <cell r="FM701">
            <v>0</v>
          </cell>
          <cell r="FN701">
            <v>0</v>
          </cell>
          <cell r="FO701">
            <v>0</v>
          </cell>
          <cell r="FP701">
            <v>0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0</v>
          </cell>
          <cell r="GD701">
            <v>0</v>
          </cell>
          <cell r="GE701">
            <v>0</v>
          </cell>
          <cell r="GF701">
            <v>0</v>
          </cell>
          <cell r="GG701">
            <v>0</v>
          </cell>
          <cell r="GH701">
            <v>0</v>
          </cell>
          <cell r="GI701">
            <v>0</v>
          </cell>
          <cell r="GJ701">
            <v>0</v>
          </cell>
          <cell r="GK701">
            <v>0</v>
          </cell>
          <cell r="GL701">
            <v>0</v>
          </cell>
          <cell r="GM701">
            <v>0</v>
          </cell>
          <cell r="GN701">
            <v>0</v>
          </cell>
          <cell r="GO701">
            <v>0</v>
          </cell>
          <cell r="GP701">
            <v>0</v>
          </cell>
          <cell r="GQ701">
            <v>0</v>
          </cell>
          <cell r="GR701">
            <v>0</v>
          </cell>
          <cell r="GS701">
            <v>0</v>
          </cell>
          <cell r="GT701">
            <v>0</v>
          </cell>
          <cell r="GU701">
            <v>0</v>
          </cell>
          <cell r="GV701">
            <v>0</v>
          </cell>
          <cell r="GW701">
            <v>0</v>
          </cell>
          <cell r="GX701">
            <v>0</v>
          </cell>
          <cell r="GY701">
            <v>0</v>
          </cell>
          <cell r="GZ701">
            <v>0</v>
          </cell>
          <cell r="HA701">
            <v>0</v>
          </cell>
          <cell r="HB701">
            <v>0</v>
          </cell>
          <cell r="HC701">
            <v>0</v>
          </cell>
          <cell r="HD701">
            <v>0</v>
          </cell>
          <cell r="HE701">
            <v>0</v>
          </cell>
          <cell r="HF701">
            <v>0</v>
          </cell>
          <cell r="HG701">
            <v>0</v>
          </cell>
          <cell r="HH701">
            <v>0</v>
          </cell>
          <cell r="HI701">
            <v>0</v>
          </cell>
          <cell r="HJ701">
            <v>0</v>
          </cell>
          <cell r="HK701">
            <v>0</v>
          </cell>
          <cell r="HL701">
            <v>0</v>
          </cell>
          <cell r="HM701">
            <v>0</v>
          </cell>
          <cell r="HN701">
            <v>0</v>
          </cell>
          <cell r="HO701">
            <v>0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0</v>
          </cell>
          <cell r="HU701">
            <v>0</v>
          </cell>
          <cell r="HV701">
            <v>0</v>
          </cell>
          <cell r="HW701">
            <v>0</v>
          </cell>
          <cell r="HX701">
            <v>0</v>
          </cell>
          <cell r="HY701">
            <v>0</v>
          </cell>
          <cell r="HZ701">
            <v>0</v>
          </cell>
          <cell r="IA701">
            <v>0</v>
          </cell>
          <cell r="IB701">
            <v>0</v>
          </cell>
          <cell r="IC701">
            <v>0</v>
          </cell>
          <cell r="ID701">
            <v>0</v>
          </cell>
          <cell r="IE701">
            <v>0</v>
          </cell>
          <cell r="IF701">
            <v>0</v>
          </cell>
          <cell r="IG701">
            <v>0</v>
          </cell>
          <cell r="IH701">
            <v>0</v>
          </cell>
          <cell r="II701">
            <v>0</v>
          </cell>
          <cell r="IJ701">
            <v>0</v>
          </cell>
          <cell r="IK701">
            <v>0</v>
          </cell>
          <cell r="IL701">
            <v>0</v>
          </cell>
          <cell r="IM701">
            <v>0</v>
          </cell>
          <cell r="IN701">
            <v>0</v>
          </cell>
          <cell r="IO701">
            <v>0</v>
          </cell>
          <cell r="IP701">
            <v>0</v>
          </cell>
          <cell r="IQ701">
            <v>0</v>
          </cell>
          <cell r="IR701">
            <v>0</v>
          </cell>
          <cell r="IS701">
            <v>0</v>
          </cell>
          <cell r="IT701">
            <v>0</v>
          </cell>
          <cell r="IU701">
            <v>0</v>
          </cell>
          <cell r="IV701">
            <v>0</v>
          </cell>
          <cell r="IW701">
            <v>0</v>
          </cell>
          <cell r="IX701">
            <v>0</v>
          </cell>
          <cell r="IY701">
            <v>0</v>
          </cell>
          <cell r="IZ701">
            <v>0</v>
          </cell>
          <cell r="JA701">
            <v>0</v>
          </cell>
          <cell r="JB701">
            <v>0</v>
          </cell>
          <cell r="JC701">
            <v>0</v>
          </cell>
          <cell r="JD701">
            <v>0</v>
          </cell>
          <cell r="JE701">
            <v>0</v>
          </cell>
          <cell r="JF701">
            <v>0</v>
          </cell>
          <cell r="JG701">
            <v>0</v>
          </cell>
          <cell r="JH701">
            <v>0</v>
          </cell>
          <cell r="JI701">
            <v>0</v>
          </cell>
          <cell r="JJ701">
            <v>0</v>
          </cell>
          <cell r="JK701">
            <v>0</v>
          </cell>
          <cell r="JL701">
            <v>0</v>
          </cell>
          <cell r="JM701">
            <v>0</v>
          </cell>
          <cell r="JN701">
            <v>0</v>
          </cell>
          <cell r="JO701">
            <v>0</v>
          </cell>
          <cell r="JP701">
            <v>0</v>
          </cell>
          <cell r="JQ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0</v>
          </cell>
          <cell r="FF702">
            <v>0</v>
          </cell>
          <cell r="FG702">
            <v>0</v>
          </cell>
          <cell r="FH702">
            <v>0</v>
          </cell>
          <cell r="FI702">
            <v>0</v>
          </cell>
          <cell r="FJ702">
            <v>0</v>
          </cell>
          <cell r="FK702">
            <v>0</v>
          </cell>
          <cell r="FL702">
            <v>0</v>
          </cell>
          <cell r="FM702">
            <v>0</v>
          </cell>
          <cell r="FN702">
            <v>0</v>
          </cell>
          <cell r="FO702">
            <v>0</v>
          </cell>
          <cell r="FP702">
            <v>0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0</v>
          </cell>
          <cell r="GD702">
            <v>0</v>
          </cell>
          <cell r="GE702">
            <v>0</v>
          </cell>
          <cell r="GF702">
            <v>0</v>
          </cell>
          <cell r="GG702">
            <v>0</v>
          </cell>
          <cell r="GH702">
            <v>0</v>
          </cell>
          <cell r="GI702">
            <v>0</v>
          </cell>
          <cell r="GJ702">
            <v>0</v>
          </cell>
          <cell r="GK702">
            <v>0</v>
          </cell>
          <cell r="GL702">
            <v>0</v>
          </cell>
          <cell r="GM702">
            <v>0</v>
          </cell>
          <cell r="GN702">
            <v>0</v>
          </cell>
          <cell r="GO702">
            <v>0</v>
          </cell>
          <cell r="GP702">
            <v>0</v>
          </cell>
          <cell r="GQ702">
            <v>0</v>
          </cell>
          <cell r="GR702">
            <v>0</v>
          </cell>
          <cell r="GS702">
            <v>0</v>
          </cell>
          <cell r="GT702">
            <v>0</v>
          </cell>
          <cell r="GU702">
            <v>0</v>
          </cell>
          <cell r="GV702">
            <v>0</v>
          </cell>
          <cell r="GW702">
            <v>0</v>
          </cell>
          <cell r="GX702">
            <v>0</v>
          </cell>
          <cell r="GY702">
            <v>0</v>
          </cell>
          <cell r="GZ702">
            <v>0</v>
          </cell>
          <cell r="HA702">
            <v>0</v>
          </cell>
          <cell r="HB702">
            <v>0</v>
          </cell>
          <cell r="HC702">
            <v>0</v>
          </cell>
          <cell r="HD702">
            <v>0</v>
          </cell>
          <cell r="HE702">
            <v>0</v>
          </cell>
          <cell r="HF702">
            <v>0</v>
          </cell>
          <cell r="HG702">
            <v>0</v>
          </cell>
          <cell r="HH702">
            <v>0</v>
          </cell>
          <cell r="HI702">
            <v>0</v>
          </cell>
          <cell r="HJ702">
            <v>0</v>
          </cell>
          <cell r="HK702">
            <v>0</v>
          </cell>
          <cell r="HL702">
            <v>0</v>
          </cell>
          <cell r="HM702">
            <v>0</v>
          </cell>
          <cell r="HN702">
            <v>0</v>
          </cell>
          <cell r="HO702">
            <v>0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0</v>
          </cell>
          <cell r="HU702">
            <v>0</v>
          </cell>
          <cell r="HV702">
            <v>0</v>
          </cell>
          <cell r="HW702">
            <v>0</v>
          </cell>
          <cell r="HX702">
            <v>0</v>
          </cell>
          <cell r="HY702">
            <v>0</v>
          </cell>
          <cell r="HZ702">
            <v>0</v>
          </cell>
          <cell r="IA702">
            <v>0</v>
          </cell>
          <cell r="IB702">
            <v>0</v>
          </cell>
          <cell r="IC702">
            <v>0</v>
          </cell>
          <cell r="ID702">
            <v>0</v>
          </cell>
          <cell r="IE702">
            <v>0</v>
          </cell>
          <cell r="IF702">
            <v>0</v>
          </cell>
          <cell r="IG702">
            <v>0</v>
          </cell>
          <cell r="IH702">
            <v>0</v>
          </cell>
          <cell r="II702">
            <v>0</v>
          </cell>
          <cell r="IJ702">
            <v>0</v>
          </cell>
          <cell r="IK702">
            <v>0</v>
          </cell>
          <cell r="IL702">
            <v>0</v>
          </cell>
          <cell r="IM702">
            <v>0</v>
          </cell>
          <cell r="IN702">
            <v>0</v>
          </cell>
          <cell r="IO702">
            <v>0</v>
          </cell>
          <cell r="IP702">
            <v>0</v>
          </cell>
          <cell r="IQ702">
            <v>0</v>
          </cell>
          <cell r="IR702">
            <v>0</v>
          </cell>
          <cell r="IS702">
            <v>0</v>
          </cell>
          <cell r="IT702">
            <v>0</v>
          </cell>
          <cell r="IU702">
            <v>0</v>
          </cell>
          <cell r="IV702">
            <v>0</v>
          </cell>
          <cell r="IW702">
            <v>0</v>
          </cell>
          <cell r="IX702">
            <v>0</v>
          </cell>
          <cell r="IY702">
            <v>0</v>
          </cell>
          <cell r="IZ702">
            <v>0</v>
          </cell>
          <cell r="JA702">
            <v>0</v>
          </cell>
          <cell r="JB702">
            <v>0</v>
          </cell>
          <cell r="JC702">
            <v>0</v>
          </cell>
          <cell r="JD702">
            <v>0</v>
          </cell>
          <cell r="JE702">
            <v>0</v>
          </cell>
          <cell r="JF702">
            <v>0</v>
          </cell>
          <cell r="JG702">
            <v>0</v>
          </cell>
          <cell r="JH702">
            <v>0</v>
          </cell>
          <cell r="JI702">
            <v>0</v>
          </cell>
          <cell r="JJ702">
            <v>0</v>
          </cell>
          <cell r="JK702">
            <v>0</v>
          </cell>
          <cell r="JL702">
            <v>0</v>
          </cell>
          <cell r="JM702">
            <v>0</v>
          </cell>
          <cell r="JN702">
            <v>0</v>
          </cell>
          <cell r="JO702">
            <v>0</v>
          </cell>
          <cell r="JP702">
            <v>0</v>
          </cell>
          <cell r="JQ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0</v>
          </cell>
          <cell r="FF703">
            <v>0</v>
          </cell>
          <cell r="FG703">
            <v>0</v>
          </cell>
          <cell r="FH703">
            <v>0</v>
          </cell>
          <cell r="FI703">
            <v>0</v>
          </cell>
          <cell r="FJ703">
            <v>0</v>
          </cell>
          <cell r="FK703">
            <v>0</v>
          </cell>
          <cell r="FL703">
            <v>0</v>
          </cell>
          <cell r="FM703">
            <v>0</v>
          </cell>
          <cell r="FN703">
            <v>0</v>
          </cell>
          <cell r="FO703">
            <v>0</v>
          </cell>
          <cell r="FP703">
            <v>0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0</v>
          </cell>
          <cell r="GD703">
            <v>0</v>
          </cell>
          <cell r="GE703">
            <v>0</v>
          </cell>
          <cell r="GF703">
            <v>0</v>
          </cell>
          <cell r="GG703">
            <v>0</v>
          </cell>
          <cell r="GH703">
            <v>0</v>
          </cell>
          <cell r="GI703">
            <v>0</v>
          </cell>
          <cell r="GJ703">
            <v>0</v>
          </cell>
          <cell r="GK703">
            <v>0</v>
          </cell>
          <cell r="GL703">
            <v>0</v>
          </cell>
          <cell r="GM703">
            <v>0</v>
          </cell>
          <cell r="GN703">
            <v>0</v>
          </cell>
          <cell r="GO703">
            <v>0</v>
          </cell>
          <cell r="GP703">
            <v>0</v>
          </cell>
          <cell r="GQ703">
            <v>0</v>
          </cell>
          <cell r="GR703">
            <v>0</v>
          </cell>
          <cell r="GS703">
            <v>0</v>
          </cell>
          <cell r="GT703">
            <v>0</v>
          </cell>
          <cell r="GU703">
            <v>0</v>
          </cell>
          <cell r="GV703">
            <v>0</v>
          </cell>
          <cell r="GW703">
            <v>0</v>
          </cell>
          <cell r="GX703">
            <v>0</v>
          </cell>
          <cell r="GY703">
            <v>0</v>
          </cell>
          <cell r="GZ703">
            <v>0</v>
          </cell>
          <cell r="HA703">
            <v>0</v>
          </cell>
          <cell r="HB703">
            <v>0</v>
          </cell>
          <cell r="HC703">
            <v>0</v>
          </cell>
          <cell r="HD703">
            <v>0</v>
          </cell>
          <cell r="HE703">
            <v>0</v>
          </cell>
          <cell r="HF703">
            <v>0</v>
          </cell>
          <cell r="HG703">
            <v>0</v>
          </cell>
          <cell r="HH703">
            <v>0</v>
          </cell>
          <cell r="HI703">
            <v>0</v>
          </cell>
          <cell r="HJ703">
            <v>0</v>
          </cell>
          <cell r="HK703">
            <v>0</v>
          </cell>
          <cell r="HL703">
            <v>0</v>
          </cell>
          <cell r="HM703">
            <v>0</v>
          </cell>
          <cell r="HN703">
            <v>0</v>
          </cell>
          <cell r="HO703">
            <v>0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0</v>
          </cell>
          <cell r="HU703">
            <v>0</v>
          </cell>
          <cell r="HV703">
            <v>0</v>
          </cell>
          <cell r="HW703">
            <v>0</v>
          </cell>
          <cell r="HX703">
            <v>0</v>
          </cell>
          <cell r="HY703">
            <v>0</v>
          </cell>
          <cell r="HZ703">
            <v>0</v>
          </cell>
          <cell r="IA703">
            <v>0</v>
          </cell>
          <cell r="IB703">
            <v>0</v>
          </cell>
          <cell r="IC703">
            <v>0</v>
          </cell>
          <cell r="ID703">
            <v>0</v>
          </cell>
          <cell r="IE703">
            <v>0</v>
          </cell>
          <cell r="IF703">
            <v>0</v>
          </cell>
          <cell r="IG703">
            <v>0</v>
          </cell>
          <cell r="IH703">
            <v>0</v>
          </cell>
          <cell r="II703">
            <v>0</v>
          </cell>
          <cell r="IJ703">
            <v>0</v>
          </cell>
          <cell r="IK703">
            <v>0</v>
          </cell>
          <cell r="IL703">
            <v>0</v>
          </cell>
          <cell r="IM703">
            <v>0</v>
          </cell>
          <cell r="IN703">
            <v>0</v>
          </cell>
          <cell r="IO703">
            <v>0</v>
          </cell>
          <cell r="IP703">
            <v>0</v>
          </cell>
          <cell r="IQ703">
            <v>0</v>
          </cell>
          <cell r="IR703">
            <v>0</v>
          </cell>
          <cell r="IS703">
            <v>0</v>
          </cell>
          <cell r="IT703">
            <v>0</v>
          </cell>
          <cell r="IU703">
            <v>0</v>
          </cell>
          <cell r="IV703">
            <v>0</v>
          </cell>
          <cell r="IW703">
            <v>0</v>
          </cell>
          <cell r="IX703">
            <v>0</v>
          </cell>
          <cell r="IY703">
            <v>0</v>
          </cell>
          <cell r="IZ703">
            <v>0</v>
          </cell>
          <cell r="JA703">
            <v>0</v>
          </cell>
          <cell r="JB703">
            <v>0</v>
          </cell>
          <cell r="JC703">
            <v>0</v>
          </cell>
          <cell r="JD703">
            <v>0</v>
          </cell>
          <cell r="JE703">
            <v>0</v>
          </cell>
          <cell r="JF703">
            <v>0</v>
          </cell>
          <cell r="JG703">
            <v>0</v>
          </cell>
          <cell r="JH703">
            <v>0</v>
          </cell>
          <cell r="JI703">
            <v>0</v>
          </cell>
          <cell r="JJ703">
            <v>0</v>
          </cell>
          <cell r="JK703">
            <v>0</v>
          </cell>
          <cell r="JL703">
            <v>0</v>
          </cell>
          <cell r="JM703">
            <v>0</v>
          </cell>
          <cell r="JN703">
            <v>0</v>
          </cell>
          <cell r="JO703">
            <v>0</v>
          </cell>
          <cell r="JP703">
            <v>0</v>
          </cell>
          <cell r="JQ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0</v>
          </cell>
          <cell r="FF704">
            <v>0</v>
          </cell>
          <cell r="FG704">
            <v>0</v>
          </cell>
          <cell r="FH704">
            <v>0</v>
          </cell>
          <cell r="FI704">
            <v>0</v>
          </cell>
          <cell r="FJ704">
            <v>0</v>
          </cell>
          <cell r="FK704">
            <v>0</v>
          </cell>
          <cell r="FL704">
            <v>0</v>
          </cell>
          <cell r="FM704">
            <v>0</v>
          </cell>
          <cell r="FN704">
            <v>0</v>
          </cell>
          <cell r="FO704">
            <v>0</v>
          </cell>
          <cell r="FP704">
            <v>0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0</v>
          </cell>
          <cell r="GD704">
            <v>0</v>
          </cell>
          <cell r="GE704">
            <v>0</v>
          </cell>
          <cell r="GF704">
            <v>0</v>
          </cell>
          <cell r="GG704">
            <v>0</v>
          </cell>
          <cell r="GH704">
            <v>0</v>
          </cell>
          <cell r="GI704">
            <v>0</v>
          </cell>
          <cell r="GJ704">
            <v>0</v>
          </cell>
          <cell r="GK704">
            <v>0</v>
          </cell>
          <cell r="GL704">
            <v>0</v>
          </cell>
          <cell r="GM704">
            <v>0</v>
          </cell>
          <cell r="GN704">
            <v>0</v>
          </cell>
          <cell r="GO704">
            <v>0</v>
          </cell>
          <cell r="GP704">
            <v>0</v>
          </cell>
          <cell r="GQ704">
            <v>0</v>
          </cell>
          <cell r="GR704">
            <v>0</v>
          </cell>
          <cell r="GS704">
            <v>0</v>
          </cell>
          <cell r="GT704">
            <v>0</v>
          </cell>
          <cell r="GU704">
            <v>0</v>
          </cell>
          <cell r="GV704">
            <v>0</v>
          </cell>
          <cell r="GW704">
            <v>0</v>
          </cell>
          <cell r="GX704">
            <v>0</v>
          </cell>
          <cell r="GY704">
            <v>0</v>
          </cell>
          <cell r="GZ704">
            <v>0</v>
          </cell>
          <cell r="HA704">
            <v>0</v>
          </cell>
          <cell r="HB704">
            <v>0</v>
          </cell>
          <cell r="HC704">
            <v>0</v>
          </cell>
          <cell r="HD704">
            <v>0</v>
          </cell>
          <cell r="HE704">
            <v>0</v>
          </cell>
          <cell r="HF704">
            <v>0</v>
          </cell>
          <cell r="HG704">
            <v>0</v>
          </cell>
          <cell r="HH704">
            <v>0</v>
          </cell>
          <cell r="HI704">
            <v>0</v>
          </cell>
          <cell r="HJ704">
            <v>0</v>
          </cell>
          <cell r="HK704">
            <v>0</v>
          </cell>
          <cell r="HL704">
            <v>0</v>
          </cell>
          <cell r="HM704">
            <v>0</v>
          </cell>
          <cell r="HN704">
            <v>0</v>
          </cell>
          <cell r="HO704">
            <v>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0</v>
          </cell>
          <cell r="HU704">
            <v>0</v>
          </cell>
          <cell r="HV704">
            <v>0</v>
          </cell>
          <cell r="HW704">
            <v>0</v>
          </cell>
          <cell r="HX704">
            <v>0</v>
          </cell>
          <cell r="HY704">
            <v>0</v>
          </cell>
          <cell r="HZ704">
            <v>0</v>
          </cell>
          <cell r="IA704">
            <v>0</v>
          </cell>
          <cell r="IB704">
            <v>0</v>
          </cell>
          <cell r="IC704">
            <v>0</v>
          </cell>
          <cell r="ID704">
            <v>0</v>
          </cell>
          <cell r="IE704">
            <v>0</v>
          </cell>
          <cell r="IF704">
            <v>0</v>
          </cell>
          <cell r="IG704">
            <v>0</v>
          </cell>
          <cell r="IH704">
            <v>0</v>
          </cell>
          <cell r="II704">
            <v>0</v>
          </cell>
          <cell r="IJ704">
            <v>0</v>
          </cell>
          <cell r="IK704">
            <v>0</v>
          </cell>
          <cell r="IL704">
            <v>0</v>
          </cell>
          <cell r="IM704">
            <v>0</v>
          </cell>
          <cell r="IN704">
            <v>0</v>
          </cell>
          <cell r="IO704">
            <v>0</v>
          </cell>
          <cell r="IP704">
            <v>0</v>
          </cell>
          <cell r="IQ704">
            <v>0</v>
          </cell>
          <cell r="IR704">
            <v>0</v>
          </cell>
          <cell r="IS704">
            <v>0</v>
          </cell>
          <cell r="IT704">
            <v>0</v>
          </cell>
          <cell r="IU704">
            <v>0</v>
          </cell>
          <cell r="IV704">
            <v>0</v>
          </cell>
          <cell r="IW704">
            <v>0</v>
          </cell>
          <cell r="IX704">
            <v>0</v>
          </cell>
          <cell r="IY704">
            <v>0</v>
          </cell>
          <cell r="IZ704">
            <v>0</v>
          </cell>
          <cell r="JA704">
            <v>0</v>
          </cell>
          <cell r="JB704">
            <v>0</v>
          </cell>
          <cell r="JC704">
            <v>0</v>
          </cell>
          <cell r="JD704">
            <v>0</v>
          </cell>
          <cell r="JE704">
            <v>0</v>
          </cell>
          <cell r="JF704">
            <v>0</v>
          </cell>
          <cell r="JG704">
            <v>0</v>
          </cell>
          <cell r="JH704">
            <v>0</v>
          </cell>
          <cell r="JI704">
            <v>0</v>
          </cell>
          <cell r="JJ704">
            <v>0</v>
          </cell>
          <cell r="JK704">
            <v>0</v>
          </cell>
          <cell r="JL704">
            <v>0</v>
          </cell>
          <cell r="JM704">
            <v>0</v>
          </cell>
          <cell r="JN704">
            <v>0</v>
          </cell>
          <cell r="JO704">
            <v>0</v>
          </cell>
          <cell r="JP704">
            <v>0</v>
          </cell>
          <cell r="JQ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0</v>
          </cell>
          <cell r="FF705">
            <v>0</v>
          </cell>
          <cell r="FG705">
            <v>0</v>
          </cell>
          <cell r="FH705">
            <v>0</v>
          </cell>
          <cell r="FI705">
            <v>0</v>
          </cell>
          <cell r="FJ705">
            <v>0</v>
          </cell>
          <cell r="FK705">
            <v>0</v>
          </cell>
          <cell r="FL705">
            <v>0</v>
          </cell>
          <cell r="FM705">
            <v>0</v>
          </cell>
          <cell r="FN705">
            <v>0</v>
          </cell>
          <cell r="FO705">
            <v>0</v>
          </cell>
          <cell r="FP705">
            <v>0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0</v>
          </cell>
          <cell r="GD705">
            <v>0</v>
          </cell>
          <cell r="GE705">
            <v>0</v>
          </cell>
          <cell r="GF705">
            <v>0</v>
          </cell>
          <cell r="GG705">
            <v>0</v>
          </cell>
          <cell r="GH705">
            <v>0</v>
          </cell>
          <cell r="GI705">
            <v>0</v>
          </cell>
          <cell r="GJ705">
            <v>0</v>
          </cell>
          <cell r="GK705">
            <v>0</v>
          </cell>
          <cell r="GL705">
            <v>0</v>
          </cell>
          <cell r="GM705">
            <v>0</v>
          </cell>
          <cell r="GN705">
            <v>0</v>
          </cell>
          <cell r="GO705">
            <v>0</v>
          </cell>
          <cell r="GP705">
            <v>0</v>
          </cell>
          <cell r="GQ705">
            <v>0</v>
          </cell>
          <cell r="GR705">
            <v>0</v>
          </cell>
          <cell r="GS705">
            <v>0</v>
          </cell>
          <cell r="GT705">
            <v>0</v>
          </cell>
          <cell r="GU705">
            <v>0</v>
          </cell>
          <cell r="GV705">
            <v>0</v>
          </cell>
          <cell r="GW705">
            <v>0</v>
          </cell>
          <cell r="GX705">
            <v>0</v>
          </cell>
          <cell r="GY705">
            <v>0</v>
          </cell>
          <cell r="GZ705">
            <v>0</v>
          </cell>
          <cell r="HA705">
            <v>0</v>
          </cell>
          <cell r="HB705">
            <v>0</v>
          </cell>
          <cell r="HC705">
            <v>0</v>
          </cell>
          <cell r="HD705">
            <v>0</v>
          </cell>
          <cell r="HE705">
            <v>0</v>
          </cell>
          <cell r="HF705">
            <v>0</v>
          </cell>
          <cell r="HG705">
            <v>0</v>
          </cell>
          <cell r="HH705">
            <v>0</v>
          </cell>
          <cell r="HI705">
            <v>0</v>
          </cell>
          <cell r="HJ705">
            <v>0</v>
          </cell>
          <cell r="HK705">
            <v>0</v>
          </cell>
          <cell r="HL705">
            <v>0</v>
          </cell>
          <cell r="HM705">
            <v>0</v>
          </cell>
          <cell r="HN705">
            <v>0</v>
          </cell>
          <cell r="HO705">
            <v>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0</v>
          </cell>
          <cell r="HU705">
            <v>0</v>
          </cell>
          <cell r="HV705">
            <v>0</v>
          </cell>
          <cell r="HW705">
            <v>0</v>
          </cell>
          <cell r="HX705">
            <v>0</v>
          </cell>
          <cell r="HY705">
            <v>0</v>
          </cell>
          <cell r="HZ705">
            <v>0</v>
          </cell>
          <cell r="IA705">
            <v>0</v>
          </cell>
          <cell r="IB705">
            <v>0</v>
          </cell>
          <cell r="IC705">
            <v>0</v>
          </cell>
          <cell r="ID705">
            <v>0</v>
          </cell>
          <cell r="IE705">
            <v>0</v>
          </cell>
          <cell r="IF705">
            <v>0</v>
          </cell>
          <cell r="IG705">
            <v>0</v>
          </cell>
          <cell r="IH705">
            <v>0</v>
          </cell>
          <cell r="II705">
            <v>0</v>
          </cell>
          <cell r="IJ705">
            <v>0</v>
          </cell>
          <cell r="IK705">
            <v>0</v>
          </cell>
          <cell r="IL705">
            <v>0</v>
          </cell>
          <cell r="IM705">
            <v>0</v>
          </cell>
          <cell r="IN705">
            <v>0</v>
          </cell>
          <cell r="IO705">
            <v>0</v>
          </cell>
          <cell r="IP705">
            <v>0</v>
          </cell>
          <cell r="IQ705">
            <v>0</v>
          </cell>
          <cell r="IR705">
            <v>0</v>
          </cell>
          <cell r="IS705">
            <v>0</v>
          </cell>
          <cell r="IT705">
            <v>0</v>
          </cell>
          <cell r="IU705">
            <v>0</v>
          </cell>
          <cell r="IV705">
            <v>0</v>
          </cell>
          <cell r="IW705">
            <v>0</v>
          </cell>
          <cell r="IX705">
            <v>0</v>
          </cell>
          <cell r="IY705">
            <v>0</v>
          </cell>
          <cell r="IZ705">
            <v>0</v>
          </cell>
          <cell r="JA705">
            <v>0</v>
          </cell>
          <cell r="JB705">
            <v>0</v>
          </cell>
          <cell r="JC705">
            <v>0</v>
          </cell>
          <cell r="JD705">
            <v>0</v>
          </cell>
          <cell r="JE705">
            <v>0</v>
          </cell>
          <cell r="JF705">
            <v>0</v>
          </cell>
          <cell r="JG705">
            <v>0</v>
          </cell>
          <cell r="JH705">
            <v>0</v>
          </cell>
          <cell r="JI705">
            <v>0</v>
          </cell>
          <cell r="JJ705">
            <v>0</v>
          </cell>
          <cell r="JK705">
            <v>0</v>
          </cell>
          <cell r="JL705">
            <v>0</v>
          </cell>
          <cell r="JM705">
            <v>0</v>
          </cell>
          <cell r="JN705">
            <v>0</v>
          </cell>
          <cell r="JO705">
            <v>0</v>
          </cell>
          <cell r="JP705">
            <v>0</v>
          </cell>
          <cell r="JQ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0</v>
          </cell>
          <cell r="FF706">
            <v>0</v>
          </cell>
          <cell r="FG706">
            <v>0</v>
          </cell>
          <cell r="FH706">
            <v>0</v>
          </cell>
          <cell r="FI706">
            <v>0</v>
          </cell>
          <cell r="FJ706">
            <v>0</v>
          </cell>
          <cell r="FK706">
            <v>0</v>
          </cell>
          <cell r="FL706">
            <v>0</v>
          </cell>
          <cell r="FM706">
            <v>0</v>
          </cell>
          <cell r="FN706">
            <v>0</v>
          </cell>
          <cell r="FO706">
            <v>0</v>
          </cell>
          <cell r="FP706">
            <v>0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0</v>
          </cell>
          <cell r="GD706">
            <v>0</v>
          </cell>
          <cell r="GE706">
            <v>0</v>
          </cell>
          <cell r="GF706">
            <v>0</v>
          </cell>
          <cell r="GG706">
            <v>0</v>
          </cell>
          <cell r="GH706">
            <v>0</v>
          </cell>
          <cell r="GI706">
            <v>0</v>
          </cell>
          <cell r="GJ706">
            <v>0</v>
          </cell>
          <cell r="GK706">
            <v>0</v>
          </cell>
          <cell r="GL706">
            <v>0</v>
          </cell>
          <cell r="GM706">
            <v>0</v>
          </cell>
          <cell r="GN706">
            <v>0</v>
          </cell>
          <cell r="GO706">
            <v>0</v>
          </cell>
          <cell r="GP706">
            <v>0</v>
          </cell>
          <cell r="GQ706">
            <v>0</v>
          </cell>
          <cell r="GR706">
            <v>0</v>
          </cell>
          <cell r="GS706">
            <v>0</v>
          </cell>
          <cell r="GT706">
            <v>0</v>
          </cell>
          <cell r="GU706">
            <v>0</v>
          </cell>
          <cell r="GV706">
            <v>0</v>
          </cell>
          <cell r="GW706">
            <v>0</v>
          </cell>
          <cell r="GX706">
            <v>0</v>
          </cell>
          <cell r="GY706">
            <v>0</v>
          </cell>
          <cell r="GZ706">
            <v>0</v>
          </cell>
          <cell r="HA706">
            <v>0</v>
          </cell>
          <cell r="HB706">
            <v>0</v>
          </cell>
          <cell r="HC706">
            <v>0</v>
          </cell>
          <cell r="HD706">
            <v>0</v>
          </cell>
          <cell r="HE706">
            <v>0</v>
          </cell>
          <cell r="HF706">
            <v>0</v>
          </cell>
          <cell r="HG706">
            <v>0</v>
          </cell>
          <cell r="HH706">
            <v>0</v>
          </cell>
          <cell r="HI706">
            <v>0</v>
          </cell>
          <cell r="HJ706">
            <v>0</v>
          </cell>
          <cell r="HK706">
            <v>0</v>
          </cell>
          <cell r="HL706">
            <v>0</v>
          </cell>
          <cell r="HM706">
            <v>0</v>
          </cell>
          <cell r="HN706">
            <v>0</v>
          </cell>
          <cell r="HO706">
            <v>0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0</v>
          </cell>
          <cell r="HU706">
            <v>0</v>
          </cell>
          <cell r="HV706">
            <v>0</v>
          </cell>
          <cell r="HW706">
            <v>0</v>
          </cell>
          <cell r="HX706">
            <v>0</v>
          </cell>
          <cell r="HY706">
            <v>0</v>
          </cell>
          <cell r="HZ706">
            <v>0</v>
          </cell>
          <cell r="IA706">
            <v>0</v>
          </cell>
          <cell r="IB706">
            <v>0</v>
          </cell>
          <cell r="IC706">
            <v>0</v>
          </cell>
          <cell r="ID706">
            <v>0</v>
          </cell>
          <cell r="IE706">
            <v>0</v>
          </cell>
          <cell r="IF706">
            <v>0</v>
          </cell>
          <cell r="IG706">
            <v>0</v>
          </cell>
          <cell r="IH706">
            <v>0</v>
          </cell>
          <cell r="II706">
            <v>0</v>
          </cell>
          <cell r="IJ706">
            <v>0</v>
          </cell>
          <cell r="IK706">
            <v>0</v>
          </cell>
          <cell r="IL706">
            <v>0</v>
          </cell>
          <cell r="IM706">
            <v>0</v>
          </cell>
          <cell r="IN706">
            <v>0</v>
          </cell>
          <cell r="IO706">
            <v>0</v>
          </cell>
          <cell r="IP706">
            <v>0</v>
          </cell>
          <cell r="IQ706">
            <v>0</v>
          </cell>
          <cell r="IR706">
            <v>0</v>
          </cell>
          <cell r="IS706">
            <v>0</v>
          </cell>
          <cell r="IT706">
            <v>0</v>
          </cell>
          <cell r="IU706">
            <v>0</v>
          </cell>
          <cell r="IV706">
            <v>0</v>
          </cell>
          <cell r="IW706">
            <v>0</v>
          </cell>
          <cell r="IX706">
            <v>0</v>
          </cell>
          <cell r="IY706">
            <v>0</v>
          </cell>
          <cell r="IZ706">
            <v>0</v>
          </cell>
          <cell r="JA706">
            <v>0</v>
          </cell>
          <cell r="JB706">
            <v>0</v>
          </cell>
          <cell r="JC706">
            <v>0</v>
          </cell>
          <cell r="JD706">
            <v>0</v>
          </cell>
          <cell r="JE706">
            <v>0</v>
          </cell>
          <cell r="JF706">
            <v>0</v>
          </cell>
          <cell r="JG706">
            <v>0</v>
          </cell>
          <cell r="JH706">
            <v>0</v>
          </cell>
          <cell r="JI706">
            <v>0</v>
          </cell>
          <cell r="JJ706">
            <v>0</v>
          </cell>
          <cell r="JK706">
            <v>0</v>
          </cell>
          <cell r="JL706">
            <v>0</v>
          </cell>
          <cell r="JM706">
            <v>0</v>
          </cell>
          <cell r="JN706">
            <v>0</v>
          </cell>
          <cell r="JO706">
            <v>0</v>
          </cell>
          <cell r="JP706">
            <v>0</v>
          </cell>
          <cell r="JQ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0</v>
          </cell>
          <cell r="FF707">
            <v>0</v>
          </cell>
          <cell r="FG707">
            <v>0</v>
          </cell>
          <cell r="FH707">
            <v>0</v>
          </cell>
          <cell r="FI707">
            <v>0</v>
          </cell>
          <cell r="FJ707">
            <v>0</v>
          </cell>
          <cell r="FK707">
            <v>0</v>
          </cell>
          <cell r="FL707">
            <v>0</v>
          </cell>
          <cell r="FM707">
            <v>0</v>
          </cell>
          <cell r="FN707">
            <v>0</v>
          </cell>
          <cell r="FO707">
            <v>0</v>
          </cell>
          <cell r="FP707">
            <v>0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0</v>
          </cell>
          <cell r="GD707">
            <v>0</v>
          </cell>
          <cell r="GE707">
            <v>0</v>
          </cell>
          <cell r="GF707">
            <v>0</v>
          </cell>
          <cell r="GG707">
            <v>0</v>
          </cell>
          <cell r="GH707">
            <v>0</v>
          </cell>
          <cell r="GI707">
            <v>0</v>
          </cell>
          <cell r="GJ707">
            <v>0</v>
          </cell>
          <cell r="GK707">
            <v>0</v>
          </cell>
          <cell r="GL707">
            <v>0</v>
          </cell>
          <cell r="GM707">
            <v>0</v>
          </cell>
          <cell r="GN707">
            <v>0</v>
          </cell>
          <cell r="GO707">
            <v>0</v>
          </cell>
          <cell r="GP707">
            <v>0</v>
          </cell>
          <cell r="GQ707">
            <v>0</v>
          </cell>
          <cell r="GR707">
            <v>0</v>
          </cell>
          <cell r="GS707">
            <v>0</v>
          </cell>
          <cell r="GT707">
            <v>0</v>
          </cell>
          <cell r="GU707">
            <v>0</v>
          </cell>
          <cell r="GV707">
            <v>0</v>
          </cell>
          <cell r="GW707">
            <v>0</v>
          </cell>
          <cell r="GX707">
            <v>0</v>
          </cell>
          <cell r="GY707">
            <v>0</v>
          </cell>
          <cell r="GZ707">
            <v>0</v>
          </cell>
          <cell r="HA707">
            <v>0</v>
          </cell>
          <cell r="HB707">
            <v>0</v>
          </cell>
          <cell r="HC707">
            <v>0</v>
          </cell>
          <cell r="HD707">
            <v>0</v>
          </cell>
          <cell r="HE707">
            <v>0</v>
          </cell>
          <cell r="HF707">
            <v>0</v>
          </cell>
          <cell r="HG707">
            <v>0</v>
          </cell>
          <cell r="HH707">
            <v>0</v>
          </cell>
          <cell r="HI707">
            <v>0</v>
          </cell>
          <cell r="HJ707">
            <v>0</v>
          </cell>
          <cell r="HK707">
            <v>0</v>
          </cell>
          <cell r="HL707">
            <v>0</v>
          </cell>
          <cell r="HM707">
            <v>0</v>
          </cell>
          <cell r="HN707">
            <v>0</v>
          </cell>
          <cell r="HO707">
            <v>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0</v>
          </cell>
          <cell r="HU707">
            <v>0</v>
          </cell>
          <cell r="HV707">
            <v>0</v>
          </cell>
          <cell r="HW707">
            <v>0</v>
          </cell>
          <cell r="HX707">
            <v>0</v>
          </cell>
          <cell r="HY707">
            <v>0</v>
          </cell>
          <cell r="HZ707">
            <v>0</v>
          </cell>
          <cell r="IA707">
            <v>0</v>
          </cell>
          <cell r="IB707">
            <v>0</v>
          </cell>
          <cell r="IC707">
            <v>0</v>
          </cell>
          <cell r="ID707">
            <v>0</v>
          </cell>
          <cell r="IE707">
            <v>0</v>
          </cell>
          <cell r="IF707">
            <v>0</v>
          </cell>
          <cell r="IG707">
            <v>0</v>
          </cell>
          <cell r="IH707">
            <v>0</v>
          </cell>
          <cell r="II707">
            <v>0</v>
          </cell>
          <cell r="IJ707">
            <v>0</v>
          </cell>
          <cell r="IK707">
            <v>0</v>
          </cell>
          <cell r="IL707">
            <v>0</v>
          </cell>
          <cell r="IM707">
            <v>0</v>
          </cell>
          <cell r="IN707">
            <v>0</v>
          </cell>
          <cell r="IO707">
            <v>0</v>
          </cell>
          <cell r="IP707">
            <v>0</v>
          </cell>
          <cell r="IQ707">
            <v>0</v>
          </cell>
          <cell r="IR707">
            <v>0</v>
          </cell>
          <cell r="IS707">
            <v>0</v>
          </cell>
          <cell r="IT707">
            <v>0</v>
          </cell>
          <cell r="IU707">
            <v>0</v>
          </cell>
          <cell r="IV707">
            <v>0</v>
          </cell>
          <cell r="IW707">
            <v>0</v>
          </cell>
          <cell r="IX707">
            <v>0</v>
          </cell>
          <cell r="IY707">
            <v>0</v>
          </cell>
          <cell r="IZ707">
            <v>0</v>
          </cell>
          <cell r="JA707">
            <v>0</v>
          </cell>
          <cell r="JB707">
            <v>0</v>
          </cell>
          <cell r="JC707">
            <v>0</v>
          </cell>
          <cell r="JD707">
            <v>0</v>
          </cell>
          <cell r="JE707">
            <v>0</v>
          </cell>
          <cell r="JF707">
            <v>0</v>
          </cell>
          <cell r="JG707">
            <v>0</v>
          </cell>
          <cell r="JH707">
            <v>0</v>
          </cell>
          <cell r="JI707">
            <v>0</v>
          </cell>
          <cell r="JJ707">
            <v>0</v>
          </cell>
          <cell r="JK707">
            <v>0</v>
          </cell>
          <cell r="JL707">
            <v>0</v>
          </cell>
          <cell r="JM707">
            <v>0</v>
          </cell>
          <cell r="JN707">
            <v>0</v>
          </cell>
          <cell r="JO707">
            <v>0</v>
          </cell>
          <cell r="JP707">
            <v>0</v>
          </cell>
          <cell r="JQ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0</v>
          </cell>
          <cell r="FG708">
            <v>0</v>
          </cell>
          <cell r="FH708">
            <v>0</v>
          </cell>
          <cell r="FI708">
            <v>0</v>
          </cell>
          <cell r="FJ708">
            <v>0</v>
          </cell>
          <cell r="FK708">
            <v>0</v>
          </cell>
          <cell r="FL708">
            <v>0</v>
          </cell>
          <cell r="FM708">
            <v>0</v>
          </cell>
          <cell r="FN708">
            <v>0</v>
          </cell>
          <cell r="FO708">
            <v>0</v>
          </cell>
          <cell r="FP708">
            <v>0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0</v>
          </cell>
          <cell r="GE708">
            <v>0</v>
          </cell>
          <cell r="GF708">
            <v>0</v>
          </cell>
          <cell r="GG708">
            <v>0</v>
          </cell>
          <cell r="GH708">
            <v>0</v>
          </cell>
          <cell r="GI708">
            <v>0</v>
          </cell>
          <cell r="GJ708">
            <v>0</v>
          </cell>
          <cell r="GK708">
            <v>0</v>
          </cell>
          <cell r="GL708">
            <v>0</v>
          </cell>
          <cell r="GM708">
            <v>0</v>
          </cell>
          <cell r="GN708">
            <v>0</v>
          </cell>
          <cell r="GO708">
            <v>0</v>
          </cell>
          <cell r="GP708">
            <v>0</v>
          </cell>
          <cell r="GQ708">
            <v>0</v>
          </cell>
          <cell r="GR708">
            <v>0</v>
          </cell>
          <cell r="GS708">
            <v>0</v>
          </cell>
          <cell r="GT708">
            <v>0</v>
          </cell>
          <cell r="GU708">
            <v>0</v>
          </cell>
          <cell r="GV708">
            <v>0</v>
          </cell>
          <cell r="GW708">
            <v>0</v>
          </cell>
          <cell r="GX708">
            <v>0</v>
          </cell>
          <cell r="GY708">
            <v>0</v>
          </cell>
          <cell r="GZ708">
            <v>0</v>
          </cell>
          <cell r="HA708">
            <v>0</v>
          </cell>
          <cell r="HB708">
            <v>0</v>
          </cell>
          <cell r="HC708">
            <v>0</v>
          </cell>
          <cell r="HD708">
            <v>0</v>
          </cell>
          <cell r="HE708">
            <v>0</v>
          </cell>
          <cell r="HF708">
            <v>0</v>
          </cell>
          <cell r="HG708">
            <v>0</v>
          </cell>
          <cell r="HH708">
            <v>0</v>
          </cell>
          <cell r="HI708">
            <v>0</v>
          </cell>
          <cell r="HJ708">
            <v>0</v>
          </cell>
          <cell r="HK708">
            <v>0</v>
          </cell>
          <cell r="HL708">
            <v>0</v>
          </cell>
          <cell r="HM708">
            <v>0</v>
          </cell>
          <cell r="HN708">
            <v>0</v>
          </cell>
          <cell r="HO708">
            <v>0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0</v>
          </cell>
          <cell r="HU708">
            <v>0</v>
          </cell>
          <cell r="HV708">
            <v>0</v>
          </cell>
          <cell r="HW708">
            <v>0</v>
          </cell>
          <cell r="HX708">
            <v>0</v>
          </cell>
          <cell r="HY708">
            <v>0</v>
          </cell>
          <cell r="HZ708">
            <v>0</v>
          </cell>
          <cell r="IA708">
            <v>0</v>
          </cell>
          <cell r="IB708">
            <v>0</v>
          </cell>
          <cell r="IC708">
            <v>0</v>
          </cell>
          <cell r="ID708">
            <v>0</v>
          </cell>
          <cell r="IE708">
            <v>0</v>
          </cell>
          <cell r="IF708">
            <v>0</v>
          </cell>
          <cell r="IG708">
            <v>0</v>
          </cell>
          <cell r="IH708">
            <v>0</v>
          </cell>
          <cell r="II708">
            <v>0</v>
          </cell>
          <cell r="IJ708">
            <v>0</v>
          </cell>
          <cell r="IK708">
            <v>0</v>
          </cell>
          <cell r="IL708">
            <v>0</v>
          </cell>
          <cell r="IM708">
            <v>0</v>
          </cell>
          <cell r="IN708">
            <v>0</v>
          </cell>
          <cell r="IO708">
            <v>0</v>
          </cell>
          <cell r="IP708">
            <v>0</v>
          </cell>
          <cell r="IQ708">
            <v>0</v>
          </cell>
          <cell r="IR708">
            <v>0</v>
          </cell>
          <cell r="IS708">
            <v>0</v>
          </cell>
          <cell r="IT708">
            <v>0</v>
          </cell>
          <cell r="IU708">
            <v>0</v>
          </cell>
          <cell r="IV708">
            <v>0</v>
          </cell>
          <cell r="IW708">
            <v>0</v>
          </cell>
          <cell r="IX708">
            <v>0</v>
          </cell>
          <cell r="IY708">
            <v>0</v>
          </cell>
          <cell r="IZ708">
            <v>0</v>
          </cell>
          <cell r="JA708">
            <v>0</v>
          </cell>
          <cell r="JB708">
            <v>0</v>
          </cell>
          <cell r="JC708">
            <v>0</v>
          </cell>
          <cell r="JD708">
            <v>0</v>
          </cell>
          <cell r="JE708">
            <v>0</v>
          </cell>
          <cell r="JF708">
            <v>0</v>
          </cell>
          <cell r="JG708">
            <v>0</v>
          </cell>
          <cell r="JH708">
            <v>0</v>
          </cell>
          <cell r="JI708">
            <v>0</v>
          </cell>
          <cell r="JJ708">
            <v>0</v>
          </cell>
          <cell r="JK708">
            <v>0</v>
          </cell>
          <cell r="JL708">
            <v>0</v>
          </cell>
          <cell r="JM708">
            <v>0</v>
          </cell>
          <cell r="JN708">
            <v>0</v>
          </cell>
          <cell r="JO708">
            <v>0</v>
          </cell>
          <cell r="JP708">
            <v>0</v>
          </cell>
          <cell r="JQ708">
            <v>0</v>
          </cell>
        </row>
        <row r="709">
          <cell r="D709" t="str">
            <v>BAT.PX.COR._.ITC.Li_ion_4hr_Local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O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B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G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  <cell r="IH709">
            <v>0</v>
          </cell>
          <cell r="II709">
            <v>0</v>
          </cell>
          <cell r="IJ709">
            <v>0</v>
          </cell>
          <cell r="IK709">
            <v>0</v>
          </cell>
          <cell r="IL709">
            <v>0</v>
          </cell>
          <cell r="IM709">
            <v>0</v>
          </cell>
          <cell r="IN709">
            <v>0</v>
          </cell>
          <cell r="IO709">
            <v>0</v>
          </cell>
          <cell r="IP709">
            <v>0</v>
          </cell>
          <cell r="IQ709">
            <v>0</v>
          </cell>
          <cell r="IR709">
            <v>0</v>
          </cell>
          <cell r="IS709">
            <v>0</v>
          </cell>
          <cell r="IT709">
            <v>0</v>
          </cell>
          <cell r="IU709">
            <v>0</v>
          </cell>
          <cell r="IV709">
            <v>0</v>
          </cell>
          <cell r="IW709">
            <v>0</v>
          </cell>
          <cell r="IX709">
            <v>0</v>
          </cell>
          <cell r="IY709">
            <v>0</v>
          </cell>
          <cell r="IZ709">
            <v>0</v>
          </cell>
          <cell r="JA709">
            <v>0</v>
          </cell>
          <cell r="JB709">
            <v>0</v>
          </cell>
          <cell r="JC709">
            <v>0</v>
          </cell>
          <cell r="JD709">
            <v>0</v>
          </cell>
          <cell r="JE709">
            <v>0</v>
          </cell>
          <cell r="JF709">
            <v>0</v>
          </cell>
          <cell r="JG709">
            <v>0</v>
          </cell>
          <cell r="JH709">
            <v>0</v>
          </cell>
          <cell r="JI709">
            <v>0</v>
          </cell>
          <cell r="JJ709">
            <v>0</v>
          </cell>
          <cell r="JK709">
            <v>0</v>
          </cell>
          <cell r="JL709">
            <v>0</v>
          </cell>
          <cell r="JM709">
            <v>0</v>
          </cell>
          <cell r="JN709">
            <v>0</v>
          </cell>
          <cell r="JO709">
            <v>0</v>
          </cell>
          <cell r="JP709">
            <v>0</v>
          </cell>
          <cell r="JQ709">
            <v>0</v>
          </cell>
        </row>
        <row r="710">
          <cell r="D710" t="str">
            <v>BAT.PX.DJW._.ITC.Li_ion_4hr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0</v>
          </cell>
          <cell r="FF710">
            <v>0</v>
          </cell>
          <cell r="FG710">
            <v>0</v>
          </cell>
          <cell r="FH710">
            <v>0</v>
          </cell>
          <cell r="FI710">
            <v>0</v>
          </cell>
          <cell r="FJ710">
            <v>0</v>
          </cell>
          <cell r="FK710">
            <v>0</v>
          </cell>
          <cell r="FL710">
            <v>0</v>
          </cell>
          <cell r="FM710">
            <v>0</v>
          </cell>
          <cell r="FN710">
            <v>0</v>
          </cell>
          <cell r="FO710">
            <v>0</v>
          </cell>
          <cell r="FP710">
            <v>0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0</v>
          </cell>
          <cell r="GD710">
            <v>0</v>
          </cell>
          <cell r="GE710">
            <v>0</v>
          </cell>
          <cell r="GF710">
            <v>0</v>
          </cell>
          <cell r="GG710">
            <v>0</v>
          </cell>
          <cell r="GH710">
            <v>0</v>
          </cell>
          <cell r="GI710">
            <v>0</v>
          </cell>
          <cell r="GJ710">
            <v>0</v>
          </cell>
          <cell r="GK710">
            <v>0</v>
          </cell>
          <cell r="GL710">
            <v>0</v>
          </cell>
          <cell r="GM710">
            <v>0</v>
          </cell>
          <cell r="GN710">
            <v>0</v>
          </cell>
          <cell r="GO710">
            <v>0</v>
          </cell>
          <cell r="GP710">
            <v>0</v>
          </cell>
          <cell r="GQ710">
            <v>0</v>
          </cell>
          <cell r="GR710">
            <v>0</v>
          </cell>
          <cell r="GS710">
            <v>0</v>
          </cell>
          <cell r="GT710">
            <v>0</v>
          </cell>
          <cell r="GU710">
            <v>0</v>
          </cell>
          <cell r="GV710">
            <v>0</v>
          </cell>
          <cell r="GW710">
            <v>0</v>
          </cell>
          <cell r="GX710">
            <v>0</v>
          </cell>
          <cell r="GY710">
            <v>0</v>
          </cell>
          <cell r="GZ710">
            <v>0</v>
          </cell>
          <cell r="HA710">
            <v>0</v>
          </cell>
          <cell r="HB710">
            <v>0</v>
          </cell>
          <cell r="HC710">
            <v>0</v>
          </cell>
          <cell r="HD710">
            <v>0</v>
          </cell>
          <cell r="HE710">
            <v>0</v>
          </cell>
          <cell r="HF710">
            <v>0</v>
          </cell>
          <cell r="HG710">
            <v>0</v>
          </cell>
          <cell r="HH710">
            <v>0</v>
          </cell>
          <cell r="HI710">
            <v>0</v>
          </cell>
          <cell r="HJ710">
            <v>0</v>
          </cell>
          <cell r="HK710">
            <v>0</v>
          </cell>
          <cell r="HL710">
            <v>0</v>
          </cell>
          <cell r="HM710">
            <v>0</v>
          </cell>
          <cell r="HN710">
            <v>0</v>
          </cell>
          <cell r="HO710">
            <v>0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0</v>
          </cell>
          <cell r="HU710">
            <v>0</v>
          </cell>
          <cell r="HV710">
            <v>0</v>
          </cell>
          <cell r="HW710">
            <v>0</v>
          </cell>
          <cell r="HX710">
            <v>0</v>
          </cell>
          <cell r="HY710">
            <v>0</v>
          </cell>
          <cell r="HZ710">
            <v>0</v>
          </cell>
          <cell r="IA710">
            <v>0</v>
          </cell>
          <cell r="IB710">
            <v>0</v>
          </cell>
          <cell r="IC710">
            <v>0</v>
          </cell>
          <cell r="ID710">
            <v>0</v>
          </cell>
          <cell r="IE710">
            <v>0</v>
          </cell>
          <cell r="IF710">
            <v>0</v>
          </cell>
          <cell r="IG710">
            <v>0</v>
          </cell>
          <cell r="IH710">
            <v>0</v>
          </cell>
          <cell r="II710">
            <v>0</v>
          </cell>
          <cell r="IJ710">
            <v>0</v>
          </cell>
          <cell r="IK710">
            <v>0</v>
          </cell>
          <cell r="IL710">
            <v>0</v>
          </cell>
          <cell r="IM710">
            <v>0</v>
          </cell>
          <cell r="IN710">
            <v>0</v>
          </cell>
          <cell r="IO710">
            <v>0</v>
          </cell>
          <cell r="IP710">
            <v>0</v>
          </cell>
          <cell r="IQ710">
            <v>0</v>
          </cell>
          <cell r="IR710">
            <v>0</v>
          </cell>
          <cell r="IS710">
            <v>0</v>
          </cell>
          <cell r="IT710">
            <v>0</v>
          </cell>
          <cell r="IU710">
            <v>0</v>
          </cell>
          <cell r="IV710">
            <v>0</v>
          </cell>
          <cell r="IW710">
            <v>0</v>
          </cell>
          <cell r="IX710">
            <v>0</v>
          </cell>
          <cell r="IY710">
            <v>0</v>
          </cell>
          <cell r="IZ710">
            <v>0</v>
          </cell>
          <cell r="JA710">
            <v>0</v>
          </cell>
          <cell r="JB710">
            <v>0</v>
          </cell>
          <cell r="JC710">
            <v>0</v>
          </cell>
          <cell r="JD710">
            <v>0</v>
          </cell>
          <cell r="JE710">
            <v>0</v>
          </cell>
          <cell r="JF710">
            <v>0</v>
          </cell>
          <cell r="JG710">
            <v>0</v>
          </cell>
          <cell r="JH710">
            <v>0</v>
          </cell>
          <cell r="JI710">
            <v>0</v>
          </cell>
          <cell r="JJ710">
            <v>0</v>
          </cell>
          <cell r="JK710">
            <v>0</v>
          </cell>
          <cell r="JL710">
            <v>0</v>
          </cell>
          <cell r="JM710">
            <v>0</v>
          </cell>
          <cell r="JN710">
            <v>0</v>
          </cell>
          <cell r="JO710">
            <v>0</v>
          </cell>
          <cell r="JP710">
            <v>0</v>
          </cell>
          <cell r="JQ710">
            <v>0</v>
          </cell>
        </row>
        <row r="711">
          <cell r="D711" t="str">
            <v>BAT.PX.GOE._.ITC.Li_ion_4hr_Local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0</v>
          </cell>
          <cell r="FG711">
            <v>0</v>
          </cell>
          <cell r="FH711">
            <v>0</v>
          </cell>
          <cell r="FI711">
            <v>0</v>
          </cell>
          <cell r="FJ711">
            <v>0</v>
          </cell>
          <cell r="FK711">
            <v>0</v>
          </cell>
          <cell r="FL711">
            <v>0</v>
          </cell>
          <cell r="FM711">
            <v>0</v>
          </cell>
          <cell r="FN711">
            <v>0</v>
          </cell>
          <cell r="FO711">
            <v>0</v>
          </cell>
          <cell r="FP711">
            <v>0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0</v>
          </cell>
          <cell r="GE711">
            <v>0</v>
          </cell>
          <cell r="GF711">
            <v>0</v>
          </cell>
          <cell r="GG711">
            <v>0</v>
          </cell>
          <cell r="GH711">
            <v>0</v>
          </cell>
          <cell r="GI711">
            <v>0</v>
          </cell>
          <cell r="GJ711">
            <v>0</v>
          </cell>
          <cell r="GK711">
            <v>0</v>
          </cell>
          <cell r="GL711">
            <v>0</v>
          </cell>
          <cell r="GM711">
            <v>0</v>
          </cell>
          <cell r="GN711">
            <v>0</v>
          </cell>
          <cell r="GO711">
            <v>0</v>
          </cell>
          <cell r="GP711">
            <v>0</v>
          </cell>
          <cell r="GQ711">
            <v>0</v>
          </cell>
          <cell r="GR711">
            <v>0</v>
          </cell>
          <cell r="GS711">
            <v>0</v>
          </cell>
          <cell r="GT711">
            <v>0</v>
          </cell>
          <cell r="GU711">
            <v>0</v>
          </cell>
          <cell r="GV711">
            <v>0</v>
          </cell>
          <cell r="GW711">
            <v>0</v>
          </cell>
          <cell r="GX711">
            <v>0</v>
          </cell>
          <cell r="GY711">
            <v>0</v>
          </cell>
          <cell r="GZ711">
            <v>0</v>
          </cell>
          <cell r="HA711">
            <v>0</v>
          </cell>
          <cell r="HB711">
            <v>0</v>
          </cell>
          <cell r="HC711">
            <v>0</v>
          </cell>
          <cell r="HD711">
            <v>0</v>
          </cell>
          <cell r="HE711">
            <v>0</v>
          </cell>
          <cell r="HF711">
            <v>0</v>
          </cell>
          <cell r="HG711">
            <v>0</v>
          </cell>
          <cell r="HH711">
            <v>0</v>
          </cell>
          <cell r="HI711">
            <v>0</v>
          </cell>
          <cell r="HJ711">
            <v>0</v>
          </cell>
          <cell r="HK711">
            <v>0</v>
          </cell>
          <cell r="HL711">
            <v>0</v>
          </cell>
          <cell r="HM711">
            <v>0</v>
          </cell>
          <cell r="HN711">
            <v>0</v>
          </cell>
          <cell r="HO711">
            <v>0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0</v>
          </cell>
          <cell r="HU711">
            <v>0</v>
          </cell>
          <cell r="HV711">
            <v>0</v>
          </cell>
          <cell r="HW711">
            <v>0</v>
          </cell>
          <cell r="HX711">
            <v>0</v>
          </cell>
          <cell r="HY711">
            <v>0</v>
          </cell>
          <cell r="HZ711">
            <v>0</v>
          </cell>
          <cell r="IA711">
            <v>0</v>
          </cell>
          <cell r="IB711">
            <v>0</v>
          </cell>
          <cell r="IC711">
            <v>0</v>
          </cell>
          <cell r="ID711">
            <v>0</v>
          </cell>
          <cell r="IE711">
            <v>0</v>
          </cell>
          <cell r="IF711">
            <v>0</v>
          </cell>
          <cell r="IG711">
            <v>0</v>
          </cell>
          <cell r="IH711">
            <v>0</v>
          </cell>
          <cell r="II711">
            <v>0</v>
          </cell>
          <cell r="IJ711">
            <v>0</v>
          </cell>
          <cell r="IK711">
            <v>0</v>
          </cell>
          <cell r="IL711">
            <v>0</v>
          </cell>
          <cell r="IM711">
            <v>0</v>
          </cell>
          <cell r="IN711">
            <v>0</v>
          </cell>
          <cell r="IO711">
            <v>0</v>
          </cell>
          <cell r="IP711">
            <v>0</v>
          </cell>
          <cell r="IQ711">
            <v>0</v>
          </cell>
          <cell r="IR711">
            <v>0</v>
          </cell>
          <cell r="IS711">
            <v>0</v>
          </cell>
          <cell r="IT711">
            <v>0</v>
          </cell>
          <cell r="IU711">
            <v>0</v>
          </cell>
          <cell r="IV711">
            <v>0</v>
          </cell>
          <cell r="IW711">
            <v>0</v>
          </cell>
          <cell r="IX711">
            <v>0</v>
          </cell>
          <cell r="IY711">
            <v>0</v>
          </cell>
          <cell r="IZ711">
            <v>0</v>
          </cell>
          <cell r="JA711">
            <v>0</v>
          </cell>
          <cell r="JB711">
            <v>0</v>
          </cell>
          <cell r="JC711">
            <v>0</v>
          </cell>
          <cell r="JD711">
            <v>0</v>
          </cell>
          <cell r="JE711">
            <v>0</v>
          </cell>
          <cell r="JF711">
            <v>0</v>
          </cell>
          <cell r="JG711">
            <v>0</v>
          </cell>
          <cell r="JH711">
            <v>0</v>
          </cell>
          <cell r="JI711">
            <v>0</v>
          </cell>
          <cell r="JJ711">
            <v>0</v>
          </cell>
          <cell r="JK711">
            <v>0</v>
          </cell>
          <cell r="JL711">
            <v>0</v>
          </cell>
          <cell r="JM711">
            <v>0</v>
          </cell>
          <cell r="JN711">
            <v>0</v>
          </cell>
          <cell r="JO711">
            <v>0</v>
          </cell>
          <cell r="JP711">
            <v>0</v>
          </cell>
          <cell r="JQ711">
            <v>0</v>
          </cell>
        </row>
        <row r="712">
          <cell r="D712" t="str">
            <v>BAT.PX.HTG._.ITC.Li_ion_4hr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0</v>
          </cell>
          <cell r="FL712">
            <v>0</v>
          </cell>
          <cell r="FM712">
            <v>0</v>
          </cell>
          <cell r="FN712">
            <v>0</v>
          </cell>
          <cell r="FO712">
            <v>0</v>
          </cell>
          <cell r="FP712">
            <v>0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0</v>
          </cell>
          <cell r="GJ712">
            <v>0</v>
          </cell>
          <cell r="GK712">
            <v>0</v>
          </cell>
          <cell r="GL712">
            <v>0</v>
          </cell>
          <cell r="GM712">
            <v>0</v>
          </cell>
          <cell r="GN712">
            <v>0</v>
          </cell>
          <cell r="GO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0</v>
          </cell>
          <cell r="GW712">
            <v>0</v>
          </cell>
          <cell r="GX712">
            <v>0</v>
          </cell>
          <cell r="GY712">
            <v>0</v>
          </cell>
          <cell r="GZ712">
            <v>0</v>
          </cell>
          <cell r="HA712">
            <v>0</v>
          </cell>
          <cell r="HB712">
            <v>0</v>
          </cell>
          <cell r="HC712">
            <v>0</v>
          </cell>
          <cell r="HD712">
            <v>0</v>
          </cell>
          <cell r="HE712">
            <v>0</v>
          </cell>
          <cell r="HF712">
            <v>0</v>
          </cell>
          <cell r="HG712">
            <v>0</v>
          </cell>
          <cell r="HH712">
            <v>0</v>
          </cell>
          <cell r="HI712">
            <v>0</v>
          </cell>
          <cell r="HJ712">
            <v>0</v>
          </cell>
          <cell r="HK712">
            <v>0</v>
          </cell>
          <cell r="HL712">
            <v>0</v>
          </cell>
          <cell r="HM712">
            <v>0</v>
          </cell>
          <cell r="HN712">
            <v>0</v>
          </cell>
          <cell r="HO712">
            <v>0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0</v>
          </cell>
          <cell r="HW712">
            <v>0</v>
          </cell>
          <cell r="HX712">
            <v>0</v>
          </cell>
          <cell r="HY712">
            <v>0</v>
          </cell>
          <cell r="HZ712">
            <v>0</v>
          </cell>
          <cell r="IA712">
            <v>0</v>
          </cell>
          <cell r="IB712">
            <v>0</v>
          </cell>
          <cell r="IC712">
            <v>0</v>
          </cell>
          <cell r="ID712">
            <v>0</v>
          </cell>
          <cell r="IE712">
            <v>0</v>
          </cell>
          <cell r="IF712">
            <v>0</v>
          </cell>
          <cell r="IG712">
            <v>0</v>
          </cell>
          <cell r="IH712">
            <v>0</v>
          </cell>
          <cell r="II712">
            <v>0</v>
          </cell>
          <cell r="IJ712">
            <v>0</v>
          </cell>
          <cell r="IK712">
            <v>0</v>
          </cell>
          <cell r="IL712">
            <v>0</v>
          </cell>
          <cell r="IM712">
            <v>0</v>
          </cell>
          <cell r="IN712">
            <v>0</v>
          </cell>
          <cell r="IO712">
            <v>0</v>
          </cell>
          <cell r="IP712">
            <v>0</v>
          </cell>
          <cell r="IQ712">
            <v>0</v>
          </cell>
          <cell r="IR712">
            <v>0</v>
          </cell>
          <cell r="IS712">
            <v>0</v>
          </cell>
          <cell r="IT712">
            <v>0</v>
          </cell>
          <cell r="IU712">
            <v>0</v>
          </cell>
          <cell r="IV712">
            <v>0</v>
          </cell>
          <cell r="IW712">
            <v>0</v>
          </cell>
          <cell r="IX712">
            <v>0</v>
          </cell>
          <cell r="IY712">
            <v>0</v>
          </cell>
          <cell r="IZ712">
            <v>0</v>
          </cell>
          <cell r="JA712">
            <v>0</v>
          </cell>
          <cell r="JB712">
            <v>0</v>
          </cell>
          <cell r="JC712">
            <v>0</v>
          </cell>
          <cell r="JD712">
            <v>0</v>
          </cell>
          <cell r="JE712">
            <v>0</v>
          </cell>
          <cell r="JF712">
            <v>0</v>
          </cell>
          <cell r="JG712">
            <v>0</v>
          </cell>
          <cell r="JH712">
            <v>0</v>
          </cell>
          <cell r="JI712">
            <v>0</v>
          </cell>
          <cell r="JJ712">
            <v>0</v>
          </cell>
          <cell r="JK712">
            <v>0</v>
          </cell>
          <cell r="JL712">
            <v>0</v>
          </cell>
          <cell r="JM712">
            <v>0</v>
          </cell>
          <cell r="JN712">
            <v>0</v>
          </cell>
          <cell r="JO712">
            <v>0</v>
          </cell>
          <cell r="JP712">
            <v>0</v>
          </cell>
          <cell r="JQ712">
            <v>0</v>
          </cell>
        </row>
        <row r="713">
          <cell r="D713" t="str">
            <v>BAT.PX.NTN._.ITC.Li_ion_4hr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0</v>
          </cell>
          <cell r="FL713">
            <v>0</v>
          </cell>
          <cell r="FM713">
            <v>0</v>
          </cell>
          <cell r="FN713">
            <v>0</v>
          </cell>
          <cell r="FO713">
            <v>0</v>
          </cell>
          <cell r="FP713">
            <v>0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0</v>
          </cell>
          <cell r="GJ713">
            <v>0</v>
          </cell>
          <cell r="GK713">
            <v>0</v>
          </cell>
          <cell r="GL713">
            <v>0</v>
          </cell>
          <cell r="GM713">
            <v>0</v>
          </cell>
          <cell r="GN713">
            <v>0</v>
          </cell>
          <cell r="GO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0</v>
          </cell>
          <cell r="GW713">
            <v>0</v>
          </cell>
          <cell r="GX713">
            <v>0</v>
          </cell>
          <cell r="GY713">
            <v>0</v>
          </cell>
          <cell r="GZ713">
            <v>0</v>
          </cell>
          <cell r="HA713">
            <v>0</v>
          </cell>
          <cell r="HB713">
            <v>0</v>
          </cell>
          <cell r="HC713">
            <v>0</v>
          </cell>
          <cell r="HD713">
            <v>0</v>
          </cell>
          <cell r="HE713">
            <v>0</v>
          </cell>
          <cell r="HF713">
            <v>0</v>
          </cell>
          <cell r="HG713">
            <v>0</v>
          </cell>
          <cell r="HH713">
            <v>0</v>
          </cell>
          <cell r="HI713">
            <v>0</v>
          </cell>
          <cell r="HJ713">
            <v>0</v>
          </cell>
          <cell r="HK713">
            <v>0</v>
          </cell>
          <cell r="HL713">
            <v>0</v>
          </cell>
          <cell r="HM713">
            <v>0</v>
          </cell>
          <cell r="HN713">
            <v>0</v>
          </cell>
          <cell r="HO713">
            <v>0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0</v>
          </cell>
          <cell r="HW713">
            <v>0</v>
          </cell>
          <cell r="HX713">
            <v>0</v>
          </cell>
          <cell r="HY713">
            <v>0</v>
          </cell>
          <cell r="HZ713">
            <v>0</v>
          </cell>
          <cell r="IA713">
            <v>0</v>
          </cell>
          <cell r="IB713">
            <v>0</v>
          </cell>
          <cell r="IC713">
            <v>0</v>
          </cell>
          <cell r="ID713">
            <v>0</v>
          </cell>
          <cell r="IE713">
            <v>0</v>
          </cell>
          <cell r="IF713">
            <v>0</v>
          </cell>
          <cell r="IG713">
            <v>0</v>
          </cell>
          <cell r="IH713">
            <v>0</v>
          </cell>
          <cell r="II713">
            <v>0</v>
          </cell>
          <cell r="IJ713">
            <v>0</v>
          </cell>
          <cell r="IK713">
            <v>0</v>
          </cell>
          <cell r="IL713">
            <v>0</v>
          </cell>
          <cell r="IM713">
            <v>0</v>
          </cell>
          <cell r="IN713">
            <v>0</v>
          </cell>
          <cell r="IO713">
            <v>0</v>
          </cell>
          <cell r="IP713">
            <v>0</v>
          </cell>
          <cell r="IQ713">
            <v>0</v>
          </cell>
          <cell r="IR713">
            <v>0</v>
          </cell>
          <cell r="IS713">
            <v>0</v>
          </cell>
          <cell r="IT713">
            <v>0</v>
          </cell>
          <cell r="IU713">
            <v>0</v>
          </cell>
          <cell r="IV713">
            <v>0</v>
          </cell>
          <cell r="IW713">
            <v>0</v>
          </cell>
          <cell r="IX713">
            <v>0</v>
          </cell>
          <cell r="IY713">
            <v>0</v>
          </cell>
          <cell r="IZ713">
            <v>0</v>
          </cell>
          <cell r="JA713">
            <v>0</v>
          </cell>
          <cell r="JB713">
            <v>0</v>
          </cell>
          <cell r="JC713">
            <v>0</v>
          </cell>
          <cell r="JD713">
            <v>0</v>
          </cell>
          <cell r="JE713">
            <v>0</v>
          </cell>
          <cell r="JF713">
            <v>0</v>
          </cell>
          <cell r="JG713">
            <v>0</v>
          </cell>
          <cell r="JH713">
            <v>0</v>
          </cell>
          <cell r="JI713">
            <v>0</v>
          </cell>
          <cell r="JJ713">
            <v>0</v>
          </cell>
          <cell r="JK713">
            <v>0</v>
          </cell>
          <cell r="JL713">
            <v>0</v>
          </cell>
          <cell r="JM713">
            <v>0</v>
          </cell>
          <cell r="JN713">
            <v>0</v>
          </cell>
          <cell r="JO713">
            <v>0</v>
          </cell>
          <cell r="JP713">
            <v>0</v>
          </cell>
          <cell r="JQ713">
            <v>0</v>
          </cell>
        </row>
        <row r="714">
          <cell r="D714" t="str">
            <v>BAT.PX.NUT._.ITC.Li_ion_4hr_Local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0</v>
          </cell>
          <cell r="FF714">
            <v>0</v>
          </cell>
          <cell r="FG714">
            <v>0</v>
          </cell>
          <cell r="FH714">
            <v>0</v>
          </cell>
          <cell r="FI714">
            <v>0</v>
          </cell>
          <cell r="FJ714">
            <v>0</v>
          </cell>
          <cell r="FK714">
            <v>0</v>
          </cell>
          <cell r="FL714">
            <v>0</v>
          </cell>
          <cell r="FM714">
            <v>0</v>
          </cell>
          <cell r="FN714">
            <v>0</v>
          </cell>
          <cell r="FO714">
            <v>0</v>
          </cell>
          <cell r="FP714">
            <v>0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0</v>
          </cell>
          <cell r="GD714">
            <v>0</v>
          </cell>
          <cell r="GE714">
            <v>0</v>
          </cell>
          <cell r="GF714">
            <v>0</v>
          </cell>
          <cell r="GG714">
            <v>0</v>
          </cell>
          <cell r="GH714">
            <v>0</v>
          </cell>
          <cell r="GI714">
            <v>0</v>
          </cell>
          <cell r="GJ714">
            <v>0</v>
          </cell>
          <cell r="GK714">
            <v>0</v>
          </cell>
          <cell r="GL714">
            <v>0</v>
          </cell>
          <cell r="GM714">
            <v>0</v>
          </cell>
          <cell r="GN714">
            <v>0</v>
          </cell>
          <cell r="GO714">
            <v>0</v>
          </cell>
          <cell r="GP714">
            <v>0</v>
          </cell>
          <cell r="GQ714">
            <v>0</v>
          </cell>
          <cell r="GR714">
            <v>0</v>
          </cell>
          <cell r="GS714">
            <v>0</v>
          </cell>
          <cell r="GT714">
            <v>0</v>
          </cell>
          <cell r="GU714">
            <v>0</v>
          </cell>
          <cell r="GV714">
            <v>0</v>
          </cell>
          <cell r="GW714">
            <v>0</v>
          </cell>
          <cell r="GX714">
            <v>0</v>
          </cell>
          <cell r="GY714">
            <v>0</v>
          </cell>
          <cell r="GZ714">
            <v>0</v>
          </cell>
          <cell r="HA714">
            <v>0</v>
          </cell>
          <cell r="HB714">
            <v>0</v>
          </cell>
          <cell r="HC714">
            <v>0</v>
          </cell>
          <cell r="HD714">
            <v>0</v>
          </cell>
          <cell r="HE714">
            <v>0</v>
          </cell>
          <cell r="HF714">
            <v>0</v>
          </cell>
          <cell r="HG714">
            <v>0</v>
          </cell>
          <cell r="HH714">
            <v>0</v>
          </cell>
          <cell r="HI714">
            <v>0</v>
          </cell>
          <cell r="HJ714">
            <v>0</v>
          </cell>
          <cell r="HK714">
            <v>0</v>
          </cell>
          <cell r="HL714">
            <v>0</v>
          </cell>
          <cell r="HM714">
            <v>0</v>
          </cell>
          <cell r="HN714">
            <v>0</v>
          </cell>
          <cell r="HO714">
            <v>0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0</v>
          </cell>
          <cell r="HU714">
            <v>0</v>
          </cell>
          <cell r="HV714">
            <v>0</v>
          </cell>
          <cell r="HW714">
            <v>0</v>
          </cell>
          <cell r="HX714">
            <v>0</v>
          </cell>
          <cell r="HY714">
            <v>0</v>
          </cell>
          <cell r="HZ714">
            <v>0</v>
          </cell>
          <cell r="IA714">
            <v>0</v>
          </cell>
          <cell r="IB714">
            <v>0</v>
          </cell>
          <cell r="IC714">
            <v>0</v>
          </cell>
          <cell r="ID714">
            <v>0</v>
          </cell>
          <cell r="IE714">
            <v>0</v>
          </cell>
          <cell r="IF714">
            <v>0</v>
          </cell>
          <cell r="IG714">
            <v>0</v>
          </cell>
          <cell r="IH714">
            <v>0</v>
          </cell>
          <cell r="II714">
            <v>0</v>
          </cell>
          <cell r="IJ714">
            <v>0</v>
          </cell>
          <cell r="IK714">
            <v>0</v>
          </cell>
          <cell r="IL714">
            <v>0</v>
          </cell>
          <cell r="IM714">
            <v>0</v>
          </cell>
          <cell r="IN714">
            <v>0</v>
          </cell>
          <cell r="IO714">
            <v>0</v>
          </cell>
          <cell r="IP714">
            <v>0</v>
          </cell>
          <cell r="IQ714">
            <v>0</v>
          </cell>
          <cell r="IR714">
            <v>0</v>
          </cell>
          <cell r="IS714">
            <v>0</v>
          </cell>
          <cell r="IT714">
            <v>0</v>
          </cell>
          <cell r="IU714">
            <v>0</v>
          </cell>
          <cell r="IV714">
            <v>0</v>
          </cell>
          <cell r="IW714">
            <v>0</v>
          </cell>
          <cell r="IX714">
            <v>0</v>
          </cell>
          <cell r="IY714">
            <v>0</v>
          </cell>
          <cell r="IZ714">
            <v>0</v>
          </cell>
          <cell r="JA714">
            <v>0</v>
          </cell>
          <cell r="JB714">
            <v>0</v>
          </cell>
          <cell r="JC714">
            <v>0</v>
          </cell>
          <cell r="JD714">
            <v>0</v>
          </cell>
          <cell r="JE714">
            <v>0</v>
          </cell>
          <cell r="JF714">
            <v>0</v>
          </cell>
          <cell r="JG714">
            <v>0</v>
          </cell>
          <cell r="JH714">
            <v>0</v>
          </cell>
          <cell r="JI714">
            <v>0</v>
          </cell>
          <cell r="JJ714">
            <v>0</v>
          </cell>
          <cell r="JK714">
            <v>0</v>
          </cell>
          <cell r="JL714">
            <v>0</v>
          </cell>
          <cell r="JM714">
            <v>0</v>
          </cell>
          <cell r="JN714">
            <v>0</v>
          </cell>
          <cell r="JO714">
            <v>0</v>
          </cell>
          <cell r="JP714">
            <v>0</v>
          </cell>
          <cell r="JQ714">
            <v>0</v>
          </cell>
        </row>
        <row r="715">
          <cell r="D715" t="str">
            <v>BAT.PX.PNC._.ITC.Li_ion_4hr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0</v>
          </cell>
          <cell r="FF715">
            <v>0</v>
          </cell>
          <cell r="FG715">
            <v>0</v>
          </cell>
          <cell r="FH715">
            <v>0</v>
          </cell>
          <cell r="FI715">
            <v>0</v>
          </cell>
          <cell r="FJ715">
            <v>0</v>
          </cell>
          <cell r="FK715">
            <v>0</v>
          </cell>
          <cell r="FL715">
            <v>0</v>
          </cell>
          <cell r="FM715">
            <v>0</v>
          </cell>
          <cell r="FN715">
            <v>0</v>
          </cell>
          <cell r="FO715">
            <v>0</v>
          </cell>
          <cell r="FP715">
            <v>0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0</v>
          </cell>
          <cell r="GD715">
            <v>0</v>
          </cell>
          <cell r="GE715">
            <v>0</v>
          </cell>
          <cell r="GF715">
            <v>0</v>
          </cell>
          <cell r="GG715">
            <v>0</v>
          </cell>
          <cell r="GH715">
            <v>0</v>
          </cell>
          <cell r="GI715">
            <v>0</v>
          </cell>
          <cell r="GJ715">
            <v>0</v>
          </cell>
          <cell r="GK715">
            <v>0</v>
          </cell>
          <cell r="GL715">
            <v>0</v>
          </cell>
          <cell r="GM715">
            <v>0</v>
          </cell>
          <cell r="GN715">
            <v>0</v>
          </cell>
          <cell r="GO715">
            <v>0</v>
          </cell>
          <cell r="GP715">
            <v>0</v>
          </cell>
          <cell r="GQ715">
            <v>0</v>
          </cell>
          <cell r="GR715">
            <v>0</v>
          </cell>
          <cell r="GS715">
            <v>0</v>
          </cell>
          <cell r="GT715">
            <v>0</v>
          </cell>
          <cell r="GU715">
            <v>0</v>
          </cell>
          <cell r="GV715">
            <v>0</v>
          </cell>
          <cell r="GW715">
            <v>0</v>
          </cell>
          <cell r="GX715">
            <v>0</v>
          </cell>
          <cell r="GY715">
            <v>0</v>
          </cell>
          <cell r="GZ715">
            <v>0</v>
          </cell>
          <cell r="HA715">
            <v>0</v>
          </cell>
          <cell r="HB715">
            <v>0</v>
          </cell>
          <cell r="HC715">
            <v>0</v>
          </cell>
          <cell r="HD715">
            <v>0</v>
          </cell>
          <cell r="HE715">
            <v>0</v>
          </cell>
          <cell r="HF715">
            <v>0</v>
          </cell>
          <cell r="HG715">
            <v>0</v>
          </cell>
          <cell r="HH715">
            <v>0</v>
          </cell>
          <cell r="HI715">
            <v>0</v>
          </cell>
          <cell r="HJ715">
            <v>0</v>
          </cell>
          <cell r="HK715">
            <v>0</v>
          </cell>
          <cell r="HL715">
            <v>0</v>
          </cell>
          <cell r="HM715">
            <v>0</v>
          </cell>
          <cell r="HN715">
            <v>0</v>
          </cell>
          <cell r="HO715">
            <v>0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0</v>
          </cell>
          <cell r="HU715">
            <v>0</v>
          </cell>
          <cell r="HV715">
            <v>0</v>
          </cell>
          <cell r="HW715">
            <v>0</v>
          </cell>
          <cell r="HX715">
            <v>0</v>
          </cell>
          <cell r="HY715">
            <v>0</v>
          </cell>
          <cell r="HZ715">
            <v>0</v>
          </cell>
          <cell r="IA715">
            <v>0</v>
          </cell>
          <cell r="IB715">
            <v>0</v>
          </cell>
          <cell r="IC715">
            <v>0</v>
          </cell>
          <cell r="ID715">
            <v>0</v>
          </cell>
          <cell r="IE715">
            <v>0</v>
          </cell>
          <cell r="IF715">
            <v>0</v>
          </cell>
          <cell r="IG715">
            <v>0</v>
          </cell>
          <cell r="IH715">
            <v>0</v>
          </cell>
          <cell r="II715">
            <v>0</v>
          </cell>
          <cell r="IJ715">
            <v>0</v>
          </cell>
          <cell r="IK715">
            <v>0</v>
          </cell>
          <cell r="IL715">
            <v>0</v>
          </cell>
          <cell r="IM715">
            <v>0</v>
          </cell>
          <cell r="IN715">
            <v>0</v>
          </cell>
          <cell r="IO715">
            <v>0</v>
          </cell>
          <cell r="IP715">
            <v>0</v>
          </cell>
          <cell r="IQ715">
            <v>0</v>
          </cell>
          <cell r="IR715">
            <v>0</v>
          </cell>
          <cell r="IS715">
            <v>0</v>
          </cell>
          <cell r="IT715">
            <v>0</v>
          </cell>
          <cell r="IU715">
            <v>0</v>
          </cell>
          <cell r="IV715">
            <v>0</v>
          </cell>
          <cell r="IW715">
            <v>0</v>
          </cell>
          <cell r="IX715">
            <v>0</v>
          </cell>
          <cell r="IY715">
            <v>0</v>
          </cell>
          <cell r="IZ715">
            <v>0</v>
          </cell>
          <cell r="JA715">
            <v>0</v>
          </cell>
          <cell r="JB715">
            <v>0</v>
          </cell>
          <cell r="JC715">
            <v>0</v>
          </cell>
          <cell r="JD715">
            <v>0</v>
          </cell>
          <cell r="JE715">
            <v>0</v>
          </cell>
          <cell r="JF715">
            <v>0</v>
          </cell>
          <cell r="JG715">
            <v>0</v>
          </cell>
          <cell r="JH715">
            <v>0</v>
          </cell>
          <cell r="JI715">
            <v>0</v>
          </cell>
          <cell r="JJ715">
            <v>0</v>
          </cell>
          <cell r="JK715">
            <v>0</v>
          </cell>
          <cell r="JL715">
            <v>0</v>
          </cell>
          <cell r="JM715">
            <v>0</v>
          </cell>
          <cell r="JN715">
            <v>0</v>
          </cell>
          <cell r="JO715">
            <v>0</v>
          </cell>
          <cell r="JP715">
            <v>0</v>
          </cell>
          <cell r="JQ715">
            <v>0</v>
          </cell>
        </row>
        <row r="716">
          <cell r="D716" t="str">
            <v>BAT.PX.PNC._.ITC.Li_ion_4hr_Local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0</v>
          </cell>
          <cell r="FG716">
            <v>0</v>
          </cell>
          <cell r="FH716">
            <v>0</v>
          </cell>
          <cell r="FI716">
            <v>0</v>
          </cell>
          <cell r="FJ716">
            <v>0</v>
          </cell>
          <cell r="FK716">
            <v>0</v>
          </cell>
          <cell r="FL716">
            <v>0</v>
          </cell>
          <cell r="FM716">
            <v>0</v>
          </cell>
          <cell r="FN716">
            <v>0</v>
          </cell>
          <cell r="FO716">
            <v>0</v>
          </cell>
          <cell r="FP716">
            <v>0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0</v>
          </cell>
          <cell r="GE716">
            <v>0</v>
          </cell>
          <cell r="GF716">
            <v>0</v>
          </cell>
          <cell r="GG716">
            <v>0</v>
          </cell>
          <cell r="GH716">
            <v>0</v>
          </cell>
          <cell r="GI716">
            <v>0</v>
          </cell>
          <cell r="GJ716">
            <v>0</v>
          </cell>
          <cell r="GK716">
            <v>0</v>
          </cell>
          <cell r="GL716">
            <v>0</v>
          </cell>
          <cell r="GM716">
            <v>0</v>
          </cell>
          <cell r="GN716">
            <v>0</v>
          </cell>
          <cell r="GO716">
            <v>0</v>
          </cell>
          <cell r="GP716">
            <v>0</v>
          </cell>
          <cell r="GQ716">
            <v>0</v>
          </cell>
          <cell r="GR716">
            <v>0</v>
          </cell>
          <cell r="GS716">
            <v>0</v>
          </cell>
          <cell r="GT716">
            <v>0</v>
          </cell>
          <cell r="GU716">
            <v>0</v>
          </cell>
          <cell r="GV716">
            <v>0</v>
          </cell>
          <cell r="GW716">
            <v>0</v>
          </cell>
          <cell r="GX716">
            <v>0</v>
          </cell>
          <cell r="GY716">
            <v>0</v>
          </cell>
          <cell r="GZ716">
            <v>0</v>
          </cell>
          <cell r="HA716">
            <v>0</v>
          </cell>
          <cell r="HB716">
            <v>0</v>
          </cell>
          <cell r="HC716">
            <v>0</v>
          </cell>
          <cell r="HD716">
            <v>0</v>
          </cell>
          <cell r="HE716">
            <v>0</v>
          </cell>
          <cell r="HF716">
            <v>0</v>
          </cell>
          <cell r="HG716">
            <v>0</v>
          </cell>
          <cell r="HH716">
            <v>0</v>
          </cell>
          <cell r="HI716">
            <v>0</v>
          </cell>
          <cell r="HJ716">
            <v>0</v>
          </cell>
          <cell r="HK716">
            <v>0</v>
          </cell>
          <cell r="HL716">
            <v>0</v>
          </cell>
          <cell r="HM716">
            <v>0</v>
          </cell>
          <cell r="HN716">
            <v>0</v>
          </cell>
          <cell r="HO716">
            <v>0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0</v>
          </cell>
          <cell r="HU716">
            <v>0</v>
          </cell>
          <cell r="HV716">
            <v>0</v>
          </cell>
          <cell r="HW716">
            <v>0</v>
          </cell>
          <cell r="HX716">
            <v>0</v>
          </cell>
          <cell r="HY716">
            <v>0</v>
          </cell>
          <cell r="HZ716">
            <v>0</v>
          </cell>
          <cell r="IA716">
            <v>0</v>
          </cell>
          <cell r="IB716">
            <v>0</v>
          </cell>
          <cell r="IC716">
            <v>0</v>
          </cell>
          <cell r="ID716">
            <v>0</v>
          </cell>
          <cell r="IE716">
            <v>0</v>
          </cell>
          <cell r="IF716">
            <v>0</v>
          </cell>
          <cell r="IG716">
            <v>0</v>
          </cell>
          <cell r="IH716">
            <v>0</v>
          </cell>
          <cell r="II716">
            <v>0</v>
          </cell>
          <cell r="IJ716">
            <v>0</v>
          </cell>
          <cell r="IK716">
            <v>0</v>
          </cell>
          <cell r="IL716">
            <v>0</v>
          </cell>
          <cell r="IM716">
            <v>0</v>
          </cell>
          <cell r="IN716">
            <v>0</v>
          </cell>
          <cell r="IO716">
            <v>0</v>
          </cell>
          <cell r="IP716">
            <v>0</v>
          </cell>
          <cell r="IQ716">
            <v>0</v>
          </cell>
          <cell r="IR716">
            <v>0</v>
          </cell>
          <cell r="IS716">
            <v>0</v>
          </cell>
          <cell r="IT716">
            <v>0</v>
          </cell>
          <cell r="IU716">
            <v>0</v>
          </cell>
          <cell r="IV716">
            <v>0</v>
          </cell>
          <cell r="IW716">
            <v>0</v>
          </cell>
          <cell r="IX716">
            <v>0</v>
          </cell>
          <cell r="IY716">
            <v>0</v>
          </cell>
          <cell r="IZ716">
            <v>0</v>
          </cell>
          <cell r="JA716">
            <v>0</v>
          </cell>
          <cell r="JB716">
            <v>0</v>
          </cell>
          <cell r="JC716">
            <v>0</v>
          </cell>
          <cell r="JD716">
            <v>0</v>
          </cell>
          <cell r="JE716">
            <v>0</v>
          </cell>
          <cell r="JF716">
            <v>0</v>
          </cell>
          <cell r="JG716">
            <v>0</v>
          </cell>
          <cell r="JH716">
            <v>0</v>
          </cell>
          <cell r="JI716">
            <v>0</v>
          </cell>
          <cell r="JJ716">
            <v>0</v>
          </cell>
          <cell r="JK716">
            <v>0</v>
          </cell>
          <cell r="JL716">
            <v>0</v>
          </cell>
          <cell r="JM716">
            <v>0</v>
          </cell>
          <cell r="JN716">
            <v>0</v>
          </cell>
          <cell r="JO716">
            <v>0</v>
          </cell>
          <cell r="JP716">
            <v>0</v>
          </cell>
          <cell r="JQ716">
            <v>0</v>
          </cell>
        </row>
        <row r="717">
          <cell r="D717" t="str">
            <v>BAT.PX.SOR._.ITC.Li_ion_4hr_Local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0</v>
          </cell>
          <cell r="FG717">
            <v>0</v>
          </cell>
          <cell r="FH717">
            <v>0</v>
          </cell>
          <cell r="FI717">
            <v>0</v>
          </cell>
          <cell r="FJ717">
            <v>0</v>
          </cell>
          <cell r="FK717">
            <v>0</v>
          </cell>
          <cell r="FL717">
            <v>0</v>
          </cell>
          <cell r="FM717">
            <v>0</v>
          </cell>
          <cell r="FN717">
            <v>0</v>
          </cell>
          <cell r="FO717">
            <v>0</v>
          </cell>
          <cell r="FP717">
            <v>0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0</v>
          </cell>
          <cell r="GE717">
            <v>0</v>
          </cell>
          <cell r="GF717">
            <v>0</v>
          </cell>
          <cell r="GG717">
            <v>0</v>
          </cell>
          <cell r="GH717">
            <v>0</v>
          </cell>
          <cell r="GI717">
            <v>0</v>
          </cell>
          <cell r="GJ717">
            <v>0</v>
          </cell>
          <cell r="GK717">
            <v>0</v>
          </cell>
          <cell r="GL717">
            <v>0</v>
          </cell>
          <cell r="GM717">
            <v>0</v>
          </cell>
          <cell r="GN717">
            <v>0</v>
          </cell>
          <cell r="GO717">
            <v>0</v>
          </cell>
          <cell r="GP717">
            <v>0</v>
          </cell>
          <cell r="GQ717">
            <v>0</v>
          </cell>
          <cell r="GR717">
            <v>0</v>
          </cell>
          <cell r="GS717">
            <v>0</v>
          </cell>
          <cell r="GT717">
            <v>0</v>
          </cell>
          <cell r="GU717">
            <v>0</v>
          </cell>
          <cell r="GV717">
            <v>0</v>
          </cell>
          <cell r="GW717">
            <v>0</v>
          </cell>
          <cell r="GX717">
            <v>0</v>
          </cell>
          <cell r="GY717">
            <v>0</v>
          </cell>
          <cell r="GZ717">
            <v>0</v>
          </cell>
          <cell r="HA717">
            <v>0</v>
          </cell>
          <cell r="HB717">
            <v>0</v>
          </cell>
          <cell r="HC717">
            <v>0</v>
          </cell>
          <cell r="HD717">
            <v>0</v>
          </cell>
          <cell r="HE717">
            <v>0</v>
          </cell>
          <cell r="HF717">
            <v>0</v>
          </cell>
          <cell r="HG717">
            <v>0</v>
          </cell>
          <cell r="HH717">
            <v>0</v>
          </cell>
          <cell r="HI717">
            <v>0</v>
          </cell>
          <cell r="HJ717">
            <v>0</v>
          </cell>
          <cell r="HK717">
            <v>0</v>
          </cell>
          <cell r="HL717">
            <v>0</v>
          </cell>
          <cell r="HM717">
            <v>0</v>
          </cell>
          <cell r="HN717">
            <v>0</v>
          </cell>
          <cell r="HO717">
            <v>0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0</v>
          </cell>
          <cell r="HU717">
            <v>0</v>
          </cell>
          <cell r="HV717">
            <v>0</v>
          </cell>
          <cell r="HW717">
            <v>0</v>
          </cell>
          <cell r="HX717">
            <v>0</v>
          </cell>
          <cell r="HY717">
            <v>0</v>
          </cell>
          <cell r="HZ717">
            <v>0</v>
          </cell>
          <cell r="IA717">
            <v>0</v>
          </cell>
          <cell r="IB717">
            <v>0</v>
          </cell>
          <cell r="IC717">
            <v>0</v>
          </cell>
          <cell r="ID717">
            <v>0</v>
          </cell>
          <cell r="IE717">
            <v>0</v>
          </cell>
          <cell r="IF717">
            <v>0</v>
          </cell>
          <cell r="IG717">
            <v>0</v>
          </cell>
          <cell r="IH717">
            <v>0</v>
          </cell>
          <cell r="II717">
            <v>0</v>
          </cell>
          <cell r="IJ717">
            <v>0</v>
          </cell>
          <cell r="IK717">
            <v>0</v>
          </cell>
          <cell r="IL717">
            <v>0</v>
          </cell>
          <cell r="IM717">
            <v>0</v>
          </cell>
          <cell r="IN717">
            <v>0</v>
          </cell>
          <cell r="IO717">
            <v>0</v>
          </cell>
          <cell r="IP717">
            <v>0</v>
          </cell>
          <cell r="IQ717">
            <v>0</v>
          </cell>
          <cell r="IR717">
            <v>0</v>
          </cell>
          <cell r="IS717">
            <v>0</v>
          </cell>
          <cell r="IT717">
            <v>0</v>
          </cell>
          <cell r="IU717">
            <v>0</v>
          </cell>
          <cell r="IV717">
            <v>0</v>
          </cell>
          <cell r="IW717">
            <v>0</v>
          </cell>
          <cell r="IX717">
            <v>0</v>
          </cell>
          <cell r="IY717">
            <v>0</v>
          </cell>
          <cell r="IZ717">
            <v>0</v>
          </cell>
          <cell r="JA717">
            <v>0</v>
          </cell>
          <cell r="JB717">
            <v>0</v>
          </cell>
          <cell r="JC717">
            <v>0</v>
          </cell>
          <cell r="JD717">
            <v>0</v>
          </cell>
          <cell r="JE717">
            <v>0</v>
          </cell>
          <cell r="JF717">
            <v>0</v>
          </cell>
          <cell r="JG717">
            <v>0</v>
          </cell>
          <cell r="JH717">
            <v>0</v>
          </cell>
          <cell r="JI717">
            <v>0</v>
          </cell>
          <cell r="JJ717">
            <v>0</v>
          </cell>
          <cell r="JK717">
            <v>0</v>
          </cell>
          <cell r="JL717">
            <v>0</v>
          </cell>
          <cell r="JM717">
            <v>0</v>
          </cell>
          <cell r="JN717">
            <v>0</v>
          </cell>
          <cell r="JO717">
            <v>0</v>
          </cell>
          <cell r="JP717">
            <v>0</v>
          </cell>
          <cell r="JQ717">
            <v>0</v>
          </cell>
        </row>
        <row r="718">
          <cell r="D718" t="str">
            <v>BAT.PX.UTS._.ITC.Li_ion_4hr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0</v>
          </cell>
          <cell r="FH718">
            <v>0</v>
          </cell>
          <cell r="FI718">
            <v>0</v>
          </cell>
          <cell r="FJ718">
            <v>0</v>
          </cell>
          <cell r="FK718">
            <v>0</v>
          </cell>
          <cell r="FL718">
            <v>0</v>
          </cell>
          <cell r="FM718">
            <v>0</v>
          </cell>
          <cell r="FN718">
            <v>0</v>
          </cell>
          <cell r="FO718">
            <v>0</v>
          </cell>
          <cell r="FP718">
            <v>0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0</v>
          </cell>
          <cell r="GF718">
            <v>0</v>
          </cell>
          <cell r="GG718">
            <v>0</v>
          </cell>
          <cell r="GH718">
            <v>0</v>
          </cell>
          <cell r="GI718">
            <v>0</v>
          </cell>
          <cell r="GJ718">
            <v>0</v>
          </cell>
          <cell r="GK718">
            <v>0</v>
          </cell>
          <cell r="GL718">
            <v>0</v>
          </cell>
          <cell r="GM718">
            <v>0</v>
          </cell>
          <cell r="GN718">
            <v>0</v>
          </cell>
          <cell r="GO718">
            <v>0</v>
          </cell>
          <cell r="GP718">
            <v>0</v>
          </cell>
          <cell r="GQ718">
            <v>0</v>
          </cell>
          <cell r="GR718">
            <v>0</v>
          </cell>
          <cell r="GS718">
            <v>0</v>
          </cell>
          <cell r="GT718">
            <v>0</v>
          </cell>
          <cell r="GU718">
            <v>0</v>
          </cell>
          <cell r="GV718">
            <v>0</v>
          </cell>
          <cell r="GW718">
            <v>0</v>
          </cell>
          <cell r="GX718">
            <v>0</v>
          </cell>
          <cell r="GY718">
            <v>0</v>
          </cell>
          <cell r="GZ718">
            <v>0</v>
          </cell>
          <cell r="HA718">
            <v>0</v>
          </cell>
          <cell r="HB718">
            <v>0</v>
          </cell>
          <cell r="HC718">
            <v>0</v>
          </cell>
          <cell r="HD718">
            <v>0</v>
          </cell>
          <cell r="HE718">
            <v>0</v>
          </cell>
          <cell r="HF718">
            <v>0</v>
          </cell>
          <cell r="HG718">
            <v>0</v>
          </cell>
          <cell r="HH718">
            <v>0</v>
          </cell>
          <cell r="HI718">
            <v>0</v>
          </cell>
          <cell r="HJ718">
            <v>0</v>
          </cell>
          <cell r="HK718">
            <v>0</v>
          </cell>
          <cell r="HL718">
            <v>0</v>
          </cell>
          <cell r="HM718">
            <v>0</v>
          </cell>
          <cell r="HN718">
            <v>0</v>
          </cell>
          <cell r="HO718">
            <v>0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0</v>
          </cell>
          <cell r="HU718">
            <v>0</v>
          </cell>
          <cell r="HV718">
            <v>0</v>
          </cell>
          <cell r="HW718">
            <v>0</v>
          </cell>
          <cell r="HX718">
            <v>0</v>
          </cell>
          <cell r="HY718">
            <v>0</v>
          </cell>
          <cell r="HZ718">
            <v>0</v>
          </cell>
          <cell r="IA718">
            <v>0</v>
          </cell>
          <cell r="IB718">
            <v>0</v>
          </cell>
          <cell r="IC718">
            <v>0</v>
          </cell>
          <cell r="ID718">
            <v>0</v>
          </cell>
          <cell r="IE718">
            <v>0</v>
          </cell>
          <cell r="IF718">
            <v>0</v>
          </cell>
          <cell r="IG718">
            <v>0</v>
          </cell>
          <cell r="IH718">
            <v>0</v>
          </cell>
          <cell r="II718">
            <v>0</v>
          </cell>
          <cell r="IJ718">
            <v>0</v>
          </cell>
          <cell r="IK718">
            <v>0</v>
          </cell>
          <cell r="IL718">
            <v>0</v>
          </cell>
          <cell r="IM718">
            <v>0</v>
          </cell>
          <cell r="IN718">
            <v>0</v>
          </cell>
          <cell r="IO718">
            <v>0</v>
          </cell>
          <cell r="IP718">
            <v>0</v>
          </cell>
          <cell r="IQ718">
            <v>0</v>
          </cell>
          <cell r="IR718">
            <v>0</v>
          </cell>
          <cell r="IS718">
            <v>0</v>
          </cell>
          <cell r="IT718">
            <v>0</v>
          </cell>
          <cell r="IU718">
            <v>0</v>
          </cell>
          <cell r="IV718">
            <v>0</v>
          </cell>
          <cell r="IW718">
            <v>0</v>
          </cell>
          <cell r="IX718">
            <v>0</v>
          </cell>
          <cell r="IY718">
            <v>0</v>
          </cell>
          <cell r="IZ718">
            <v>0</v>
          </cell>
          <cell r="JA718">
            <v>0</v>
          </cell>
          <cell r="JB718">
            <v>0</v>
          </cell>
          <cell r="JC718">
            <v>0</v>
          </cell>
          <cell r="JD718">
            <v>0</v>
          </cell>
          <cell r="JE718">
            <v>0</v>
          </cell>
          <cell r="JF718">
            <v>0</v>
          </cell>
          <cell r="JG718">
            <v>0</v>
          </cell>
          <cell r="JH718">
            <v>0</v>
          </cell>
          <cell r="JI718">
            <v>0</v>
          </cell>
          <cell r="JJ718">
            <v>0</v>
          </cell>
          <cell r="JK718">
            <v>0</v>
          </cell>
          <cell r="JL718">
            <v>0</v>
          </cell>
          <cell r="JM718">
            <v>0</v>
          </cell>
          <cell r="JN718">
            <v>0</v>
          </cell>
          <cell r="JO718">
            <v>0</v>
          </cell>
          <cell r="JP718">
            <v>0</v>
          </cell>
          <cell r="JQ718">
            <v>0</v>
          </cell>
        </row>
        <row r="719">
          <cell r="D719" t="str">
            <v>BAT.PX.UTS._.ITC.Li_ion_4hr_Local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0</v>
          </cell>
          <cell r="FF719">
            <v>0</v>
          </cell>
          <cell r="FG719">
            <v>0</v>
          </cell>
          <cell r="FH719">
            <v>0</v>
          </cell>
          <cell r="FI719">
            <v>0</v>
          </cell>
          <cell r="FJ719">
            <v>0</v>
          </cell>
          <cell r="FK719">
            <v>0</v>
          </cell>
          <cell r="FL719">
            <v>0</v>
          </cell>
          <cell r="FM719">
            <v>0</v>
          </cell>
          <cell r="FN719">
            <v>0</v>
          </cell>
          <cell r="FO719">
            <v>0</v>
          </cell>
          <cell r="FP719">
            <v>0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0</v>
          </cell>
          <cell r="GD719">
            <v>0</v>
          </cell>
          <cell r="GE719">
            <v>0</v>
          </cell>
          <cell r="GF719">
            <v>0</v>
          </cell>
          <cell r="GG719">
            <v>0</v>
          </cell>
          <cell r="GH719">
            <v>0</v>
          </cell>
          <cell r="GI719">
            <v>0</v>
          </cell>
          <cell r="GJ719">
            <v>0</v>
          </cell>
          <cell r="GK719">
            <v>0</v>
          </cell>
          <cell r="GL719">
            <v>0</v>
          </cell>
          <cell r="GM719">
            <v>0</v>
          </cell>
          <cell r="GN719">
            <v>0</v>
          </cell>
          <cell r="GO719">
            <v>0</v>
          </cell>
          <cell r="GP719">
            <v>0</v>
          </cell>
          <cell r="GQ719">
            <v>0</v>
          </cell>
          <cell r="GR719">
            <v>0</v>
          </cell>
          <cell r="GS719">
            <v>0</v>
          </cell>
          <cell r="GT719">
            <v>0</v>
          </cell>
          <cell r="GU719">
            <v>0</v>
          </cell>
          <cell r="GV719">
            <v>0</v>
          </cell>
          <cell r="GW719">
            <v>0</v>
          </cell>
          <cell r="GX719">
            <v>0</v>
          </cell>
          <cell r="GY719">
            <v>0</v>
          </cell>
          <cell r="GZ719">
            <v>0</v>
          </cell>
          <cell r="HA719">
            <v>0</v>
          </cell>
          <cell r="HB719">
            <v>0</v>
          </cell>
          <cell r="HC719">
            <v>0</v>
          </cell>
          <cell r="HD719">
            <v>0</v>
          </cell>
          <cell r="HE719">
            <v>0</v>
          </cell>
          <cell r="HF719">
            <v>0</v>
          </cell>
          <cell r="HG719">
            <v>0</v>
          </cell>
          <cell r="HH719">
            <v>0</v>
          </cell>
          <cell r="HI719">
            <v>0</v>
          </cell>
          <cell r="HJ719">
            <v>0</v>
          </cell>
          <cell r="HK719">
            <v>0</v>
          </cell>
          <cell r="HL719">
            <v>0</v>
          </cell>
          <cell r="HM719">
            <v>0</v>
          </cell>
          <cell r="HN719">
            <v>0</v>
          </cell>
          <cell r="HO719">
            <v>0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0</v>
          </cell>
          <cell r="HU719">
            <v>0</v>
          </cell>
          <cell r="HV719">
            <v>0</v>
          </cell>
          <cell r="HW719">
            <v>0</v>
          </cell>
          <cell r="HX719">
            <v>0</v>
          </cell>
          <cell r="HY719">
            <v>0</v>
          </cell>
          <cell r="HZ719">
            <v>0</v>
          </cell>
          <cell r="IA719">
            <v>0</v>
          </cell>
          <cell r="IB719">
            <v>0</v>
          </cell>
          <cell r="IC719">
            <v>0</v>
          </cell>
          <cell r="ID719">
            <v>0</v>
          </cell>
          <cell r="IE719">
            <v>0</v>
          </cell>
          <cell r="IF719">
            <v>0</v>
          </cell>
          <cell r="IG719">
            <v>0</v>
          </cell>
          <cell r="IH719">
            <v>0</v>
          </cell>
          <cell r="II719">
            <v>0</v>
          </cell>
          <cell r="IJ719">
            <v>0</v>
          </cell>
          <cell r="IK719">
            <v>0</v>
          </cell>
          <cell r="IL719">
            <v>0</v>
          </cell>
          <cell r="IM719">
            <v>0</v>
          </cell>
          <cell r="IN719">
            <v>0</v>
          </cell>
          <cell r="IO719">
            <v>0</v>
          </cell>
          <cell r="IP719">
            <v>0</v>
          </cell>
          <cell r="IQ719">
            <v>0</v>
          </cell>
          <cell r="IR719">
            <v>0</v>
          </cell>
          <cell r="IS719">
            <v>0</v>
          </cell>
          <cell r="IT719">
            <v>0</v>
          </cell>
          <cell r="IU719">
            <v>0</v>
          </cell>
          <cell r="IV719">
            <v>0</v>
          </cell>
          <cell r="IW719">
            <v>0</v>
          </cell>
          <cell r="IX719">
            <v>0</v>
          </cell>
          <cell r="IY719">
            <v>0</v>
          </cell>
          <cell r="IZ719">
            <v>0</v>
          </cell>
          <cell r="JA719">
            <v>0</v>
          </cell>
          <cell r="JB719">
            <v>0</v>
          </cell>
          <cell r="JC719">
            <v>0</v>
          </cell>
          <cell r="JD719">
            <v>0</v>
          </cell>
          <cell r="JE719">
            <v>0</v>
          </cell>
          <cell r="JF719">
            <v>0</v>
          </cell>
          <cell r="JG719">
            <v>0</v>
          </cell>
          <cell r="JH719">
            <v>0</v>
          </cell>
          <cell r="JI719">
            <v>0</v>
          </cell>
          <cell r="JJ719">
            <v>0</v>
          </cell>
          <cell r="JK719">
            <v>0</v>
          </cell>
          <cell r="JL719">
            <v>0</v>
          </cell>
          <cell r="JM719">
            <v>0</v>
          </cell>
          <cell r="JN719">
            <v>0</v>
          </cell>
          <cell r="JO719">
            <v>0</v>
          </cell>
          <cell r="JP719">
            <v>0</v>
          </cell>
          <cell r="JQ719">
            <v>0</v>
          </cell>
        </row>
        <row r="720">
          <cell r="D720" t="str">
            <v>BAT.PX.WMV._.ITC.Li_ion_4hr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0</v>
          </cell>
          <cell r="FF720">
            <v>0</v>
          </cell>
          <cell r="FG720">
            <v>0</v>
          </cell>
          <cell r="FH720">
            <v>0</v>
          </cell>
          <cell r="FI720">
            <v>0</v>
          </cell>
          <cell r="FJ720">
            <v>0</v>
          </cell>
          <cell r="FK720">
            <v>0</v>
          </cell>
          <cell r="FL720">
            <v>0</v>
          </cell>
          <cell r="FM720">
            <v>0</v>
          </cell>
          <cell r="FN720">
            <v>0</v>
          </cell>
          <cell r="FO720">
            <v>0</v>
          </cell>
          <cell r="FP720">
            <v>0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0</v>
          </cell>
          <cell r="GD720">
            <v>0</v>
          </cell>
          <cell r="GE720">
            <v>0</v>
          </cell>
          <cell r="GF720">
            <v>0</v>
          </cell>
          <cell r="GG720">
            <v>0</v>
          </cell>
          <cell r="GH720">
            <v>0</v>
          </cell>
          <cell r="GI720">
            <v>0</v>
          </cell>
          <cell r="GJ720">
            <v>0</v>
          </cell>
          <cell r="GK720">
            <v>0</v>
          </cell>
          <cell r="GL720">
            <v>0</v>
          </cell>
          <cell r="GM720">
            <v>0</v>
          </cell>
          <cell r="GN720">
            <v>0</v>
          </cell>
          <cell r="GO720">
            <v>0</v>
          </cell>
          <cell r="GP720">
            <v>0</v>
          </cell>
          <cell r="GQ720">
            <v>0</v>
          </cell>
          <cell r="GR720">
            <v>0</v>
          </cell>
          <cell r="GS720">
            <v>0</v>
          </cell>
          <cell r="GT720">
            <v>0</v>
          </cell>
          <cell r="GU720">
            <v>0</v>
          </cell>
          <cell r="GV720">
            <v>0</v>
          </cell>
          <cell r="GW720">
            <v>0</v>
          </cell>
          <cell r="GX720">
            <v>0</v>
          </cell>
          <cell r="GY720">
            <v>0</v>
          </cell>
          <cell r="GZ720">
            <v>0</v>
          </cell>
          <cell r="HA720">
            <v>0</v>
          </cell>
          <cell r="HB720">
            <v>0</v>
          </cell>
          <cell r="HC720">
            <v>0</v>
          </cell>
          <cell r="HD720">
            <v>0</v>
          </cell>
          <cell r="HE720">
            <v>0</v>
          </cell>
          <cell r="HF720">
            <v>0</v>
          </cell>
          <cell r="HG720">
            <v>0</v>
          </cell>
          <cell r="HH720">
            <v>0</v>
          </cell>
          <cell r="HI720">
            <v>0</v>
          </cell>
          <cell r="HJ720">
            <v>0</v>
          </cell>
          <cell r="HK720">
            <v>0</v>
          </cell>
          <cell r="HL720">
            <v>0</v>
          </cell>
          <cell r="HM720">
            <v>0</v>
          </cell>
          <cell r="HN720">
            <v>0</v>
          </cell>
          <cell r="HO720">
            <v>0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0</v>
          </cell>
          <cell r="HU720">
            <v>0</v>
          </cell>
          <cell r="HV720">
            <v>0</v>
          </cell>
          <cell r="HW720">
            <v>0</v>
          </cell>
          <cell r="HX720">
            <v>0</v>
          </cell>
          <cell r="HY720">
            <v>0</v>
          </cell>
          <cell r="HZ720">
            <v>0</v>
          </cell>
          <cell r="IA720">
            <v>0</v>
          </cell>
          <cell r="IB720">
            <v>0</v>
          </cell>
          <cell r="IC720">
            <v>0</v>
          </cell>
          <cell r="ID720">
            <v>0</v>
          </cell>
          <cell r="IE720">
            <v>0</v>
          </cell>
          <cell r="IF720">
            <v>0</v>
          </cell>
          <cell r="IG720">
            <v>0</v>
          </cell>
          <cell r="IH720">
            <v>0</v>
          </cell>
          <cell r="II720">
            <v>0</v>
          </cell>
          <cell r="IJ720">
            <v>0</v>
          </cell>
          <cell r="IK720">
            <v>0</v>
          </cell>
          <cell r="IL720">
            <v>0</v>
          </cell>
          <cell r="IM720">
            <v>0</v>
          </cell>
          <cell r="IN720">
            <v>0</v>
          </cell>
          <cell r="IO720">
            <v>0</v>
          </cell>
          <cell r="IP720">
            <v>0</v>
          </cell>
          <cell r="IQ720">
            <v>0</v>
          </cell>
          <cell r="IR720">
            <v>0</v>
          </cell>
          <cell r="IS720">
            <v>0</v>
          </cell>
          <cell r="IT720">
            <v>0</v>
          </cell>
          <cell r="IU720">
            <v>0</v>
          </cell>
          <cell r="IV720">
            <v>0</v>
          </cell>
          <cell r="IW720">
            <v>0</v>
          </cell>
          <cell r="IX720">
            <v>0</v>
          </cell>
          <cell r="IY720">
            <v>0</v>
          </cell>
          <cell r="IZ720">
            <v>0</v>
          </cell>
          <cell r="JA720">
            <v>0</v>
          </cell>
          <cell r="JB720">
            <v>0</v>
          </cell>
          <cell r="JC720">
            <v>0</v>
          </cell>
          <cell r="JD720">
            <v>0</v>
          </cell>
          <cell r="JE720">
            <v>0</v>
          </cell>
          <cell r="JF720">
            <v>0</v>
          </cell>
          <cell r="JG720">
            <v>0</v>
          </cell>
          <cell r="JH720">
            <v>0</v>
          </cell>
          <cell r="JI720">
            <v>0</v>
          </cell>
          <cell r="JJ720">
            <v>0</v>
          </cell>
          <cell r="JK720">
            <v>0</v>
          </cell>
          <cell r="JL720">
            <v>0</v>
          </cell>
          <cell r="JM720">
            <v>0</v>
          </cell>
          <cell r="JN720">
            <v>0</v>
          </cell>
          <cell r="JO720">
            <v>0</v>
          </cell>
          <cell r="JP720">
            <v>0</v>
          </cell>
          <cell r="JQ720">
            <v>0</v>
          </cell>
        </row>
        <row r="721">
          <cell r="D721" t="str">
            <v>BAT.PX.WMV._.ITC.Li_ion_4hr_Local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0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G721">
            <v>0</v>
          </cell>
          <cell r="GH721">
            <v>0</v>
          </cell>
          <cell r="GI721">
            <v>0</v>
          </cell>
          <cell r="GJ721">
            <v>0</v>
          </cell>
          <cell r="GK721">
            <v>0</v>
          </cell>
          <cell r="GL721">
            <v>0</v>
          </cell>
          <cell r="GM721">
            <v>0</v>
          </cell>
          <cell r="GN721">
            <v>0</v>
          </cell>
          <cell r="GO721">
            <v>0</v>
          </cell>
          <cell r="GP721">
            <v>0</v>
          </cell>
          <cell r="GQ721">
            <v>0</v>
          </cell>
          <cell r="GR721">
            <v>0</v>
          </cell>
          <cell r="GS721">
            <v>0</v>
          </cell>
          <cell r="GT721">
            <v>0</v>
          </cell>
          <cell r="GU721">
            <v>0</v>
          </cell>
          <cell r="GV721">
            <v>0</v>
          </cell>
          <cell r="GW721">
            <v>0</v>
          </cell>
          <cell r="GX721">
            <v>0</v>
          </cell>
          <cell r="GY721">
            <v>0</v>
          </cell>
          <cell r="GZ721">
            <v>0</v>
          </cell>
          <cell r="HA721">
            <v>0</v>
          </cell>
          <cell r="HB721">
            <v>0</v>
          </cell>
          <cell r="HC721">
            <v>0</v>
          </cell>
          <cell r="HD721">
            <v>0</v>
          </cell>
          <cell r="HE721">
            <v>0</v>
          </cell>
          <cell r="HF721">
            <v>0</v>
          </cell>
          <cell r="HG721">
            <v>0</v>
          </cell>
          <cell r="HH721">
            <v>0</v>
          </cell>
          <cell r="HI721">
            <v>0</v>
          </cell>
          <cell r="HJ721">
            <v>0</v>
          </cell>
          <cell r="HK721">
            <v>0</v>
          </cell>
          <cell r="HL721">
            <v>0</v>
          </cell>
          <cell r="HM721">
            <v>0</v>
          </cell>
          <cell r="HN721">
            <v>0</v>
          </cell>
          <cell r="HO721">
            <v>0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0</v>
          </cell>
          <cell r="HU721">
            <v>0</v>
          </cell>
          <cell r="HV721">
            <v>0</v>
          </cell>
          <cell r="HW721">
            <v>0</v>
          </cell>
          <cell r="HX721">
            <v>0</v>
          </cell>
          <cell r="HY721">
            <v>0</v>
          </cell>
          <cell r="HZ721">
            <v>0</v>
          </cell>
          <cell r="IA721">
            <v>0</v>
          </cell>
          <cell r="IB721">
            <v>0</v>
          </cell>
          <cell r="IC721">
            <v>0</v>
          </cell>
          <cell r="ID721">
            <v>0</v>
          </cell>
          <cell r="IE721">
            <v>0</v>
          </cell>
          <cell r="IF721">
            <v>0</v>
          </cell>
          <cell r="IG721">
            <v>0</v>
          </cell>
          <cell r="IH721">
            <v>0</v>
          </cell>
          <cell r="II721">
            <v>0</v>
          </cell>
          <cell r="IJ721">
            <v>0</v>
          </cell>
          <cell r="IK721">
            <v>0</v>
          </cell>
          <cell r="IL721">
            <v>0</v>
          </cell>
          <cell r="IM721">
            <v>0</v>
          </cell>
          <cell r="IN721">
            <v>0</v>
          </cell>
          <cell r="IO721">
            <v>0</v>
          </cell>
          <cell r="IP721">
            <v>0</v>
          </cell>
          <cell r="IQ721">
            <v>0</v>
          </cell>
          <cell r="IR721">
            <v>0</v>
          </cell>
          <cell r="IS721">
            <v>0</v>
          </cell>
          <cell r="IT721">
            <v>0</v>
          </cell>
          <cell r="IU721">
            <v>0</v>
          </cell>
          <cell r="IV721">
            <v>0</v>
          </cell>
          <cell r="IW721">
            <v>0</v>
          </cell>
          <cell r="IX721">
            <v>0</v>
          </cell>
          <cell r="IY721">
            <v>0</v>
          </cell>
          <cell r="IZ721">
            <v>0</v>
          </cell>
          <cell r="JA721">
            <v>0</v>
          </cell>
          <cell r="JB721">
            <v>0</v>
          </cell>
          <cell r="JC721">
            <v>0</v>
          </cell>
          <cell r="JD721">
            <v>0</v>
          </cell>
          <cell r="JE721">
            <v>0</v>
          </cell>
          <cell r="JF721">
            <v>0</v>
          </cell>
          <cell r="JG721">
            <v>0</v>
          </cell>
          <cell r="JH721">
            <v>0</v>
          </cell>
          <cell r="JI721">
            <v>0</v>
          </cell>
          <cell r="JJ721">
            <v>0</v>
          </cell>
          <cell r="JK721">
            <v>0</v>
          </cell>
          <cell r="JL721">
            <v>0</v>
          </cell>
          <cell r="JM721">
            <v>0</v>
          </cell>
          <cell r="JN721">
            <v>0</v>
          </cell>
          <cell r="JO721">
            <v>0</v>
          </cell>
          <cell r="JP721">
            <v>0</v>
          </cell>
          <cell r="JQ721">
            <v>0</v>
          </cell>
        </row>
        <row r="722">
          <cell r="D722" t="str">
            <v>BAT.PX.WSF._.ITC.Li_ion_4hr_Local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0</v>
          </cell>
          <cell r="FF722">
            <v>0</v>
          </cell>
          <cell r="FG722">
            <v>0</v>
          </cell>
          <cell r="FH722">
            <v>0</v>
          </cell>
          <cell r="FI722">
            <v>0</v>
          </cell>
          <cell r="FJ722">
            <v>0</v>
          </cell>
          <cell r="FK722">
            <v>0</v>
          </cell>
          <cell r="FL722">
            <v>0</v>
          </cell>
          <cell r="FM722">
            <v>0</v>
          </cell>
          <cell r="FN722">
            <v>0</v>
          </cell>
          <cell r="FO722">
            <v>0</v>
          </cell>
          <cell r="FP722">
            <v>0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0</v>
          </cell>
          <cell r="GD722">
            <v>0</v>
          </cell>
          <cell r="GE722">
            <v>0</v>
          </cell>
          <cell r="GF722">
            <v>0</v>
          </cell>
          <cell r="GG722">
            <v>0</v>
          </cell>
          <cell r="GH722">
            <v>0</v>
          </cell>
          <cell r="GI722">
            <v>0</v>
          </cell>
          <cell r="GJ722">
            <v>0</v>
          </cell>
          <cell r="GK722">
            <v>0</v>
          </cell>
          <cell r="GL722">
            <v>0</v>
          </cell>
          <cell r="GM722">
            <v>0</v>
          </cell>
          <cell r="GN722">
            <v>0</v>
          </cell>
          <cell r="GO722">
            <v>0</v>
          </cell>
          <cell r="GP722">
            <v>0</v>
          </cell>
          <cell r="GQ722">
            <v>0</v>
          </cell>
          <cell r="GR722">
            <v>0</v>
          </cell>
          <cell r="GS722">
            <v>0</v>
          </cell>
          <cell r="GT722">
            <v>0</v>
          </cell>
          <cell r="GU722">
            <v>0</v>
          </cell>
          <cell r="GV722">
            <v>0</v>
          </cell>
          <cell r="GW722">
            <v>0</v>
          </cell>
          <cell r="GX722">
            <v>0</v>
          </cell>
          <cell r="GY722">
            <v>0</v>
          </cell>
          <cell r="GZ722">
            <v>0</v>
          </cell>
          <cell r="HA722">
            <v>0</v>
          </cell>
          <cell r="HB722">
            <v>0</v>
          </cell>
          <cell r="HC722">
            <v>0</v>
          </cell>
          <cell r="HD722">
            <v>0</v>
          </cell>
          <cell r="HE722">
            <v>0</v>
          </cell>
          <cell r="HF722">
            <v>0</v>
          </cell>
          <cell r="HG722">
            <v>0</v>
          </cell>
          <cell r="HH722">
            <v>0</v>
          </cell>
          <cell r="HI722">
            <v>0</v>
          </cell>
          <cell r="HJ722">
            <v>0</v>
          </cell>
          <cell r="HK722">
            <v>0</v>
          </cell>
          <cell r="HL722">
            <v>0</v>
          </cell>
          <cell r="HM722">
            <v>0</v>
          </cell>
          <cell r="HN722">
            <v>0</v>
          </cell>
          <cell r="HO722">
            <v>0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0</v>
          </cell>
          <cell r="HU722">
            <v>0</v>
          </cell>
          <cell r="HV722">
            <v>0</v>
          </cell>
          <cell r="HW722">
            <v>0</v>
          </cell>
          <cell r="HX722">
            <v>0</v>
          </cell>
          <cell r="HY722">
            <v>0</v>
          </cell>
          <cell r="HZ722">
            <v>0</v>
          </cell>
          <cell r="IA722">
            <v>0</v>
          </cell>
          <cell r="IB722">
            <v>0</v>
          </cell>
          <cell r="IC722">
            <v>0</v>
          </cell>
          <cell r="ID722">
            <v>0</v>
          </cell>
          <cell r="IE722">
            <v>0</v>
          </cell>
          <cell r="IF722">
            <v>0</v>
          </cell>
          <cell r="IG722">
            <v>0</v>
          </cell>
          <cell r="IH722">
            <v>0</v>
          </cell>
          <cell r="II722">
            <v>0</v>
          </cell>
          <cell r="IJ722">
            <v>0</v>
          </cell>
          <cell r="IK722">
            <v>0</v>
          </cell>
          <cell r="IL722">
            <v>0</v>
          </cell>
          <cell r="IM722">
            <v>0</v>
          </cell>
          <cell r="IN722">
            <v>0</v>
          </cell>
          <cell r="IO722">
            <v>0</v>
          </cell>
          <cell r="IP722">
            <v>0</v>
          </cell>
          <cell r="IQ722">
            <v>0</v>
          </cell>
          <cell r="IR722">
            <v>0</v>
          </cell>
          <cell r="IS722">
            <v>0</v>
          </cell>
          <cell r="IT722">
            <v>0</v>
          </cell>
          <cell r="IU722">
            <v>0</v>
          </cell>
          <cell r="IV722">
            <v>0</v>
          </cell>
          <cell r="IW722">
            <v>0</v>
          </cell>
          <cell r="IX722">
            <v>0</v>
          </cell>
          <cell r="IY722">
            <v>0</v>
          </cell>
          <cell r="IZ722">
            <v>0</v>
          </cell>
          <cell r="JA722">
            <v>0</v>
          </cell>
          <cell r="JB722">
            <v>0</v>
          </cell>
          <cell r="JC722">
            <v>0</v>
          </cell>
          <cell r="JD722">
            <v>0</v>
          </cell>
          <cell r="JE722">
            <v>0</v>
          </cell>
          <cell r="JF722">
            <v>0</v>
          </cell>
          <cell r="JG722">
            <v>0</v>
          </cell>
          <cell r="JH722">
            <v>0</v>
          </cell>
          <cell r="JI722">
            <v>0</v>
          </cell>
          <cell r="JJ722">
            <v>0</v>
          </cell>
          <cell r="JK722">
            <v>0</v>
          </cell>
          <cell r="JL722">
            <v>0</v>
          </cell>
          <cell r="JM722">
            <v>0</v>
          </cell>
          <cell r="JN722">
            <v>0</v>
          </cell>
          <cell r="JO722">
            <v>0</v>
          </cell>
          <cell r="JP722">
            <v>0</v>
          </cell>
          <cell r="JQ722">
            <v>0</v>
          </cell>
        </row>
        <row r="723">
          <cell r="D723" t="str">
            <v>BAT.PX.WWA._.ITC.Li_ion_4hr_Local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0</v>
          </cell>
          <cell r="FF723">
            <v>0</v>
          </cell>
          <cell r="FG723">
            <v>0</v>
          </cell>
          <cell r="FH723">
            <v>0</v>
          </cell>
          <cell r="FI723">
            <v>0</v>
          </cell>
          <cell r="FJ723">
            <v>0</v>
          </cell>
          <cell r="FK723">
            <v>0</v>
          </cell>
          <cell r="FL723">
            <v>0</v>
          </cell>
          <cell r="FM723">
            <v>0</v>
          </cell>
          <cell r="FN723">
            <v>0</v>
          </cell>
          <cell r="FO723">
            <v>0</v>
          </cell>
          <cell r="FP723">
            <v>0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0</v>
          </cell>
          <cell r="GD723">
            <v>0</v>
          </cell>
          <cell r="GE723">
            <v>0</v>
          </cell>
          <cell r="GF723">
            <v>0</v>
          </cell>
          <cell r="GG723">
            <v>0</v>
          </cell>
          <cell r="GH723">
            <v>0</v>
          </cell>
          <cell r="GI723">
            <v>0</v>
          </cell>
          <cell r="GJ723">
            <v>0</v>
          </cell>
          <cell r="GK723">
            <v>0</v>
          </cell>
          <cell r="GL723">
            <v>0</v>
          </cell>
          <cell r="GM723">
            <v>0</v>
          </cell>
          <cell r="GN723">
            <v>0</v>
          </cell>
          <cell r="GO723">
            <v>0</v>
          </cell>
          <cell r="GP723">
            <v>0</v>
          </cell>
          <cell r="GQ723">
            <v>0</v>
          </cell>
          <cell r="GR723">
            <v>0</v>
          </cell>
          <cell r="GS723">
            <v>0</v>
          </cell>
          <cell r="GT723">
            <v>0</v>
          </cell>
          <cell r="GU723">
            <v>0</v>
          </cell>
          <cell r="GV723">
            <v>0</v>
          </cell>
          <cell r="GW723">
            <v>0</v>
          </cell>
          <cell r="GX723">
            <v>0</v>
          </cell>
          <cell r="GY723">
            <v>0</v>
          </cell>
          <cell r="GZ723">
            <v>0</v>
          </cell>
          <cell r="HA723">
            <v>0</v>
          </cell>
          <cell r="HB723">
            <v>0</v>
          </cell>
          <cell r="HC723">
            <v>0</v>
          </cell>
          <cell r="HD723">
            <v>0</v>
          </cell>
          <cell r="HE723">
            <v>0</v>
          </cell>
          <cell r="HF723">
            <v>0</v>
          </cell>
          <cell r="HG723">
            <v>0</v>
          </cell>
          <cell r="HH723">
            <v>0</v>
          </cell>
          <cell r="HI723">
            <v>0</v>
          </cell>
          <cell r="HJ723">
            <v>0</v>
          </cell>
          <cell r="HK723">
            <v>0</v>
          </cell>
          <cell r="HL723">
            <v>0</v>
          </cell>
          <cell r="HM723">
            <v>0</v>
          </cell>
          <cell r="HN723">
            <v>0</v>
          </cell>
          <cell r="HO723">
            <v>0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0</v>
          </cell>
          <cell r="HU723">
            <v>0</v>
          </cell>
          <cell r="HV723">
            <v>0</v>
          </cell>
          <cell r="HW723">
            <v>0</v>
          </cell>
          <cell r="HX723">
            <v>0</v>
          </cell>
          <cell r="HY723">
            <v>0</v>
          </cell>
          <cell r="HZ723">
            <v>0</v>
          </cell>
          <cell r="IA723">
            <v>0</v>
          </cell>
          <cell r="IB723">
            <v>0</v>
          </cell>
          <cell r="IC723">
            <v>0</v>
          </cell>
          <cell r="ID723">
            <v>0</v>
          </cell>
          <cell r="IE723">
            <v>0</v>
          </cell>
          <cell r="IF723">
            <v>0</v>
          </cell>
          <cell r="IG723">
            <v>0</v>
          </cell>
          <cell r="IH723">
            <v>0</v>
          </cell>
          <cell r="II723">
            <v>0</v>
          </cell>
          <cell r="IJ723">
            <v>0</v>
          </cell>
          <cell r="IK723">
            <v>0</v>
          </cell>
          <cell r="IL723">
            <v>0</v>
          </cell>
          <cell r="IM723">
            <v>0</v>
          </cell>
          <cell r="IN723">
            <v>0</v>
          </cell>
          <cell r="IO723">
            <v>0</v>
          </cell>
          <cell r="IP723">
            <v>0</v>
          </cell>
          <cell r="IQ723">
            <v>0</v>
          </cell>
          <cell r="IR723">
            <v>0</v>
          </cell>
          <cell r="IS723">
            <v>0</v>
          </cell>
          <cell r="IT723">
            <v>0</v>
          </cell>
          <cell r="IU723">
            <v>0</v>
          </cell>
          <cell r="IV723">
            <v>0</v>
          </cell>
          <cell r="IW723">
            <v>0</v>
          </cell>
          <cell r="IX723">
            <v>0</v>
          </cell>
          <cell r="IY723">
            <v>0</v>
          </cell>
          <cell r="IZ723">
            <v>0</v>
          </cell>
          <cell r="JA723">
            <v>0</v>
          </cell>
          <cell r="JB723">
            <v>0</v>
          </cell>
          <cell r="JC723">
            <v>0</v>
          </cell>
          <cell r="JD723">
            <v>0</v>
          </cell>
          <cell r="JE723">
            <v>0</v>
          </cell>
          <cell r="JF723">
            <v>0</v>
          </cell>
          <cell r="JG723">
            <v>0</v>
          </cell>
          <cell r="JH723">
            <v>0</v>
          </cell>
          <cell r="JI723">
            <v>0</v>
          </cell>
          <cell r="JJ723">
            <v>0</v>
          </cell>
          <cell r="JK723">
            <v>0</v>
          </cell>
          <cell r="JL723">
            <v>0</v>
          </cell>
          <cell r="JM723">
            <v>0</v>
          </cell>
          <cell r="JN723">
            <v>0</v>
          </cell>
          <cell r="JO723">
            <v>0</v>
          </cell>
          <cell r="JP723">
            <v>0</v>
          </cell>
          <cell r="JQ723">
            <v>0</v>
          </cell>
        </row>
        <row r="724">
          <cell r="D724" t="str">
            <v>BAT.PX.WYC._.ITC.Li_ion_4hr_Local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0</v>
          </cell>
          <cell r="FF724">
            <v>0</v>
          </cell>
          <cell r="FG724">
            <v>0</v>
          </cell>
          <cell r="FH724">
            <v>0</v>
          </cell>
          <cell r="FI724">
            <v>0</v>
          </cell>
          <cell r="FJ724">
            <v>0</v>
          </cell>
          <cell r="FK724">
            <v>0</v>
          </cell>
          <cell r="FL724">
            <v>0</v>
          </cell>
          <cell r="FM724">
            <v>0</v>
          </cell>
          <cell r="FN724">
            <v>0</v>
          </cell>
          <cell r="FO724">
            <v>0</v>
          </cell>
          <cell r="FP724">
            <v>0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0</v>
          </cell>
          <cell r="GD724">
            <v>0</v>
          </cell>
          <cell r="GE724">
            <v>0</v>
          </cell>
          <cell r="GF724">
            <v>0</v>
          </cell>
          <cell r="GG724">
            <v>0</v>
          </cell>
          <cell r="GH724">
            <v>0</v>
          </cell>
          <cell r="GI724">
            <v>0</v>
          </cell>
          <cell r="GJ724">
            <v>0</v>
          </cell>
          <cell r="GK724">
            <v>0</v>
          </cell>
          <cell r="GL724">
            <v>0</v>
          </cell>
          <cell r="GM724">
            <v>0</v>
          </cell>
          <cell r="GN724">
            <v>0</v>
          </cell>
          <cell r="GO724">
            <v>0</v>
          </cell>
          <cell r="GP724">
            <v>0</v>
          </cell>
          <cell r="GQ724">
            <v>0</v>
          </cell>
          <cell r="GR724">
            <v>0</v>
          </cell>
          <cell r="GS724">
            <v>0</v>
          </cell>
          <cell r="GT724">
            <v>0</v>
          </cell>
          <cell r="GU724">
            <v>0</v>
          </cell>
          <cell r="GV724">
            <v>0</v>
          </cell>
          <cell r="GW724">
            <v>0</v>
          </cell>
          <cell r="GX724">
            <v>0</v>
          </cell>
          <cell r="GY724">
            <v>0</v>
          </cell>
          <cell r="GZ724">
            <v>0</v>
          </cell>
          <cell r="HA724">
            <v>0</v>
          </cell>
          <cell r="HB724">
            <v>0</v>
          </cell>
          <cell r="HC724">
            <v>0</v>
          </cell>
          <cell r="HD724">
            <v>0</v>
          </cell>
          <cell r="HE724">
            <v>0</v>
          </cell>
          <cell r="HF724">
            <v>0</v>
          </cell>
          <cell r="HG724">
            <v>0</v>
          </cell>
          <cell r="HH724">
            <v>0</v>
          </cell>
          <cell r="HI724">
            <v>0</v>
          </cell>
          <cell r="HJ724">
            <v>0</v>
          </cell>
          <cell r="HK724">
            <v>0</v>
          </cell>
          <cell r="HL724">
            <v>0</v>
          </cell>
          <cell r="HM724">
            <v>0</v>
          </cell>
          <cell r="HN724">
            <v>0</v>
          </cell>
          <cell r="HO724">
            <v>0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0</v>
          </cell>
          <cell r="HU724">
            <v>0</v>
          </cell>
          <cell r="HV724">
            <v>0</v>
          </cell>
          <cell r="HW724">
            <v>0</v>
          </cell>
          <cell r="HX724">
            <v>0</v>
          </cell>
          <cell r="HY724">
            <v>0</v>
          </cell>
          <cell r="HZ724">
            <v>0</v>
          </cell>
          <cell r="IA724">
            <v>0</v>
          </cell>
          <cell r="IB724">
            <v>0</v>
          </cell>
          <cell r="IC724">
            <v>0</v>
          </cell>
          <cell r="ID724">
            <v>0</v>
          </cell>
          <cell r="IE724">
            <v>0</v>
          </cell>
          <cell r="IF724">
            <v>0</v>
          </cell>
          <cell r="IG724">
            <v>0</v>
          </cell>
          <cell r="IH724">
            <v>0</v>
          </cell>
          <cell r="II724">
            <v>0</v>
          </cell>
          <cell r="IJ724">
            <v>0</v>
          </cell>
          <cell r="IK724">
            <v>0</v>
          </cell>
          <cell r="IL724">
            <v>0</v>
          </cell>
          <cell r="IM724">
            <v>0</v>
          </cell>
          <cell r="IN724">
            <v>0</v>
          </cell>
          <cell r="IO724">
            <v>0</v>
          </cell>
          <cell r="IP724">
            <v>0</v>
          </cell>
          <cell r="IQ724">
            <v>0</v>
          </cell>
          <cell r="IR724">
            <v>0</v>
          </cell>
          <cell r="IS724">
            <v>0</v>
          </cell>
          <cell r="IT724">
            <v>0</v>
          </cell>
          <cell r="IU724">
            <v>0</v>
          </cell>
          <cell r="IV724">
            <v>0</v>
          </cell>
          <cell r="IW724">
            <v>0</v>
          </cell>
          <cell r="IX724">
            <v>0</v>
          </cell>
          <cell r="IY724">
            <v>0</v>
          </cell>
          <cell r="IZ724">
            <v>0</v>
          </cell>
          <cell r="JA724">
            <v>0</v>
          </cell>
          <cell r="JB724">
            <v>0</v>
          </cell>
          <cell r="JC724">
            <v>0</v>
          </cell>
          <cell r="JD724">
            <v>0</v>
          </cell>
          <cell r="JE724">
            <v>0</v>
          </cell>
          <cell r="JF724">
            <v>0</v>
          </cell>
          <cell r="JG724">
            <v>0</v>
          </cell>
          <cell r="JH724">
            <v>0</v>
          </cell>
          <cell r="JI724">
            <v>0</v>
          </cell>
          <cell r="JJ724">
            <v>0</v>
          </cell>
          <cell r="JK724">
            <v>0</v>
          </cell>
          <cell r="JL724">
            <v>0</v>
          </cell>
          <cell r="JM724">
            <v>0</v>
          </cell>
          <cell r="JN724">
            <v>0</v>
          </cell>
          <cell r="JO724">
            <v>0</v>
          </cell>
          <cell r="JP724">
            <v>0</v>
          </cell>
          <cell r="JQ724">
            <v>0</v>
          </cell>
        </row>
        <row r="725">
          <cell r="D725" t="str">
            <v>BAT.PX.WYE._.ITC.Li_ion_4hr_Local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0</v>
          </cell>
          <cell r="FI725">
            <v>0</v>
          </cell>
          <cell r="FJ725">
            <v>0</v>
          </cell>
          <cell r="FK725">
            <v>0</v>
          </cell>
          <cell r="FL725">
            <v>0</v>
          </cell>
          <cell r="FM725">
            <v>0</v>
          </cell>
          <cell r="FN725">
            <v>0</v>
          </cell>
          <cell r="FO725">
            <v>0</v>
          </cell>
          <cell r="FP725">
            <v>0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0</v>
          </cell>
          <cell r="GG725">
            <v>0</v>
          </cell>
          <cell r="GH725">
            <v>0</v>
          </cell>
          <cell r="GI725">
            <v>0</v>
          </cell>
          <cell r="GJ725">
            <v>0</v>
          </cell>
          <cell r="GK725">
            <v>0</v>
          </cell>
          <cell r="GL725">
            <v>0</v>
          </cell>
          <cell r="GM725">
            <v>0</v>
          </cell>
          <cell r="GN725">
            <v>0</v>
          </cell>
          <cell r="GO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0</v>
          </cell>
          <cell r="GT725">
            <v>0</v>
          </cell>
          <cell r="GU725">
            <v>0</v>
          </cell>
          <cell r="GV725">
            <v>0</v>
          </cell>
          <cell r="GW725">
            <v>0</v>
          </cell>
          <cell r="GX725">
            <v>0</v>
          </cell>
          <cell r="GY725">
            <v>0</v>
          </cell>
          <cell r="GZ725">
            <v>0</v>
          </cell>
          <cell r="HA725">
            <v>0</v>
          </cell>
          <cell r="HB725">
            <v>0</v>
          </cell>
          <cell r="HC725">
            <v>0</v>
          </cell>
          <cell r="HD725">
            <v>0</v>
          </cell>
          <cell r="HE725">
            <v>0</v>
          </cell>
          <cell r="HF725">
            <v>0</v>
          </cell>
          <cell r="HG725">
            <v>0</v>
          </cell>
          <cell r="HH725">
            <v>0</v>
          </cell>
          <cell r="HI725">
            <v>0</v>
          </cell>
          <cell r="HJ725">
            <v>0</v>
          </cell>
          <cell r="HK725">
            <v>0</v>
          </cell>
          <cell r="HL725">
            <v>0</v>
          </cell>
          <cell r="HM725">
            <v>0</v>
          </cell>
          <cell r="HN725">
            <v>0</v>
          </cell>
          <cell r="HO725">
            <v>0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0</v>
          </cell>
          <cell r="HV725">
            <v>0</v>
          </cell>
          <cell r="HW725">
            <v>0</v>
          </cell>
          <cell r="HX725">
            <v>0</v>
          </cell>
          <cell r="HY725">
            <v>0</v>
          </cell>
          <cell r="HZ725">
            <v>0</v>
          </cell>
          <cell r="IA725">
            <v>0</v>
          </cell>
          <cell r="IB725">
            <v>0</v>
          </cell>
          <cell r="IC725">
            <v>0</v>
          </cell>
          <cell r="ID725">
            <v>0</v>
          </cell>
          <cell r="IE725">
            <v>0</v>
          </cell>
          <cell r="IF725">
            <v>0</v>
          </cell>
          <cell r="IG725">
            <v>0</v>
          </cell>
          <cell r="IH725">
            <v>0</v>
          </cell>
          <cell r="II725">
            <v>0</v>
          </cell>
          <cell r="IJ725">
            <v>0</v>
          </cell>
          <cell r="IK725">
            <v>0</v>
          </cell>
          <cell r="IL725">
            <v>0</v>
          </cell>
          <cell r="IM725">
            <v>0</v>
          </cell>
          <cell r="IN725">
            <v>0</v>
          </cell>
          <cell r="IO725">
            <v>0</v>
          </cell>
          <cell r="IP725">
            <v>0</v>
          </cell>
          <cell r="IQ725">
            <v>0</v>
          </cell>
          <cell r="IR725">
            <v>0</v>
          </cell>
          <cell r="IS725">
            <v>0</v>
          </cell>
          <cell r="IT725">
            <v>0</v>
          </cell>
          <cell r="IU725">
            <v>0</v>
          </cell>
          <cell r="IV725">
            <v>0</v>
          </cell>
          <cell r="IW725">
            <v>0</v>
          </cell>
          <cell r="IX725">
            <v>0</v>
          </cell>
          <cell r="IY725">
            <v>0</v>
          </cell>
          <cell r="IZ725">
            <v>0</v>
          </cell>
          <cell r="JA725">
            <v>0</v>
          </cell>
          <cell r="JB725">
            <v>0</v>
          </cell>
          <cell r="JC725">
            <v>0</v>
          </cell>
          <cell r="JD725">
            <v>0</v>
          </cell>
          <cell r="JE725">
            <v>0</v>
          </cell>
          <cell r="JF725">
            <v>0</v>
          </cell>
          <cell r="JG725">
            <v>0</v>
          </cell>
          <cell r="JH725">
            <v>0</v>
          </cell>
          <cell r="JI725">
            <v>0</v>
          </cell>
          <cell r="JJ725">
            <v>0</v>
          </cell>
          <cell r="JK725">
            <v>0</v>
          </cell>
          <cell r="JL725">
            <v>0</v>
          </cell>
          <cell r="JM725">
            <v>0</v>
          </cell>
          <cell r="JN725">
            <v>0</v>
          </cell>
          <cell r="JO725">
            <v>0</v>
          </cell>
          <cell r="JP725">
            <v>0</v>
          </cell>
          <cell r="JQ725">
            <v>0</v>
          </cell>
        </row>
        <row r="726">
          <cell r="D726" t="str">
            <v>BAT.PX.WYN._.ITC.Li_ion_4hr_Local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0</v>
          </cell>
          <cell r="FF726">
            <v>0</v>
          </cell>
          <cell r="FG726">
            <v>0</v>
          </cell>
          <cell r="FH726">
            <v>0</v>
          </cell>
          <cell r="FI726">
            <v>0</v>
          </cell>
          <cell r="FJ726">
            <v>0</v>
          </cell>
          <cell r="FK726">
            <v>0</v>
          </cell>
          <cell r="FL726">
            <v>0</v>
          </cell>
          <cell r="FM726">
            <v>0</v>
          </cell>
          <cell r="FN726">
            <v>0</v>
          </cell>
          <cell r="FO726">
            <v>0</v>
          </cell>
          <cell r="FP726">
            <v>0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0</v>
          </cell>
          <cell r="GD726">
            <v>0</v>
          </cell>
          <cell r="GE726">
            <v>0</v>
          </cell>
          <cell r="GF726">
            <v>0</v>
          </cell>
          <cell r="GG726">
            <v>0</v>
          </cell>
          <cell r="GH726">
            <v>0</v>
          </cell>
          <cell r="GI726">
            <v>0</v>
          </cell>
          <cell r="GJ726">
            <v>0</v>
          </cell>
          <cell r="GK726">
            <v>0</v>
          </cell>
          <cell r="GL726">
            <v>0</v>
          </cell>
          <cell r="GM726">
            <v>0</v>
          </cell>
          <cell r="GN726">
            <v>0</v>
          </cell>
          <cell r="GO726">
            <v>0</v>
          </cell>
          <cell r="GP726">
            <v>0</v>
          </cell>
          <cell r="GQ726">
            <v>0</v>
          </cell>
          <cell r="GR726">
            <v>0</v>
          </cell>
          <cell r="GS726">
            <v>0</v>
          </cell>
          <cell r="GT726">
            <v>0</v>
          </cell>
          <cell r="GU726">
            <v>0</v>
          </cell>
          <cell r="GV726">
            <v>0</v>
          </cell>
          <cell r="GW726">
            <v>0</v>
          </cell>
          <cell r="GX726">
            <v>0</v>
          </cell>
          <cell r="GY726">
            <v>0</v>
          </cell>
          <cell r="GZ726">
            <v>0</v>
          </cell>
          <cell r="HA726">
            <v>0</v>
          </cell>
          <cell r="HB726">
            <v>0</v>
          </cell>
          <cell r="HC726">
            <v>0</v>
          </cell>
          <cell r="HD726">
            <v>0</v>
          </cell>
          <cell r="HE726">
            <v>0</v>
          </cell>
          <cell r="HF726">
            <v>0</v>
          </cell>
          <cell r="HG726">
            <v>0</v>
          </cell>
          <cell r="HH726">
            <v>0</v>
          </cell>
          <cell r="HI726">
            <v>0</v>
          </cell>
          <cell r="HJ726">
            <v>0</v>
          </cell>
          <cell r="HK726">
            <v>0</v>
          </cell>
          <cell r="HL726">
            <v>0</v>
          </cell>
          <cell r="HM726">
            <v>0</v>
          </cell>
          <cell r="HN726">
            <v>0</v>
          </cell>
          <cell r="HO726">
            <v>0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0</v>
          </cell>
          <cell r="HU726">
            <v>0</v>
          </cell>
          <cell r="HV726">
            <v>0</v>
          </cell>
          <cell r="HW726">
            <v>0</v>
          </cell>
          <cell r="HX726">
            <v>0</v>
          </cell>
          <cell r="HY726">
            <v>0</v>
          </cell>
          <cell r="HZ726">
            <v>0</v>
          </cell>
          <cell r="IA726">
            <v>0</v>
          </cell>
          <cell r="IB726">
            <v>0</v>
          </cell>
          <cell r="IC726">
            <v>0</v>
          </cell>
          <cell r="ID726">
            <v>0</v>
          </cell>
          <cell r="IE726">
            <v>0</v>
          </cell>
          <cell r="IF726">
            <v>0</v>
          </cell>
          <cell r="IG726">
            <v>0</v>
          </cell>
          <cell r="IH726">
            <v>0</v>
          </cell>
          <cell r="II726">
            <v>0</v>
          </cell>
          <cell r="IJ726">
            <v>0</v>
          </cell>
          <cell r="IK726">
            <v>0</v>
          </cell>
          <cell r="IL726">
            <v>0</v>
          </cell>
          <cell r="IM726">
            <v>0</v>
          </cell>
          <cell r="IN726">
            <v>0</v>
          </cell>
          <cell r="IO726">
            <v>0</v>
          </cell>
          <cell r="IP726">
            <v>0</v>
          </cell>
          <cell r="IQ726">
            <v>0</v>
          </cell>
          <cell r="IR726">
            <v>0</v>
          </cell>
          <cell r="IS726">
            <v>0</v>
          </cell>
          <cell r="IT726">
            <v>0</v>
          </cell>
          <cell r="IU726">
            <v>0</v>
          </cell>
          <cell r="IV726">
            <v>0</v>
          </cell>
          <cell r="IW726">
            <v>0</v>
          </cell>
          <cell r="IX726">
            <v>0</v>
          </cell>
          <cell r="IY726">
            <v>0</v>
          </cell>
          <cell r="IZ726">
            <v>0</v>
          </cell>
          <cell r="JA726">
            <v>0</v>
          </cell>
          <cell r="JB726">
            <v>0</v>
          </cell>
          <cell r="JC726">
            <v>0</v>
          </cell>
          <cell r="JD726">
            <v>0</v>
          </cell>
          <cell r="JE726">
            <v>0</v>
          </cell>
          <cell r="JF726">
            <v>0</v>
          </cell>
          <cell r="JG726">
            <v>0</v>
          </cell>
          <cell r="JH726">
            <v>0</v>
          </cell>
          <cell r="JI726">
            <v>0</v>
          </cell>
          <cell r="JJ726">
            <v>0</v>
          </cell>
          <cell r="JK726">
            <v>0</v>
          </cell>
          <cell r="JL726">
            <v>0</v>
          </cell>
          <cell r="JM726">
            <v>0</v>
          </cell>
          <cell r="JN726">
            <v>0</v>
          </cell>
          <cell r="JO726">
            <v>0</v>
          </cell>
          <cell r="JP726">
            <v>0</v>
          </cell>
          <cell r="JQ726">
            <v>0</v>
          </cell>
        </row>
        <row r="727">
          <cell r="D727" t="str">
            <v>BAT.PX.YAK._.ITC.Li_ion_4hr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0</v>
          </cell>
          <cell r="FF727">
            <v>0</v>
          </cell>
          <cell r="FG727">
            <v>0</v>
          </cell>
          <cell r="FH727">
            <v>0</v>
          </cell>
          <cell r="FI727">
            <v>0</v>
          </cell>
          <cell r="FJ727">
            <v>0</v>
          </cell>
          <cell r="FK727">
            <v>0</v>
          </cell>
          <cell r="FL727">
            <v>0</v>
          </cell>
          <cell r="FM727">
            <v>0</v>
          </cell>
          <cell r="FN727">
            <v>0</v>
          </cell>
          <cell r="FO727">
            <v>0</v>
          </cell>
          <cell r="FP727">
            <v>0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0</v>
          </cell>
          <cell r="GD727">
            <v>0</v>
          </cell>
          <cell r="GE727">
            <v>0</v>
          </cell>
          <cell r="GF727">
            <v>0</v>
          </cell>
          <cell r="GG727">
            <v>0</v>
          </cell>
          <cell r="GH727">
            <v>0</v>
          </cell>
          <cell r="GI727">
            <v>0</v>
          </cell>
          <cell r="GJ727">
            <v>0</v>
          </cell>
          <cell r="GK727">
            <v>0</v>
          </cell>
          <cell r="GL727">
            <v>0</v>
          </cell>
          <cell r="GM727">
            <v>0</v>
          </cell>
          <cell r="GN727">
            <v>0</v>
          </cell>
          <cell r="GO727">
            <v>0</v>
          </cell>
          <cell r="GP727">
            <v>0</v>
          </cell>
          <cell r="GQ727">
            <v>0</v>
          </cell>
          <cell r="GR727">
            <v>0</v>
          </cell>
          <cell r="GS727">
            <v>0</v>
          </cell>
          <cell r="GT727">
            <v>0</v>
          </cell>
          <cell r="GU727">
            <v>0</v>
          </cell>
          <cell r="GV727">
            <v>0</v>
          </cell>
          <cell r="GW727">
            <v>0</v>
          </cell>
          <cell r="GX727">
            <v>0</v>
          </cell>
          <cell r="GY727">
            <v>0</v>
          </cell>
          <cell r="GZ727">
            <v>0</v>
          </cell>
          <cell r="HA727">
            <v>0</v>
          </cell>
          <cell r="HB727">
            <v>0</v>
          </cell>
          <cell r="HC727">
            <v>0</v>
          </cell>
          <cell r="HD727">
            <v>0</v>
          </cell>
          <cell r="HE727">
            <v>0</v>
          </cell>
          <cell r="HF727">
            <v>0</v>
          </cell>
          <cell r="HG727">
            <v>0</v>
          </cell>
          <cell r="HH727">
            <v>0</v>
          </cell>
          <cell r="HI727">
            <v>0</v>
          </cell>
          <cell r="HJ727">
            <v>0</v>
          </cell>
          <cell r="HK727">
            <v>0</v>
          </cell>
          <cell r="HL727">
            <v>0</v>
          </cell>
          <cell r="HM727">
            <v>0</v>
          </cell>
          <cell r="HN727">
            <v>0</v>
          </cell>
          <cell r="HO727">
            <v>0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0</v>
          </cell>
          <cell r="HU727">
            <v>0</v>
          </cell>
          <cell r="HV727">
            <v>0</v>
          </cell>
          <cell r="HW727">
            <v>0</v>
          </cell>
          <cell r="HX727">
            <v>0</v>
          </cell>
          <cell r="HY727">
            <v>0</v>
          </cell>
          <cell r="HZ727">
            <v>0</v>
          </cell>
          <cell r="IA727">
            <v>0</v>
          </cell>
          <cell r="IB727">
            <v>0</v>
          </cell>
          <cell r="IC727">
            <v>0</v>
          </cell>
          <cell r="ID727">
            <v>0</v>
          </cell>
          <cell r="IE727">
            <v>0</v>
          </cell>
          <cell r="IF727">
            <v>0</v>
          </cell>
          <cell r="IG727">
            <v>0</v>
          </cell>
          <cell r="IH727">
            <v>0</v>
          </cell>
          <cell r="II727">
            <v>0</v>
          </cell>
          <cell r="IJ727">
            <v>0</v>
          </cell>
          <cell r="IK727">
            <v>0</v>
          </cell>
          <cell r="IL727">
            <v>0</v>
          </cell>
          <cell r="IM727">
            <v>0</v>
          </cell>
          <cell r="IN727">
            <v>0</v>
          </cell>
          <cell r="IO727">
            <v>0</v>
          </cell>
          <cell r="IP727">
            <v>0</v>
          </cell>
          <cell r="IQ727">
            <v>0</v>
          </cell>
          <cell r="IR727">
            <v>0</v>
          </cell>
          <cell r="IS727">
            <v>0</v>
          </cell>
          <cell r="IT727">
            <v>0</v>
          </cell>
          <cell r="IU727">
            <v>0</v>
          </cell>
          <cell r="IV727">
            <v>0</v>
          </cell>
          <cell r="IW727">
            <v>0</v>
          </cell>
          <cell r="IX727">
            <v>0</v>
          </cell>
          <cell r="IY727">
            <v>0</v>
          </cell>
          <cell r="IZ727">
            <v>0</v>
          </cell>
          <cell r="JA727">
            <v>0</v>
          </cell>
          <cell r="JB727">
            <v>0</v>
          </cell>
          <cell r="JC727">
            <v>0</v>
          </cell>
          <cell r="JD727">
            <v>0</v>
          </cell>
          <cell r="JE727">
            <v>0</v>
          </cell>
          <cell r="JF727">
            <v>0</v>
          </cell>
          <cell r="JG727">
            <v>0</v>
          </cell>
          <cell r="JH727">
            <v>0</v>
          </cell>
          <cell r="JI727">
            <v>0</v>
          </cell>
          <cell r="JJ727">
            <v>0</v>
          </cell>
          <cell r="JK727">
            <v>0</v>
          </cell>
          <cell r="JL727">
            <v>0</v>
          </cell>
          <cell r="JM727">
            <v>0</v>
          </cell>
          <cell r="JN727">
            <v>0</v>
          </cell>
          <cell r="JO727">
            <v>0</v>
          </cell>
          <cell r="JP727">
            <v>0</v>
          </cell>
          <cell r="JQ727">
            <v>0</v>
          </cell>
        </row>
        <row r="728">
          <cell r="D728" t="str">
            <v>BAT.PX.YAK._.ITC.Li_ion_4hr_Local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0</v>
          </cell>
          <cell r="FF728">
            <v>0</v>
          </cell>
          <cell r="FG728">
            <v>0</v>
          </cell>
          <cell r="FH728">
            <v>0</v>
          </cell>
          <cell r="FI728">
            <v>0</v>
          </cell>
          <cell r="FJ728">
            <v>0</v>
          </cell>
          <cell r="FK728">
            <v>0</v>
          </cell>
          <cell r="FL728">
            <v>0</v>
          </cell>
          <cell r="FM728">
            <v>0</v>
          </cell>
          <cell r="FN728">
            <v>0</v>
          </cell>
          <cell r="FO728">
            <v>0</v>
          </cell>
          <cell r="FP728">
            <v>0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0</v>
          </cell>
          <cell r="GD728">
            <v>0</v>
          </cell>
          <cell r="GE728">
            <v>0</v>
          </cell>
          <cell r="GF728">
            <v>0</v>
          </cell>
          <cell r="GG728">
            <v>0</v>
          </cell>
          <cell r="GH728">
            <v>0</v>
          </cell>
          <cell r="GI728">
            <v>0</v>
          </cell>
          <cell r="GJ728">
            <v>0</v>
          </cell>
          <cell r="GK728">
            <v>0</v>
          </cell>
          <cell r="GL728">
            <v>0</v>
          </cell>
          <cell r="GM728">
            <v>0</v>
          </cell>
          <cell r="GN728">
            <v>0</v>
          </cell>
          <cell r="GO728">
            <v>0</v>
          </cell>
          <cell r="GP728">
            <v>0</v>
          </cell>
          <cell r="GQ728">
            <v>0</v>
          </cell>
          <cell r="GR728">
            <v>0</v>
          </cell>
          <cell r="GS728">
            <v>0</v>
          </cell>
          <cell r="GT728">
            <v>0</v>
          </cell>
          <cell r="GU728">
            <v>0</v>
          </cell>
          <cell r="GV728">
            <v>0</v>
          </cell>
          <cell r="GW728">
            <v>0</v>
          </cell>
          <cell r="GX728">
            <v>0</v>
          </cell>
          <cell r="GY728">
            <v>0</v>
          </cell>
          <cell r="GZ728">
            <v>0</v>
          </cell>
          <cell r="HA728">
            <v>0</v>
          </cell>
          <cell r="HB728">
            <v>0</v>
          </cell>
          <cell r="HC728">
            <v>0</v>
          </cell>
          <cell r="HD728">
            <v>0</v>
          </cell>
          <cell r="HE728">
            <v>0</v>
          </cell>
          <cell r="HF728">
            <v>0</v>
          </cell>
          <cell r="HG728">
            <v>0</v>
          </cell>
          <cell r="HH728">
            <v>0</v>
          </cell>
          <cell r="HI728">
            <v>0</v>
          </cell>
          <cell r="HJ728">
            <v>0</v>
          </cell>
          <cell r="HK728">
            <v>0</v>
          </cell>
          <cell r="HL728">
            <v>0</v>
          </cell>
          <cell r="HM728">
            <v>0</v>
          </cell>
          <cell r="HN728">
            <v>0</v>
          </cell>
          <cell r="HO728">
            <v>0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0</v>
          </cell>
          <cell r="HU728">
            <v>0</v>
          </cell>
          <cell r="HV728">
            <v>0</v>
          </cell>
          <cell r="HW728">
            <v>0</v>
          </cell>
          <cell r="HX728">
            <v>0</v>
          </cell>
          <cell r="HY728">
            <v>0</v>
          </cell>
          <cell r="HZ728">
            <v>0</v>
          </cell>
          <cell r="IA728">
            <v>0</v>
          </cell>
          <cell r="IB728">
            <v>0</v>
          </cell>
          <cell r="IC728">
            <v>0</v>
          </cell>
          <cell r="ID728">
            <v>0</v>
          </cell>
          <cell r="IE728">
            <v>0</v>
          </cell>
          <cell r="IF728">
            <v>0</v>
          </cell>
          <cell r="IG728">
            <v>0</v>
          </cell>
          <cell r="IH728">
            <v>0</v>
          </cell>
          <cell r="II728">
            <v>0</v>
          </cell>
          <cell r="IJ728">
            <v>0</v>
          </cell>
          <cell r="IK728">
            <v>0</v>
          </cell>
          <cell r="IL728">
            <v>0</v>
          </cell>
          <cell r="IM728">
            <v>0</v>
          </cell>
          <cell r="IN728">
            <v>0</v>
          </cell>
          <cell r="IO728">
            <v>0</v>
          </cell>
          <cell r="IP728">
            <v>0</v>
          </cell>
          <cell r="IQ728">
            <v>0</v>
          </cell>
          <cell r="IR728">
            <v>0</v>
          </cell>
          <cell r="IS728">
            <v>0</v>
          </cell>
          <cell r="IT728">
            <v>0</v>
          </cell>
          <cell r="IU728">
            <v>0</v>
          </cell>
          <cell r="IV728">
            <v>0</v>
          </cell>
          <cell r="IW728">
            <v>0</v>
          </cell>
          <cell r="IX728">
            <v>0</v>
          </cell>
          <cell r="IY728">
            <v>0</v>
          </cell>
          <cell r="IZ728">
            <v>0</v>
          </cell>
          <cell r="JA728">
            <v>0</v>
          </cell>
          <cell r="JB728">
            <v>0</v>
          </cell>
          <cell r="JC728">
            <v>0</v>
          </cell>
          <cell r="JD728">
            <v>0</v>
          </cell>
          <cell r="JE728">
            <v>0</v>
          </cell>
          <cell r="JF728">
            <v>0</v>
          </cell>
          <cell r="JG728">
            <v>0</v>
          </cell>
          <cell r="JH728">
            <v>0</v>
          </cell>
          <cell r="JI728">
            <v>0</v>
          </cell>
          <cell r="JJ728">
            <v>0</v>
          </cell>
          <cell r="JK728">
            <v>0</v>
          </cell>
          <cell r="JL728">
            <v>0</v>
          </cell>
          <cell r="JM728">
            <v>0</v>
          </cell>
          <cell r="JN728">
            <v>0</v>
          </cell>
          <cell r="JO728">
            <v>0</v>
          </cell>
          <cell r="JP728">
            <v>0</v>
          </cell>
          <cell r="JQ728">
            <v>0</v>
          </cell>
        </row>
        <row r="729">
          <cell r="D729" t="str">
            <v>BAT.PX.BDG._.ITC.Li_ion_8hr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0</v>
          </cell>
          <cell r="FF729">
            <v>0</v>
          </cell>
          <cell r="FG729">
            <v>0</v>
          </cell>
          <cell r="FH729">
            <v>0</v>
          </cell>
          <cell r="FI729">
            <v>0</v>
          </cell>
          <cell r="FJ729">
            <v>0</v>
          </cell>
          <cell r="FK729">
            <v>0</v>
          </cell>
          <cell r="FL729">
            <v>0</v>
          </cell>
          <cell r="FM729">
            <v>0</v>
          </cell>
          <cell r="FN729">
            <v>0</v>
          </cell>
          <cell r="FO729">
            <v>0</v>
          </cell>
          <cell r="FP729">
            <v>0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0</v>
          </cell>
          <cell r="GD729">
            <v>0</v>
          </cell>
          <cell r="GE729">
            <v>0</v>
          </cell>
          <cell r="GF729">
            <v>0</v>
          </cell>
          <cell r="GG729">
            <v>0</v>
          </cell>
          <cell r="GH729">
            <v>0</v>
          </cell>
          <cell r="GI729">
            <v>0</v>
          </cell>
          <cell r="GJ729">
            <v>0</v>
          </cell>
          <cell r="GK729">
            <v>0</v>
          </cell>
          <cell r="GL729">
            <v>0</v>
          </cell>
          <cell r="GM729">
            <v>0</v>
          </cell>
          <cell r="GN729">
            <v>0</v>
          </cell>
          <cell r="GO729">
            <v>0</v>
          </cell>
          <cell r="GP729">
            <v>0</v>
          </cell>
          <cell r="GQ729">
            <v>0</v>
          </cell>
          <cell r="GR729">
            <v>0</v>
          </cell>
          <cell r="GS729">
            <v>0</v>
          </cell>
          <cell r="GT729">
            <v>0</v>
          </cell>
          <cell r="GU729">
            <v>0</v>
          </cell>
          <cell r="GV729">
            <v>0</v>
          </cell>
          <cell r="GW729">
            <v>0</v>
          </cell>
          <cell r="GX729">
            <v>0</v>
          </cell>
          <cell r="GY729">
            <v>0</v>
          </cell>
          <cell r="GZ729">
            <v>0</v>
          </cell>
          <cell r="HA729">
            <v>0</v>
          </cell>
          <cell r="HB729">
            <v>0</v>
          </cell>
          <cell r="HC729">
            <v>0</v>
          </cell>
          <cell r="HD729">
            <v>0</v>
          </cell>
          <cell r="HE729">
            <v>0</v>
          </cell>
          <cell r="HF729">
            <v>0</v>
          </cell>
          <cell r="HG729">
            <v>0</v>
          </cell>
          <cell r="HH729">
            <v>0</v>
          </cell>
          <cell r="HI729">
            <v>0</v>
          </cell>
          <cell r="HJ729">
            <v>0</v>
          </cell>
          <cell r="HK729">
            <v>0</v>
          </cell>
          <cell r="HL729">
            <v>0</v>
          </cell>
          <cell r="HM729">
            <v>0</v>
          </cell>
          <cell r="HN729">
            <v>0</v>
          </cell>
          <cell r="HO729">
            <v>0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0</v>
          </cell>
          <cell r="HU729">
            <v>0</v>
          </cell>
          <cell r="HV729">
            <v>0</v>
          </cell>
          <cell r="HW729">
            <v>0</v>
          </cell>
          <cell r="HX729">
            <v>0</v>
          </cell>
          <cell r="HY729">
            <v>0</v>
          </cell>
          <cell r="HZ729">
            <v>0</v>
          </cell>
          <cell r="IA729">
            <v>0</v>
          </cell>
          <cell r="IB729">
            <v>0</v>
          </cell>
          <cell r="IC729">
            <v>0</v>
          </cell>
          <cell r="ID729">
            <v>0</v>
          </cell>
          <cell r="IE729">
            <v>0</v>
          </cell>
          <cell r="IF729">
            <v>0</v>
          </cell>
          <cell r="IG729">
            <v>0</v>
          </cell>
          <cell r="IH729">
            <v>0</v>
          </cell>
          <cell r="II729">
            <v>0</v>
          </cell>
          <cell r="IJ729">
            <v>0</v>
          </cell>
          <cell r="IK729">
            <v>0</v>
          </cell>
          <cell r="IL729">
            <v>0</v>
          </cell>
          <cell r="IM729">
            <v>0</v>
          </cell>
          <cell r="IN729">
            <v>0</v>
          </cell>
          <cell r="IO729">
            <v>0</v>
          </cell>
          <cell r="IP729">
            <v>0</v>
          </cell>
          <cell r="IQ729">
            <v>0</v>
          </cell>
          <cell r="IR729">
            <v>0</v>
          </cell>
          <cell r="IS729">
            <v>0</v>
          </cell>
          <cell r="IT729">
            <v>0</v>
          </cell>
          <cell r="IU729">
            <v>0</v>
          </cell>
          <cell r="IV729">
            <v>0</v>
          </cell>
          <cell r="IW729">
            <v>0</v>
          </cell>
          <cell r="IX729">
            <v>0</v>
          </cell>
          <cell r="IY729">
            <v>0</v>
          </cell>
          <cell r="IZ729">
            <v>0</v>
          </cell>
          <cell r="JA729">
            <v>0</v>
          </cell>
          <cell r="JB729">
            <v>0</v>
          </cell>
          <cell r="JC729">
            <v>0</v>
          </cell>
          <cell r="JD729">
            <v>0</v>
          </cell>
          <cell r="JE729">
            <v>0</v>
          </cell>
          <cell r="JF729">
            <v>0</v>
          </cell>
          <cell r="JG729">
            <v>0</v>
          </cell>
          <cell r="JH729">
            <v>0</v>
          </cell>
          <cell r="JI729">
            <v>0</v>
          </cell>
          <cell r="JJ729">
            <v>0</v>
          </cell>
          <cell r="JK729">
            <v>0</v>
          </cell>
          <cell r="JL729">
            <v>0</v>
          </cell>
          <cell r="JM729">
            <v>0</v>
          </cell>
          <cell r="JN729">
            <v>0</v>
          </cell>
          <cell r="JO729">
            <v>0</v>
          </cell>
          <cell r="JP729">
            <v>0</v>
          </cell>
          <cell r="JQ729">
            <v>0</v>
          </cell>
        </row>
        <row r="730">
          <cell r="D730" t="str">
            <v>BAT.PX.COR._.ITC.Li_ion_8hr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0</v>
          </cell>
          <cell r="FF730">
            <v>0</v>
          </cell>
          <cell r="FG730">
            <v>0</v>
          </cell>
          <cell r="FH730">
            <v>0</v>
          </cell>
          <cell r="FI730">
            <v>0</v>
          </cell>
          <cell r="FJ730">
            <v>0</v>
          </cell>
          <cell r="FK730">
            <v>0</v>
          </cell>
          <cell r="FL730">
            <v>0</v>
          </cell>
          <cell r="FM730">
            <v>0</v>
          </cell>
          <cell r="FN730">
            <v>0</v>
          </cell>
          <cell r="FO730">
            <v>0</v>
          </cell>
          <cell r="FP730">
            <v>0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0</v>
          </cell>
          <cell r="GD730">
            <v>0</v>
          </cell>
          <cell r="GE730">
            <v>0</v>
          </cell>
          <cell r="GF730">
            <v>0</v>
          </cell>
          <cell r="GG730">
            <v>0</v>
          </cell>
          <cell r="GH730">
            <v>0</v>
          </cell>
          <cell r="GI730">
            <v>0</v>
          </cell>
          <cell r="GJ730">
            <v>0</v>
          </cell>
          <cell r="GK730">
            <v>0</v>
          </cell>
          <cell r="GL730">
            <v>0</v>
          </cell>
          <cell r="GM730">
            <v>0</v>
          </cell>
          <cell r="GN730">
            <v>0</v>
          </cell>
          <cell r="GO730">
            <v>0</v>
          </cell>
          <cell r="GP730">
            <v>0</v>
          </cell>
          <cell r="GQ730">
            <v>0</v>
          </cell>
          <cell r="GR730">
            <v>0</v>
          </cell>
          <cell r="GS730">
            <v>0</v>
          </cell>
          <cell r="GT730">
            <v>0</v>
          </cell>
          <cell r="GU730">
            <v>0</v>
          </cell>
          <cell r="GV730">
            <v>0</v>
          </cell>
          <cell r="GW730">
            <v>0</v>
          </cell>
          <cell r="GX730">
            <v>0</v>
          </cell>
          <cell r="GY730">
            <v>0</v>
          </cell>
          <cell r="GZ730">
            <v>0</v>
          </cell>
          <cell r="HA730">
            <v>0</v>
          </cell>
          <cell r="HB730">
            <v>0</v>
          </cell>
          <cell r="HC730">
            <v>0</v>
          </cell>
          <cell r="HD730">
            <v>0</v>
          </cell>
          <cell r="HE730">
            <v>0</v>
          </cell>
          <cell r="HF730">
            <v>0</v>
          </cell>
          <cell r="HG730">
            <v>0</v>
          </cell>
          <cell r="HH730">
            <v>0</v>
          </cell>
          <cell r="HI730">
            <v>0</v>
          </cell>
          <cell r="HJ730">
            <v>0</v>
          </cell>
          <cell r="HK730">
            <v>0</v>
          </cell>
          <cell r="HL730">
            <v>0</v>
          </cell>
          <cell r="HM730">
            <v>0</v>
          </cell>
          <cell r="HN730">
            <v>0</v>
          </cell>
          <cell r="HO730">
            <v>0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0</v>
          </cell>
          <cell r="HU730">
            <v>0</v>
          </cell>
          <cell r="HV730">
            <v>0</v>
          </cell>
          <cell r="HW730">
            <v>0</v>
          </cell>
          <cell r="HX730">
            <v>0</v>
          </cell>
          <cell r="HY730">
            <v>0</v>
          </cell>
          <cell r="HZ730">
            <v>0</v>
          </cell>
          <cell r="IA730">
            <v>0</v>
          </cell>
          <cell r="IB730">
            <v>0</v>
          </cell>
          <cell r="IC730">
            <v>0</v>
          </cell>
          <cell r="ID730">
            <v>0</v>
          </cell>
          <cell r="IE730">
            <v>0</v>
          </cell>
          <cell r="IF730">
            <v>0</v>
          </cell>
          <cell r="IG730">
            <v>0</v>
          </cell>
          <cell r="IH730">
            <v>0</v>
          </cell>
          <cell r="II730">
            <v>0</v>
          </cell>
          <cell r="IJ730">
            <v>0</v>
          </cell>
          <cell r="IK730">
            <v>0</v>
          </cell>
          <cell r="IL730">
            <v>0</v>
          </cell>
          <cell r="IM730">
            <v>0</v>
          </cell>
          <cell r="IN730">
            <v>0</v>
          </cell>
          <cell r="IO730">
            <v>0</v>
          </cell>
          <cell r="IP730">
            <v>0</v>
          </cell>
          <cell r="IQ730">
            <v>0</v>
          </cell>
          <cell r="IR730">
            <v>0</v>
          </cell>
          <cell r="IS730">
            <v>0</v>
          </cell>
          <cell r="IT730">
            <v>0</v>
          </cell>
          <cell r="IU730">
            <v>0</v>
          </cell>
          <cell r="IV730">
            <v>0</v>
          </cell>
          <cell r="IW730">
            <v>0</v>
          </cell>
          <cell r="IX730">
            <v>0</v>
          </cell>
          <cell r="IY730">
            <v>0</v>
          </cell>
          <cell r="IZ730">
            <v>0</v>
          </cell>
          <cell r="JA730">
            <v>0</v>
          </cell>
          <cell r="JB730">
            <v>0</v>
          </cell>
          <cell r="JC730">
            <v>0</v>
          </cell>
          <cell r="JD730">
            <v>0</v>
          </cell>
          <cell r="JE730">
            <v>0</v>
          </cell>
          <cell r="JF730">
            <v>0</v>
          </cell>
          <cell r="JG730">
            <v>0</v>
          </cell>
          <cell r="JH730">
            <v>0</v>
          </cell>
          <cell r="JI730">
            <v>0</v>
          </cell>
          <cell r="JJ730">
            <v>0</v>
          </cell>
          <cell r="JK730">
            <v>0</v>
          </cell>
          <cell r="JL730">
            <v>0</v>
          </cell>
          <cell r="JM730">
            <v>0</v>
          </cell>
          <cell r="JN730">
            <v>0</v>
          </cell>
          <cell r="JO730">
            <v>0</v>
          </cell>
          <cell r="JP730">
            <v>0</v>
          </cell>
          <cell r="JQ730">
            <v>0</v>
          </cell>
        </row>
        <row r="731">
          <cell r="D731" t="str">
            <v>BAT.PX.DJW._.ITC.Li_ion_8hr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0</v>
          </cell>
          <cell r="FF731">
            <v>0</v>
          </cell>
          <cell r="FG731">
            <v>0</v>
          </cell>
          <cell r="FH731">
            <v>0</v>
          </cell>
          <cell r="FI731">
            <v>0</v>
          </cell>
          <cell r="FJ731">
            <v>0</v>
          </cell>
          <cell r="FK731">
            <v>0</v>
          </cell>
          <cell r="FL731">
            <v>0</v>
          </cell>
          <cell r="FM731">
            <v>0</v>
          </cell>
          <cell r="FN731">
            <v>0</v>
          </cell>
          <cell r="FO731">
            <v>0</v>
          </cell>
          <cell r="FP731">
            <v>0</v>
          </cell>
          <cell r="FQ731">
            <v>0</v>
          </cell>
          <cell r="FR731">
            <v>0</v>
          </cell>
          <cell r="FS731">
            <v>0</v>
          </cell>
          <cell r="FT731">
            <v>0</v>
          </cell>
          <cell r="FU731">
            <v>0</v>
          </cell>
          <cell r="FV731">
            <v>0</v>
          </cell>
          <cell r="FW731">
            <v>0</v>
          </cell>
          <cell r="FX731">
            <v>0</v>
          </cell>
          <cell r="FY731">
            <v>0</v>
          </cell>
          <cell r="FZ731">
            <v>0</v>
          </cell>
          <cell r="GA731">
            <v>0</v>
          </cell>
          <cell r="GB731">
            <v>0</v>
          </cell>
          <cell r="GC731">
            <v>0</v>
          </cell>
          <cell r="GD731">
            <v>0</v>
          </cell>
          <cell r="GE731">
            <v>0</v>
          </cell>
          <cell r="GF731">
            <v>0</v>
          </cell>
          <cell r="GG731">
            <v>0</v>
          </cell>
          <cell r="GH731">
            <v>0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O731">
            <v>0</v>
          </cell>
          <cell r="GP731">
            <v>0</v>
          </cell>
          <cell r="GQ731">
            <v>0</v>
          </cell>
          <cell r="GR731">
            <v>0</v>
          </cell>
          <cell r="GS731">
            <v>0</v>
          </cell>
          <cell r="GT731">
            <v>0</v>
          </cell>
          <cell r="GU731">
            <v>0</v>
          </cell>
          <cell r="GV731">
            <v>0</v>
          </cell>
          <cell r="GW731">
            <v>0</v>
          </cell>
          <cell r="GX731">
            <v>0</v>
          </cell>
          <cell r="GY731">
            <v>0</v>
          </cell>
          <cell r="GZ731">
            <v>0</v>
          </cell>
          <cell r="HA731">
            <v>0</v>
          </cell>
          <cell r="HB731">
            <v>0</v>
          </cell>
          <cell r="HC731">
            <v>0</v>
          </cell>
          <cell r="HD731">
            <v>0</v>
          </cell>
          <cell r="HE731">
            <v>0</v>
          </cell>
          <cell r="HF731">
            <v>0</v>
          </cell>
          <cell r="HG731">
            <v>0</v>
          </cell>
          <cell r="HH731">
            <v>0</v>
          </cell>
          <cell r="HI731">
            <v>0</v>
          </cell>
          <cell r="HJ731">
            <v>0</v>
          </cell>
          <cell r="HK731">
            <v>0</v>
          </cell>
          <cell r="HL731">
            <v>0</v>
          </cell>
          <cell r="HM731">
            <v>0</v>
          </cell>
          <cell r="HN731">
            <v>0</v>
          </cell>
          <cell r="HO731">
            <v>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0</v>
          </cell>
          <cell r="HU731">
            <v>0</v>
          </cell>
          <cell r="HV731">
            <v>0</v>
          </cell>
          <cell r="HW731">
            <v>0</v>
          </cell>
          <cell r="HX731">
            <v>0</v>
          </cell>
          <cell r="HY731">
            <v>0</v>
          </cell>
          <cell r="HZ731">
            <v>0</v>
          </cell>
          <cell r="IA731">
            <v>0</v>
          </cell>
          <cell r="IB731">
            <v>0</v>
          </cell>
          <cell r="IC731">
            <v>0</v>
          </cell>
          <cell r="ID731">
            <v>0</v>
          </cell>
          <cell r="IE731">
            <v>0</v>
          </cell>
          <cell r="IF731">
            <v>0</v>
          </cell>
          <cell r="IG731">
            <v>0</v>
          </cell>
          <cell r="IH731">
            <v>0</v>
          </cell>
          <cell r="II731">
            <v>0</v>
          </cell>
          <cell r="IJ731">
            <v>0</v>
          </cell>
          <cell r="IK731">
            <v>0</v>
          </cell>
          <cell r="IL731">
            <v>0</v>
          </cell>
          <cell r="IM731">
            <v>0</v>
          </cell>
          <cell r="IN731">
            <v>0</v>
          </cell>
          <cell r="IO731">
            <v>0</v>
          </cell>
          <cell r="IP731">
            <v>0</v>
          </cell>
          <cell r="IQ731">
            <v>0</v>
          </cell>
          <cell r="IR731">
            <v>0</v>
          </cell>
          <cell r="IS731">
            <v>0</v>
          </cell>
          <cell r="IT731">
            <v>0</v>
          </cell>
          <cell r="IU731">
            <v>0</v>
          </cell>
          <cell r="IV731">
            <v>0</v>
          </cell>
          <cell r="IW731">
            <v>0</v>
          </cell>
          <cell r="IX731">
            <v>0</v>
          </cell>
          <cell r="IY731">
            <v>0</v>
          </cell>
          <cell r="IZ731">
            <v>0</v>
          </cell>
          <cell r="JA731">
            <v>0</v>
          </cell>
          <cell r="JB731">
            <v>0</v>
          </cell>
          <cell r="JC731">
            <v>0</v>
          </cell>
          <cell r="JD731">
            <v>0</v>
          </cell>
          <cell r="JE731">
            <v>0</v>
          </cell>
          <cell r="JF731">
            <v>0</v>
          </cell>
          <cell r="JG731">
            <v>0</v>
          </cell>
          <cell r="JH731">
            <v>0</v>
          </cell>
          <cell r="JI731">
            <v>0</v>
          </cell>
          <cell r="JJ731">
            <v>0</v>
          </cell>
          <cell r="JK731">
            <v>0</v>
          </cell>
          <cell r="JL731">
            <v>0</v>
          </cell>
          <cell r="JM731">
            <v>0</v>
          </cell>
          <cell r="JN731">
            <v>0</v>
          </cell>
          <cell r="JO731">
            <v>0</v>
          </cell>
          <cell r="JP731">
            <v>0</v>
          </cell>
          <cell r="JQ731">
            <v>0</v>
          </cell>
        </row>
        <row r="732">
          <cell r="D732" t="str">
            <v>BAT.PX.HTG._.ITC.Li_ion_8hr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0</v>
          </cell>
          <cell r="FF732">
            <v>0</v>
          </cell>
          <cell r="FG732">
            <v>0</v>
          </cell>
          <cell r="FH732">
            <v>0</v>
          </cell>
          <cell r="FI732">
            <v>0</v>
          </cell>
          <cell r="FJ732">
            <v>0</v>
          </cell>
          <cell r="FK732">
            <v>0</v>
          </cell>
          <cell r="FL732">
            <v>0</v>
          </cell>
          <cell r="FM732">
            <v>0</v>
          </cell>
          <cell r="FN732">
            <v>0</v>
          </cell>
          <cell r="FO732">
            <v>0</v>
          </cell>
          <cell r="FP732">
            <v>0</v>
          </cell>
          <cell r="FQ732">
            <v>0</v>
          </cell>
          <cell r="FR732">
            <v>0</v>
          </cell>
          <cell r="FS732">
            <v>0</v>
          </cell>
          <cell r="FT732">
            <v>0</v>
          </cell>
          <cell r="FU732">
            <v>0</v>
          </cell>
          <cell r="FV732">
            <v>0</v>
          </cell>
          <cell r="FW732">
            <v>0</v>
          </cell>
          <cell r="FX732">
            <v>0</v>
          </cell>
          <cell r="FY732">
            <v>0</v>
          </cell>
          <cell r="FZ732">
            <v>0</v>
          </cell>
          <cell r="GA732">
            <v>0</v>
          </cell>
          <cell r="GB732">
            <v>0</v>
          </cell>
          <cell r="GC732">
            <v>0</v>
          </cell>
          <cell r="GD732">
            <v>0</v>
          </cell>
          <cell r="GE732">
            <v>0</v>
          </cell>
          <cell r="GF732">
            <v>0</v>
          </cell>
          <cell r="GG732">
            <v>0</v>
          </cell>
          <cell r="GH732">
            <v>0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O732">
            <v>0</v>
          </cell>
          <cell r="GP732">
            <v>0</v>
          </cell>
          <cell r="GQ732">
            <v>0</v>
          </cell>
          <cell r="GR732">
            <v>0</v>
          </cell>
          <cell r="GS732">
            <v>0</v>
          </cell>
          <cell r="GT732">
            <v>0</v>
          </cell>
          <cell r="GU732">
            <v>0</v>
          </cell>
          <cell r="GV732">
            <v>0</v>
          </cell>
          <cell r="GW732">
            <v>0</v>
          </cell>
          <cell r="GX732">
            <v>0</v>
          </cell>
          <cell r="GY732">
            <v>0</v>
          </cell>
          <cell r="GZ732">
            <v>0</v>
          </cell>
          <cell r="HA732">
            <v>0</v>
          </cell>
          <cell r="HB732">
            <v>0</v>
          </cell>
          <cell r="HC732">
            <v>0</v>
          </cell>
          <cell r="HD732">
            <v>0</v>
          </cell>
          <cell r="HE732">
            <v>0</v>
          </cell>
          <cell r="HF732">
            <v>0</v>
          </cell>
          <cell r="HG732">
            <v>0</v>
          </cell>
          <cell r="HH732">
            <v>0</v>
          </cell>
          <cell r="HI732">
            <v>0</v>
          </cell>
          <cell r="HJ732">
            <v>0</v>
          </cell>
          <cell r="HK732">
            <v>0</v>
          </cell>
          <cell r="HL732">
            <v>0</v>
          </cell>
          <cell r="HM732">
            <v>0</v>
          </cell>
          <cell r="HN732">
            <v>0</v>
          </cell>
          <cell r="HO732">
            <v>0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0</v>
          </cell>
          <cell r="HU732">
            <v>0</v>
          </cell>
          <cell r="HV732">
            <v>0</v>
          </cell>
          <cell r="HW732">
            <v>0</v>
          </cell>
          <cell r="HX732">
            <v>0</v>
          </cell>
          <cell r="HY732">
            <v>0</v>
          </cell>
          <cell r="HZ732">
            <v>0</v>
          </cell>
          <cell r="IA732">
            <v>0</v>
          </cell>
          <cell r="IB732">
            <v>0</v>
          </cell>
          <cell r="IC732">
            <v>0</v>
          </cell>
          <cell r="ID732">
            <v>0</v>
          </cell>
          <cell r="IE732">
            <v>0</v>
          </cell>
          <cell r="IF732">
            <v>0</v>
          </cell>
          <cell r="IG732">
            <v>0</v>
          </cell>
          <cell r="IH732">
            <v>0</v>
          </cell>
          <cell r="II732">
            <v>0</v>
          </cell>
          <cell r="IJ732">
            <v>0</v>
          </cell>
          <cell r="IK732">
            <v>0</v>
          </cell>
          <cell r="IL732">
            <v>0</v>
          </cell>
          <cell r="IM732">
            <v>0</v>
          </cell>
          <cell r="IN732">
            <v>0</v>
          </cell>
          <cell r="IO732">
            <v>0</v>
          </cell>
          <cell r="IP732">
            <v>0</v>
          </cell>
          <cell r="IQ732">
            <v>0</v>
          </cell>
          <cell r="IR732">
            <v>0</v>
          </cell>
          <cell r="IS732">
            <v>0</v>
          </cell>
          <cell r="IT732">
            <v>0</v>
          </cell>
          <cell r="IU732">
            <v>0</v>
          </cell>
          <cell r="IV732">
            <v>0</v>
          </cell>
          <cell r="IW732">
            <v>0</v>
          </cell>
          <cell r="IX732">
            <v>0</v>
          </cell>
          <cell r="IY732">
            <v>0</v>
          </cell>
          <cell r="IZ732">
            <v>0</v>
          </cell>
          <cell r="JA732">
            <v>0</v>
          </cell>
          <cell r="JB732">
            <v>0</v>
          </cell>
          <cell r="JC732">
            <v>0</v>
          </cell>
          <cell r="JD732">
            <v>0</v>
          </cell>
          <cell r="JE732">
            <v>0</v>
          </cell>
          <cell r="JF732">
            <v>0</v>
          </cell>
          <cell r="JG732">
            <v>0</v>
          </cell>
          <cell r="JH732">
            <v>0</v>
          </cell>
          <cell r="JI732">
            <v>0</v>
          </cell>
          <cell r="JJ732">
            <v>0</v>
          </cell>
          <cell r="JK732">
            <v>0</v>
          </cell>
          <cell r="JL732">
            <v>0</v>
          </cell>
          <cell r="JM732">
            <v>0</v>
          </cell>
          <cell r="JN732">
            <v>0</v>
          </cell>
          <cell r="JO732">
            <v>0</v>
          </cell>
          <cell r="JP732">
            <v>0</v>
          </cell>
          <cell r="JQ732">
            <v>0</v>
          </cell>
        </row>
        <row r="733">
          <cell r="D733" t="str">
            <v>BAT.PX.NTN._.ITC.Li_ion_8hr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0</v>
          </cell>
          <cell r="FF733">
            <v>0</v>
          </cell>
          <cell r="FG733">
            <v>0</v>
          </cell>
          <cell r="FH733">
            <v>0</v>
          </cell>
          <cell r="FI733">
            <v>0</v>
          </cell>
          <cell r="FJ733">
            <v>0</v>
          </cell>
          <cell r="FK733">
            <v>0</v>
          </cell>
          <cell r="FL733">
            <v>0</v>
          </cell>
          <cell r="FM733">
            <v>0</v>
          </cell>
          <cell r="FN733">
            <v>0</v>
          </cell>
          <cell r="FO733">
            <v>0</v>
          </cell>
          <cell r="FP733">
            <v>0</v>
          </cell>
          <cell r="FQ733">
            <v>0</v>
          </cell>
          <cell r="FR733">
            <v>0</v>
          </cell>
          <cell r="FS733">
            <v>0</v>
          </cell>
          <cell r="FT733">
            <v>0</v>
          </cell>
          <cell r="FU733">
            <v>0</v>
          </cell>
          <cell r="FV733">
            <v>0</v>
          </cell>
          <cell r="FW733">
            <v>0</v>
          </cell>
          <cell r="FX733">
            <v>0</v>
          </cell>
          <cell r="FY733">
            <v>0</v>
          </cell>
          <cell r="FZ733">
            <v>0</v>
          </cell>
          <cell r="GA733">
            <v>0</v>
          </cell>
          <cell r="GB733">
            <v>0</v>
          </cell>
          <cell r="GC733">
            <v>0</v>
          </cell>
          <cell r="GD733">
            <v>0</v>
          </cell>
          <cell r="GE733">
            <v>0</v>
          </cell>
          <cell r="GF733">
            <v>0</v>
          </cell>
          <cell r="GG733">
            <v>0</v>
          </cell>
          <cell r="GH733">
            <v>0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O733">
            <v>0</v>
          </cell>
          <cell r="GP733">
            <v>0</v>
          </cell>
          <cell r="GQ733">
            <v>0</v>
          </cell>
          <cell r="GR733">
            <v>0</v>
          </cell>
          <cell r="GS733">
            <v>0</v>
          </cell>
          <cell r="GT733">
            <v>0</v>
          </cell>
          <cell r="GU733">
            <v>0</v>
          </cell>
          <cell r="GV733">
            <v>0</v>
          </cell>
          <cell r="GW733">
            <v>0</v>
          </cell>
          <cell r="GX733">
            <v>0</v>
          </cell>
          <cell r="GY733">
            <v>0</v>
          </cell>
          <cell r="GZ733">
            <v>0</v>
          </cell>
          <cell r="HA733">
            <v>0</v>
          </cell>
          <cell r="HB733">
            <v>0</v>
          </cell>
          <cell r="HC733">
            <v>0</v>
          </cell>
          <cell r="HD733">
            <v>0</v>
          </cell>
          <cell r="HE733">
            <v>0</v>
          </cell>
          <cell r="HF733">
            <v>0</v>
          </cell>
          <cell r="HG733">
            <v>0</v>
          </cell>
          <cell r="HH733">
            <v>0</v>
          </cell>
          <cell r="HI733">
            <v>0</v>
          </cell>
          <cell r="HJ733">
            <v>0</v>
          </cell>
          <cell r="HK733">
            <v>0</v>
          </cell>
          <cell r="HL733">
            <v>0</v>
          </cell>
          <cell r="HM733">
            <v>0</v>
          </cell>
          <cell r="HN733">
            <v>0</v>
          </cell>
          <cell r="HO733">
            <v>0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0</v>
          </cell>
          <cell r="HU733">
            <v>0</v>
          </cell>
          <cell r="HV733">
            <v>0</v>
          </cell>
          <cell r="HW733">
            <v>0</v>
          </cell>
          <cell r="HX733">
            <v>0</v>
          </cell>
          <cell r="HY733">
            <v>0</v>
          </cell>
          <cell r="HZ733">
            <v>0</v>
          </cell>
          <cell r="IA733">
            <v>0</v>
          </cell>
          <cell r="IB733">
            <v>0</v>
          </cell>
          <cell r="IC733">
            <v>0</v>
          </cell>
          <cell r="ID733">
            <v>0</v>
          </cell>
          <cell r="IE733">
            <v>0</v>
          </cell>
          <cell r="IF733">
            <v>0</v>
          </cell>
          <cell r="IG733">
            <v>0</v>
          </cell>
          <cell r="IH733">
            <v>0</v>
          </cell>
          <cell r="II733">
            <v>0</v>
          </cell>
          <cell r="IJ733">
            <v>0</v>
          </cell>
          <cell r="IK733">
            <v>0</v>
          </cell>
          <cell r="IL733">
            <v>0</v>
          </cell>
          <cell r="IM733">
            <v>0</v>
          </cell>
          <cell r="IN733">
            <v>0</v>
          </cell>
          <cell r="IO733">
            <v>0</v>
          </cell>
          <cell r="IP733">
            <v>0</v>
          </cell>
          <cell r="IQ733">
            <v>0</v>
          </cell>
          <cell r="IR733">
            <v>0</v>
          </cell>
          <cell r="IS733">
            <v>0</v>
          </cell>
          <cell r="IT733">
            <v>0</v>
          </cell>
          <cell r="IU733">
            <v>0</v>
          </cell>
          <cell r="IV733">
            <v>0</v>
          </cell>
          <cell r="IW733">
            <v>0</v>
          </cell>
          <cell r="IX733">
            <v>0</v>
          </cell>
          <cell r="IY733">
            <v>0</v>
          </cell>
          <cell r="IZ733">
            <v>0</v>
          </cell>
          <cell r="JA733">
            <v>0</v>
          </cell>
          <cell r="JB733">
            <v>0</v>
          </cell>
          <cell r="JC733">
            <v>0</v>
          </cell>
          <cell r="JD733">
            <v>0</v>
          </cell>
          <cell r="JE733">
            <v>0</v>
          </cell>
          <cell r="JF733">
            <v>0</v>
          </cell>
          <cell r="JG733">
            <v>0</v>
          </cell>
          <cell r="JH733">
            <v>0</v>
          </cell>
          <cell r="JI733">
            <v>0</v>
          </cell>
          <cell r="JJ733">
            <v>0</v>
          </cell>
          <cell r="JK733">
            <v>0</v>
          </cell>
          <cell r="JL733">
            <v>0</v>
          </cell>
          <cell r="JM733">
            <v>0</v>
          </cell>
          <cell r="JN733">
            <v>0</v>
          </cell>
          <cell r="JO733">
            <v>0</v>
          </cell>
          <cell r="JP733">
            <v>0</v>
          </cell>
          <cell r="JQ733">
            <v>0</v>
          </cell>
        </row>
        <row r="734">
          <cell r="D734" t="str">
            <v>BAT.PX.PNC._.ITC.Li_ion_8hr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0</v>
          </cell>
          <cell r="FF734">
            <v>0</v>
          </cell>
          <cell r="FG734">
            <v>0</v>
          </cell>
          <cell r="FH734">
            <v>0</v>
          </cell>
          <cell r="FI734">
            <v>0</v>
          </cell>
          <cell r="FJ734">
            <v>0</v>
          </cell>
          <cell r="FK734">
            <v>0</v>
          </cell>
          <cell r="FL734">
            <v>0</v>
          </cell>
          <cell r="FM734">
            <v>0</v>
          </cell>
          <cell r="FN734">
            <v>0</v>
          </cell>
          <cell r="FO734">
            <v>0</v>
          </cell>
          <cell r="FP734">
            <v>0</v>
          </cell>
          <cell r="FQ734">
            <v>0</v>
          </cell>
          <cell r="FR734">
            <v>0</v>
          </cell>
          <cell r="FS734">
            <v>0</v>
          </cell>
          <cell r="FT734">
            <v>0</v>
          </cell>
          <cell r="FU734">
            <v>0</v>
          </cell>
          <cell r="FV734">
            <v>0</v>
          </cell>
          <cell r="FW734">
            <v>0</v>
          </cell>
          <cell r="FX734">
            <v>0</v>
          </cell>
          <cell r="FY734">
            <v>0</v>
          </cell>
          <cell r="FZ734">
            <v>0</v>
          </cell>
          <cell r="GA734">
            <v>0</v>
          </cell>
          <cell r="GB734">
            <v>0</v>
          </cell>
          <cell r="GC734">
            <v>0</v>
          </cell>
          <cell r="GD734">
            <v>0</v>
          </cell>
          <cell r="GE734">
            <v>0</v>
          </cell>
          <cell r="GF734">
            <v>0</v>
          </cell>
          <cell r="GG734">
            <v>0</v>
          </cell>
          <cell r="GH734">
            <v>0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O734">
            <v>0</v>
          </cell>
          <cell r="GP734">
            <v>0</v>
          </cell>
          <cell r="GQ734">
            <v>0</v>
          </cell>
          <cell r="GR734">
            <v>0</v>
          </cell>
          <cell r="GS734">
            <v>0</v>
          </cell>
          <cell r="GT734">
            <v>0</v>
          </cell>
          <cell r="GU734">
            <v>0</v>
          </cell>
          <cell r="GV734">
            <v>0</v>
          </cell>
          <cell r="GW734">
            <v>0</v>
          </cell>
          <cell r="GX734">
            <v>0</v>
          </cell>
          <cell r="GY734">
            <v>0</v>
          </cell>
          <cell r="GZ734">
            <v>0</v>
          </cell>
          <cell r="HA734">
            <v>0</v>
          </cell>
          <cell r="HB734">
            <v>0</v>
          </cell>
          <cell r="HC734">
            <v>0</v>
          </cell>
          <cell r="HD734">
            <v>0</v>
          </cell>
          <cell r="HE734">
            <v>0</v>
          </cell>
          <cell r="HF734">
            <v>0</v>
          </cell>
          <cell r="HG734">
            <v>0</v>
          </cell>
          <cell r="HH734">
            <v>0</v>
          </cell>
          <cell r="HI734">
            <v>0</v>
          </cell>
          <cell r="HJ734">
            <v>0</v>
          </cell>
          <cell r="HK734">
            <v>0</v>
          </cell>
          <cell r="HL734">
            <v>0</v>
          </cell>
          <cell r="HM734">
            <v>0</v>
          </cell>
          <cell r="HN734">
            <v>0</v>
          </cell>
          <cell r="HO734">
            <v>0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0</v>
          </cell>
          <cell r="HU734">
            <v>0</v>
          </cell>
          <cell r="HV734">
            <v>0</v>
          </cell>
          <cell r="HW734">
            <v>0</v>
          </cell>
          <cell r="HX734">
            <v>0</v>
          </cell>
          <cell r="HY734">
            <v>0</v>
          </cell>
          <cell r="HZ734">
            <v>0</v>
          </cell>
          <cell r="IA734">
            <v>0</v>
          </cell>
          <cell r="IB734">
            <v>0</v>
          </cell>
          <cell r="IC734">
            <v>0</v>
          </cell>
          <cell r="ID734">
            <v>0</v>
          </cell>
          <cell r="IE734">
            <v>0</v>
          </cell>
          <cell r="IF734">
            <v>0</v>
          </cell>
          <cell r="IG734">
            <v>0</v>
          </cell>
          <cell r="IH734">
            <v>0</v>
          </cell>
          <cell r="II734">
            <v>0</v>
          </cell>
          <cell r="IJ734">
            <v>0</v>
          </cell>
          <cell r="IK734">
            <v>0</v>
          </cell>
          <cell r="IL734">
            <v>0</v>
          </cell>
          <cell r="IM734">
            <v>0</v>
          </cell>
          <cell r="IN734">
            <v>0</v>
          </cell>
          <cell r="IO734">
            <v>0</v>
          </cell>
          <cell r="IP734">
            <v>0</v>
          </cell>
          <cell r="IQ734">
            <v>0</v>
          </cell>
          <cell r="IR734">
            <v>0</v>
          </cell>
          <cell r="IS734">
            <v>0</v>
          </cell>
          <cell r="IT734">
            <v>0</v>
          </cell>
          <cell r="IU734">
            <v>0</v>
          </cell>
          <cell r="IV734">
            <v>0</v>
          </cell>
          <cell r="IW734">
            <v>0</v>
          </cell>
          <cell r="IX734">
            <v>0</v>
          </cell>
          <cell r="IY734">
            <v>0</v>
          </cell>
          <cell r="IZ734">
            <v>0</v>
          </cell>
          <cell r="JA734">
            <v>0</v>
          </cell>
          <cell r="JB734">
            <v>0</v>
          </cell>
          <cell r="JC734">
            <v>0</v>
          </cell>
          <cell r="JD734">
            <v>0</v>
          </cell>
          <cell r="JE734">
            <v>0</v>
          </cell>
          <cell r="JF734">
            <v>0</v>
          </cell>
          <cell r="JG734">
            <v>0</v>
          </cell>
          <cell r="JH734">
            <v>0</v>
          </cell>
          <cell r="JI734">
            <v>0</v>
          </cell>
          <cell r="JJ734">
            <v>0</v>
          </cell>
          <cell r="JK734">
            <v>0</v>
          </cell>
          <cell r="JL734">
            <v>0</v>
          </cell>
          <cell r="JM734">
            <v>0</v>
          </cell>
          <cell r="JN734">
            <v>0</v>
          </cell>
          <cell r="JO734">
            <v>0</v>
          </cell>
          <cell r="JP734">
            <v>0</v>
          </cell>
          <cell r="JQ734">
            <v>0</v>
          </cell>
        </row>
        <row r="735">
          <cell r="D735" t="str">
            <v>BAT.PX.SUM._.ITC.Li_ion_8hr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0</v>
          </cell>
          <cell r="FI735">
            <v>0</v>
          </cell>
          <cell r="FJ735">
            <v>0</v>
          </cell>
          <cell r="FK735">
            <v>0</v>
          </cell>
          <cell r="FL735">
            <v>0</v>
          </cell>
          <cell r="FM735">
            <v>0</v>
          </cell>
          <cell r="FN735">
            <v>0</v>
          </cell>
          <cell r="FO735">
            <v>0</v>
          </cell>
          <cell r="FP735">
            <v>0</v>
          </cell>
          <cell r="FQ735">
            <v>0</v>
          </cell>
          <cell r="FR735">
            <v>0</v>
          </cell>
          <cell r="FS735">
            <v>0</v>
          </cell>
          <cell r="FT735">
            <v>0</v>
          </cell>
          <cell r="FU735">
            <v>0</v>
          </cell>
          <cell r="FV735">
            <v>0</v>
          </cell>
          <cell r="FW735">
            <v>0</v>
          </cell>
          <cell r="FX735">
            <v>0</v>
          </cell>
          <cell r="FY735">
            <v>0</v>
          </cell>
          <cell r="FZ735">
            <v>0</v>
          </cell>
          <cell r="GA735">
            <v>0</v>
          </cell>
          <cell r="GB735">
            <v>0</v>
          </cell>
          <cell r="GC735">
            <v>0</v>
          </cell>
          <cell r="GD735">
            <v>0</v>
          </cell>
          <cell r="GE735">
            <v>0</v>
          </cell>
          <cell r="GF735">
            <v>0</v>
          </cell>
          <cell r="GG735">
            <v>0</v>
          </cell>
          <cell r="GH735">
            <v>0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O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0</v>
          </cell>
          <cell r="GT735">
            <v>0</v>
          </cell>
          <cell r="GU735">
            <v>0</v>
          </cell>
          <cell r="GV735">
            <v>0</v>
          </cell>
          <cell r="GW735">
            <v>0</v>
          </cell>
          <cell r="GX735">
            <v>0</v>
          </cell>
          <cell r="GY735">
            <v>0</v>
          </cell>
          <cell r="GZ735">
            <v>0</v>
          </cell>
          <cell r="HA735">
            <v>0</v>
          </cell>
          <cell r="HB735">
            <v>0</v>
          </cell>
          <cell r="HC735">
            <v>0</v>
          </cell>
          <cell r="HD735">
            <v>0</v>
          </cell>
          <cell r="HE735">
            <v>0</v>
          </cell>
          <cell r="HF735">
            <v>0</v>
          </cell>
          <cell r="HG735">
            <v>0</v>
          </cell>
          <cell r="HH735">
            <v>0</v>
          </cell>
          <cell r="HI735">
            <v>0</v>
          </cell>
          <cell r="HJ735">
            <v>0</v>
          </cell>
          <cell r="HK735">
            <v>0</v>
          </cell>
          <cell r="HL735">
            <v>0</v>
          </cell>
          <cell r="HM735">
            <v>0</v>
          </cell>
          <cell r="HN735">
            <v>0</v>
          </cell>
          <cell r="HO735">
            <v>0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0</v>
          </cell>
          <cell r="HV735">
            <v>0</v>
          </cell>
          <cell r="HW735">
            <v>0</v>
          </cell>
          <cell r="HX735">
            <v>0</v>
          </cell>
          <cell r="HY735">
            <v>0</v>
          </cell>
          <cell r="HZ735">
            <v>0</v>
          </cell>
          <cell r="IA735">
            <v>0</v>
          </cell>
          <cell r="IB735">
            <v>0</v>
          </cell>
          <cell r="IC735">
            <v>0</v>
          </cell>
          <cell r="ID735">
            <v>0</v>
          </cell>
          <cell r="IE735">
            <v>0</v>
          </cell>
          <cell r="IF735">
            <v>0</v>
          </cell>
          <cell r="IG735">
            <v>0</v>
          </cell>
          <cell r="IH735">
            <v>0</v>
          </cell>
          <cell r="II735">
            <v>0</v>
          </cell>
          <cell r="IJ735">
            <v>0</v>
          </cell>
          <cell r="IK735">
            <v>0</v>
          </cell>
          <cell r="IL735">
            <v>0</v>
          </cell>
          <cell r="IM735">
            <v>0</v>
          </cell>
          <cell r="IN735">
            <v>0</v>
          </cell>
          <cell r="IO735">
            <v>0</v>
          </cell>
          <cell r="IP735">
            <v>0</v>
          </cell>
          <cell r="IQ735">
            <v>0</v>
          </cell>
          <cell r="IR735">
            <v>0</v>
          </cell>
          <cell r="IS735">
            <v>0</v>
          </cell>
          <cell r="IT735">
            <v>0</v>
          </cell>
          <cell r="IU735">
            <v>0</v>
          </cell>
          <cell r="IV735">
            <v>0</v>
          </cell>
          <cell r="IW735">
            <v>0</v>
          </cell>
          <cell r="IX735">
            <v>0</v>
          </cell>
          <cell r="IY735">
            <v>0</v>
          </cell>
          <cell r="IZ735">
            <v>0</v>
          </cell>
          <cell r="JA735">
            <v>0</v>
          </cell>
          <cell r="JB735">
            <v>0</v>
          </cell>
          <cell r="JC735">
            <v>0</v>
          </cell>
          <cell r="JD735">
            <v>0</v>
          </cell>
          <cell r="JE735">
            <v>0</v>
          </cell>
          <cell r="JF735">
            <v>0</v>
          </cell>
          <cell r="JG735">
            <v>0</v>
          </cell>
          <cell r="JH735">
            <v>0</v>
          </cell>
          <cell r="JI735">
            <v>0</v>
          </cell>
          <cell r="JJ735">
            <v>0</v>
          </cell>
          <cell r="JK735">
            <v>0</v>
          </cell>
          <cell r="JL735">
            <v>0</v>
          </cell>
          <cell r="JM735">
            <v>0</v>
          </cell>
          <cell r="JN735">
            <v>0</v>
          </cell>
          <cell r="JO735">
            <v>0</v>
          </cell>
          <cell r="JP735">
            <v>0</v>
          </cell>
          <cell r="JQ735">
            <v>0</v>
          </cell>
        </row>
        <row r="736">
          <cell r="D736" t="str">
            <v>BAT.PX.UTS._.ITC.Li_ion_8hr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O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B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G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  <cell r="IH736">
            <v>0</v>
          </cell>
          <cell r="II736">
            <v>0</v>
          </cell>
          <cell r="IJ736">
            <v>0</v>
          </cell>
          <cell r="IK736">
            <v>0</v>
          </cell>
          <cell r="IL736">
            <v>0</v>
          </cell>
          <cell r="IM736">
            <v>0</v>
          </cell>
          <cell r="IN736">
            <v>0</v>
          </cell>
          <cell r="IO736">
            <v>0</v>
          </cell>
          <cell r="IP736">
            <v>0</v>
          </cell>
          <cell r="IQ736">
            <v>0</v>
          </cell>
          <cell r="IR736">
            <v>0</v>
          </cell>
          <cell r="IS736">
            <v>0</v>
          </cell>
          <cell r="IT736">
            <v>0</v>
          </cell>
          <cell r="IU736">
            <v>0</v>
          </cell>
          <cell r="IV736">
            <v>0</v>
          </cell>
          <cell r="IW736">
            <v>0</v>
          </cell>
          <cell r="IX736">
            <v>0</v>
          </cell>
          <cell r="IY736">
            <v>0</v>
          </cell>
          <cell r="IZ736">
            <v>0</v>
          </cell>
          <cell r="JA736">
            <v>0</v>
          </cell>
          <cell r="JB736">
            <v>0</v>
          </cell>
          <cell r="JC736">
            <v>0</v>
          </cell>
          <cell r="JD736">
            <v>0</v>
          </cell>
          <cell r="JE736">
            <v>0</v>
          </cell>
          <cell r="JF736">
            <v>0</v>
          </cell>
          <cell r="JG736">
            <v>0</v>
          </cell>
          <cell r="JH736">
            <v>0</v>
          </cell>
          <cell r="JI736">
            <v>0</v>
          </cell>
          <cell r="JJ736">
            <v>0</v>
          </cell>
          <cell r="JK736">
            <v>0</v>
          </cell>
          <cell r="JL736">
            <v>0</v>
          </cell>
          <cell r="JM736">
            <v>0</v>
          </cell>
          <cell r="JN736">
            <v>0</v>
          </cell>
          <cell r="JO736">
            <v>0</v>
          </cell>
          <cell r="JP736">
            <v>0</v>
          </cell>
          <cell r="JQ736">
            <v>0</v>
          </cell>
        </row>
        <row r="737">
          <cell r="D737" t="str">
            <v>BAT.PX.WMV._.ITC.Li_ion_8hr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0</v>
          </cell>
          <cell r="FF737">
            <v>0</v>
          </cell>
          <cell r="FG737">
            <v>0</v>
          </cell>
          <cell r="FH737">
            <v>0</v>
          </cell>
          <cell r="FI737">
            <v>0</v>
          </cell>
          <cell r="FJ737">
            <v>0</v>
          </cell>
          <cell r="FK737">
            <v>0</v>
          </cell>
          <cell r="FL737">
            <v>0</v>
          </cell>
          <cell r="FM737">
            <v>0</v>
          </cell>
          <cell r="FN737">
            <v>0</v>
          </cell>
          <cell r="FO737">
            <v>0</v>
          </cell>
          <cell r="FP737">
            <v>0</v>
          </cell>
          <cell r="FQ737">
            <v>0</v>
          </cell>
          <cell r="FR737">
            <v>0</v>
          </cell>
          <cell r="FS737">
            <v>0</v>
          </cell>
          <cell r="FT737">
            <v>0</v>
          </cell>
          <cell r="FU737">
            <v>0</v>
          </cell>
          <cell r="FV737">
            <v>0</v>
          </cell>
          <cell r="FW737">
            <v>0</v>
          </cell>
          <cell r="FX737">
            <v>0</v>
          </cell>
          <cell r="FY737">
            <v>0</v>
          </cell>
          <cell r="FZ737">
            <v>0</v>
          </cell>
          <cell r="GA737">
            <v>0</v>
          </cell>
          <cell r="GB737">
            <v>0</v>
          </cell>
          <cell r="GC737">
            <v>0</v>
          </cell>
          <cell r="GD737">
            <v>0</v>
          </cell>
          <cell r="GE737">
            <v>0</v>
          </cell>
          <cell r="GF737">
            <v>0</v>
          </cell>
          <cell r="GG737">
            <v>0</v>
          </cell>
          <cell r="GH737">
            <v>0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O737">
            <v>0</v>
          </cell>
          <cell r="GP737">
            <v>0</v>
          </cell>
          <cell r="GQ737">
            <v>0</v>
          </cell>
          <cell r="GR737">
            <v>0</v>
          </cell>
          <cell r="GS737">
            <v>0</v>
          </cell>
          <cell r="GT737">
            <v>0</v>
          </cell>
          <cell r="GU737">
            <v>0</v>
          </cell>
          <cell r="GV737">
            <v>0</v>
          </cell>
          <cell r="GW737">
            <v>0</v>
          </cell>
          <cell r="GX737">
            <v>0</v>
          </cell>
          <cell r="GY737">
            <v>0</v>
          </cell>
          <cell r="GZ737">
            <v>0</v>
          </cell>
          <cell r="HA737">
            <v>0</v>
          </cell>
          <cell r="HB737">
            <v>0</v>
          </cell>
          <cell r="HC737">
            <v>0</v>
          </cell>
          <cell r="HD737">
            <v>0</v>
          </cell>
          <cell r="HE737">
            <v>0</v>
          </cell>
          <cell r="HF737">
            <v>0</v>
          </cell>
          <cell r="HG737">
            <v>0</v>
          </cell>
          <cell r="HH737">
            <v>0</v>
          </cell>
          <cell r="HI737">
            <v>0</v>
          </cell>
          <cell r="HJ737">
            <v>0</v>
          </cell>
          <cell r="HK737">
            <v>0</v>
          </cell>
          <cell r="HL737">
            <v>0</v>
          </cell>
          <cell r="HM737">
            <v>0</v>
          </cell>
          <cell r="HN737">
            <v>0</v>
          </cell>
          <cell r="HO737">
            <v>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0</v>
          </cell>
          <cell r="HU737">
            <v>0</v>
          </cell>
          <cell r="HV737">
            <v>0</v>
          </cell>
          <cell r="HW737">
            <v>0</v>
          </cell>
          <cell r="HX737">
            <v>0</v>
          </cell>
          <cell r="HY737">
            <v>0</v>
          </cell>
          <cell r="HZ737">
            <v>0</v>
          </cell>
          <cell r="IA737">
            <v>0</v>
          </cell>
          <cell r="IB737">
            <v>0</v>
          </cell>
          <cell r="IC737">
            <v>0</v>
          </cell>
          <cell r="ID737">
            <v>0</v>
          </cell>
          <cell r="IE737">
            <v>0</v>
          </cell>
          <cell r="IF737">
            <v>0</v>
          </cell>
          <cell r="IG737">
            <v>0</v>
          </cell>
          <cell r="IH737">
            <v>0</v>
          </cell>
          <cell r="II737">
            <v>0</v>
          </cell>
          <cell r="IJ737">
            <v>0</v>
          </cell>
          <cell r="IK737">
            <v>0</v>
          </cell>
          <cell r="IL737">
            <v>0</v>
          </cell>
          <cell r="IM737">
            <v>0</v>
          </cell>
          <cell r="IN737">
            <v>0</v>
          </cell>
          <cell r="IO737">
            <v>0</v>
          </cell>
          <cell r="IP737">
            <v>0</v>
          </cell>
          <cell r="IQ737">
            <v>0</v>
          </cell>
          <cell r="IR737">
            <v>0</v>
          </cell>
          <cell r="IS737">
            <v>0</v>
          </cell>
          <cell r="IT737">
            <v>0</v>
          </cell>
          <cell r="IU737">
            <v>0</v>
          </cell>
          <cell r="IV737">
            <v>0</v>
          </cell>
          <cell r="IW737">
            <v>0</v>
          </cell>
          <cell r="IX737">
            <v>0</v>
          </cell>
          <cell r="IY737">
            <v>0</v>
          </cell>
          <cell r="IZ737">
            <v>0</v>
          </cell>
          <cell r="JA737">
            <v>0</v>
          </cell>
          <cell r="JB737">
            <v>0</v>
          </cell>
          <cell r="JC737">
            <v>0</v>
          </cell>
          <cell r="JD737">
            <v>0</v>
          </cell>
          <cell r="JE737">
            <v>0</v>
          </cell>
          <cell r="JF737">
            <v>0</v>
          </cell>
          <cell r="JG737">
            <v>0</v>
          </cell>
          <cell r="JH737">
            <v>0</v>
          </cell>
          <cell r="JI737">
            <v>0</v>
          </cell>
          <cell r="JJ737">
            <v>0</v>
          </cell>
          <cell r="JK737">
            <v>0</v>
          </cell>
          <cell r="JL737">
            <v>0</v>
          </cell>
          <cell r="JM737">
            <v>0</v>
          </cell>
          <cell r="JN737">
            <v>0</v>
          </cell>
          <cell r="JO737">
            <v>0</v>
          </cell>
          <cell r="JP737">
            <v>0</v>
          </cell>
          <cell r="JQ737">
            <v>0</v>
          </cell>
        </row>
        <row r="738">
          <cell r="D738" t="str">
            <v>BAT.PX.YAK._.ITC.Li_ion_8hr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0</v>
          </cell>
          <cell r="FG738">
            <v>0</v>
          </cell>
          <cell r="FH738">
            <v>0</v>
          </cell>
          <cell r="FI738">
            <v>0</v>
          </cell>
          <cell r="FJ738">
            <v>0</v>
          </cell>
          <cell r="FK738">
            <v>0</v>
          </cell>
          <cell r="FL738">
            <v>0</v>
          </cell>
          <cell r="FM738">
            <v>0</v>
          </cell>
          <cell r="FN738">
            <v>0</v>
          </cell>
          <cell r="FO738">
            <v>0</v>
          </cell>
          <cell r="FP738">
            <v>0</v>
          </cell>
          <cell r="FQ738">
            <v>0</v>
          </cell>
          <cell r="FR738">
            <v>0</v>
          </cell>
          <cell r="FS738">
            <v>0</v>
          </cell>
          <cell r="FT738">
            <v>0</v>
          </cell>
          <cell r="FU738">
            <v>0</v>
          </cell>
          <cell r="FV738">
            <v>0</v>
          </cell>
          <cell r="FW738">
            <v>0</v>
          </cell>
          <cell r="FX738">
            <v>0</v>
          </cell>
          <cell r="FY738">
            <v>0</v>
          </cell>
          <cell r="FZ738">
            <v>0</v>
          </cell>
          <cell r="GA738">
            <v>0</v>
          </cell>
          <cell r="GB738">
            <v>0</v>
          </cell>
          <cell r="GC738">
            <v>0</v>
          </cell>
          <cell r="GD738">
            <v>0</v>
          </cell>
          <cell r="GE738">
            <v>0</v>
          </cell>
          <cell r="GF738">
            <v>0</v>
          </cell>
          <cell r="GG738">
            <v>0</v>
          </cell>
          <cell r="GH738">
            <v>0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O738">
            <v>0</v>
          </cell>
          <cell r="GP738">
            <v>0</v>
          </cell>
          <cell r="GQ738">
            <v>0</v>
          </cell>
          <cell r="GR738">
            <v>0</v>
          </cell>
          <cell r="GS738">
            <v>0</v>
          </cell>
          <cell r="GT738">
            <v>0</v>
          </cell>
          <cell r="GU738">
            <v>0</v>
          </cell>
          <cell r="GV738">
            <v>0</v>
          </cell>
          <cell r="GW738">
            <v>0</v>
          </cell>
          <cell r="GX738">
            <v>0</v>
          </cell>
          <cell r="GY738">
            <v>0</v>
          </cell>
          <cell r="GZ738">
            <v>0</v>
          </cell>
          <cell r="HA738">
            <v>0</v>
          </cell>
          <cell r="HB738">
            <v>0</v>
          </cell>
          <cell r="HC738">
            <v>0</v>
          </cell>
          <cell r="HD738">
            <v>0</v>
          </cell>
          <cell r="HE738">
            <v>0</v>
          </cell>
          <cell r="HF738">
            <v>0</v>
          </cell>
          <cell r="HG738">
            <v>0</v>
          </cell>
          <cell r="HH738">
            <v>0</v>
          </cell>
          <cell r="HI738">
            <v>0</v>
          </cell>
          <cell r="HJ738">
            <v>0</v>
          </cell>
          <cell r="HK738">
            <v>0</v>
          </cell>
          <cell r="HL738">
            <v>0</v>
          </cell>
          <cell r="HM738">
            <v>0</v>
          </cell>
          <cell r="HN738">
            <v>0</v>
          </cell>
          <cell r="HO738">
            <v>0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0</v>
          </cell>
          <cell r="HU738">
            <v>0</v>
          </cell>
          <cell r="HV738">
            <v>0</v>
          </cell>
          <cell r="HW738">
            <v>0</v>
          </cell>
          <cell r="HX738">
            <v>0</v>
          </cell>
          <cell r="HY738">
            <v>0</v>
          </cell>
          <cell r="HZ738">
            <v>0</v>
          </cell>
          <cell r="IA738">
            <v>0</v>
          </cell>
          <cell r="IB738">
            <v>0</v>
          </cell>
          <cell r="IC738">
            <v>0</v>
          </cell>
          <cell r="ID738">
            <v>0</v>
          </cell>
          <cell r="IE738">
            <v>0</v>
          </cell>
          <cell r="IF738">
            <v>0</v>
          </cell>
          <cell r="IG738">
            <v>0</v>
          </cell>
          <cell r="IH738">
            <v>0</v>
          </cell>
          <cell r="II738">
            <v>0</v>
          </cell>
          <cell r="IJ738">
            <v>0</v>
          </cell>
          <cell r="IK738">
            <v>0</v>
          </cell>
          <cell r="IL738">
            <v>0</v>
          </cell>
          <cell r="IM738">
            <v>0</v>
          </cell>
          <cell r="IN738">
            <v>0</v>
          </cell>
          <cell r="IO738">
            <v>0</v>
          </cell>
          <cell r="IP738">
            <v>0</v>
          </cell>
          <cell r="IQ738">
            <v>0</v>
          </cell>
          <cell r="IR738">
            <v>0</v>
          </cell>
          <cell r="IS738">
            <v>0</v>
          </cell>
          <cell r="IT738">
            <v>0</v>
          </cell>
          <cell r="IU738">
            <v>0</v>
          </cell>
          <cell r="IV738">
            <v>0</v>
          </cell>
          <cell r="IW738">
            <v>0</v>
          </cell>
          <cell r="IX738">
            <v>0</v>
          </cell>
          <cell r="IY738">
            <v>0</v>
          </cell>
          <cell r="IZ738">
            <v>0</v>
          </cell>
          <cell r="JA738">
            <v>0</v>
          </cell>
          <cell r="JB738">
            <v>0</v>
          </cell>
          <cell r="JC738">
            <v>0</v>
          </cell>
          <cell r="JD738">
            <v>0</v>
          </cell>
          <cell r="JE738">
            <v>0</v>
          </cell>
          <cell r="JF738">
            <v>0</v>
          </cell>
          <cell r="JG738">
            <v>0</v>
          </cell>
          <cell r="JH738">
            <v>0</v>
          </cell>
          <cell r="JI738">
            <v>0</v>
          </cell>
          <cell r="JJ738">
            <v>0</v>
          </cell>
          <cell r="JK738">
            <v>0</v>
          </cell>
          <cell r="JL738">
            <v>0</v>
          </cell>
          <cell r="JM738">
            <v>0</v>
          </cell>
          <cell r="JN738">
            <v>0</v>
          </cell>
          <cell r="JO738">
            <v>0</v>
          </cell>
          <cell r="JP738">
            <v>0</v>
          </cell>
          <cell r="JQ738">
            <v>0</v>
          </cell>
        </row>
        <row r="739">
          <cell r="D739" t="str">
            <v>BAT.PX.UTS._.22R.Dominguez Storage BESS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0</v>
          </cell>
          <cell r="FL739">
            <v>0</v>
          </cell>
          <cell r="FM739">
            <v>0</v>
          </cell>
          <cell r="FN739">
            <v>0</v>
          </cell>
          <cell r="FO739">
            <v>0</v>
          </cell>
          <cell r="FP739">
            <v>0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0</v>
          </cell>
          <cell r="FX739">
            <v>0</v>
          </cell>
          <cell r="FY739">
            <v>0</v>
          </cell>
          <cell r="FZ739">
            <v>0</v>
          </cell>
          <cell r="GA739">
            <v>0</v>
          </cell>
          <cell r="GB739">
            <v>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O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0</v>
          </cell>
          <cell r="GW739">
            <v>0</v>
          </cell>
          <cell r="GX739">
            <v>0</v>
          </cell>
          <cell r="GY739">
            <v>0</v>
          </cell>
          <cell r="GZ739">
            <v>0</v>
          </cell>
          <cell r="HA739">
            <v>0</v>
          </cell>
          <cell r="HB739">
            <v>0</v>
          </cell>
          <cell r="HC739">
            <v>0</v>
          </cell>
          <cell r="HD739">
            <v>0</v>
          </cell>
          <cell r="HE739">
            <v>0</v>
          </cell>
          <cell r="HF739">
            <v>0</v>
          </cell>
          <cell r="HG739">
            <v>0</v>
          </cell>
          <cell r="HH739">
            <v>0</v>
          </cell>
          <cell r="HI739">
            <v>0</v>
          </cell>
          <cell r="HJ739">
            <v>0</v>
          </cell>
          <cell r="HK739">
            <v>0</v>
          </cell>
          <cell r="HL739">
            <v>0</v>
          </cell>
          <cell r="HM739">
            <v>0</v>
          </cell>
          <cell r="HN739">
            <v>0</v>
          </cell>
          <cell r="HO739">
            <v>0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0</v>
          </cell>
          <cell r="HW739">
            <v>0</v>
          </cell>
          <cell r="HX739">
            <v>0</v>
          </cell>
          <cell r="HY739">
            <v>0</v>
          </cell>
          <cell r="HZ739">
            <v>0</v>
          </cell>
          <cell r="IA739">
            <v>0</v>
          </cell>
          <cell r="IB739">
            <v>0</v>
          </cell>
          <cell r="IC739">
            <v>0</v>
          </cell>
          <cell r="ID739">
            <v>0</v>
          </cell>
          <cell r="IE739">
            <v>0</v>
          </cell>
          <cell r="IF739">
            <v>0</v>
          </cell>
          <cell r="IG739">
            <v>0</v>
          </cell>
          <cell r="IH739">
            <v>0</v>
          </cell>
          <cell r="II739">
            <v>0</v>
          </cell>
          <cell r="IJ739">
            <v>0</v>
          </cell>
          <cell r="IK739">
            <v>0</v>
          </cell>
          <cell r="IL739">
            <v>0</v>
          </cell>
          <cell r="IM739">
            <v>0</v>
          </cell>
          <cell r="IN739">
            <v>0</v>
          </cell>
          <cell r="IO739">
            <v>0</v>
          </cell>
          <cell r="IP739">
            <v>0</v>
          </cell>
          <cell r="IQ739">
            <v>0</v>
          </cell>
          <cell r="IR739">
            <v>0</v>
          </cell>
          <cell r="IS739">
            <v>0</v>
          </cell>
          <cell r="IT739">
            <v>0</v>
          </cell>
          <cell r="IU739">
            <v>0</v>
          </cell>
          <cell r="IV739">
            <v>0</v>
          </cell>
          <cell r="IW739">
            <v>0</v>
          </cell>
          <cell r="IX739">
            <v>0</v>
          </cell>
          <cell r="IY739">
            <v>0</v>
          </cell>
          <cell r="IZ739">
            <v>0</v>
          </cell>
          <cell r="JA739">
            <v>0</v>
          </cell>
          <cell r="JB739">
            <v>0</v>
          </cell>
          <cell r="JC739">
            <v>0</v>
          </cell>
          <cell r="JD739">
            <v>0</v>
          </cell>
          <cell r="JE739">
            <v>0</v>
          </cell>
          <cell r="JF739">
            <v>0</v>
          </cell>
          <cell r="JG739">
            <v>0</v>
          </cell>
          <cell r="JH739">
            <v>0</v>
          </cell>
          <cell r="JI739">
            <v>0</v>
          </cell>
          <cell r="JJ739">
            <v>0</v>
          </cell>
          <cell r="JK739">
            <v>0</v>
          </cell>
          <cell r="JL739">
            <v>0</v>
          </cell>
          <cell r="JM739">
            <v>0</v>
          </cell>
          <cell r="JN739">
            <v>0</v>
          </cell>
          <cell r="JO739">
            <v>0</v>
          </cell>
          <cell r="JP739">
            <v>0</v>
          </cell>
          <cell r="JQ739">
            <v>0</v>
          </cell>
        </row>
        <row r="740">
          <cell r="D740" t="str">
            <v>BAT.PX.UTS._.22R.Enterprise BESS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0</v>
          </cell>
          <cell r="FF740">
            <v>0</v>
          </cell>
          <cell r="FG740">
            <v>0</v>
          </cell>
          <cell r="FH740">
            <v>0</v>
          </cell>
          <cell r="FI740">
            <v>0</v>
          </cell>
          <cell r="FJ740">
            <v>0</v>
          </cell>
          <cell r="FK740">
            <v>0</v>
          </cell>
          <cell r="FL740">
            <v>0</v>
          </cell>
          <cell r="FM740">
            <v>0</v>
          </cell>
          <cell r="FN740">
            <v>0</v>
          </cell>
          <cell r="FO740">
            <v>0</v>
          </cell>
          <cell r="FP740">
            <v>0</v>
          </cell>
          <cell r="FQ740">
            <v>0</v>
          </cell>
          <cell r="FR740">
            <v>0</v>
          </cell>
          <cell r="FS740">
            <v>0</v>
          </cell>
          <cell r="FT740">
            <v>0</v>
          </cell>
          <cell r="FU740">
            <v>0</v>
          </cell>
          <cell r="FV740">
            <v>0</v>
          </cell>
          <cell r="FW740">
            <v>0</v>
          </cell>
          <cell r="FX740">
            <v>0</v>
          </cell>
          <cell r="FY740">
            <v>0</v>
          </cell>
          <cell r="FZ740">
            <v>0</v>
          </cell>
          <cell r="GA740">
            <v>0</v>
          </cell>
          <cell r="GB740">
            <v>0</v>
          </cell>
          <cell r="GC740">
            <v>0</v>
          </cell>
          <cell r="GD740">
            <v>0</v>
          </cell>
          <cell r="GE740">
            <v>0</v>
          </cell>
          <cell r="GF740">
            <v>0</v>
          </cell>
          <cell r="GG740">
            <v>0</v>
          </cell>
          <cell r="GH740">
            <v>0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O740">
            <v>0</v>
          </cell>
          <cell r="GP740">
            <v>0</v>
          </cell>
          <cell r="GQ740">
            <v>0</v>
          </cell>
          <cell r="GR740">
            <v>0</v>
          </cell>
          <cell r="GS740">
            <v>0</v>
          </cell>
          <cell r="GT740">
            <v>0</v>
          </cell>
          <cell r="GU740">
            <v>0</v>
          </cell>
          <cell r="GV740">
            <v>0</v>
          </cell>
          <cell r="GW740">
            <v>0</v>
          </cell>
          <cell r="GX740">
            <v>0</v>
          </cell>
          <cell r="GY740">
            <v>0</v>
          </cell>
          <cell r="GZ740">
            <v>0</v>
          </cell>
          <cell r="HA740">
            <v>0</v>
          </cell>
          <cell r="HB740">
            <v>0</v>
          </cell>
          <cell r="HC740">
            <v>0</v>
          </cell>
          <cell r="HD740">
            <v>0</v>
          </cell>
          <cell r="HE740">
            <v>0</v>
          </cell>
          <cell r="HF740">
            <v>0</v>
          </cell>
          <cell r="HG740">
            <v>0</v>
          </cell>
          <cell r="HH740">
            <v>0</v>
          </cell>
          <cell r="HI740">
            <v>0</v>
          </cell>
          <cell r="HJ740">
            <v>0</v>
          </cell>
          <cell r="HK740">
            <v>0</v>
          </cell>
          <cell r="HL740">
            <v>0</v>
          </cell>
          <cell r="HM740">
            <v>0</v>
          </cell>
          <cell r="HN740">
            <v>0</v>
          </cell>
          <cell r="HO740">
            <v>0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0</v>
          </cell>
          <cell r="HU740">
            <v>0</v>
          </cell>
          <cell r="HV740">
            <v>0</v>
          </cell>
          <cell r="HW740">
            <v>0</v>
          </cell>
          <cell r="HX740">
            <v>0</v>
          </cell>
          <cell r="HY740">
            <v>0</v>
          </cell>
          <cell r="HZ740">
            <v>0</v>
          </cell>
          <cell r="IA740">
            <v>0</v>
          </cell>
          <cell r="IB740">
            <v>0</v>
          </cell>
          <cell r="IC740">
            <v>0</v>
          </cell>
          <cell r="ID740">
            <v>0</v>
          </cell>
          <cell r="IE740">
            <v>0</v>
          </cell>
          <cell r="IF740">
            <v>0</v>
          </cell>
          <cell r="IG740">
            <v>0</v>
          </cell>
          <cell r="IH740">
            <v>0</v>
          </cell>
          <cell r="II740">
            <v>0</v>
          </cell>
          <cell r="IJ740">
            <v>0</v>
          </cell>
          <cell r="IK740">
            <v>0</v>
          </cell>
          <cell r="IL740">
            <v>0</v>
          </cell>
          <cell r="IM740">
            <v>0</v>
          </cell>
          <cell r="IN740">
            <v>0</v>
          </cell>
          <cell r="IO740">
            <v>0</v>
          </cell>
          <cell r="IP740">
            <v>0</v>
          </cell>
          <cell r="IQ740">
            <v>0</v>
          </cell>
          <cell r="IR740">
            <v>0</v>
          </cell>
          <cell r="IS740">
            <v>0</v>
          </cell>
          <cell r="IT740">
            <v>0</v>
          </cell>
          <cell r="IU740">
            <v>0</v>
          </cell>
          <cell r="IV740">
            <v>0</v>
          </cell>
          <cell r="IW740">
            <v>0</v>
          </cell>
          <cell r="IX740">
            <v>0</v>
          </cell>
          <cell r="IY740">
            <v>0</v>
          </cell>
          <cell r="IZ740">
            <v>0</v>
          </cell>
          <cell r="JA740">
            <v>0</v>
          </cell>
          <cell r="JB740">
            <v>0</v>
          </cell>
          <cell r="JC740">
            <v>0</v>
          </cell>
          <cell r="JD740">
            <v>0</v>
          </cell>
          <cell r="JE740">
            <v>0</v>
          </cell>
          <cell r="JF740">
            <v>0</v>
          </cell>
          <cell r="JG740">
            <v>0</v>
          </cell>
          <cell r="JH740">
            <v>0</v>
          </cell>
          <cell r="JI740">
            <v>0</v>
          </cell>
          <cell r="JJ740">
            <v>0</v>
          </cell>
          <cell r="JK740">
            <v>0</v>
          </cell>
          <cell r="JL740">
            <v>0</v>
          </cell>
          <cell r="JM740">
            <v>0</v>
          </cell>
          <cell r="JN740">
            <v>0</v>
          </cell>
          <cell r="JO740">
            <v>0</v>
          </cell>
          <cell r="JP740">
            <v>0</v>
          </cell>
          <cell r="JQ740">
            <v>0</v>
          </cell>
        </row>
        <row r="741">
          <cell r="D741" t="str">
            <v>BAT.PX.UTS._.22R.Escalante BESS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V741">
            <v>0</v>
          </cell>
          <cell r="FW741">
            <v>0</v>
          </cell>
          <cell r="FX741">
            <v>0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O741">
            <v>0</v>
          </cell>
          <cell r="GP741">
            <v>0</v>
          </cell>
          <cell r="GQ741">
            <v>0</v>
          </cell>
          <cell r="GR741">
            <v>0</v>
          </cell>
          <cell r="GS741">
            <v>0</v>
          </cell>
          <cell r="GT741">
            <v>0</v>
          </cell>
          <cell r="GU741">
            <v>0</v>
          </cell>
          <cell r="GV741">
            <v>0</v>
          </cell>
          <cell r="GW741">
            <v>0</v>
          </cell>
          <cell r="GX741">
            <v>0</v>
          </cell>
          <cell r="GY741">
            <v>0</v>
          </cell>
          <cell r="GZ741">
            <v>0</v>
          </cell>
          <cell r="HA741">
            <v>0</v>
          </cell>
          <cell r="HB741">
            <v>0</v>
          </cell>
          <cell r="HC741">
            <v>0</v>
          </cell>
          <cell r="HD741">
            <v>0</v>
          </cell>
          <cell r="HE741">
            <v>0</v>
          </cell>
          <cell r="HF741">
            <v>0</v>
          </cell>
          <cell r="HG741">
            <v>0</v>
          </cell>
          <cell r="HH741">
            <v>0</v>
          </cell>
          <cell r="HI741">
            <v>0</v>
          </cell>
          <cell r="HJ741">
            <v>0</v>
          </cell>
          <cell r="HK741">
            <v>0</v>
          </cell>
          <cell r="HL741">
            <v>0</v>
          </cell>
          <cell r="HM741">
            <v>0</v>
          </cell>
          <cell r="HN741">
            <v>0</v>
          </cell>
          <cell r="HO741">
            <v>0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0</v>
          </cell>
          <cell r="HU741">
            <v>0</v>
          </cell>
          <cell r="HV741">
            <v>0</v>
          </cell>
          <cell r="HW741">
            <v>0</v>
          </cell>
          <cell r="HX741">
            <v>0</v>
          </cell>
          <cell r="HY741">
            <v>0</v>
          </cell>
          <cell r="HZ741">
            <v>0</v>
          </cell>
          <cell r="IA741">
            <v>0</v>
          </cell>
          <cell r="IB741">
            <v>0</v>
          </cell>
          <cell r="IC741">
            <v>0</v>
          </cell>
          <cell r="ID741">
            <v>0</v>
          </cell>
          <cell r="IE741">
            <v>0</v>
          </cell>
          <cell r="IF741">
            <v>0</v>
          </cell>
          <cell r="IG741">
            <v>0</v>
          </cell>
          <cell r="IH741">
            <v>0</v>
          </cell>
          <cell r="II741">
            <v>0</v>
          </cell>
          <cell r="IJ741">
            <v>0</v>
          </cell>
          <cell r="IK741">
            <v>0</v>
          </cell>
          <cell r="IL741">
            <v>0</v>
          </cell>
          <cell r="IM741">
            <v>0</v>
          </cell>
          <cell r="IN741">
            <v>0</v>
          </cell>
          <cell r="IO741">
            <v>0</v>
          </cell>
          <cell r="IP741">
            <v>0</v>
          </cell>
          <cell r="IQ741">
            <v>0</v>
          </cell>
          <cell r="IR741">
            <v>0</v>
          </cell>
          <cell r="IS741">
            <v>0</v>
          </cell>
          <cell r="IT741">
            <v>0</v>
          </cell>
          <cell r="IU741">
            <v>0</v>
          </cell>
          <cell r="IV741">
            <v>0</v>
          </cell>
          <cell r="IW741">
            <v>0</v>
          </cell>
          <cell r="IX741">
            <v>0</v>
          </cell>
          <cell r="IY741">
            <v>0</v>
          </cell>
          <cell r="IZ741">
            <v>0</v>
          </cell>
          <cell r="JA741">
            <v>0</v>
          </cell>
          <cell r="JB741">
            <v>0</v>
          </cell>
          <cell r="JC741">
            <v>0</v>
          </cell>
          <cell r="JD741">
            <v>0</v>
          </cell>
          <cell r="JE741">
            <v>0</v>
          </cell>
          <cell r="JF741">
            <v>0</v>
          </cell>
          <cell r="JG741">
            <v>0</v>
          </cell>
          <cell r="JH741">
            <v>0</v>
          </cell>
          <cell r="JI741">
            <v>0</v>
          </cell>
          <cell r="JJ741">
            <v>0</v>
          </cell>
          <cell r="JK741">
            <v>0</v>
          </cell>
          <cell r="JL741">
            <v>0</v>
          </cell>
          <cell r="JM741">
            <v>0</v>
          </cell>
          <cell r="JN741">
            <v>0</v>
          </cell>
          <cell r="JO741">
            <v>0</v>
          </cell>
          <cell r="JP741">
            <v>0</v>
          </cell>
          <cell r="JQ741">
            <v>0</v>
          </cell>
        </row>
        <row r="742">
          <cell r="D742" t="str">
            <v>BAT.PX.UTS._.22R.Granite Mtn. BESS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0</v>
          </cell>
          <cell r="FF742">
            <v>0</v>
          </cell>
          <cell r="FG742">
            <v>0</v>
          </cell>
          <cell r="FH742">
            <v>0</v>
          </cell>
          <cell r="FI742">
            <v>0</v>
          </cell>
          <cell r="FJ742">
            <v>0</v>
          </cell>
          <cell r="FK742">
            <v>0</v>
          </cell>
          <cell r="FL742">
            <v>0</v>
          </cell>
          <cell r="FM742">
            <v>0</v>
          </cell>
          <cell r="FN742">
            <v>0</v>
          </cell>
          <cell r="FO742">
            <v>0</v>
          </cell>
          <cell r="FP742">
            <v>0</v>
          </cell>
          <cell r="FQ742">
            <v>0</v>
          </cell>
          <cell r="FR742">
            <v>0</v>
          </cell>
          <cell r="FS742">
            <v>0</v>
          </cell>
          <cell r="FT742">
            <v>0</v>
          </cell>
          <cell r="FU742">
            <v>0</v>
          </cell>
          <cell r="FV742">
            <v>0</v>
          </cell>
          <cell r="FW742">
            <v>0</v>
          </cell>
          <cell r="FX742">
            <v>0</v>
          </cell>
          <cell r="FY742">
            <v>0</v>
          </cell>
          <cell r="FZ742">
            <v>0</v>
          </cell>
          <cell r="GA742">
            <v>0</v>
          </cell>
          <cell r="GB742">
            <v>0</v>
          </cell>
          <cell r="GC742">
            <v>0</v>
          </cell>
          <cell r="GD742">
            <v>0</v>
          </cell>
          <cell r="GE742">
            <v>0</v>
          </cell>
          <cell r="GF742">
            <v>0</v>
          </cell>
          <cell r="GG742">
            <v>0</v>
          </cell>
          <cell r="GH742">
            <v>0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O742">
            <v>0</v>
          </cell>
          <cell r="GP742">
            <v>0</v>
          </cell>
          <cell r="GQ742">
            <v>0</v>
          </cell>
          <cell r="GR742">
            <v>0</v>
          </cell>
          <cell r="GS742">
            <v>0</v>
          </cell>
          <cell r="GT742">
            <v>0</v>
          </cell>
          <cell r="GU742">
            <v>0</v>
          </cell>
          <cell r="GV742">
            <v>0</v>
          </cell>
          <cell r="GW742">
            <v>0</v>
          </cell>
          <cell r="GX742">
            <v>0</v>
          </cell>
          <cell r="GY742">
            <v>0</v>
          </cell>
          <cell r="GZ742">
            <v>0</v>
          </cell>
          <cell r="HA742">
            <v>0</v>
          </cell>
          <cell r="HB742">
            <v>0</v>
          </cell>
          <cell r="HC742">
            <v>0</v>
          </cell>
          <cell r="HD742">
            <v>0</v>
          </cell>
          <cell r="HE742">
            <v>0</v>
          </cell>
          <cell r="HF742">
            <v>0</v>
          </cell>
          <cell r="HG742">
            <v>0</v>
          </cell>
          <cell r="HH742">
            <v>0</v>
          </cell>
          <cell r="HI742">
            <v>0</v>
          </cell>
          <cell r="HJ742">
            <v>0</v>
          </cell>
          <cell r="HK742">
            <v>0</v>
          </cell>
          <cell r="HL742">
            <v>0</v>
          </cell>
          <cell r="HM742">
            <v>0</v>
          </cell>
          <cell r="HN742">
            <v>0</v>
          </cell>
          <cell r="HO742">
            <v>0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0</v>
          </cell>
          <cell r="HU742">
            <v>0</v>
          </cell>
          <cell r="HV742">
            <v>0</v>
          </cell>
          <cell r="HW742">
            <v>0</v>
          </cell>
          <cell r="HX742">
            <v>0</v>
          </cell>
          <cell r="HY742">
            <v>0</v>
          </cell>
          <cell r="HZ742">
            <v>0</v>
          </cell>
          <cell r="IA742">
            <v>0</v>
          </cell>
          <cell r="IB742">
            <v>0</v>
          </cell>
          <cell r="IC742">
            <v>0</v>
          </cell>
          <cell r="ID742">
            <v>0</v>
          </cell>
          <cell r="IE742">
            <v>0</v>
          </cell>
          <cell r="IF742">
            <v>0</v>
          </cell>
          <cell r="IG742">
            <v>0</v>
          </cell>
          <cell r="IH742">
            <v>0</v>
          </cell>
          <cell r="II742">
            <v>0</v>
          </cell>
          <cell r="IJ742">
            <v>0</v>
          </cell>
          <cell r="IK742">
            <v>0</v>
          </cell>
          <cell r="IL742">
            <v>0</v>
          </cell>
          <cell r="IM742">
            <v>0</v>
          </cell>
          <cell r="IN742">
            <v>0</v>
          </cell>
          <cell r="IO742">
            <v>0</v>
          </cell>
          <cell r="IP742">
            <v>0</v>
          </cell>
          <cell r="IQ742">
            <v>0</v>
          </cell>
          <cell r="IR742">
            <v>0</v>
          </cell>
          <cell r="IS742">
            <v>0</v>
          </cell>
          <cell r="IT742">
            <v>0</v>
          </cell>
          <cell r="IU742">
            <v>0</v>
          </cell>
          <cell r="IV742">
            <v>0</v>
          </cell>
          <cell r="IW742">
            <v>0</v>
          </cell>
          <cell r="IX742">
            <v>0</v>
          </cell>
          <cell r="IY742">
            <v>0</v>
          </cell>
          <cell r="IZ742">
            <v>0</v>
          </cell>
          <cell r="JA742">
            <v>0</v>
          </cell>
          <cell r="JB742">
            <v>0</v>
          </cell>
          <cell r="JC742">
            <v>0</v>
          </cell>
          <cell r="JD742">
            <v>0</v>
          </cell>
          <cell r="JE742">
            <v>0</v>
          </cell>
          <cell r="JF742">
            <v>0</v>
          </cell>
          <cell r="JG742">
            <v>0</v>
          </cell>
          <cell r="JH742">
            <v>0</v>
          </cell>
          <cell r="JI742">
            <v>0</v>
          </cell>
          <cell r="JJ742">
            <v>0</v>
          </cell>
          <cell r="JK742">
            <v>0</v>
          </cell>
          <cell r="JL742">
            <v>0</v>
          </cell>
          <cell r="JM742">
            <v>0</v>
          </cell>
          <cell r="JN742">
            <v>0</v>
          </cell>
          <cell r="JO742">
            <v>0</v>
          </cell>
          <cell r="JP742">
            <v>0</v>
          </cell>
          <cell r="JQ742">
            <v>0</v>
          </cell>
        </row>
        <row r="743">
          <cell r="D743" t="str">
            <v>BAT.PX.UTS._.22R.Iron Springs BESS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0</v>
          </cell>
          <cell r="FF743">
            <v>0</v>
          </cell>
          <cell r="FG743">
            <v>0</v>
          </cell>
          <cell r="FH743">
            <v>0</v>
          </cell>
          <cell r="FI743">
            <v>0</v>
          </cell>
          <cell r="FJ743">
            <v>0</v>
          </cell>
          <cell r="FK743">
            <v>0</v>
          </cell>
          <cell r="FL743">
            <v>0</v>
          </cell>
          <cell r="FM743">
            <v>0</v>
          </cell>
          <cell r="FN743">
            <v>0</v>
          </cell>
          <cell r="FO743">
            <v>0</v>
          </cell>
          <cell r="FP743">
            <v>0</v>
          </cell>
          <cell r="FQ743">
            <v>0</v>
          </cell>
          <cell r="FR743">
            <v>0</v>
          </cell>
          <cell r="FS743">
            <v>0</v>
          </cell>
          <cell r="FT743">
            <v>0</v>
          </cell>
          <cell r="FU743">
            <v>0</v>
          </cell>
          <cell r="FV743">
            <v>0</v>
          </cell>
          <cell r="FW743">
            <v>0</v>
          </cell>
          <cell r="FX743">
            <v>0</v>
          </cell>
          <cell r="FY743">
            <v>0</v>
          </cell>
          <cell r="FZ743">
            <v>0</v>
          </cell>
          <cell r="GA743">
            <v>0</v>
          </cell>
          <cell r="GB743">
            <v>0</v>
          </cell>
          <cell r="GC743">
            <v>0</v>
          </cell>
          <cell r="GD743">
            <v>0</v>
          </cell>
          <cell r="GE743">
            <v>0</v>
          </cell>
          <cell r="GF743">
            <v>0</v>
          </cell>
          <cell r="GG743">
            <v>0</v>
          </cell>
          <cell r="GH743">
            <v>0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O743">
            <v>0</v>
          </cell>
          <cell r="GP743">
            <v>0</v>
          </cell>
          <cell r="GQ743">
            <v>0</v>
          </cell>
          <cell r="GR743">
            <v>0</v>
          </cell>
          <cell r="GS743">
            <v>0</v>
          </cell>
          <cell r="GT743">
            <v>0</v>
          </cell>
          <cell r="GU743">
            <v>0</v>
          </cell>
          <cell r="GV743">
            <v>0</v>
          </cell>
          <cell r="GW743">
            <v>0</v>
          </cell>
          <cell r="GX743">
            <v>0</v>
          </cell>
          <cell r="GY743">
            <v>0</v>
          </cell>
          <cell r="GZ743">
            <v>0</v>
          </cell>
          <cell r="HA743">
            <v>0</v>
          </cell>
          <cell r="HB743">
            <v>0</v>
          </cell>
          <cell r="HC743">
            <v>0</v>
          </cell>
          <cell r="HD743">
            <v>0</v>
          </cell>
          <cell r="HE743">
            <v>0</v>
          </cell>
          <cell r="HF743">
            <v>0</v>
          </cell>
          <cell r="HG743">
            <v>0</v>
          </cell>
          <cell r="HH743">
            <v>0</v>
          </cell>
          <cell r="HI743">
            <v>0</v>
          </cell>
          <cell r="HJ743">
            <v>0</v>
          </cell>
          <cell r="HK743">
            <v>0</v>
          </cell>
          <cell r="HL743">
            <v>0</v>
          </cell>
          <cell r="HM743">
            <v>0</v>
          </cell>
          <cell r="HN743">
            <v>0</v>
          </cell>
          <cell r="HO743">
            <v>0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0</v>
          </cell>
          <cell r="HU743">
            <v>0</v>
          </cell>
          <cell r="HV743">
            <v>0</v>
          </cell>
          <cell r="HW743">
            <v>0</v>
          </cell>
          <cell r="HX743">
            <v>0</v>
          </cell>
          <cell r="HY743">
            <v>0</v>
          </cell>
          <cell r="HZ743">
            <v>0</v>
          </cell>
          <cell r="IA743">
            <v>0</v>
          </cell>
          <cell r="IB743">
            <v>0</v>
          </cell>
          <cell r="IC743">
            <v>0</v>
          </cell>
          <cell r="ID743">
            <v>0</v>
          </cell>
          <cell r="IE743">
            <v>0</v>
          </cell>
          <cell r="IF743">
            <v>0</v>
          </cell>
          <cell r="IG743">
            <v>0</v>
          </cell>
          <cell r="IH743">
            <v>0</v>
          </cell>
          <cell r="II743">
            <v>0</v>
          </cell>
          <cell r="IJ743">
            <v>0</v>
          </cell>
          <cell r="IK743">
            <v>0</v>
          </cell>
          <cell r="IL743">
            <v>0</v>
          </cell>
          <cell r="IM743">
            <v>0</v>
          </cell>
          <cell r="IN743">
            <v>0</v>
          </cell>
          <cell r="IO743">
            <v>0</v>
          </cell>
          <cell r="IP743">
            <v>0</v>
          </cell>
          <cell r="IQ743">
            <v>0</v>
          </cell>
          <cell r="IR743">
            <v>0</v>
          </cell>
          <cell r="IS743">
            <v>0</v>
          </cell>
          <cell r="IT743">
            <v>0</v>
          </cell>
          <cell r="IU743">
            <v>0</v>
          </cell>
          <cell r="IV743">
            <v>0</v>
          </cell>
          <cell r="IW743">
            <v>0</v>
          </cell>
          <cell r="IX743">
            <v>0</v>
          </cell>
          <cell r="IY743">
            <v>0</v>
          </cell>
          <cell r="IZ743">
            <v>0</v>
          </cell>
          <cell r="JA743">
            <v>0</v>
          </cell>
          <cell r="JB743">
            <v>0</v>
          </cell>
          <cell r="JC743">
            <v>0</v>
          </cell>
          <cell r="JD743">
            <v>0</v>
          </cell>
          <cell r="JE743">
            <v>0</v>
          </cell>
          <cell r="JF743">
            <v>0</v>
          </cell>
          <cell r="JG743">
            <v>0</v>
          </cell>
          <cell r="JH743">
            <v>0</v>
          </cell>
          <cell r="JI743">
            <v>0</v>
          </cell>
          <cell r="JJ743">
            <v>0</v>
          </cell>
          <cell r="JK743">
            <v>0</v>
          </cell>
          <cell r="JL743">
            <v>0</v>
          </cell>
          <cell r="JM743">
            <v>0</v>
          </cell>
          <cell r="JN743">
            <v>0</v>
          </cell>
          <cell r="JO743">
            <v>0</v>
          </cell>
          <cell r="JP743">
            <v>0</v>
          </cell>
          <cell r="JQ743">
            <v>0</v>
          </cell>
        </row>
        <row r="744">
          <cell r="D744" t="str">
            <v>BAT.PX.SUM._.ITC.Li_ion_4hr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0</v>
          </cell>
          <cell r="FH744">
            <v>0</v>
          </cell>
          <cell r="FI744">
            <v>0</v>
          </cell>
          <cell r="FJ744">
            <v>0</v>
          </cell>
          <cell r="FK744">
            <v>0</v>
          </cell>
          <cell r="FL744">
            <v>0</v>
          </cell>
          <cell r="FM744">
            <v>0</v>
          </cell>
          <cell r="FN744">
            <v>0</v>
          </cell>
          <cell r="FO744">
            <v>0</v>
          </cell>
          <cell r="FP744">
            <v>0</v>
          </cell>
          <cell r="FQ744">
            <v>0</v>
          </cell>
          <cell r="FR744">
            <v>0</v>
          </cell>
          <cell r="FS744">
            <v>0</v>
          </cell>
          <cell r="FT744">
            <v>0</v>
          </cell>
          <cell r="FU744">
            <v>0</v>
          </cell>
          <cell r="FV744">
            <v>0</v>
          </cell>
          <cell r="FW744">
            <v>0</v>
          </cell>
          <cell r="FX744">
            <v>0</v>
          </cell>
          <cell r="FY744">
            <v>0</v>
          </cell>
          <cell r="FZ744">
            <v>0</v>
          </cell>
          <cell r="GA744">
            <v>0</v>
          </cell>
          <cell r="GB744">
            <v>0</v>
          </cell>
          <cell r="GC744">
            <v>0</v>
          </cell>
          <cell r="GD744">
            <v>0</v>
          </cell>
          <cell r="GE744">
            <v>0</v>
          </cell>
          <cell r="GF744">
            <v>0</v>
          </cell>
          <cell r="GG744">
            <v>0</v>
          </cell>
          <cell r="GH744">
            <v>0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O744">
            <v>0</v>
          </cell>
          <cell r="GP744">
            <v>0</v>
          </cell>
          <cell r="GQ744">
            <v>0</v>
          </cell>
          <cell r="GR744">
            <v>0</v>
          </cell>
          <cell r="GS744">
            <v>0</v>
          </cell>
          <cell r="GT744">
            <v>0</v>
          </cell>
          <cell r="GU744">
            <v>0</v>
          </cell>
          <cell r="GV744">
            <v>0</v>
          </cell>
          <cell r="GW744">
            <v>0</v>
          </cell>
          <cell r="GX744">
            <v>0</v>
          </cell>
          <cell r="GY744">
            <v>0</v>
          </cell>
          <cell r="GZ744">
            <v>0</v>
          </cell>
          <cell r="HA744">
            <v>0</v>
          </cell>
          <cell r="HB744">
            <v>0</v>
          </cell>
          <cell r="HC744">
            <v>0</v>
          </cell>
          <cell r="HD744">
            <v>0</v>
          </cell>
          <cell r="HE744">
            <v>0</v>
          </cell>
          <cell r="HF744">
            <v>0</v>
          </cell>
          <cell r="HG744">
            <v>0</v>
          </cell>
          <cell r="HH744">
            <v>0</v>
          </cell>
          <cell r="HI744">
            <v>0</v>
          </cell>
          <cell r="HJ744">
            <v>0</v>
          </cell>
          <cell r="HK744">
            <v>0</v>
          </cell>
          <cell r="HL744">
            <v>0</v>
          </cell>
          <cell r="HM744">
            <v>0</v>
          </cell>
          <cell r="HN744">
            <v>0</v>
          </cell>
          <cell r="HO744">
            <v>0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0</v>
          </cell>
          <cell r="HU744">
            <v>0</v>
          </cell>
          <cell r="HV744">
            <v>0</v>
          </cell>
          <cell r="HW744">
            <v>0</v>
          </cell>
          <cell r="HX744">
            <v>0</v>
          </cell>
          <cell r="HY744">
            <v>0</v>
          </cell>
          <cell r="HZ744">
            <v>0</v>
          </cell>
          <cell r="IA744">
            <v>0</v>
          </cell>
          <cell r="IB744">
            <v>0</v>
          </cell>
          <cell r="IC744">
            <v>0</v>
          </cell>
          <cell r="ID744">
            <v>0</v>
          </cell>
          <cell r="IE744">
            <v>0</v>
          </cell>
          <cell r="IF744">
            <v>0</v>
          </cell>
          <cell r="IG744">
            <v>0</v>
          </cell>
          <cell r="IH744">
            <v>0</v>
          </cell>
          <cell r="II744">
            <v>0</v>
          </cell>
          <cell r="IJ744">
            <v>0</v>
          </cell>
          <cell r="IK744">
            <v>0</v>
          </cell>
          <cell r="IL744">
            <v>0</v>
          </cell>
          <cell r="IM744">
            <v>0</v>
          </cell>
          <cell r="IN744">
            <v>0</v>
          </cell>
          <cell r="IO744">
            <v>0</v>
          </cell>
          <cell r="IP744">
            <v>0</v>
          </cell>
          <cell r="IQ744">
            <v>0</v>
          </cell>
          <cell r="IR744">
            <v>0</v>
          </cell>
          <cell r="IS744">
            <v>0</v>
          </cell>
          <cell r="IT744">
            <v>0</v>
          </cell>
          <cell r="IU744">
            <v>0</v>
          </cell>
          <cell r="IV744">
            <v>0</v>
          </cell>
          <cell r="IW744">
            <v>0</v>
          </cell>
          <cell r="IX744">
            <v>0</v>
          </cell>
          <cell r="IY744">
            <v>0</v>
          </cell>
          <cell r="IZ744">
            <v>0</v>
          </cell>
          <cell r="JA744">
            <v>0</v>
          </cell>
          <cell r="JB744">
            <v>0</v>
          </cell>
          <cell r="JC744">
            <v>0</v>
          </cell>
          <cell r="JD744">
            <v>0</v>
          </cell>
          <cell r="JE744">
            <v>0</v>
          </cell>
          <cell r="JF744">
            <v>0</v>
          </cell>
          <cell r="JG744">
            <v>0</v>
          </cell>
          <cell r="JH744">
            <v>0</v>
          </cell>
          <cell r="JI744">
            <v>0</v>
          </cell>
          <cell r="JJ744">
            <v>0</v>
          </cell>
          <cell r="JK744">
            <v>0</v>
          </cell>
          <cell r="JL744">
            <v>0</v>
          </cell>
          <cell r="JM744">
            <v>0</v>
          </cell>
          <cell r="JN744">
            <v>0</v>
          </cell>
          <cell r="JO744">
            <v>0</v>
          </cell>
          <cell r="JP744">
            <v>0</v>
          </cell>
          <cell r="JQ744">
            <v>0</v>
          </cell>
        </row>
        <row r="745">
          <cell r="D745" t="str">
            <v>BAT.PX.SUM._.ITC.Li_ion_4hr_Local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0</v>
          </cell>
          <cell r="FF745">
            <v>0</v>
          </cell>
          <cell r="FG745">
            <v>0</v>
          </cell>
          <cell r="FH745">
            <v>0</v>
          </cell>
          <cell r="FI745">
            <v>0</v>
          </cell>
          <cell r="FJ745">
            <v>0</v>
          </cell>
          <cell r="FK745">
            <v>0</v>
          </cell>
          <cell r="FL745">
            <v>0</v>
          </cell>
          <cell r="FM745">
            <v>0</v>
          </cell>
          <cell r="FN745">
            <v>0</v>
          </cell>
          <cell r="FO745">
            <v>0</v>
          </cell>
          <cell r="FP745">
            <v>0</v>
          </cell>
          <cell r="FQ745">
            <v>0</v>
          </cell>
          <cell r="FR745">
            <v>0</v>
          </cell>
          <cell r="FS745">
            <v>0</v>
          </cell>
          <cell r="FT745">
            <v>0</v>
          </cell>
          <cell r="FU745">
            <v>0</v>
          </cell>
          <cell r="FV745">
            <v>0</v>
          </cell>
          <cell r="FW745">
            <v>0</v>
          </cell>
          <cell r="FX745">
            <v>0</v>
          </cell>
          <cell r="FY745">
            <v>0</v>
          </cell>
          <cell r="FZ745">
            <v>0</v>
          </cell>
          <cell r="GA745">
            <v>0</v>
          </cell>
          <cell r="GB745">
            <v>0</v>
          </cell>
          <cell r="GC745">
            <v>0</v>
          </cell>
          <cell r="GD745">
            <v>0</v>
          </cell>
          <cell r="GE745">
            <v>0</v>
          </cell>
          <cell r="GF745">
            <v>0</v>
          </cell>
          <cell r="GG745">
            <v>0</v>
          </cell>
          <cell r="GH745">
            <v>0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O745">
            <v>0</v>
          </cell>
          <cell r="GP745">
            <v>0</v>
          </cell>
          <cell r="GQ745">
            <v>0</v>
          </cell>
          <cell r="GR745">
            <v>0</v>
          </cell>
          <cell r="GS745">
            <v>0</v>
          </cell>
          <cell r="GT745">
            <v>0</v>
          </cell>
          <cell r="GU745">
            <v>0</v>
          </cell>
          <cell r="GV745">
            <v>0</v>
          </cell>
          <cell r="GW745">
            <v>0</v>
          </cell>
          <cell r="GX745">
            <v>0</v>
          </cell>
          <cell r="GY745">
            <v>0</v>
          </cell>
          <cell r="GZ745">
            <v>0</v>
          </cell>
          <cell r="HA745">
            <v>0</v>
          </cell>
          <cell r="HB745">
            <v>0</v>
          </cell>
          <cell r="HC745">
            <v>0</v>
          </cell>
          <cell r="HD745">
            <v>0</v>
          </cell>
          <cell r="HE745">
            <v>0</v>
          </cell>
          <cell r="HF745">
            <v>0</v>
          </cell>
          <cell r="HG745">
            <v>0</v>
          </cell>
          <cell r="HH745">
            <v>0</v>
          </cell>
          <cell r="HI745">
            <v>0</v>
          </cell>
          <cell r="HJ745">
            <v>0</v>
          </cell>
          <cell r="HK745">
            <v>0</v>
          </cell>
          <cell r="HL745">
            <v>0</v>
          </cell>
          <cell r="HM745">
            <v>0</v>
          </cell>
          <cell r="HN745">
            <v>0</v>
          </cell>
          <cell r="HO745">
            <v>0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0</v>
          </cell>
          <cell r="HU745">
            <v>0</v>
          </cell>
          <cell r="HV745">
            <v>0</v>
          </cell>
          <cell r="HW745">
            <v>0</v>
          </cell>
          <cell r="HX745">
            <v>0</v>
          </cell>
          <cell r="HY745">
            <v>0</v>
          </cell>
          <cell r="HZ745">
            <v>0</v>
          </cell>
          <cell r="IA745">
            <v>0</v>
          </cell>
          <cell r="IB745">
            <v>0</v>
          </cell>
          <cell r="IC745">
            <v>0</v>
          </cell>
          <cell r="ID745">
            <v>0</v>
          </cell>
          <cell r="IE745">
            <v>0</v>
          </cell>
          <cell r="IF745">
            <v>0</v>
          </cell>
          <cell r="IG745">
            <v>0</v>
          </cell>
          <cell r="IH745">
            <v>0</v>
          </cell>
          <cell r="II745">
            <v>0</v>
          </cell>
          <cell r="IJ745">
            <v>0</v>
          </cell>
          <cell r="IK745">
            <v>0</v>
          </cell>
          <cell r="IL745">
            <v>0</v>
          </cell>
          <cell r="IM745">
            <v>0</v>
          </cell>
          <cell r="IN745">
            <v>0</v>
          </cell>
          <cell r="IO745">
            <v>0</v>
          </cell>
          <cell r="IP745">
            <v>0</v>
          </cell>
          <cell r="IQ745">
            <v>0</v>
          </cell>
          <cell r="IR745">
            <v>0</v>
          </cell>
          <cell r="IS745">
            <v>0</v>
          </cell>
          <cell r="IT745">
            <v>0</v>
          </cell>
          <cell r="IU745">
            <v>0</v>
          </cell>
          <cell r="IV745">
            <v>0</v>
          </cell>
          <cell r="IW745">
            <v>0</v>
          </cell>
          <cell r="IX745">
            <v>0</v>
          </cell>
          <cell r="IY745">
            <v>0</v>
          </cell>
          <cell r="IZ745">
            <v>0</v>
          </cell>
          <cell r="JA745">
            <v>0</v>
          </cell>
          <cell r="JB745">
            <v>0</v>
          </cell>
          <cell r="JC745">
            <v>0</v>
          </cell>
          <cell r="JD745">
            <v>0</v>
          </cell>
          <cell r="JE745">
            <v>0</v>
          </cell>
          <cell r="JF745">
            <v>0</v>
          </cell>
          <cell r="JG745">
            <v>0</v>
          </cell>
          <cell r="JH745">
            <v>0</v>
          </cell>
          <cell r="JI745">
            <v>0</v>
          </cell>
          <cell r="JJ745">
            <v>0</v>
          </cell>
          <cell r="JK745">
            <v>0</v>
          </cell>
          <cell r="JL745">
            <v>0</v>
          </cell>
          <cell r="JM745">
            <v>0</v>
          </cell>
          <cell r="JN745">
            <v>0</v>
          </cell>
          <cell r="JO745">
            <v>0</v>
          </cell>
          <cell r="JP745">
            <v>0</v>
          </cell>
          <cell r="JQ745">
            <v>0</v>
          </cell>
        </row>
        <row r="746">
          <cell r="D746" t="str">
            <v>BAT.PX.WWA._.ITC.Li_ion_4hr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0</v>
          </cell>
          <cell r="FF746">
            <v>0</v>
          </cell>
          <cell r="FG746">
            <v>0</v>
          </cell>
          <cell r="FH746">
            <v>0</v>
          </cell>
          <cell r="FI746">
            <v>0</v>
          </cell>
          <cell r="FJ746">
            <v>0</v>
          </cell>
          <cell r="FK746">
            <v>0</v>
          </cell>
          <cell r="FL746">
            <v>0</v>
          </cell>
          <cell r="FM746">
            <v>0</v>
          </cell>
          <cell r="FN746">
            <v>0</v>
          </cell>
          <cell r="FO746">
            <v>0</v>
          </cell>
          <cell r="FP746">
            <v>0</v>
          </cell>
          <cell r="FQ746">
            <v>0</v>
          </cell>
          <cell r="FR746">
            <v>0</v>
          </cell>
          <cell r="FS746">
            <v>0</v>
          </cell>
          <cell r="FT746">
            <v>0</v>
          </cell>
          <cell r="FU746">
            <v>0</v>
          </cell>
          <cell r="FV746">
            <v>0</v>
          </cell>
          <cell r="FW746">
            <v>0</v>
          </cell>
          <cell r="FX746">
            <v>0</v>
          </cell>
          <cell r="FY746">
            <v>0</v>
          </cell>
          <cell r="FZ746">
            <v>0</v>
          </cell>
          <cell r="GA746">
            <v>0</v>
          </cell>
          <cell r="GB746">
            <v>0</v>
          </cell>
          <cell r="GC746">
            <v>0</v>
          </cell>
          <cell r="GD746">
            <v>0</v>
          </cell>
          <cell r="GE746">
            <v>0</v>
          </cell>
          <cell r="GF746">
            <v>0</v>
          </cell>
          <cell r="GG746">
            <v>0</v>
          </cell>
          <cell r="GH746">
            <v>0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O746">
            <v>0</v>
          </cell>
          <cell r="GP746">
            <v>0</v>
          </cell>
          <cell r="GQ746">
            <v>0</v>
          </cell>
          <cell r="GR746">
            <v>0</v>
          </cell>
          <cell r="GS746">
            <v>0</v>
          </cell>
          <cell r="GT746">
            <v>0</v>
          </cell>
          <cell r="GU746">
            <v>0</v>
          </cell>
          <cell r="GV746">
            <v>0</v>
          </cell>
          <cell r="GW746">
            <v>0</v>
          </cell>
          <cell r="GX746">
            <v>0</v>
          </cell>
          <cell r="GY746">
            <v>0</v>
          </cell>
          <cell r="GZ746">
            <v>0</v>
          </cell>
          <cell r="HA746">
            <v>0</v>
          </cell>
          <cell r="HB746">
            <v>0</v>
          </cell>
          <cell r="HC746">
            <v>0</v>
          </cell>
          <cell r="HD746">
            <v>0</v>
          </cell>
          <cell r="HE746">
            <v>0</v>
          </cell>
          <cell r="HF746">
            <v>0</v>
          </cell>
          <cell r="HG746">
            <v>0</v>
          </cell>
          <cell r="HH746">
            <v>0</v>
          </cell>
          <cell r="HI746">
            <v>0</v>
          </cell>
          <cell r="HJ746">
            <v>0</v>
          </cell>
          <cell r="HK746">
            <v>0</v>
          </cell>
          <cell r="HL746">
            <v>0</v>
          </cell>
          <cell r="HM746">
            <v>0</v>
          </cell>
          <cell r="HN746">
            <v>0</v>
          </cell>
          <cell r="HO746">
            <v>0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0</v>
          </cell>
          <cell r="HU746">
            <v>0</v>
          </cell>
          <cell r="HV746">
            <v>0</v>
          </cell>
          <cell r="HW746">
            <v>0</v>
          </cell>
          <cell r="HX746">
            <v>0</v>
          </cell>
          <cell r="HY746">
            <v>0</v>
          </cell>
          <cell r="HZ746">
            <v>0</v>
          </cell>
          <cell r="IA746">
            <v>0</v>
          </cell>
          <cell r="IB746">
            <v>0</v>
          </cell>
          <cell r="IC746">
            <v>0</v>
          </cell>
          <cell r="ID746">
            <v>0</v>
          </cell>
          <cell r="IE746">
            <v>0</v>
          </cell>
          <cell r="IF746">
            <v>0</v>
          </cell>
          <cell r="IG746">
            <v>0</v>
          </cell>
          <cell r="IH746">
            <v>0</v>
          </cell>
          <cell r="II746">
            <v>0</v>
          </cell>
          <cell r="IJ746">
            <v>0</v>
          </cell>
          <cell r="IK746">
            <v>0</v>
          </cell>
          <cell r="IL746">
            <v>0</v>
          </cell>
          <cell r="IM746">
            <v>0</v>
          </cell>
          <cell r="IN746">
            <v>0</v>
          </cell>
          <cell r="IO746">
            <v>0</v>
          </cell>
          <cell r="IP746">
            <v>0</v>
          </cell>
          <cell r="IQ746">
            <v>0</v>
          </cell>
          <cell r="IR746">
            <v>0</v>
          </cell>
          <cell r="IS746">
            <v>0</v>
          </cell>
          <cell r="IT746">
            <v>0</v>
          </cell>
          <cell r="IU746">
            <v>0</v>
          </cell>
          <cell r="IV746">
            <v>0</v>
          </cell>
          <cell r="IW746">
            <v>0</v>
          </cell>
          <cell r="IX746">
            <v>0</v>
          </cell>
          <cell r="IY746">
            <v>0</v>
          </cell>
          <cell r="IZ746">
            <v>0</v>
          </cell>
          <cell r="JA746">
            <v>0</v>
          </cell>
          <cell r="JB746">
            <v>0</v>
          </cell>
          <cell r="JC746">
            <v>0</v>
          </cell>
          <cell r="JD746">
            <v>0</v>
          </cell>
          <cell r="JE746">
            <v>0</v>
          </cell>
          <cell r="JF746">
            <v>0</v>
          </cell>
          <cell r="JG746">
            <v>0</v>
          </cell>
          <cell r="JH746">
            <v>0</v>
          </cell>
          <cell r="JI746">
            <v>0</v>
          </cell>
          <cell r="JJ746">
            <v>0</v>
          </cell>
          <cell r="JK746">
            <v>0</v>
          </cell>
          <cell r="JL746">
            <v>0</v>
          </cell>
          <cell r="JM746">
            <v>0</v>
          </cell>
          <cell r="JN746">
            <v>0</v>
          </cell>
          <cell r="JO746">
            <v>0</v>
          </cell>
          <cell r="JP746">
            <v>0</v>
          </cell>
          <cell r="JQ746">
            <v>0</v>
          </cell>
        </row>
        <row r="747">
          <cell r="D747" t="str">
            <v>BAT.PX.WWA._.ITC.Li_ion_8hr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0</v>
          </cell>
          <cell r="FF747">
            <v>0</v>
          </cell>
          <cell r="FG747">
            <v>0</v>
          </cell>
          <cell r="FH747">
            <v>0</v>
          </cell>
          <cell r="FI747">
            <v>0</v>
          </cell>
          <cell r="FJ747">
            <v>0</v>
          </cell>
          <cell r="FK747">
            <v>0</v>
          </cell>
          <cell r="FL747">
            <v>0</v>
          </cell>
          <cell r="FM747">
            <v>0</v>
          </cell>
          <cell r="FN747">
            <v>0</v>
          </cell>
          <cell r="FO747">
            <v>0</v>
          </cell>
          <cell r="FP747">
            <v>0</v>
          </cell>
          <cell r="FQ747">
            <v>0</v>
          </cell>
          <cell r="FR747">
            <v>0</v>
          </cell>
          <cell r="FS747">
            <v>0</v>
          </cell>
          <cell r="FT747">
            <v>0</v>
          </cell>
          <cell r="FU747">
            <v>0</v>
          </cell>
          <cell r="FV747">
            <v>0</v>
          </cell>
          <cell r="FW747">
            <v>0</v>
          </cell>
          <cell r="FX747">
            <v>0</v>
          </cell>
          <cell r="FY747">
            <v>0</v>
          </cell>
          <cell r="FZ747">
            <v>0</v>
          </cell>
          <cell r="GA747">
            <v>0</v>
          </cell>
          <cell r="GB747">
            <v>0</v>
          </cell>
          <cell r="GC747">
            <v>0</v>
          </cell>
          <cell r="GD747">
            <v>0</v>
          </cell>
          <cell r="GE747">
            <v>0</v>
          </cell>
          <cell r="GF747">
            <v>0</v>
          </cell>
          <cell r="GG747">
            <v>0</v>
          </cell>
          <cell r="GH747">
            <v>0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O747">
            <v>0</v>
          </cell>
          <cell r="GP747">
            <v>0</v>
          </cell>
          <cell r="GQ747">
            <v>0</v>
          </cell>
          <cell r="GR747">
            <v>0</v>
          </cell>
          <cell r="GS747">
            <v>0</v>
          </cell>
          <cell r="GT747">
            <v>0</v>
          </cell>
          <cell r="GU747">
            <v>0</v>
          </cell>
          <cell r="GV747">
            <v>0</v>
          </cell>
          <cell r="GW747">
            <v>0</v>
          </cell>
          <cell r="GX747">
            <v>0</v>
          </cell>
          <cell r="GY747">
            <v>0</v>
          </cell>
          <cell r="GZ747">
            <v>0</v>
          </cell>
          <cell r="HA747">
            <v>0</v>
          </cell>
          <cell r="HB747">
            <v>0</v>
          </cell>
          <cell r="HC747">
            <v>0</v>
          </cell>
          <cell r="HD747">
            <v>0</v>
          </cell>
          <cell r="HE747">
            <v>0</v>
          </cell>
          <cell r="HF747">
            <v>0</v>
          </cell>
          <cell r="HG747">
            <v>0</v>
          </cell>
          <cell r="HH747">
            <v>0</v>
          </cell>
          <cell r="HI747">
            <v>0</v>
          </cell>
          <cell r="HJ747">
            <v>0</v>
          </cell>
          <cell r="HK747">
            <v>0</v>
          </cell>
          <cell r="HL747">
            <v>0</v>
          </cell>
          <cell r="HM747">
            <v>0</v>
          </cell>
          <cell r="HN747">
            <v>0</v>
          </cell>
          <cell r="HO747">
            <v>0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0</v>
          </cell>
          <cell r="HU747">
            <v>0</v>
          </cell>
          <cell r="HV747">
            <v>0</v>
          </cell>
          <cell r="HW747">
            <v>0</v>
          </cell>
          <cell r="HX747">
            <v>0</v>
          </cell>
          <cell r="HY747">
            <v>0</v>
          </cell>
          <cell r="HZ747">
            <v>0</v>
          </cell>
          <cell r="IA747">
            <v>0</v>
          </cell>
          <cell r="IB747">
            <v>0</v>
          </cell>
          <cell r="IC747">
            <v>0</v>
          </cell>
          <cell r="ID747">
            <v>0</v>
          </cell>
          <cell r="IE747">
            <v>0</v>
          </cell>
          <cell r="IF747">
            <v>0</v>
          </cell>
          <cell r="IG747">
            <v>0</v>
          </cell>
          <cell r="IH747">
            <v>0</v>
          </cell>
          <cell r="II747">
            <v>0</v>
          </cell>
          <cell r="IJ747">
            <v>0</v>
          </cell>
          <cell r="IK747">
            <v>0</v>
          </cell>
          <cell r="IL747">
            <v>0</v>
          </cell>
          <cell r="IM747">
            <v>0</v>
          </cell>
          <cell r="IN747">
            <v>0</v>
          </cell>
          <cell r="IO747">
            <v>0</v>
          </cell>
          <cell r="IP747">
            <v>0</v>
          </cell>
          <cell r="IQ747">
            <v>0</v>
          </cell>
          <cell r="IR747">
            <v>0</v>
          </cell>
          <cell r="IS747">
            <v>0</v>
          </cell>
          <cell r="IT747">
            <v>0</v>
          </cell>
          <cell r="IU747">
            <v>0</v>
          </cell>
          <cell r="IV747">
            <v>0</v>
          </cell>
          <cell r="IW747">
            <v>0</v>
          </cell>
          <cell r="IX747">
            <v>0</v>
          </cell>
          <cell r="IY747">
            <v>0</v>
          </cell>
          <cell r="IZ747">
            <v>0</v>
          </cell>
          <cell r="JA747">
            <v>0</v>
          </cell>
          <cell r="JB747">
            <v>0</v>
          </cell>
          <cell r="JC747">
            <v>0</v>
          </cell>
          <cell r="JD747">
            <v>0</v>
          </cell>
          <cell r="JE747">
            <v>0</v>
          </cell>
          <cell r="JF747">
            <v>0</v>
          </cell>
          <cell r="JG747">
            <v>0</v>
          </cell>
          <cell r="JH747">
            <v>0</v>
          </cell>
          <cell r="JI747">
            <v>0</v>
          </cell>
          <cell r="JJ747">
            <v>0</v>
          </cell>
          <cell r="JK747">
            <v>0</v>
          </cell>
          <cell r="JL747">
            <v>0</v>
          </cell>
          <cell r="JM747">
            <v>0</v>
          </cell>
          <cell r="JN747">
            <v>0</v>
          </cell>
          <cell r="JO747">
            <v>0</v>
          </cell>
          <cell r="JP747">
            <v>0</v>
          </cell>
          <cell r="JQ747">
            <v>0</v>
          </cell>
        </row>
        <row r="748">
          <cell r="D748" t="str">
            <v>BAT.PX.GOE._.ITC.Li_ion_4hr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0</v>
          </cell>
          <cell r="FF748">
            <v>0</v>
          </cell>
          <cell r="FG748">
            <v>0</v>
          </cell>
          <cell r="FH748">
            <v>0</v>
          </cell>
          <cell r="FI748">
            <v>0</v>
          </cell>
          <cell r="FJ748">
            <v>0</v>
          </cell>
          <cell r="FK748">
            <v>0</v>
          </cell>
          <cell r="FL748">
            <v>0</v>
          </cell>
          <cell r="FM748">
            <v>0</v>
          </cell>
          <cell r="FN748">
            <v>0</v>
          </cell>
          <cell r="FO748">
            <v>0</v>
          </cell>
          <cell r="FP748">
            <v>0</v>
          </cell>
          <cell r="FQ748">
            <v>0</v>
          </cell>
          <cell r="FR748">
            <v>0</v>
          </cell>
          <cell r="FS748">
            <v>0</v>
          </cell>
          <cell r="FT748">
            <v>0</v>
          </cell>
          <cell r="FU748">
            <v>0</v>
          </cell>
          <cell r="FV748">
            <v>0</v>
          </cell>
          <cell r="FW748">
            <v>0</v>
          </cell>
          <cell r="FX748">
            <v>0</v>
          </cell>
          <cell r="FY748">
            <v>0</v>
          </cell>
          <cell r="FZ748">
            <v>0</v>
          </cell>
          <cell r="GA748">
            <v>0</v>
          </cell>
          <cell r="GB748">
            <v>0</v>
          </cell>
          <cell r="GC748">
            <v>0</v>
          </cell>
          <cell r="GD748">
            <v>0</v>
          </cell>
          <cell r="GE748">
            <v>0</v>
          </cell>
          <cell r="GF748">
            <v>0</v>
          </cell>
          <cell r="GG748">
            <v>0</v>
          </cell>
          <cell r="GH748">
            <v>0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O748">
            <v>0</v>
          </cell>
          <cell r="GP748">
            <v>0</v>
          </cell>
          <cell r="GQ748">
            <v>0</v>
          </cell>
          <cell r="GR748">
            <v>0</v>
          </cell>
          <cell r="GS748">
            <v>0</v>
          </cell>
          <cell r="GT748">
            <v>0</v>
          </cell>
          <cell r="GU748">
            <v>0</v>
          </cell>
          <cell r="GV748">
            <v>0</v>
          </cell>
          <cell r="GW748">
            <v>0</v>
          </cell>
          <cell r="GX748">
            <v>0</v>
          </cell>
          <cell r="GY748">
            <v>0</v>
          </cell>
          <cell r="GZ748">
            <v>0</v>
          </cell>
          <cell r="HA748">
            <v>0</v>
          </cell>
          <cell r="HB748">
            <v>0</v>
          </cell>
          <cell r="HC748">
            <v>0</v>
          </cell>
          <cell r="HD748">
            <v>0</v>
          </cell>
          <cell r="HE748">
            <v>0</v>
          </cell>
          <cell r="HF748">
            <v>0</v>
          </cell>
          <cell r="HG748">
            <v>0</v>
          </cell>
          <cell r="HH748">
            <v>0</v>
          </cell>
          <cell r="HI748">
            <v>0</v>
          </cell>
          <cell r="HJ748">
            <v>0</v>
          </cell>
          <cell r="HK748">
            <v>0</v>
          </cell>
          <cell r="HL748">
            <v>0</v>
          </cell>
          <cell r="HM748">
            <v>0</v>
          </cell>
          <cell r="HN748">
            <v>0</v>
          </cell>
          <cell r="HO748">
            <v>0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0</v>
          </cell>
          <cell r="HU748">
            <v>0</v>
          </cell>
          <cell r="HV748">
            <v>0</v>
          </cell>
          <cell r="HW748">
            <v>0</v>
          </cell>
          <cell r="HX748">
            <v>0</v>
          </cell>
          <cell r="HY748">
            <v>0</v>
          </cell>
          <cell r="HZ748">
            <v>0</v>
          </cell>
          <cell r="IA748">
            <v>0</v>
          </cell>
          <cell r="IB748">
            <v>0</v>
          </cell>
          <cell r="IC748">
            <v>0</v>
          </cell>
          <cell r="ID748">
            <v>0</v>
          </cell>
          <cell r="IE748">
            <v>0</v>
          </cell>
          <cell r="IF748">
            <v>0</v>
          </cell>
          <cell r="IG748">
            <v>0</v>
          </cell>
          <cell r="IH748">
            <v>0</v>
          </cell>
          <cell r="II748">
            <v>0</v>
          </cell>
          <cell r="IJ748">
            <v>0</v>
          </cell>
          <cell r="IK748">
            <v>0</v>
          </cell>
          <cell r="IL748">
            <v>0</v>
          </cell>
          <cell r="IM748">
            <v>0</v>
          </cell>
          <cell r="IN748">
            <v>0</v>
          </cell>
          <cell r="IO748">
            <v>0</v>
          </cell>
          <cell r="IP748">
            <v>0</v>
          </cell>
          <cell r="IQ748">
            <v>0</v>
          </cell>
          <cell r="IR748">
            <v>0</v>
          </cell>
          <cell r="IS748">
            <v>0</v>
          </cell>
          <cell r="IT748">
            <v>0</v>
          </cell>
          <cell r="IU748">
            <v>0</v>
          </cell>
          <cell r="IV748">
            <v>0</v>
          </cell>
          <cell r="IW748">
            <v>0</v>
          </cell>
          <cell r="IX748">
            <v>0</v>
          </cell>
          <cell r="IY748">
            <v>0</v>
          </cell>
          <cell r="IZ748">
            <v>0</v>
          </cell>
          <cell r="JA748">
            <v>0</v>
          </cell>
          <cell r="JB748">
            <v>0</v>
          </cell>
          <cell r="JC748">
            <v>0</v>
          </cell>
          <cell r="JD748">
            <v>0</v>
          </cell>
          <cell r="JE748">
            <v>0</v>
          </cell>
          <cell r="JF748">
            <v>0</v>
          </cell>
          <cell r="JG748">
            <v>0</v>
          </cell>
          <cell r="JH748">
            <v>0</v>
          </cell>
          <cell r="JI748">
            <v>0</v>
          </cell>
          <cell r="JJ748">
            <v>0</v>
          </cell>
          <cell r="JK748">
            <v>0</v>
          </cell>
          <cell r="JL748">
            <v>0</v>
          </cell>
          <cell r="JM748">
            <v>0</v>
          </cell>
          <cell r="JN748">
            <v>0</v>
          </cell>
          <cell r="JO748">
            <v>0</v>
          </cell>
          <cell r="JP748">
            <v>0</v>
          </cell>
          <cell r="JQ748">
            <v>0</v>
          </cell>
        </row>
        <row r="749">
          <cell r="D749" t="str">
            <v>BAT.PX.NUT._.ITC.Li_ion_4hr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0</v>
          </cell>
          <cell r="FF749">
            <v>0</v>
          </cell>
          <cell r="FG749">
            <v>0</v>
          </cell>
          <cell r="FH749">
            <v>0</v>
          </cell>
          <cell r="FI749">
            <v>0</v>
          </cell>
          <cell r="FJ749">
            <v>0</v>
          </cell>
          <cell r="FK749">
            <v>0</v>
          </cell>
          <cell r="FL749">
            <v>0</v>
          </cell>
          <cell r="FM749">
            <v>0</v>
          </cell>
          <cell r="FN749">
            <v>0</v>
          </cell>
          <cell r="FO749">
            <v>0</v>
          </cell>
          <cell r="FP749">
            <v>0</v>
          </cell>
          <cell r="FQ749">
            <v>0</v>
          </cell>
          <cell r="FR749">
            <v>0</v>
          </cell>
          <cell r="FS749">
            <v>0</v>
          </cell>
          <cell r="FT749">
            <v>0</v>
          </cell>
          <cell r="FU749">
            <v>0</v>
          </cell>
          <cell r="FV749">
            <v>0</v>
          </cell>
          <cell r="FW749">
            <v>0</v>
          </cell>
          <cell r="FX749">
            <v>0</v>
          </cell>
          <cell r="FY749">
            <v>0</v>
          </cell>
          <cell r="FZ749">
            <v>0</v>
          </cell>
          <cell r="GA749">
            <v>0</v>
          </cell>
          <cell r="GB749">
            <v>0</v>
          </cell>
          <cell r="GC749">
            <v>0</v>
          </cell>
          <cell r="GD749">
            <v>0</v>
          </cell>
          <cell r="GE749">
            <v>0</v>
          </cell>
          <cell r="GF749">
            <v>0</v>
          </cell>
          <cell r="GG749">
            <v>0</v>
          </cell>
          <cell r="GH749">
            <v>0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O749">
            <v>0</v>
          </cell>
          <cell r="GP749">
            <v>0</v>
          </cell>
          <cell r="GQ749">
            <v>0</v>
          </cell>
          <cell r="GR749">
            <v>0</v>
          </cell>
          <cell r="GS749">
            <v>0</v>
          </cell>
          <cell r="GT749">
            <v>0</v>
          </cell>
          <cell r="GU749">
            <v>0</v>
          </cell>
          <cell r="GV749">
            <v>0</v>
          </cell>
          <cell r="GW749">
            <v>0</v>
          </cell>
          <cell r="GX749">
            <v>0</v>
          </cell>
          <cell r="GY749">
            <v>0</v>
          </cell>
          <cell r="GZ749">
            <v>0</v>
          </cell>
          <cell r="HA749">
            <v>0</v>
          </cell>
          <cell r="HB749">
            <v>0</v>
          </cell>
          <cell r="HC749">
            <v>0</v>
          </cell>
          <cell r="HD749">
            <v>0</v>
          </cell>
          <cell r="HE749">
            <v>0</v>
          </cell>
          <cell r="HF749">
            <v>0</v>
          </cell>
          <cell r="HG749">
            <v>0</v>
          </cell>
          <cell r="HH749">
            <v>0</v>
          </cell>
          <cell r="HI749">
            <v>0</v>
          </cell>
          <cell r="HJ749">
            <v>0</v>
          </cell>
          <cell r="HK749">
            <v>0</v>
          </cell>
          <cell r="HL749">
            <v>0</v>
          </cell>
          <cell r="HM749">
            <v>0</v>
          </cell>
          <cell r="HN749">
            <v>0</v>
          </cell>
          <cell r="HO749">
            <v>0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0</v>
          </cell>
          <cell r="HU749">
            <v>0</v>
          </cell>
          <cell r="HV749">
            <v>0</v>
          </cell>
          <cell r="HW749">
            <v>0</v>
          </cell>
          <cell r="HX749">
            <v>0</v>
          </cell>
          <cell r="HY749">
            <v>0</v>
          </cell>
          <cell r="HZ749">
            <v>0</v>
          </cell>
          <cell r="IA749">
            <v>0</v>
          </cell>
          <cell r="IB749">
            <v>0</v>
          </cell>
          <cell r="IC749">
            <v>0</v>
          </cell>
          <cell r="ID749">
            <v>0</v>
          </cell>
          <cell r="IE749">
            <v>0</v>
          </cell>
          <cell r="IF749">
            <v>0</v>
          </cell>
          <cell r="IG749">
            <v>0</v>
          </cell>
          <cell r="IH749">
            <v>0</v>
          </cell>
          <cell r="II749">
            <v>0</v>
          </cell>
          <cell r="IJ749">
            <v>0</v>
          </cell>
          <cell r="IK749">
            <v>0</v>
          </cell>
          <cell r="IL749">
            <v>0</v>
          </cell>
          <cell r="IM749">
            <v>0</v>
          </cell>
          <cell r="IN749">
            <v>0</v>
          </cell>
          <cell r="IO749">
            <v>0</v>
          </cell>
          <cell r="IP749">
            <v>0</v>
          </cell>
          <cell r="IQ749">
            <v>0</v>
          </cell>
          <cell r="IR749">
            <v>0</v>
          </cell>
          <cell r="IS749">
            <v>0</v>
          </cell>
          <cell r="IT749">
            <v>0</v>
          </cell>
          <cell r="IU749">
            <v>0</v>
          </cell>
          <cell r="IV749">
            <v>0</v>
          </cell>
          <cell r="IW749">
            <v>0</v>
          </cell>
          <cell r="IX749">
            <v>0</v>
          </cell>
          <cell r="IY749">
            <v>0</v>
          </cell>
          <cell r="IZ749">
            <v>0</v>
          </cell>
          <cell r="JA749">
            <v>0</v>
          </cell>
          <cell r="JB749">
            <v>0</v>
          </cell>
          <cell r="JC749">
            <v>0</v>
          </cell>
          <cell r="JD749">
            <v>0</v>
          </cell>
          <cell r="JE749">
            <v>0</v>
          </cell>
          <cell r="JF749">
            <v>0</v>
          </cell>
          <cell r="JG749">
            <v>0</v>
          </cell>
          <cell r="JH749">
            <v>0</v>
          </cell>
          <cell r="JI749">
            <v>0</v>
          </cell>
          <cell r="JJ749">
            <v>0</v>
          </cell>
          <cell r="JK749">
            <v>0</v>
          </cell>
          <cell r="JL749">
            <v>0</v>
          </cell>
          <cell r="JM749">
            <v>0</v>
          </cell>
          <cell r="JN749">
            <v>0</v>
          </cell>
          <cell r="JO749">
            <v>0</v>
          </cell>
          <cell r="JP749">
            <v>0</v>
          </cell>
          <cell r="JQ749">
            <v>0</v>
          </cell>
        </row>
        <row r="750">
          <cell r="D750" t="str">
            <v>BAT.PX.UTS._.ITC.Gravity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0</v>
          </cell>
          <cell r="FF750">
            <v>0</v>
          </cell>
          <cell r="FG750">
            <v>0</v>
          </cell>
          <cell r="FH750">
            <v>0</v>
          </cell>
          <cell r="FI750">
            <v>0</v>
          </cell>
          <cell r="FJ750">
            <v>0</v>
          </cell>
          <cell r="FK750">
            <v>0</v>
          </cell>
          <cell r="FL750">
            <v>0</v>
          </cell>
          <cell r="FM750">
            <v>0</v>
          </cell>
          <cell r="FN750">
            <v>0</v>
          </cell>
          <cell r="FO750">
            <v>0</v>
          </cell>
          <cell r="FP750">
            <v>0</v>
          </cell>
          <cell r="FQ750">
            <v>0</v>
          </cell>
          <cell r="FR750">
            <v>0</v>
          </cell>
          <cell r="FS750">
            <v>0</v>
          </cell>
          <cell r="FT750">
            <v>0</v>
          </cell>
          <cell r="FU750">
            <v>0</v>
          </cell>
          <cell r="FV750">
            <v>0</v>
          </cell>
          <cell r="FW750">
            <v>0</v>
          </cell>
          <cell r="FX750">
            <v>0</v>
          </cell>
          <cell r="FY750">
            <v>0</v>
          </cell>
          <cell r="FZ750">
            <v>0</v>
          </cell>
          <cell r="GA750">
            <v>0</v>
          </cell>
          <cell r="GB750">
            <v>0</v>
          </cell>
          <cell r="GC750">
            <v>0</v>
          </cell>
          <cell r="GD750">
            <v>0</v>
          </cell>
          <cell r="GE750">
            <v>0</v>
          </cell>
          <cell r="GF750">
            <v>0</v>
          </cell>
          <cell r="GG750">
            <v>0</v>
          </cell>
          <cell r="GH750">
            <v>0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O750">
            <v>0</v>
          </cell>
          <cell r="GP750">
            <v>0</v>
          </cell>
          <cell r="GQ750">
            <v>0</v>
          </cell>
          <cell r="GR750">
            <v>0</v>
          </cell>
          <cell r="GS750">
            <v>0</v>
          </cell>
          <cell r="GT750">
            <v>0</v>
          </cell>
          <cell r="GU750">
            <v>0</v>
          </cell>
          <cell r="GV750">
            <v>0</v>
          </cell>
          <cell r="GW750">
            <v>0</v>
          </cell>
          <cell r="GX750">
            <v>0</v>
          </cell>
          <cell r="GY750">
            <v>0</v>
          </cell>
          <cell r="GZ750">
            <v>0</v>
          </cell>
          <cell r="HA750">
            <v>0</v>
          </cell>
          <cell r="HB750">
            <v>0</v>
          </cell>
          <cell r="HC750">
            <v>0</v>
          </cell>
          <cell r="HD750">
            <v>0</v>
          </cell>
          <cell r="HE750">
            <v>0</v>
          </cell>
          <cell r="HF750">
            <v>0</v>
          </cell>
          <cell r="HG750">
            <v>0</v>
          </cell>
          <cell r="HH750">
            <v>0</v>
          </cell>
          <cell r="HI750">
            <v>0</v>
          </cell>
          <cell r="HJ750">
            <v>0</v>
          </cell>
          <cell r="HK750">
            <v>0</v>
          </cell>
          <cell r="HL750">
            <v>0</v>
          </cell>
          <cell r="HM750">
            <v>0</v>
          </cell>
          <cell r="HN750">
            <v>0</v>
          </cell>
          <cell r="HO750">
            <v>0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0</v>
          </cell>
          <cell r="HU750">
            <v>0</v>
          </cell>
          <cell r="HV750">
            <v>0</v>
          </cell>
          <cell r="HW750">
            <v>0</v>
          </cell>
          <cell r="HX750">
            <v>0</v>
          </cell>
          <cell r="HY750">
            <v>0</v>
          </cell>
          <cell r="HZ750">
            <v>0</v>
          </cell>
          <cell r="IA750">
            <v>0</v>
          </cell>
          <cell r="IB750">
            <v>0</v>
          </cell>
          <cell r="IC750">
            <v>0</v>
          </cell>
          <cell r="ID750">
            <v>0</v>
          </cell>
          <cell r="IE750">
            <v>0</v>
          </cell>
          <cell r="IF750">
            <v>0</v>
          </cell>
          <cell r="IG750">
            <v>0</v>
          </cell>
          <cell r="IH750">
            <v>0</v>
          </cell>
          <cell r="II750">
            <v>0</v>
          </cell>
          <cell r="IJ750">
            <v>0</v>
          </cell>
          <cell r="IK750">
            <v>0</v>
          </cell>
          <cell r="IL750">
            <v>0</v>
          </cell>
          <cell r="IM750">
            <v>0</v>
          </cell>
          <cell r="IN750">
            <v>0</v>
          </cell>
          <cell r="IO750">
            <v>0</v>
          </cell>
          <cell r="IP750">
            <v>0</v>
          </cell>
          <cell r="IQ750">
            <v>0</v>
          </cell>
          <cell r="IR750">
            <v>0</v>
          </cell>
          <cell r="IS750">
            <v>0</v>
          </cell>
          <cell r="IT750">
            <v>0</v>
          </cell>
          <cell r="IU750">
            <v>0</v>
          </cell>
          <cell r="IV750">
            <v>0</v>
          </cell>
          <cell r="IW750">
            <v>0</v>
          </cell>
          <cell r="IX750">
            <v>0</v>
          </cell>
          <cell r="IY750">
            <v>0</v>
          </cell>
          <cell r="IZ750">
            <v>0</v>
          </cell>
          <cell r="JA750">
            <v>0</v>
          </cell>
          <cell r="JB750">
            <v>0</v>
          </cell>
          <cell r="JC750">
            <v>0</v>
          </cell>
          <cell r="JD750">
            <v>0</v>
          </cell>
          <cell r="JE750">
            <v>0</v>
          </cell>
          <cell r="JF750">
            <v>0</v>
          </cell>
          <cell r="JG750">
            <v>0</v>
          </cell>
          <cell r="JH750">
            <v>0</v>
          </cell>
          <cell r="JI750">
            <v>0</v>
          </cell>
          <cell r="JJ750">
            <v>0</v>
          </cell>
          <cell r="JK750">
            <v>0</v>
          </cell>
          <cell r="JL750">
            <v>0</v>
          </cell>
          <cell r="JM750">
            <v>0</v>
          </cell>
          <cell r="JN750">
            <v>0</v>
          </cell>
          <cell r="JO750">
            <v>0</v>
          </cell>
          <cell r="JP750">
            <v>0</v>
          </cell>
          <cell r="JQ750">
            <v>0</v>
          </cell>
        </row>
        <row r="751">
          <cell r="D751" t="str">
            <v>BAT.PX.GOE._.ITC.Li_ion_8hr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0</v>
          </cell>
          <cell r="FI751">
            <v>0</v>
          </cell>
          <cell r="FJ751">
            <v>0</v>
          </cell>
          <cell r="FK751">
            <v>0</v>
          </cell>
          <cell r="FL751">
            <v>0</v>
          </cell>
          <cell r="FM751">
            <v>0</v>
          </cell>
          <cell r="FN751">
            <v>0</v>
          </cell>
          <cell r="FO751">
            <v>0</v>
          </cell>
          <cell r="FP751">
            <v>0</v>
          </cell>
          <cell r="FQ751">
            <v>0</v>
          </cell>
          <cell r="FR751">
            <v>0</v>
          </cell>
          <cell r="FS751">
            <v>0</v>
          </cell>
          <cell r="FT751">
            <v>0</v>
          </cell>
          <cell r="FU751">
            <v>0</v>
          </cell>
          <cell r="FV751">
            <v>0</v>
          </cell>
          <cell r="FW751">
            <v>0</v>
          </cell>
          <cell r="FX751">
            <v>0</v>
          </cell>
          <cell r="FY751">
            <v>0</v>
          </cell>
          <cell r="FZ751">
            <v>0</v>
          </cell>
          <cell r="GA751">
            <v>0</v>
          </cell>
          <cell r="GB751">
            <v>0</v>
          </cell>
          <cell r="GC751">
            <v>0</v>
          </cell>
          <cell r="GD751">
            <v>0</v>
          </cell>
          <cell r="GE751">
            <v>0</v>
          </cell>
          <cell r="GF751">
            <v>0</v>
          </cell>
          <cell r="GG751">
            <v>0</v>
          </cell>
          <cell r="GH751">
            <v>0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O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0</v>
          </cell>
          <cell r="GT751">
            <v>0</v>
          </cell>
          <cell r="GU751">
            <v>0</v>
          </cell>
          <cell r="GV751">
            <v>0</v>
          </cell>
          <cell r="GW751">
            <v>0</v>
          </cell>
          <cell r="GX751">
            <v>0</v>
          </cell>
          <cell r="GY751">
            <v>0</v>
          </cell>
          <cell r="GZ751">
            <v>0</v>
          </cell>
          <cell r="HA751">
            <v>0</v>
          </cell>
          <cell r="HB751">
            <v>0</v>
          </cell>
          <cell r="HC751">
            <v>0</v>
          </cell>
          <cell r="HD751">
            <v>0</v>
          </cell>
          <cell r="HE751">
            <v>0</v>
          </cell>
          <cell r="HF751">
            <v>0</v>
          </cell>
          <cell r="HG751">
            <v>0</v>
          </cell>
          <cell r="HH751">
            <v>0</v>
          </cell>
          <cell r="HI751">
            <v>0</v>
          </cell>
          <cell r="HJ751">
            <v>0</v>
          </cell>
          <cell r="HK751">
            <v>0</v>
          </cell>
          <cell r="HL751">
            <v>0</v>
          </cell>
          <cell r="HM751">
            <v>0</v>
          </cell>
          <cell r="HN751">
            <v>0</v>
          </cell>
          <cell r="HO751">
            <v>0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0</v>
          </cell>
          <cell r="HV751">
            <v>0</v>
          </cell>
          <cell r="HW751">
            <v>0</v>
          </cell>
          <cell r="HX751">
            <v>0</v>
          </cell>
          <cell r="HY751">
            <v>0</v>
          </cell>
          <cell r="HZ751">
            <v>0</v>
          </cell>
          <cell r="IA751">
            <v>0</v>
          </cell>
          <cell r="IB751">
            <v>0</v>
          </cell>
          <cell r="IC751">
            <v>0</v>
          </cell>
          <cell r="ID751">
            <v>0</v>
          </cell>
          <cell r="IE751">
            <v>0</v>
          </cell>
          <cell r="IF751">
            <v>0</v>
          </cell>
          <cell r="IG751">
            <v>0</v>
          </cell>
          <cell r="IH751">
            <v>0</v>
          </cell>
          <cell r="II751">
            <v>0</v>
          </cell>
          <cell r="IJ751">
            <v>0</v>
          </cell>
          <cell r="IK751">
            <v>0</v>
          </cell>
          <cell r="IL751">
            <v>0</v>
          </cell>
          <cell r="IM751">
            <v>0</v>
          </cell>
          <cell r="IN751">
            <v>0</v>
          </cell>
          <cell r="IO751">
            <v>0</v>
          </cell>
          <cell r="IP751">
            <v>0</v>
          </cell>
          <cell r="IQ751">
            <v>0</v>
          </cell>
          <cell r="IR751">
            <v>0</v>
          </cell>
          <cell r="IS751">
            <v>0</v>
          </cell>
          <cell r="IT751">
            <v>0</v>
          </cell>
          <cell r="IU751">
            <v>0</v>
          </cell>
          <cell r="IV751">
            <v>0</v>
          </cell>
          <cell r="IW751">
            <v>0</v>
          </cell>
          <cell r="IX751">
            <v>0</v>
          </cell>
          <cell r="IY751">
            <v>0</v>
          </cell>
          <cell r="IZ751">
            <v>0</v>
          </cell>
          <cell r="JA751">
            <v>0</v>
          </cell>
          <cell r="JB751">
            <v>0</v>
          </cell>
          <cell r="JC751">
            <v>0</v>
          </cell>
          <cell r="JD751">
            <v>0</v>
          </cell>
          <cell r="JE751">
            <v>0</v>
          </cell>
          <cell r="JF751">
            <v>0</v>
          </cell>
          <cell r="JG751">
            <v>0</v>
          </cell>
          <cell r="JH751">
            <v>0</v>
          </cell>
          <cell r="JI751">
            <v>0</v>
          </cell>
          <cell r="JJ751">
            <v>0</v>
          </cell>
          <cell r="JK751">
            <v>0</v>
          </cell>
          <cell r="JL751">
            <v>0</v>
          </cell>
          <cell r="JM751">
            <v>0</v>
          </cell>
          <cell r="JN751">
            <v>0</v>
          </cell>
          <cell r="JO751">
            <v>0</v>
          </cell>
          <cell r="JP751">
            <v>0</v>
          </cell>
          <cell r="JQ751">
            <v>0</v>
          </cell>
        </row>
        <row r="752">
          <cell r="D752" t="str">
            <v>BAT.PX.NUT._.ITC.Li_ion_8hr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0</v>
          </cell>
          <cell r="FF752">
            <v>0</v>
          </cell>
          <cell r="FG752">
            <v>0</v>
          </cell>
          <cell r="FH752">
            <v>0</v>
          </cell>
          <cell r="FI752">
            <v>0</v>
          </cell>
          <cell r="FJ752">
            <v>0</v>
          </cell>
          <cell r="FK752">
            <v>0</v>
          </cell>
          <cell r="FL752">
            <v>0</v>
          </cell>
          <cell r="FM752">
            <v>0</v>
          </cell>
          <cell r="FN752">
            <v>0</v>
          </cell>
          <cell r="FO752">
            <v>0</v>
          </cell>
          <cell r="FP752">
            <v>0</v>
          </cell>
          <cell r="FQ752">
            <v>0</v>
          </cell>
          <cell r="FR752">
            <v>0</v>
          </cell>
          <cell r="FS752">
            <v>0</v>
          </cell>
          <cell r="FT752">
            <v>0</v>
          </cell>
          <cell r="FU752">
            <v>0</v>
          </cell>
          <cell r="FV752">
            <v>0</v>
          </cell>
          <cell r="FW752">
            <v>0</v>
          </cell>
          <cell r="FX752">
            <v>0</v>
          </cell>
          <cell r="FY752">
            <v>0</v>
          </cell>
          <cell r="FZ752">
            <v>0</v>
          </cell>
          <cell r="GA752">
            <v>0</v>
          </cell>
          <cell r="GB752">
            <v>0</v>
          </cell>
          <cell r="GC752">
            <v>0</v>
          </cell>
          <cell r="GD752">
            <v>0</v>
          </cell>
          <cell r="GE752">
            <v>0</v>
          </cell>
          <cell r="GF752">
            <v>0</v>
          </cell>
          <cell r="GG752">
            <v>0</v>
          </cell>
          <cell r="GH752">
            <v>0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O752">
            <v>0</v>
          </cell>
          <cell r="GP752">
            <v>0</v>
          </cell>
          <cell r="GQ752">
            <v>0</v>
          </cell>
          <cell r="GR752">
            <v>0</v>
          </cell>
          <cell r="GS752">
            <v>0</v>
          </cell>
          <cell r="GT752">
            <v>0</v>
          </cell>
          <cell r="GU752">
            <v>0</v>
          </cell>
          <cell r="GV752">
            <v>0</v>
          </cell>
          <cell r="GW752">
            <v>0</v>
          </cell>
          <cell r="GX752">
            <v>0</v>
          </cell>
          <cell r="GY752">
            <v>0</v>
          </cell>
          <cell r="GZ752">
            <v>0</v>
          </cell>
          <cell r="HA752">
            <v>0</v>
          </cell>
          <cell r="HB752">
            <v>0</v>
          </cell>
          <cell r="HC752">
            <v>0</v>
          </cell>
          <cell r="HD752">
            <v>0</v>
          </cell>
          <cell r="HE752">
            <v>0</v>
          </cell>
          <cell r="HF752">
            <v>0</v>
          </cell>
          <cell r="HG752">
            <v>0</v>
          </cell>
          <cell r="HH752">
            <v>0</v>
          </cell>
          <cell r="HI752">
            <v>0</v>
          </cell>
          <cell r="HJ752">
            <v>0</v>
          </cell>
          <cell r="HK752">
            <v>0</v>
          </cell>
          <cell r="HL752">
            <v>0</v>
          </cell>
          <cell r="HM752">
            <v>0</v>
          </cell>
          <cell r="HN752">
            <v>0</v>
          </cell>
          <cell r="HO752">
            <v>0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0</v>
          </cell>
          <cell r="HU752">
            <v>0</v>
          </cell>
          <cell r="HV752">
            <v>0</v>
          </cell>
          <cell r="HW752">
            <v>0</v>
          </cell>
          <cell r="HX752">
            <v>0</v>
          </cell>
          <cell r="HY752">
            <v>0</v>
          </cell>
          <cell r="HZ752">
            <v>0</v>
          </cell>
          <cell r="IA752">
            <v>0</v>
          </cell>
          <cell r="IB752">
            <v>0</v>
          </cell>
          <cell r="IC752">
            <v>0</v>
          </cell>
          <cell r="ID752">
            <v>0</v>
          </cell>
          <cell r="IE752">
            <v>0</v>
          </cell>
          <cell r="IF752">
            <v>0</v>
          </cell>
          <cell r="IG752">
            <v>0</v>
          </cell>
          <cell r="IH752">
            <v>0</v>
          </cell>
          <cell r="II752">
            <v>0</v>
          </cell>
          <cell r="IJ752">
            <v>0</v>
          </cell>
          <cell r="IK752">
            <v>0</v>
          </cell>
          <cell r="IL752">
            <v>0</v>
          </cell>
          <cell r="IM752">
            <v>0</v>
          </cell>
          <cell r="IN752">
            <v>0</v>
          </cell>
          <cell r="IO752">
            <v>0</v>
          </cell>
          <cell r="IP752">
            <v>0</v>
          </cell>
          <cell r="IQ752">
            <v>0</v>
          </cell>
          <cell r="IR752">
            <v>0</v>
          </cell>
          <cell r="IS752">
            <v>0</v>
          </cell>
          <cell r="IT752">
            <v>0</v>
          </cell>
          <cell r="IU752">
            <v>0</v>
          </cell>
          <cell r="IV752">
            <v>0</v>
          </cell>
          <cell r="IW752">
            <v>0</v>
          </cell>
          <cell r="IX752">
            <v>0</v>
          </cell>
          <cell r="IY752">
            <v>0</v>
          </cell>
          <cell r="IZ752">
            <v>0</v>
          </cell>
          <cell r="JA752">
            <v>0</v>
          </cell>
          <cell r="JB752">
            <v>0</v>
          </cell>
          <cell r="JC752">
            <v>0</v>
          </cell>
          <cell r="JD752">
            <v>0</v>
          </cell>
          <cell r="JE752">
            <v>0</v>
          </cell>
          <cell r="JF752">
            <v>0</v>
          </cell>
          <cell r="JG752">
            <v>0</v>
          </cell>
          <cell r="JH752">
            <v>0</v>
          </cell>
          <cell r="JI752">
            <v>0</v>
          </cell>
          <cell r="JJ752">
            <v>0</v>
          </cell>
          <cell r="JK752">
            <v>0</v>
          </cell>
          <cell r="JL752">
            <v>0</v>
          </cell>
          <cell r="JM752">
            <v>0</v>
          </cell>
          <cell r="JN752">
            <v>0</v>
          </cell>
          <cell r="JO752">
            <v>0</v>
          </cell>
          <cell r="JP752">
            <v>0</v>
          </cell>
          <cell r="JQ752">
            <v>0</v>
          </cell>
        </row>
        <row r="753">
          <cell r="D753" t="str">
            <v>BAT.PX.WSF._.ITC.IronAir_100hr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0</v>
          </cell>
          <cell r="FF753">
            <v>0</v>
          </cell>
          <cell r="FG753">
            <v>0</v>
          </cell>
          <cell r="FH753">
            <v>0</v>
          </cell>
          <cell r="FI753">
            <v>0</v>
          </cell>
          <cell r="FJ753">
            <v>0</v>
          </cell>
          <cell r="FK753">
            <v>0</v>
          </cell>
          <cell r="FL753">
            <v>0</v>
          </cell>
          <cell r="FM753">
            <v>0</v>
          </cell>
          <cell r="FN753">
            <v>0</v>
          </cell>
          <cell r="FO753">
            <v>0</v>
          </cell>
          <cell r="FP753">
            <v>0</v>
          </cell>
          <cell r="FQ753">
            <v>0</v>
          </cell>
          <cell r="FR753">
            <v>0</v>
          </cell>
          <cell r="FS753">
            <v>0</v>
          </cell>
          <cell r="FT753">
            <v>0</v>
          </cell>
          <cell r="FU753">
            <v>0</v>
          </cell>
          <cell r="FV753">
            <v>0</v>
          </cell>
          <cell r="FW753">
            <v>0</v>
          </cell>
          <cell r="FX753">
            <v>0</v>
          </cell>
          <cell r="FY753">
            <v>0</v>
          </cell>
          <cell r="FZ753">
            <v>0</v>
          </cell>
          <cell r="GA753">
            <v>0</v>
          </cell>
          <cell r="GB753">
            <v>0</v>
          </cell>
          <cell r="GC753">
            <v>0</v>
          </cell>
          <cell r="GD753">
            <v>0</v>
          </cell>
          <cell r="GE753">
            <v>0</v>
          </cell>
          <cell r="GF753">
            <v>0</v>
          </cell>
          <cell r="GG753">
            <v>0</v>
          </cell>
          <cell r="GH753">
            <v>0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O753">
            <v>0</v>
          </cell>
          <cell r="GP753">
            <v>0</v>
          </cell>
          <cell r="GQ753">
            <v>0</v>
          </cell>
          <cell r="GR753">
            <v>0</v>
          </cell>
          <cell r="GS753">
            <v>0</v>
          </cell>
          <cell r="GT753">
            <v>0</v>
          </cell>
          <cell r="GU753">
            <v>0</v>
          </cell>
          <cell r="GV753">
            <v>0</v>
          </cell>
          <cell r="GW753">
            <v>0</v>
          </cell>
          <cell r="GX753">
            <v>0</v>
          </cell>
          <cell r="GY753">
            <v>0</v>
          </cell>
          <cell r="GZ753">
            <v>0</v>
          </cell>
          <cell r="HA753">
            <v>0</v>
          </cell>
          <cell r="HB753">
            <v>0</v>
          </cell>
          <cell r="HC753">
            <v>0</v>
          </cell>
          <cell r="HD753">
            <v>0</v>
          </cell>
          <cell r="HE753">
            <v>0</v>
          </cell>
          <cell r="HF753">
            <v>0</v>
          </cell>
          <cell r="HG753">
            <v>0</v>
          </cell>
          <cell r="HH753">
            <v>0</v>
          </cell>
          <cell r="HI753">
            <v>0</v>
          </cell>
          <cell r="HJ753">
            <v>0</v>
          </cell>
          <cell r="HK753">
            <v>0</v>
          </cell>
          <cell r="HL753">
            <v>0</v>
          </cell>
          <cell r="HM753">
            <v>0</v>
          </cell>
          <cell r="HN753">
            <v>0</v>
          </cell>
          <cell r="HO753">
            <v>0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0</v>
          </cell>
          <cell r="HU753">
            <v>0</v>
          </cell>
          <cell r="HV753">
            <v>0</v>
          </cell>
          <cell r="HW753">
            <v>0</v>
          </cell>
          <cell r="HX753">
            <v>0</v>
          </cell>
          <cell r="HY753">
            <v>0</v>
          </cell>
          <cell r="HZ753">
            <v>0</v>
          </cell>
          <cell r="IA753">
            <v>0</v>
          </cell>
          <cell r="IB753">
            <v>0</v>
          </cell>
          <cell r="IC753">
            <v>0</v>
          </cell>
          <cell r="ID753">
            <v>0</v>
          </cell>
          <cell r="IE753">
            <v>0</v>
          </cell>
          <cell r="IF753">
            <v>0</v>
          </cell>
          <cell r="IG753">
            <v>0</v>
          </cell>
          <cell r="IH753">
            <v>0</v>
          </cell>
          <cell r="II753">
            <v>0</v>
          </cell>
          <cell r="IJ753">
            <v>0</v>
          </cell>
          <cell r="IK753">
            <v>0</v>
          </cell>
          <cell r="IL753">
            <v>0</v>
          </cell>
          <cell r="IM753">
            <v>0</v>
          </cell>
          <cell r="IN753">
            <v>0</v>
          </cell>
          <cell r="IO753">
            <v>0</v>
          </cell>
          <cell r="IP753">
            <v>0</v>
          </cell>
          <cell r="IQ753">
            <v>0</v>
          </cell>
          <cell r="IR753">
            <v>0</v>
          </cell>
          <cell r="IS753">
            <v>0</v>
          </cell>
          <cell r="IT753">
            <v>0</v>
          </cell>
          <cell r="IU753">
            <v>0</v>
          </cell>
          <cell r="IV753">
            <v>0</v>
          </cell>
          <cell r="IW753">
            <v>0</v>
          </cell>
          <cell r="IX753">
            <v>0</v>
          </cell>
          <cell r="IY753">
            <v>0</v>
          </cell>
          <cell r="IZ753">
            <v>0</v>
          </cell>
          <cell r="JA753">
            <v>0</v>
          </cell>
          <cell r="JB753">
            <v>0</v>
          </cell>
          <cell r="JC753">
            <v>0</v>
          </cell>
          <cell r="JD753">
            <v>0</v>
          </cell>
          <cell r="JE753">
            <v>0</v>
          </cell>
          <cell r="JF753">
            <v>0</v>
          </cell>
          <cell r="JG753">
            <v>0</v>
          </cell>
          <cell r="JH753">
            <v>0</v>
          </cell>
          <cell r="JI753">
            <v>0</v>
          </cell>
          <cell r="JJ753">
            <v>0</v>
          </cell>
          <cell r="JK753">
            <v>0</v>
          </cell>
          <cell r="JL753">
            <v>0</v>
          </cell>
          <cell r="JM753">
            <v>0</v>
          </cell>
          <cell r="JN753">
            <v>0</v>
          </cell>
          <cell r="JO753">
            <v>0</v>
          </cell>
          <cell r="JP753">
            <v>0</v>
          </cell>
          <cell r="JQ753">
            <v>0</v>
          </cell>
        </row>
        <row r="754">
          <cell r="D754" t="str">
            <v>H2S.PX.WSF._.ITC.Hydrogen CCwTank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6.110302600000006E-3</v>
          </cell>
          <cell r="BS754">
            <v>0</v>
          </cell>
          <cell r="BT754">
            <v>1.7689050099999881E-3</v>
          </cell>
          <cell r="BU754">
            <v>0</v>
          </cell>
          <cell r="BV754">
            <v>1.6841723899999883E-3</v>
          </cell>
          <cell r="BW754">
            <v>1.768905010000002E-3</v>
          </cell>
          <cell r="BX754">
            <v>0</v>
          </cell>
          <cell r="BY754">
            <v>0</v>
          </cell>
          <cell r="BZ754">
            <v>1.3657391999999999E-2</v>
          </cell>
          <cell r="CA754">
            <v>0</v>
          </cell>
          <cell r="CB754">
            <v>-1.2769071810000001E-2</v>
          </cell>
          <cell r="CC754">
            <v>0</v>
          </cell>
          <cell r="CD754">
            <v>0</v>
          </cell>
          <cell r="CE754">
            <v>-7.7079243700000077E-3</v>
          </cell>
          <cell r="CF754">
            <v>0</v>
          </cell>
          <cell r="CG754">
            <v>0</v>
          </cell>
          <cell r="CH754">
            <v>0</v>
          </cell>
          <cell r="CI754">
            <v>-1.2646086300000109E-3</v>
          </cell>
          <cell r="CJ754">
            <v>-6.443315739999983E-3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-1.7689050199998224E-3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-1.8330531200000111E-3</v>
          </cell>
          <cell r="CY754">
            <v>6.4148100000001318E-5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-1.7689050100000436E-3</v>
          </cell>
          <cell r="DF754">
            <v>0</v>
          </cell>
          <cell r="DG754">
            <v>0</v>
          </cell>
          <cell r="DH754">
            <v>-1.7689050100000436E-3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-7.0756200399999525E-3</v>
          </cell>
          <cell r="DS754">
            <v>0</v>
          </cell>
          <cell r="DT754">
            <v>0</v>
          </cell>
          <cell r="DU754">
            <v>-1.7689050099999881E-3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-3.5378100199999971E-3</v>
          </cell>
          <cell r="EA754">
            <v>0</v>
          </cell>
          <cell r="EB754">
            <v>-1.7071739999999919E-3</v>
          </cell>
          <cell r="EC754">
            <v>-6.1731010000000159E-5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-4.927332445999999E-2</v>
          </cell>
          <cell r="ES754">
            <v>0</v>
          </cell>
          <cell r="ET754">
            <v>0</v>
          </cell>
          <cell r="EU754">
            <v>1.0613430069999985E-2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-3.2414130130000003E-2</v>
          </cell>
          <cell r="FA754">
            <v>-2.7472624399999999E-2</v>
          </cell>
          <cell r="FB754">
            <v>0</v>
          </cell>
          <cell r="FC754">
            <v>0</v>
          </cell>
          <cell r="FD754">
            <v>0</v>
          </cell>
          <cell r="FE754">
            <v>6.2419816199998923E-3</v>
          </cell>
          <cell r="FF754">
            <v>0</v>
          </cell>
          <cell r="FG754">
            <v>0</v>
          </cell>
          <cell r="FH754">
            <v>0</v>
          </cell>
          <cell r="FI754">
            <v>9.0928055599999724E-3</v>
          </cell>
          <cell r="FJ754">
            <v>0</v>
          </cell>
          <cell r="FK754">
            <v>0</v>
          </cell>
          <cell r="FL754">
            <v>-3.1991439399999995E-3</v>
          </cell>
          <cell r="FM754">
            <v>0</v>
          </cell>
          <cell r="FN754">
            <v>0</v>
          </cell>
          <cell r="FO754">
            <v>-9.246154000000506E-5</v>
          </cell>
          <cell r="FP754">
            <v>9.2461539999999856E-5</v>
          </cell>
          <cell r="FQ754">
            <v>3.4832E-4</v>
          </cell>
          <cell r="FR754">
            <v>0</v>
          </cell>
          <cell r="FS754">
            <v>0</v>
          </cell>
          <cell r="FT754">
            <v>-1.3932799999999967E-3</v>
          </cell>
          <cell r="FU754">
            <v>1.3932799999999967E-3</v>
          </cell>
          <cell r="FV754">
            <v>0</v>
          </cell>
          <cell r="FW754">
            <v>0</v>
          </cell>
          <cell r="FX754">
            <v>0</v>
          </cell>
          <cell r="FY754">
            <v>0</v>
          </cell>
          <cell r="FZ754">
            <v>0</v>
          </cell>
          <cell r="GA754">
            <v>0</v>
          </cell>
          <cell r="GB754">
            <v>0</v>
          </cell>
          <cell r="GC754">
            <v>0</v>
          </cell>
          <cell r="GD754">
            <v>0</v>
          </cell>
          <cell r="GE754">
            <v>-1.7689050100000436E-3</v>
          </cell>
          <cell r="GF754">
            <v>0</v>
          </cell>
          <cell r="GG754">
            <v>0</v>
          </cell>
          <cell r="GH754">
            <v>0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-1.768905010000002E-3</v>
          </cell>
          <cell r="GN754">
            <v>0</v>
          </cell>
          <cell r="GO754">
            <v>0</v>
          </cell>
          <cell r="GP754">
            <v>0</v>
          </cell>
          <cell r="GQ754">
            <v>0</v>
          </cell>
          <cell r="GR754">
            <v>0</v>
          </cell>
          <cell r="GS754">
            <v>0</v>
          </cell>
          <cell r="GT754">
            <v>0</v>
          </cell>
          <cell r="GU754">
            <v>0</v>
          </cell>
          <cell r="GV754">
            <v>0</v>
          </cell>
          <cell r="GW754">
            <v>0</v>
          </cell>
          <cell r="GX754">
            <v>0</v>
          </cell>
          <cell r="GY754">
            <v>0</v>
          </cell>
          <cell r="GZ754">
            <v>0</v>
          </cell>
          <cell r="HA754">
            <v>0</v>
          </cell>
          <cell r="HB754">
            <v>0</v>
          </cell>
          <cell r="HC754">
            <v>0</v>
          </cell>
          <cell r="HD754">
            <v>0</v>
          </cell>
          <cell r="HE754">
            <v>-1.7689050099999326E-3</v>
          </cell>
          <cell r="HF754">
            <v>0</v>
          </cell>
          <cell r="HG754">
            <v>0</v>
          </cell>
          <cell r="HH754">
            <v>0</v>
          </cell>
          <cell r="HI754">
            <v>0</v>
          </cell>
          <cell r="HJ754">
            <v>0</v>
          </cell>
          <cell r="HK754">
            <v>0</v>
          </cell>
          <cell r="HL754">
            <v>0</v>
          </cell>
          <cell r="HM754">
            <v>-1.7071740000000001E-3</v>
          </cell>
          <cell r="HN754">
            <v>0</v>
          </cell>
          <cell r="HO754">
            <v>0</v>
          </cell>
          <cell r="HP754">
            <v>-6.1731009999999942E-5</v>
          </cell>
          <cell r="HQ754">
            <v>0</v>
          </cell>
          <cell r="HR754">
            <v>0</v>
          </cell>
          <cell r="HS754">
            <v>0</v>
          </cell>
          <cell r="HT754">
            <v>0</v>
          </cell>
          <cell r="HU754">
            <v>0</v>
          </cell>
          <cell r="HV754">
            <v>0</v>
          </cell>
          <cell r="HW754">
            <v>0</v>
          </cell>
          <cell r="HX754">
            <v>0</v>
          </cell>
          <cell r="HY754">
            <v>0</v>
          </cell>
          <cell r="HZ754">
            <v>0</v>
          </cell>
          <cell r="IA754">
            <v>0</v>
          </cell>
          <cell r="IB754">
            <v>0</v>
          </cell>
          <cell r="IC754">
            <v>0</v>
          </cell>
          <cell r="ID754">
            <v>0</v>
          </cell>
          <cell r="IE754">
            <v>-1.7689050100000436E-3</v>
          </cell>
          <cell r="IF754">
            <v>0</v>
          </cell>
          <cell r="IG754">
            <v>0</v>
          </cell>
          <cell r="IH754">
            <v>0</v>
          </cell>
          <cell r="II754">
            <v>0</v>
          </cell>
          <cell r="IJ754">
            <v>-1.7071740000000057E-3</v>
          </cell>
          <cell r="IK754">
            <v>-6.1731009999982378E-5</v>
          </cell>
          <cell r="IL754">
            <v>0</v>
          </cell>
          <cell r="IM754">
            <v>0</v>
          </cell>
          <cell r="IN754">
            <v>0</v>
          </cell>
          <cell r="IO754">
            <v>0</v>
          </cell>
          <cell r="IP754">
            <v>0</v>
          </cell>
          <cell r="IQ754">
            <v>0</v>
          </cell>
          <cell r="IR754">
            <v>-1.7689050199999889E-3</v>
          </cell>
          <cell r="IS754">
            <v>0</v>
          </cell>
          <cell r="IT754">
            <v>0</v>
          </cell>
          <cell r="IU754">
            <v>0</v>
          </cell>
          <cell r="IV754">
            <v>0</v>
          </cell>
          <cell r="IW754">
            <v>-1.7689050200000028E-3</v>
          </cell>
          <cell r="IX754">
            <v>0</v>
          </cell>
          <cell r="IY754">
            <v>0</v>
          </cell>
          <cell r="IZ754">
            <v>0</v>
          </cell>
          <cell r="JA754">
            <v>0</v>
          </cell>
          <cell r="JB754">
            <v>0</v>
          </cell>
          <cell r="JC754">
            <v>0</v>
          </cell>
          <cell r="JD754">
            <v>0</v>
          </cell>
          <cell r="JE754">
            <v>-8.9725329900000039E-3</v>
          </cell>
          <cell r="JF754">
            <v>0</v>
          </cell>
          <cell r="JG754">
            <v>0</v>
          </cell>
          <cell r="JH754">
            <v>-1.768905010000002E-3</v>
          </cell>
          <cell r="JI754">
            <v>-9.6328057500000008E-3</v>
          </cell>
          <cell r="JJ754">
            <v>2.4291777699999989E-3</v>
          </cell>
          <cell r="JK754">
            <v>0</v>
          </cell>
          <cell r="JL754">
            <v>0</v>
          </cell>
          <cell r="JM754">
            <v>0</v>
          </cell>
          <cell r="JN754">
            <v>0</v>
          </cell>
          <cell r="JO754">
            <v>0</v>
          </cell>
          <cell r="JP754">
            <v>0</v>
          </cell>
          <cell r="JQ754">
            <v>0</v>
          </cell>
        </row>
        <row r="755">
          <cell r="D755" t="str">
            <v>BAT.PX.SOR._.ITC.Li_ion_4hr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0</v>
          </cell>
          <cell r="FF755">
            <v>0</v>
          </cell>
          <cell r="FG755">
            <v>0</v>
          </cell>
          <cell r="FH755">
            <v>0</v>
          </cell>
          <cell r="FI755">
            <v>0</v>
          </cell>
          <cell r="FJ755">
            <v>0</v>
          </cell>
          <cell r="FK755">
            <v>0</v>
          </cell>
          <cell r="FL755">
            <v>0</v>
          </cell>
          <cell r="FM755">
            <v>0</v>
          </cell>
          <cell r="FN755">
            <v>0</v>
          </cell>
          <cell r="FO755">
            <v>0</v>
          </cell>
          <cell r="FP755">
            <v>0</v>
          </cell>
          <cell r="FQ755">
            <v>0</v>
          </cell>
          <cell r="FR755">
            <v>0</v>
          </cell>
          <cell r="FS755">
            <v>0</v>
          </cell>
          <cell r="FT755">
            <v>0</v>
          </cell>
          <cell r="FU755">
            <v>0</v>
          </cell>
          <cell r="FV755">
            <v>0</v>
          </cell>
          <cell r="FW755">
            <v>0</v>
          </cell>
          <cell r="FX755">
            <v>0</v>
          </cell>
          <cell r="FY755">
            <v>0</v>
          </cell>
          <cell r="FZ755">
            <v>0</v>
          </cell>
          <cell r="GA755">
            <v>0</v>
          </cell>
          <cell r="GB755">
            <v>0</v>
          </cell>
          <cell r="GC755">
            <v>0</v>
          </cell>
          <cell r="GD755">
            <v>0</v>
          </cell>
          <cell r="GE755">
            <v>0</v>
          </cell>
          <cell r="GF755">
            <v>0</v>
          </cell>
          <cell r="GG755">
            <v>0</v>
          </cell>
          <cell r="GH755">
            <v>0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O755">
            <v>0</v>
          </cell>
          <cell r="GP755">
            <v>0</v>
          </cell>
          <cell r="GQ755">
            <v>0</v>
          </cell>
          <cell r="GR755">
            <v>0</v>
          </cell>
          <cell r="GS755">
            <v>0</v>
          </cell>
          <cell r="GT755">
            <v>0</v>
          </cell>
          <cell r="GU755">
            <v>0</v>
          </cell>
          <cell r="GV755">
            <v>0</v>
          </cell>
          <cell r="GW755">
            <v>0</v>
          </cell>
          <cell r="GX755">
            <v>0</v>
          </cell>
          <cell r="GY755">
            <v>0</v>
          </cell>
          <cell r="GZ755">
            <v>0</v>
          </cell>
          <cell r="HA755">
            <v>0</v>
          </cell>
          <cell r="HB755">
            <v>0</v>
          </cell>
          <cell r="HC755">
            <v>0</v>
          </cell>
          <cell r="HD755">
            <v>0</v>
          </cell>
          <cell r="HE755">
            <v>0</v>
          </cell>
          <cell r="HF755">
            <v>0</v>
          </cell>
          <cell r="HG755">
            <v>0</v>
          </cell>
          <cell r="HH755">
            <v>0</v>
          </cell>
          <cell r="HI755">
            <v>0</v>
          </cell>
          <cell r="HJ755">
            <v>0</v>
          </cell>
          <cell r="HK755">
            <v>0</v>
          </cell>
          <cell r="HL755">
            <v>0</v>
          </cell>
          <cell r="HM755">
            <v>0</v>
          </cell>
          <cell r="HN755">
            <v>0</v>
          </cell>
          <cell r="HO755">
            <v>0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0</v>
          </cell>
          <cell r="HU755">
            <v>0</v>
          </cell>
          <cell r="HV755">
            <v>0</v>
          </cell>
          <cell r="HW755">
            <v>0</v>
          </cell>
          <cell r="HX755">
            <v>0</v>
          </cell>
          <cell r="HY755">
            <v>0</v>
          </cell>
          <cell r="HZ755">
            <v>0</v>
          </cell>
          <cell r="IA755">
            <v>0</v>
          </cell>
          <cell r="IB755">
            <v>0</v>
          </cell>
          <cell r="IC755">
            <v>0</v>
          </cell>
          <cell r="ID755">
            <v>0</v>
          </cell>
          <cell r="IE755">
            <v>0</v>
          </cell>
          <cell r="IF755">
            <v>0</v>
          </cell>
          <cell r="IG755">
            <v>0</v>
          </cell>
          <cell r="IH755">
            <v>0</v>
          </cell>
          <cell r="II755">
            <v>0</v>
          </cell>
          <cell r="IJ755">
            <v>0</v>
          </cell>
          <cell r="IK755">
            <v>0</v>
          </cell>
          <cell r="IL755">
            <v>0</v>
          </cell>
          <cell r="IM755">
            <v>0</v>
          </cell>
          <cell r="IN755">
            <v>0</v>
          </cell>
          <cell r="IO755">
            <v>0</v>
          </cell>
          <cell r="IP755">
            <v>0</v>
          </cell>
          <cell r="IQ755">
            <v>0</v>
          </cell>
          <cell r="IR755">
            <v>0</v>
          </cell>
          <cell r="IS755">
            <v>0</v>
          </cell>
          <cell r="IT755">
            <v>0</v>
          </cell>
          <cell r="IU755">
            <v>0</v>
          </cell>
          <cell r="IV755">
            <v>0</v>
          </cell>
          <cell r="IW755">
            <v>0</v>
          </cell>
          <cell r="IX755">
            <v>0</v>
          </cell>
          <cell r="IY755">
            <v>0</v>
          </cell>
          <cell r="IZ755">
            <v>0</v>
          </cell>
          <cell r="JA755">
            <v>0</v>
          </cell>
          <cell r="JB755">
            <v>0</v>
          </cell>
          <cell r="JC755">
            <v>0</v>
          </cell>
          <cell r="JD755">
            <v>0</v>
          </cell>
          <cell r="JE755">
            <v>0</v>
          </cell>
          <cell r="JF755">
            <v>0</v>
          </cell>
          <cell r="JG755">
            <v>0</v>
          </cell>
          <cell r="JH755">
            <v>0</v>
          </cell>
          <cell r="JI755">
            <v>0</v>
          </cell>
          <cell r="JJ755">
            <v>0</v>
          </cell>
          <cell r="JK755">
            <v>0</v>
          </cell>
          <cell r="JL755">
            <v>0</v>
          </cell>
          <cell r="JM755">
            <v>0</v>
          </cell>
          <cell r="JN755">
            <v>0</v>
          </cell>
          <cell r="JO755">
            <v>0</v>
          </cell>
          <cell r="JP755">
            <v>0</v>
          </cell>
          <cell r="JQ755">
            <v>0</v>
          </cell>
        </row>
        <row r="756">
          <cell r="D756" t="str">
            <v>BAT.PX.SOR._.ITC.Li_ion_8hr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0</v>
          </cell>
          <cell r="FF756">
            <v>0</v>
          </cell>
          <cell r="FG756">
            <v>0</v>
          </cell>
          <cell r="FH756">
            <v>0</v>
          </cell>
          <cell r="FI756">
            <v>0</v>
          </cell>
          <cell r="FJ756">
            <v>0</v>
          </cell>
          <cell r="FK756">
            <v>0</v>
          </cell>
          <cell r="FL756">
            <v>0</v>
          </cell>
          <cell r="FM756">
            <v>0</v>
          </cell>
          <cell r="FN756">
            <v>0</v>
          </cell>
          <cell r="FO756">
            <v>0</v>
          </cell>
          <cell r="FP756">
            <v>0</v>
          </cell>
          <cell r="FQ756">
            <v>0</v>
          </cell>
          <cell r="FR756">
            <v>0</v>
          </cell>
          <cell r="FS756">
            <v>0</v>
          </cell>
          <cell r="FT756">
            <v>0</v>
          </cell>
          <cell r="FU756">
            <v>0</v>
          </cell>
          <cell r="FV756">
            <v>0</v>
          </cell>
          <cell r="FW756">
            <v>0</v>
          </cell>
          <cell r="FX756">
            <v>0</v>
          </cell>
          <cell r="FY756">
            <v>0</v>
          </cell>
          <cell r="FZ756">
            <v>0</v>
          </cell>
          <cell r="GA756">
            <v>0</v>
          </cell>
          <cell r="GB756">
            <v>0</v>
          </cell>
          <cell r="GC756">
            <v>0</v>
          </cell>
          <cell r="GD756">
            <v>0</v>
          </cell>
          <cell r="GE756">
            <v>0</v>
          </cell>
          <cell r="GF756">
            <v>0</v>
          </cell>
          <cell r="GG756">
            <v>0</v>
          </cell>
          <cell r="GH756">
            <v>0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O756">
            <v>0</v>
          </cell>
          <cell r="GP756">
            <v>0</v>
          </cell>
          <cell r="GQ756">
            <v>0</v>
          </cell>
          <cell r="GR756">
            <v>0</v>
          </cell>
          <cell r="GS756">
            <v>0</v>
          </cell>
          <cell r="GT756">
            <v>0</v>
          </cell>
          <cell r="GU756">
            <v>0</v>
          </cell>
          <cell r="GV756">
            <v>0</v>
          </cell>
          <cell r="GW756">
            <v>0</v>
          </cell>
          <cell r="GX756">
            <v>0</v>
          </cell>
          <cell r="GY756">
            <v>0</v>
          </cell>
          <cell r="GZ756">
            <v>0</v>
          </cell>
          <cell r="HA756">
            <v>0</v>
          </cell>
          <cell r="HB756">
            <v>0</v>
          </cell>
          <cell r="HC756">
            <v>0</v>
          </cell>
          <cell r="HD756">
            <v>0</v>
          </cell>
          <cell r="HE756">
            <v>0</v>
          </cell>
          <cell r="HF756">
            <v>0</v>
          </cell>
          <cell r="HG756">
            <v>0</v>
          </cell>
          <cell r="HH756">
            <v>0</v>
          </cell>
          <cell r="HI756">
            <v>0</v>
          </cell>
          <cell r="HJ756">
            <v>0</v>
          </cell>
          <cell r="HK756">
            <v>0</v>
          </cell>
          <cell r="HL756">
            <v>0</v>
          </cell>
          <cell r="HM756">
            <v>0</v>
          </cell>
          <cell r="HN756">
            <v>0</v>
          </cell>
          <cell r="HO756">
            <v>0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0</v>
          </cell>
          <cell r="HU756">
            <v>0</v>
          </cell>
          <cell r="HV756">
            <v>0</v>
          </cell>
          <cell r="HW756">
            <v>0</v>
          </cell>
          <cell r="HX756">
            <v>0</v>
          </cell>
          <cell r="HY756">
            <v>0</v>
          </cell>
          <cell r="HZ756">
            <v>0</v>
          </cell>
          <cell r="IA756">
            <v>0</v>
          </cell>
          <cell r="IB756">
            <v>0</v>
          </cell>
          <cell r="IC756">
            <v>0</v>
          </cell>
          <cell r="ID756">
            <v>0</v>
          </cell>
          <cell r="IE756">
            <v>0</v>
          </cell>
          <cell r="IF756">
            <v>0</v>
          </cell>
          <cell r="IG756">
            <v>0</v>
          </cell>
          <cell r="IH756">
            <v>0</v>
          </cell>
          <cell r="II756">
            <v>0</v>
          </cell>
          <cell r="IJ756">
            <v>0</v>
          </cell>
          <cell r="IK756">
            <v>0</v>
          </cell>
          <cell r="IL756">
            <v>0</v>
          </cell>
          <cell r="IM756">
            <v>0</v>
          </cell>
          <cell r="IN756">
            <v>0</v>
          </cell>
          <cell r="IO756">
            <v>0</v>
          </cell>
          <cell r="IP756">
            <v>0</v>
          </cell>
          <cell r="IQ756">
            <v>0</v>
          </cell>
          <cell r="IR756">
            <v>0</v>
          </cell>
          <cell r="IS756">
            <v>0</v>
          </cell>
          <cell r="IT756">
            <v>0</v>
          </cell>
          <cell r="IU756">
            <v>0</v>
          </cell>
          <cell r="IV756">
            <v>0</v>
          </cell>
          <cell r="IW756">
            <v>0</v>
          </cell>
          <cell r="IX756">
            <v>0</v>
          </cell>
          <cell r="IY756">
            <v>0</v>
          </cell>
          <cell r="IZ756">
            <v>0</v>
          </cell>
          <cell r="JA756">
            <v>0</v>
          </cell>
          <cell r="JB756">
            <v>0</v>
          </cell>
          <cell r="JC756">
            <v>0</v>
          </cell>
          <cell r="JD756">
            <v>0</v>
          </cell>
          <cell r="JE756">
            <v>0</v>
          </cell>
          <cell r="JF756">
            <v>0</v>
          </cell>
          <cell r="JG756">
            <v>0</v>
          </cell>
          <cell r="JH756">
            <v>0</v>
          </cell>
          <cell r="JI756">
            <v>0</v>
          </cell>
          <cell r="JJ756">
            <v>0</v>
          </cell>
          <cell r="JK756">
            <v>0</v>
          </cell>
          <cell r="JL756">
            <v>0</v>
          </cell>
          <cell r="JM756">
            <v>0</v>
          </cell>
          <cell r="JN756">
            <v>0</v>
          </cell>
          <cell r="JO756">
            <v>0</v>
          </cell>
          <cell r="JP756">
            <v>0</v>
          </cell>
          <cell r="JQ756">
            <v>0</v>
          </cell>
        </row>
        <row r="757">
          <cell r="D757" t="str">
            <v>BAT.PX.WYE._.ITC.Li_ion_4hr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0</v>
          </cell>
          <cell r="FF757">
            <v>0</v>
          </cell>
          <cell r="FG757">
            <v>0</v>
          </cell>
          <cell r="FH757">
            <v>0</v>
          </cell>
          <cell r="FI757">
            <v>0</v>
          </cell>
          <cell r="FJ757">
            <v>0</v>
          </cell>
          <cell r="FK757">
            <v>0</v>
          </cell>
          <cell r="FL757">
            <v>0</v>
          </cell>
          <cell r="FM757">
            <v>0</v>
          </cell>
          <cell r="FN757">
            <v>0</v>
          </cell>
          <cell r="FO757">
            <v>0</v>
          </cell>
          <cell r="FP757">
            <v>0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0</v>
          </cell>
          <cell r="GD757">
            <v>0</v>
          </cell>
          <cell r="GE757">
            <v>0</v>
          </cell>
          <cell r="GF757">
            <v>0</v>
          </cell>
          <cell r="GG757">
            <v>0</v>
          </cell>
          <cell r="GH757">
            <v>0</v>
          </cell>
          <cell r="GI757">
            <v>0</v>
          </cell>
          <cell r="GJ757">
            <v>0</v>
          </cell>
          <cell r="GK757">
            <v>0</v>
          </cell>
          <cell r="GL757">
            <v>0</v>
          </cell>
          <cell r="GM757">
            <v>0</v>
          </cell>
          <cell r="GN757">
            <v>0</v>
          </cell>
          <cell r="GO757">
            <v>0</v>
          </cell>
          <cell r="GP757">
            <v>0</v>
          </cell>
          <cell r="GQ757">
            <v>0</v>
          </cell>
          <cell r="GR757">
            <v>0</v>
          </cell>
          <cell r="GS757">
            <v>0</v>
          </cell>
          <cell r="GT757">
            <v>0</v>
          </cell>
          <cell r="GU757">
            <v>0</v>
          </cell>
          <cell r="GV757">
            <v>0</v>
          </cell>
          <cell r="GW757">
            <v>0</v>
          </cell>
          <cell r="GX757">
            <v>0</v>
          </cell>
          <cell r="GY757">
            <v>0</v>
          </cell>
          <cell r="GZ757">
            <v>0</v>
          </cell>
          <cell r="HA757">
            <v>0</v>
          </cell>
          <cell r="HB757">
            <v>0</v>
          </cell>
          <cell r="HC757">
            <v>0</v>
          </cell>
          <cell r="HD757">
            <v>0</v>
          </cell>
          <cell r="HE757">
            <v>0</v>
          </cell>
          <cell r="HF757">
            <v>0</v>
          </cell>
          <cell r="HG757">
            <v>0</v>
          </cell>
          <cell r="HH757">
            <v>0</v>
          </cell>
          <cell r="HI757">
            <v>0</v>
          </cell>
          <cell r="HJ757">
            <v>0</v>
          </cell>
          <cell r="HK757">
            <v>0</v>
          </cell>
          <cell r="HL757">
            <v>0</v>
          </cell>
          <cell r="HM757">
            <v>0</v>
          </cell>
          <cell r="HN757">
            <v>0</v>
          </cell>
          <cell r="HO757">
            <v>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0</v>
          </cell>
          <cell r="HU757">
            <v>0</v>
          </cell>
          <cell r="HV757">
            <v>0</v>
          </cell>
          <cell r="HW757">
            <v>0</v>
          </cell>
          <cell r="HX757">
            <v>0</v>
          </cell>
          <cell r="HY757">
            <v>0</v>
          </cell>
          <cell r="HZ757">
            <v>0</v>
          </cell>
          <cell r="IA757">
            <v>0</v>
          </cell>
          <cell r="IB757">
            <v>0</v>
          </cell>
          <cell r="IC757">
            <v>0</v>
          </cell>
          <cell r="ID757">
            <v>0</v>
          </cell>
          <cell r="IE757">
            <v>0</v>
          </cell>
          <cell r="IF757">
            <v>0</v>
          </cell>
          <cell r="IG757">
            <v>0</v>
          </cell>
          <cell r="IH757">
            <v>0</v>
          </cell>
          <cell r="II757">
            <v>0</v>
          </cell>
          <cell r="IJ757">
            <v>0</v>
          </cell>
          <cell r="IK757">
            <v>0</v>
          </cell>
          <cell r="IL757">
            <v>0</v>
          </cell>
          <cell r="IM757">
            <v>0</v>
          </cell>
          <cell r="IN757">
            <v>0</v>
          </cell>
          <cell r="IO757">
            <v>0</v>
          </cell>
          <cell r="IP757">
            <v>0</v>
          </cell>
          <cell r="IQ757">
            <v>0</v>
          </cell>
          <cell r="IR757">
            <v>0</v>
          </cell>
          <cell r="IS757">
            <v>0</v>
          </cell>
          <cell r="IT757">
            <v>0</v>
          </cell>
          <cell r="IU757">
            <v>0</v>
          </cell>
          <cell r="IV757">
            <v>0</v>
          </cell>
          <cell r="IW757">
            <v>0</v>
          </cell>
          <cell r="IX757">
            <v>0</v>
          </cell>
          <cell r="IY757">
            <v>0</v>
          </cell>
          <cell r="IZ757">
            <v>0</v>
          </cell>
          <cell r="JA757">
            <v>0</v>
          </cell>
          <cell r="JB757">
            <v>0</v>
          </cell>
          <cell r="JC757">
            <v>0</v>
          </cell>
          <cell r="JD757">
            <v>0</v>
          </cell>
          <cell r="JE757">
            <v>0</v>
          </cell>
          <cell r="JF757">
            <v>0</v>
          </cell>
          <cell r="JG757">
            <v>0</v>
          </cell>
          <cell r="JH757">
            <v>0</v>
          </cell>
          <cell r="JI757">
            <v>0</v>
          </cell>
          <cell r="JJ757">
            <v>0</v>
          </cell>
          <cell r="JK757">
            <v>0</v>
          </cell>
          <cell r="JL757">
            <v>0</v>
          </cell>
          <cell r="JM757">
            <v>0</v>
          </cell>
          <cell r="JN757">
            <v>0</v>
          </cell>
          <cell r="JO757">
            <v>0</v>
          </cell>
          <cell r="JP757">
            <v>0</v>
          </cell>
          <cell r="JQ757">
            <v>0</v>
          </cell>
        </row>
        <row r="758">
          <cell r="D758" t="str">
            <v>BAT.PX.WYE._.ITC.Li_ion_8hr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0</v>
          </cell>
          <cell r="FF758">
            <v>0</v>
          </cell>
          <cell r="FG758">
            <v>0</v>
          </cell>
          <cell r="FH758">
            <v>0</v>
          </cell>
          <cell r="FI758">
            <v>0</v>
          </cell>
          <cell r="FJ758">
            <v>0</v>
          </cell>
          <cell r="FK758">
            <v>0</v>
          </cell>
          <cell r="FL758">
            <v>0</v>
          </cell>
          <cell r="FM758">
            <v>0</v>
          </cell>
          <cell r="FN758">
            <v>0</v>
          </cell>
          <cell r="FO758">
            <v>0</v>
          </cell>
          <cell r="FP758">
            <v>0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0</v>
          </cell>
          <cell r="GD758">
            <v>0</v>
          </cell>
          <cell r="GE758">
            <v>0</v>
          </cell>
          <cell r="GF758">
            <v>0</v>
          </cell>
          <cell r="GG758">
            <v>0</v>
          </cell>
          <cell r="GH758">
            <v>0</v>
          </cell>
          <cell r="GI758">
            <v>0</v>
          </cell>
          <cell r="GJ758">
            <v>0</v>
          </cell>
          <cell r="GK758">
            <v>0</v>
          </cell>
          <cell r="GL758">
            <v>0</v>
          </cell>
          <cell r="GM758">
            <v>0</v>
          </cell>
          <cell r="GN758">
            <v>0</v>
          </cell>
          <cell r="GO758">
            <v>0</v>
          </cell>
          <cell r="GP758">
            <v>0</v>
          </cell>
          <cell r="GQ758">
            <v>0</v>
          </cell>
          <cell r="GR758">
            <v>0</v>
          </cell>
          <cell r="GS758">
            <v>0</v>
          </cell>
          <cell r="GT758">
            <v>0</v>
          </cell>
          <cell r="GU758">
            <v>0</v>
          </cell>
          <cell r="GV758">
            <v>0</v>
          </cell>
          <cell r="GW758">
            <v>0</v>
          </cell>
          <cell r="GX758">
            <v>0</v>
          </cell>
          <cell r="GY758">
            <v>0</v>
          </cell>
          <cell r="GZ758">
            <v>0</v>
          </cell>
          <cell r="HA758">
            <v>0</v>
          </cell>
          <cell r="HB758">
            <v>0</v>
          </cell>
          <cell r="HC758">
            <v>0</v>
          </cell>
          <cell r="HD758">
            <v>0</v>
          </cell>
          <cell r="HE758">
            <v>0</v>
          </cell>
          <cell r="HF758">
            <v>0</v>
          </cell>
          <cell r="HG758">
            <v>0</v>
          </cell>
          <cell r="HH758">
            <v>0</v>
          </cell>
          <cell r="HI758">
            <v>0</v>
          </cell>
          <cell r="HJ758">
            <v>0</v>
          </cell>
          <cell r="HK758">
            <v>0</v>
          </cell>
          <cell r="HL758">
            <v>0</v>
          </cell>
          <cell r="HM758">
            <v>0</v>
          </cell>
          <cell r="HN758">
            <v>0</v>
          </cell>
          <cell r="HO758">
            <v>0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0</v>
          </cell>
          <cell r="HU758">
            <v>0</v>
          </cell>
          <cell r="HV758">
            <v>0</v>
          </cell>
          <cell r="HW758">
            <v>0</v>
          </cell>
          <cell r="HX758">
            <v>0</v>
          </cell>
          <cell r="HY758">
            <v>0</v>
          </cell>
          <cell r="HZ758">
            <v>0</v>
          </cell>
          <cell r="IA758">
            <v>0</v>
          </cell>
          <cell r="IB758">
            <v>0</v>
          </cell>
          <cell r="IC758">
            <v>0</v>
          </cell>
          <cell r="ID758">
            <v>0</v>
          </cell>
          <cell r="IE758">
            <v>0</v>
          </cell>
          <cell r="IF758">
            <v>0</v>
          </cell>
          <cell r="IG758">
            <v>0</v>
          </cell>
          <cell r="IH758">
            <v>0</v>
          </cell>
          <cell r="II758">
            <v>0</v>
          </cell>
          <cell r="IJ758">
            <v>0</v>
          </cell>
          <cell r="IK758">
            <v>0</v>
          </cell>
          <cell r="IL758">
            <v>0</v>
          </cell>
          <cell r="IM758">
            <v>0</v>
          </cell>
          <cell r="IN758">
            <v>0</v>
          </cell>
          <cell r="IO758">
            <v>0</v>
          </cell>
          <cell r="IP758">
            <v>0</v>
          </cell>
          <cell r="IQ758">
            <v>0</v>
          </cell>
          <cell r="IR758">
            <v>0</v>
          </cell>
          <cell r="IS758">
            <v>0</v>
          </cell>
          <cell r="IT758">
            <v>0</v>
          </cell>
          <cell r="IU758">
            <v>0</v>
          </cell>
          <cell r="IV758">
            <v>0</v>
          </cell>
          <cell r="IW758">
            <v>0</v>
          </cell>
          <cell r="IX758">
            <v>0</v>
          </cell>
          <cell r="IY758">
            <v>0</v>
          </cell>
          <cell r="IZ758">
            <v>0</v>
          </cell>
          <cell r="JA758">
            <v>0</v>
          </cell>
          <cell r="JB758">
            <v>0</v>
          </cell>
          <cell r="JC758">
            <v>0</v>
          </cell>
          <cell r="JD758">
            <v>0</v>
          </cell>
          <cell r="JE758">
            <v>0</v>
          </cell>
          <cell r="JF758">
            <v>0</v>
          </cell>
          <cell r="JG758">
            <v>0</v>
          </cell>
          <cell r="JH758">
            <v>0</v>
          </cell>
          <cell r="JI758">
            <v>0</v>
          </cell>
          <cell r="JJ758">
            <v>0</v>
          </cell>
          <cell r="JK758">
            <v>0</v>
          </cell>
          <cell r="JL758">
            <v>0</v>
          </cell>
          <cell r="JM758">
            <v>0</v>
          </cell>
          <cell r="JN758">
            <v>0</v>
          </cell>
          <cell r="JO758">
            <v>0</v>
          </cell>
          <cell r="JP758">
            <v>0</v>
          </cell>
          <cell r="JQ758">
            <v>0</v>
          </cell>
        </row>
        <row r="759">
          <cell r="D759" t="str">
            <v>BAT.PX.BOR._.ITC.Li_ion_4hr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0</v>
          </cell>
          <cell r="FF759">
            <v>0</v>
          </cell>
          <cell r="FG759">
            <v>0</v>
          </cell>
          <cell r="FH759">
            <v>0</v>
          </cell>
          <cell r="FI759">
            <v>0</v>
          </cell>
          <cell r="FJ759">
            <v>0</v>
          </cell>
          <cell r="FK759">
            <v>0</v>
          </cell>
          <cell r="FL759">
            <v>0</v>
          </cell>
          <cell r="FM759">
            <v>0</v>
          </cell>
          <cell r="FN759">
            <v>0</v>
          </cell>
          <cell r="FO759">
            <v>0</v>
          </cell>
          <cell r="FP759">
            <v>0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0</v>
          </cell>
          <cell r="GD759">
            <v>0</v>
          </cell>
          <cell r="GE759">
            <v>0</v>
          </cell>
          <cell r="GF759">
            <v>0</v>
          </cell>
          <cell r="GG759">
            <v>0</v>
          </cell>
          <cell r="GH759">
            <v>0</v>
          </cell>
          <cell r="GI759">
            <v>0</v>
          </cell>
          <cell r="GJ759">
            <v>0</v>
          </cell>
          <cell r="GK759">
            <v>0</v>
          </cell>
          <cell r="GL759">
            <v>0</v>
          </cell>
          <cell r="GM759">
            <v>0</v>
          </cell>
          <cell r="GN759">
            <v>0</v>
          </cell>
          <cell r="GO759">
            <v>0</v>
          </cell>
          <cell r="GP759">
            <v>0</v>
          </cell>
          <cell r="GQ759">
            <v>0</v>
          </cell>
          <cell r="GR759">
            <v>0</v>
          </cell>
          <cell r="GS759">
            <v>0</v>
          </cell>
          <cell r="GT759">
            <v>0</v>
          </cell>
          <cell r="GU759">
            <v>0</v>
          </cell>
          <cell r="GV759">
            <v>0</v>
          </cell>
          <cell r="GW759">
            <v>0</v>
          </cell>
          <cell r="GX759">
            <v>0</v>
          </cell>
          <cell r="GY759">
            <v>0</v>
          </cell>
          <cell r="GZ759">
            <v>0</v>
          </cell>
          <cell r="HA759">
            <v>0</v>
          </cell>
          <cell r="HB759">
            <v>0</v>
          </cell>
          <cell r="HC759">
            <v>0</v>
          </cell>
          <cell r="HD759">
            <v>0</v>
          </cell>
          <cell r="HE759">
            <v>0</v>
          </cell>
          <cell r="HF759">
            <v>0</v>
          </cell>
          <cell r="HG759">
            <v>0</v>
          </cell>
          <cell r="HH759">
            <v>0</v>
          </cell>
          <cell r="HI759">
            <v>0</v>
          </cell>
          <cell r="HJ759">
            <v>0</v>
          </cell>
          <cell r="HK759">
            <v>0</v>
          </cell>
          <cell r="HL759">
            <v>0</v>
          </cell>
          <cell r="HM759">
            <v>0</v>
          </cell>
          <cell r="HN759">
            <v>0</v>
          </cell>
          <cell r="HO759">
            <v>0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0</v>
          </cell>
          <cell r="HU759">
            <v>0</v>
          </cell>
          <cell r="HV759">
            <v>0</v>
          </cell>
          <cell r="HW759">
            <v>0</v>
          </cell>
          <cell r="HX759">
            <v>0</v>
          </cell>
          <cell r="HY759">
            <v>0</v>
          </cell>
          <cell r="HZ759">
            <v>0</v>
          </cell>
          <cell r="IA759">
            <v>0</v>
          </cell>
          <cell r="IB759">
            <v>0</v>
          </cell>
          <cell r="IC759">
            <v>0</v>
          </cell>
          <cell r="ID759">
            <v>0</v>
          </cell>
          <cell r="IE759">
            <v>0</v>
          </cell>
          <cell r="IF759">
            <v>0</v>
          </cell>
          <cell r="IG759">
            <v>0</v>
          </cell>
          <cell r="IH759">
            <v>0</v>
          </cell>
          <cell r="II759">
            <v>0</v>
          </cell>
          <cell r="IJ759">
            <v>0</v>
          </cell>
          <cell r="IK759">
            <v>0</v>
          </cell>
          <cell r="IL759">
            <v>0</v>
          </cell>
          <cell r="IM759">
            <v>0</v>
          </cell>
          <cell r="IN759">
            <v>0</v>
          </cell>
          <cell r="IO759">
            <v>0</v>
          </cell>
          <cell r="IP759">
            <v>0</v>
          </cell>
          <cell r="IQ759">
            <v>0</v>
          </cell>
          <cell r="IR759">
            <v>0</v>
          </cell>
          <cell r="IS759">
            <v>0</v>
          </cell>
          <cell r="IT759">
            <v>0</v>
          </cell>
          <cell r="IU759">
            <v>0</v>
          </cell>
          <cell r="IV759">
            <v>0</v>
          </cell>
          <cell r="IW759">
            <v>0</v>
          </cell>
          <cell r="IX759">
            <v>0</v>
          </cell>
          <cell r="IY759">
            <v>0</v>
          </cell>
          <cell r="IZ759">
            <v>0</v>
          </cell>
          <cell r="JA759">
            <v>0</v>
          </cell>
          <cell r="JB759">
            <v>0</v>
          </cell>
          <cell r="JC759">
            <v>0</v>
          </cell>
          <cell r="JD759">
            <v>0</v>
          </cell>
          <cell r="JE759">
            <v>0</v>
          </cell>
          <cell r="JF759">
            <v>0</v>
          </cell>
          <cell r="JG759">
            <v>0</v>
          </cell>
          <cell r="JH759">
            <v>0</v>
          </cell>
          <cell r="JI759">
            <v>0</v>
          </cell>
          <cell r="JJ759">
            <v>0</v>
          </cell>
          <cell r="JK759">
            <v>0</v>
          </cell>
          <cell r="JL759">
            <v>0</v>
          </cell>
          <cell r="JM759">
            <v>0</v>
          </cell>
          <cell r="JN759">
            <v>0</v>
          </cell>
          <cell r="JO759">
            <v>0</v>
          </cell>
          <cell r="JP759">
            <v>0</v>
          </cell>
          <cell r="JQ759">
            <v>0</v>
          </cell>
        </row>
        <row r="760">
          <cell r="D760" t="str">
            <v>BAT.PX.BOR._.ITC.Li_ion_8hr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0</v>
          </cell>
          <cell r="FF760">
            <v>0</v>
          </cell>
          <cell r="FG760">
            <v>0</v>
          </cell>
          <cell r="FH760">
            <v>0</v>
          </cell>
          <cell r="FI760">
            <v>0</v>
          </cell>
          <cell r="FJ760">
            <v>0</v>
          </cell>
          <cell r="FK760">
            <v>0</v>
          </cell>
          <cell r="FL760">
            <v>0</v>
          </cell>
          <cell r="FM760">
            <v>0</v>
          </cell>
          <cell r="FN760">
            <v>0</v>
          </cell>
          <cell r="FO760">
            <v>0</v>
          </cell>
          <cell r="FP760">
            <v>0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0</v>
          </cell>
          <cell r="GD760">
            <v>0</v>
          </cell>
          <cell r="GE760">
            <v>0</v>
          </cell>
          <cell r="GF760">
            <v>0</v>
          </cell>
          <cell r="GG760">
            <v>0</v>
          </cell>
          <cell r="GH760">
            <v>0</v>
          </cell>
          <cell r="GI760">
            <v>0</v>
          </cell>
          <cell r="GJ760">
            <v>0</v>
          </cell>
          <cell r="GK760">
            <v>0</v>
          </cell>
          <cell r="GL760">
            <v>0</v>
          </cell>
          <cell r="GM760">
            <v>0</v>
          </cell>
          <cell r="GN760">
            <v>0</v>
          </cell>
          <cell r="GO760">
            <v>0</v>
          </cell>
          <cell r="GP760">
            <v>0</v>
          </cell>
          <cell r="GQ760">
            <v>0</v>
          </cell>
          <cell r="GR760">
            <v>0</v>
          </cell>
          <cell r="GS760">
            <v>0</v>
          </cell>
          <cell r="GT760">
            <v>0</v>
          </cell>
          <cell r="GU760">
            <v>0</v>
          </cell>
          <cell r="GV760">
            <v>0</v>
          </cell>
          <cell r="GW760">
            <v>0</v>
          </cell>
          <cell r="GX760">
            <v>0</v>
          </cell>
          <cell r="GY760">
            <v>0</v>
          </cell>
          <cell r="GZ760">
            <v>0</v>
          </cell>
          <cell r="HA760">
            <v>0</v>
          </cell>
          <cell r="HB760">
            <v>0</v>
          </cell>
          <cell r="HC760">
            <v>0</v>
          </cell>
          <cell r="HD760">
            <v>0</v>
          </cell>
          <cell r="HE760">
            <v>0</v>
          </cell>
          <cell r="HF760">
            <v>0</v>
          </cell>
          <cell r="HG760">
            <v>0</v>
          </cell>
          <cell r="HH760">
            <v>0</v>
          </cell>
          <cell r="HI760">
            <v>0</v>
          </cell>
          <cell r="HJ760">
            <v>0</v>
          </cell>
          <cell r="HK760">
            <v>0</v>
          </cell>
          <cell r="HL760">
            <v>0</v>
          </cell>
          <cell r="HM760">
            <v>0</v>
          </cell>
          <cell r="HN760">
            <v>0</v>
          </cell>
          <cell r="HO760">
            <v>0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0</v>
          </cell>
          <cell r="HU760">
            <v>0</v>
          </cell>
          <cell r="HV760">
            <v>0</v>
          </cell>
          <cell r="HW760">
            <v>0</v>
          </cell>
          <cell r="HX760">
            <v>0</v>
          </cell>
          <cell r="HY760">
            <v>0</v>
          </cell>
          <cell r="HZ760">
            <v>0</v>
          </cell>
          <cell r="IA760">
            <v>0</v>
          </cell>
          <cell r="IB760">
            <v>0</v>
          </cell>
          <cell r="IC760">
            <v>0</v>
          </cell>
          <cell r="ID760">
            <v>0</v>
          </cell>
          <cell r="IE760">
            <v>0</v>
          </cell>
          <cell r="IF760">
            <v>0</v>
          </cell>
          <cell r="IG760">
            <v>0</v>
          </cell>
          <cell r="IH760">
            <v>0</v>
          </cell>
          <cell r="II760">
            <v>0</v>
          </cell>
          <cell r="IJ760">
            <v>0</v>
          </cell>
          <cell r="IK760">
            <v>0</v>
          </cell>
          <cell r="IL760">
            <v>0</v>
          </cell>
          <cell r="IM760">
            <v>0</v>
          </cell>
          <cell r="IN760">
            <v>0</v>
          </cell>
          <cell r="IO760">
            <v>0</v>
          </cell>
          <cell r="IP760">
            <v>0</v>
          </cell>
          <cell r="IQ760">
            <v>0</v>
          </cell>
          <cell r="IR760">
            <v>0</v>
          </cell>
          <cell r="IS760">
            <v>0</v>
          </cell>
          <cell r="IT760">
            <v>0</v>
          </cell>
          <cell r="IU760">
            <v>0</v>
          </cell>
          <cell r="IV760">
            <v>0</v>
          </cell>
          <cell r="IW760">
            <v>0</v>
          </cell>
          <cell r="IX760">
            <v>0</v>
          </cell>
          <cell r="IY760">
            <v>0</v>
          </cell>
          <cell r="IZ760">
            <v>0</v>
          </cell>
          <cell r="JA760">
            <v>0</v>
          </cell>
          <cell r="JB760">
            <v>0</v>
          </cell>
          <cell r="JC760">
            <v>0</v>
          </cell>
          <cell r="JD760">
            <v>0</v>
          </cell>
          <cell r="JE760">
            <v>0</v>
          </cell>
          <cell r="JF760">
            <v>0</v>
          </cell>
          <cell r="JG760">
            <v>0</v>
          </cell>
          <cell r="JH760">
            <v>0</v>
          </cell>
          <cell r="JI760">
            <v>0</v>
          </cell>
          <cell r="JJ760">
            <v>0</v>
          </cell>
          <cell r="JK760">
            <v>0</v>
          </cell>
          <cell r="JL760">
            <v>0</v>
          </cell>
          <cell r="JM760">
            <v>0</v>
          </cell>
          <cell r="JN760">
            <v>0</v>
          </cell>
          <cell r="JO760">
            <v>0</v>
          </cell>
          <cell r="JP760">
            <v>0</v>
          </cell>
          <cell r="JQ760">
            <v>0</v>
          </cell>
        </row>
        <row r="761">
          <cell r="D761" t="str">
            <v>BAT.PX.COR._.ITC.IronAir_100hr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0</v>
          </cell>
          <cell r="FF761">
            <v>0</v>
          </cell>
          <cell r="FG761">
            <v>0</v>
          </cell>
          <cell r="FH761">
            <v>0</v>
          </cell>
          <cell r="FI761">
            <v>0</v>
          </cell>
          <cell r="FJ761">
            <v>0</v>
          </cell>
          <cell r="FK761">
            <v>0</v>
          </cell>
          <cell r="FL761">
            <v>0</v>
          </cell>
          <cell r="FM761">
            <v>0</v>
          </cell>
          <cell r="FN761">
            <v>0</v>
          </cell>
          <cell r="FO761">
            <v>0</v>
          </cell>
          <cell r="FP761">
            <v>0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0</v>
          </cell>
          <cell r="GD761">
            <v>0</v>
          </cell>
          <cell r="GE761">
            <v>0</v>
          </cell>
          <cell r="GF761">
            <v>0</v>
          </cell>
          <cell r="GG761">
            <v>0</v>
          </cell>
          <cell r="GH761">
            <v>0</v>
          </cell>
          <cell r="GI761">
            <v>0</v>
          </cell>
          <cell r="GJ761">
            <v>0</v>
          </cell>
          <cell r="GK761">
            <v>0</v>
          </cell>
          <cell r="GL761">
            <v>0</v>
          </cell>
          <cell r="GM761">
            <v>0</v>
          </cell>
          <cell r="GN761">
            <v>0</v>
          </cell>
          <cell r="GO761">
            <v>0</v>
          </cell>
          <cell r="GP761">
            <v>0</v>
          </cell>
          <cell r="GQ761">
            <v>0</v>
          </cell>
          <cell r="GR761">
            <v>0</v>
          </cell>
          <cell r="GS761">
            <v>0</v>
          </cell>
          <cell r="GT761">
            <v>0</v>
          </cell>
          <cell r="GU761">
            <v>0</v>
          </cell>
          <cell r="GV761">
            <v>0</v>
          </cell>
          <cell r="GW761">
            <v>0</v>
          </cell>
          <cell r="GX761">
            <v>0</v>
          </cell>
          <cell r="GY761">
            <v>0</v>
          </cell>
          <cell r="GZ761">
            <v>0</v>
          </cell>
          <cell r="HA761">
            <v>0</v>
          </cell>
          <cell r="HB761">
            <v>0</v>
          </cell>
          <cell r="HC761">
            <v>0</v>
          </cell>
          <cell r="HD761">
            <v>0</v>
          </cell>
          <cell r="HE761">
            <v>0</v>
          </cell>
          <cell r="HF761">
            <v>0</v>
          </cell>
          <cell r="HG761">
            <v>0</v>
          </cell>
          <cell r="HH761">
            <v>0</v>
          </cell>
          <cell r="HI761">
            <v>0</v>
          </cell>
          <cell r="HJ761">
            <v>0</v>
          </cell>
          <cell r="HK761">
            <v>0</v>
          </cell>
          <cell r="HL761">
            <v>0</v>
          </cell>
          <cell r="HM761">
            <v>0</v>
          </cell>
          <cell r="HN761">
            <v>0</v>
          </cell>
          <cell r="HO761">
            <v>0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0</v>
          </cell>
          <cell r="HU761">
            <v>0</v>
          </cell>
          <cell r="HV761">
            <v>0</v>
          </cell>
          <cell r="HW761">
            <v>0</v>
          </cell>
          <cell r="HX761">
            <v>0</v>
          </cell>
          <cell r="HY761">
            <v>0</v>
          </cell>
          <cell r="HZ761">
            <v>0</v>
          </cell>
          <cell r="IA761">
            <v>0</v>
          </cell>
          <cell r="IB761">
            <v>0</v>
          </cell>
          <cell r="IC761">
            <v>0</v>
          </cell>
          <cell r="ID761">
            <v>0</v>
          </cell>
          <cell r="IE761">
            <v>0</v>
          </cell>
          <cell r="IF761">
            <v>0</v>
          </cell>
          <cell r="IG761">
            <v>0</v>
          </cell>
          <cell r="IH761">
            <v>0</v>
          </cell>
          <cell r="II761">
            <v>0</v>
          </cell>
          <cell r="IJ761">
            <v>0</v>
          </cell>
          <cell r="IK761">
            <v>0</v>
          </cell>
          <cell r="IL761">
            <v>0</v>
          </cell>
          <cell r="IM761">
            <v>0</v>
          </cell>
          <cell r="IN761">
            <v>0</v>
          </cell>
          <cell r="IO761">
            <v>0</v>
          </cell>
          <cell r="IP761">
            <v>0</v>
          </cell>
          <cell r="IQ761">
            <v>0</v>
          </cell>
          <cell r="IR761">
            <v>0</v>
          </cell>
          <cell r="IS761">
            <v>0</v>
          </cell>
          <cell r="IT761">
            <v>0</v>
          </cell>
          <cell r="IU761">
            <v>0</v>
          </cell>
          <cell r="IV761">
            <v>0</v>
          </cell>
          <cell r="IW761">
            <v>0</v>
          </cell>
          <cell r="IX761">
            <v>0</v>
          </cell>
          <cell r="IY761">
            <v>0</v>
          </cell>
          <cell r="IZ761">
            <v>0</v>
          </cell>
          <cell r="JA761">
            <v>0</v>
          </cell>
          <cell r="JB761">
            <v>0</v>
          </cell>
          <cell r="JC761">
            <v>0</v>
          </cell>
          <cell r="JD761">
            <v>0</v>
          </cell>
          <cell r="JE761">
            <v>0</v>
          </cell>
          <cell r="JF761">
            <v>0</v>
          </cell>
          <cell r="JG761">
            <v>0</v>
          </cell>
          <cell r="JH761">
            <v>0</v>
          </cell>
          <cell r="JI761">
            <v>0</v>
          </cell>
          <cell r="JJ761">
            <v>0</v>
          </cell>
          <cell r="JK761">
            <v>0</v>
          </cell>
          <cell r="JL761">
            <v>0</v>
          </cell>
          <cell r="JM761">
            <v>0</v>
          </cell>
          <cell r="JN761">
            <v>0</v>
          </cell>
          <cell r="JO761">
            <v>0</v>
          </cell>
          <cell r="JP761">
            <v>0</v>
          </cell>
          <cell r="JQ761">
            <v>0</v>
          </cell>
        </row>
        <row r="762">
          <cell r="D762" t="str">
            <v>BAT.PX.PNC._.ITC.IronAir_100hr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O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B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G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  <cell r="IH762">
            <v>0</v>
          </cell>
          <cell r="II762">
            <v>0</v>
          </cell>
          <cell r="IJ762">
            <v>0</v>
          </cell>
          <cell r="IK762">
            <v>0</v>
          </cell>
          <cell r="IL762">
            <v>0</v>
          </cell>
          <cell r="IM762">
            <v>0</v>
          </cell>
          <cell r="IN762">
            <v>0</v>
          </cell>
          <cell r="IO762">
            <v>0</v>
          </cell>
          <cell r="IP762">
            <v>0</v>
          </cell>
          <cell r="IQ762">
            <v>0</v>
          </cell>
          <cell r="IR762">
            <v>0</v>
          </cell>
          <cell r="IS762">
            <v>0</v>
          </cell>
          <cell r="IT762">
            <v>0</v>
          </cell>
          <cell r="IU762">
            <v>0</v>
          </cell>
          <cell r="IV762">
            <v>0</v>
          </cell>
          <cell r="IW762">
            <v>0</v>
          </cell>
          <cell r="IX762">
            <v>0</v>
          </cell>
          <cell r="IY762">
            <v>0</v>
          </cell>
          <cell r="IZ762">
            <v>0</v>
          </cell>
          <cell r="JA762">
            <v>0</v>
          </cell>
          <cell r="JB762">
            <v>0</v>
          </cell>
          <cell r="JC762">
            <v>0</v>
          </cell>
          <cell r="JD762">
            <v>0</v>
          </cell>
          <cell r="JE762">
            <v>0</v>
          </cell>
          <cell r="JF762">
            <v>0</v>
          </cell>
          <cell r="JG762">
            <v>0</v>
          </cell>
          <cell r="JH762">
            <v>0</v>
          </cell>
          <cell r="JI762">
            <v>0</v>
          </cell>
          <cell r="JJ762">
            <v>0</v>
          </cell>
          <cell r="JK762">
            <v>0</v>
          </cell>
          <cell r="JL762">
            <v>0</v>
          </cell>
          <cell r="JM762">
            <v>0</v>
          </cell>
          <cell r="JN762">
            <v>0</v>
          </cell>
          <cell r="JO762">
            <v>0</v>
          </cell>
          <cell r="JP762">
            <v>0</v>
          </cell>
          <cell r="JQ762">
            <v>0</v>
          </cell>
        </row>
        <row r="763">
          <cell r="D763" t="str">
            <v>BAT.PX.SOR._.ITC.IronAir_100hr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0</v>
          </cell>
          <cell r="FG763">
            <v>0</v>
          </cell>
          <cell r="FH763">
            <v>0</v>
          </cell>
          <cell r="FI763">
            <v>0</v>
          </cell>
          <cell r="FJ763">
            <v>0</v>
          </cell>
          <cell r="FK763">
            <v>0</v>
          </cell>
          <cell r="FL763">
            <v>0</v>
          </cell>
          <cell r="FM763">
            <v>0</v>
          </cell>
          <cell r="FN763">
            <v>0</v>
          </cell>
          <cell r="FO763">
            <v>0</v>
          </cell>
          <cell r="FP763">
            <v>0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0</v>
          </cell>
          <cell r="GE763">
            <v>0</v>
          </cell>
          <cell r="GF763">
            <v>0</v>
          </cell>
          <cell r="GG763">
            <v>0</v>
          </cell>
          <cell r="GH763">
            <v>0</v>
          </cell>
          <cell r="GI763">
            <v>0</v>
          </cell>
          <cell r="GJ763">
            <v>0</v>
          </cell>
          <cell r="GK763">
            <v>0</v>
          </cell>
          <cell r="GL763">
            <v>0</v>
          </cell>
          <cell r="GM763">
            <v>0</v>
          </cell>
          <cell r="GN763">
            <v>0</v>
          </cell>
          <cell r="GO763">
            <v>0</v>
          </cell>
          <cell r="GP763">
            <v>0</v>
          </cell>
          <cell r="GQ763">
            <v>0</v>
          </cell>
          <cell r="GR763">
            <v>0</v>
          </cell>
          <cell r="GS763">
            <v>0</v>
          </cell>
          <cell r="GT763">
            <v>0</v>
          </cell>
          <cell r="GU763">
            <v>0</v>
          </cell>
          <cell r="GV763">
            <v>0</v>
          </cell>
          <cell r="GW763">
            <v>0</v>
          </cell>
          <cell r="GX763">
            <v>0</v>
          </cell>
          <cell r="GY763">
            <v>0</v>
          </cell>
          <cell r="GZ763">
            <v>0</v>
          </cell>
          <cell r="HA763">
            <v>0</v>
          </cell>
          <cell r="HB763">
            <v>0</v>
          </cell>
          <cell r="HC763">
            <v>0</v>
          </cell>
          <cell r="HD763">
            <v>0</v>
          </cell>
          <cell r="HE763">
            <v>0</v>
          </cell>
          <cell r="HF763">
            <v>0</v>
          </cell>
          <cell r="HG763">
            <v>0</v>
          </cell>
          <cell r="HH763">
            <v>0</v>
          </cell>
          <cell r="HI763">
            <v>0</v>
          </cell>
          <cell r="HJ763">
            <v>0</v>
          </cell>
          <cell r="HK763">
            <v>0</v>
          </cell>
          <cell r="HL763">
            <v>0</v>
          </cell>
          <cell r="HM763">
            <v>0</v>
          </cell>
          <cell r="HN763">
            <v>0</v>
          </cell>
          <cell r="HO763">
            <v>0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0</v>
          </cell>
          <cell r="HU763">
            <v>0</v>
          </cell>
          <cell r="HV763">
            <v>0</v>
          </cell>
          <cell r="HW763">
            <v>0</v>
          </cell>
          <cell r="HX763">
            <v>0</v>
          </cell>
          <cell r="HY763">
            <v>0</v>
          </cell>
          <cell r="HZ763">
            <v>0</v>
          </cell>
          <cell r="IA763">
            <v>0</v>
          </cell>
          <cell r="IB763">
            <v>0</v>
          </cell>
          <cell r="IC763">
            <v>0</v>
          </cell>
          <cell r="ID763">
            <v>0</v>
          </cell>
          <cell r="IE763">
            <v>0</v>
          </cell>
          <cell r="IF763">
            <v>0</v>
          </cell>
          <cell r="IG763">
            <v>0</v>
          </cell>
          <cell r="IH763">
            <v>0</v>
          </cell>
          <cell r="II763">
            <v>0</v>
          </cell>
          <cell r="IJ763">
            <v>0</v>
          </cell>
          <cell r="IK763">
            <v>0</v>
          </cell>
          <cell r="IL763">
            <v>0</v>
          </cell>
          <cell r="IM763">
            <v>0</v>
          </cell>
          <cell r="IN763">
            <v>0</v>
          </cell>
          <cell r="IO763">
            <v>0</v>
          </cell>
          <cell r="IP763">
            <v>0</v>
          </cell>
          <cell r="IQ763">
            <v>0</v>
          </cell>
          <cell r="IR763">
            <v>0</v>
          </cell>
          <cell r="IS763">
            <v>0</v>
          </cell>
          <cell r="IT763">
            <v>0</v>
          </cell>
          <cell r="IU763">
            <v>0</v>
          </cell>
          <cell r="IV763">
            <v>0</v>
          </cell>
          <cell r="IW763">
            <v>0</v>
          </cell>
          <cell r="IX763">
            <v>0</v>
          </cell>
          <cell r="IY763">
            <v>0</v>
          </cell>
          <cell r="IZ763">
            <v>0</v>
          </cell>
          <cell r="JA763">
            <v>0</v>
          </cell>
          <cell r="JB763">
            <v>0</v>
          </cell>
          <cell r="JC763">
            <v>0</v>
          </cell>
          <cell r="JD763">
            <v>0</v>
          </cell>
          <cell r="JE763">
            <v>0</v>
          </cell>
          <cell r="JF763">
            <v>0</v>
          </cell>
          <cell r="JG763">
            <v>0</v>
          </cell>
          <cell r="JH763">
            <v>0</v>
          </cell>
          <cell r="JI763">
            <v>0</v>
          </cell>
          <cell r="JJ763">
            <v>0</v>
          </cell>
          <cell r="JK763">
            <v>0</v>
          </cell>
          <cell r="JL763">
            <v>0</v>
          </cell>
          <cell r="JM763">
            <v>0</v>
          </cell>
          <cell r="JN763">
            <v>0</v>
          </cell>
          <cell r="JO763">
            <v>0</v>
          </cell>
          <cell r="JP763">
            <v>0</v>
          </cell>
          <cell r="JQ763">
            <v>0</v>
          </cell>
        </row>
        <row r="764">
          <cell r="D764" t="str">
            <v>BAT.PX.WMV._.ITC.IronAir_100hr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0</v>
          </cell>
          <cell r="FJ764">
            <v>0</v>
          </cell>
          <cell r="FK764">
            <v>0</v>
          </cell>
          <cell r="FL764">
            <v>0</v>
          </cell>
          <cell r="FM764">
            <v>0</v>
          </cell>
          <cell r="FN764">
            <v>0</v>
          </cell>
          <cell r="FO764">
            <v>0</v>
          </cell>
          <cell r="FP764">
            <v>0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0</v>
          </cell>
          <cell r="GH764">
            <v>0</v>
          </cell>
          <cell r="GI764">
            <v>0</v>
          </cell>
          <cell r="GJ764">
            <v>0</v>
          </cell>
          <cell r="GK764">
            <v>0</v>
          </cell>
          <cell r="GL764">
            <v>0</v>
          </cell>
          <cell r="GM764">
            <v>0</v>
          </cell>
          <cell r="GN764">
            <v>0</v>
          </cell>
          <cell r="GO764">
            <v>0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0</v>
          </cell>
          <cell r="GU764">
            <v>0</v>
          </cell>
          <cell r="GV764">
            <v>0</v>
          </cell>
          <cell r="GW764">
            <v>0</v>
          </cell>
          <cell r="GX764">
            <v>0</v>
          </cell>
          <cell r="GY764">
            <v>0</v>
          </cell>
          <cell r="GZ764">
            <v>0</v>
          </cell>
          <cell r="HA764">
            <v>0</v>
          </cell>
          <cell r="HB764">
            <v>0</v>
          </cell>
          <cell r="HC764">
            <v>0</v>
          </cell>
          <cell r="HD764">
            <v>0</v>
          </cell>
          <cell r="HE764">
            <v>0</v>
          </cell>
          <cell r="HF764">
            <v>0</v>
          </cell>
          <cell r="HG764">
            <v>0</v>
          </cell>
          <cell r="HH764">
            <v>0</v>
          </cell>
          <cell r="HI764">
            <v>0</v>
          </cell>
          <cell r="HJ764">
            <v>0</v>
          </cell>
          <cell r="HK764">
            <v>0</v>
          </cell>
          <cell r="HL764">
            <v>0</v>
          </cell>
          <cell r="HM764">
            <v>0</v>
          </cell>
          <cell r="HN764">
            <v>0</v>
          </cell>
          <cell r="HO764">
            <v>0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0</v>
          </cell>
          <cell r="HV764">
            <v>0</v>
          </cell>
          <cell r="HW764">
            <v>0</v>
          </cell>
          <cell r="HX764">
            <v>0</v>
          </cell>
          <cell r="HY764">
            <v>0</v>
          </cell>
          <cell r="HZ764">
            <v>0</v>
          </cell>
          <cell r="IA764">
            <v>0</v>
          </cell>
          <cell r="IB764">
            <v>0</v>
          </cell>
          <cell r="IC764">
            <v>0</v>
          </cell>
          <cell r="ID764">
            <v>0</v>
          </cell>
          <cell r="IE764">
            <v>0</v>
          </cell>
          <cell r="IF764">
            <v>0</v>
          </cell>
          <cell r="IG764">
            <v>0</v>
          </cell>
          <cell r="IH764">
            <v>0</v>
          </cell>
          <cell r="II764">
            <v>0</v>
          </cell>
          <cell r="IJ764">
            <v>0</v>
          </cell>
          <cell r="IK764">
            <v>0</v>
          </cell>
          <cell r="IL764">
            <v>0</v>
          </cell>
          <cell r="IM764">
            <v>0</v>
          </cell>
          <cell r="IN764">
            <v>0</v>
          </cell>
          <cell r="IO764">
            <v>0</v>
          </cell>
          <cell r="IP764">
            <v>0</v>
          </cell>
          <cell r="IQ764">
            <v>0</v>
          </cell>
          <cell r="IR764">
            <v>0</v>
          </cell>
          <cell r="IS764">
            <v>0</v>
          </cell>
          <cell r="IT764">
            <v>0</v>
          </cell>
          <cell r="IU764">
            <v>0</v>
          </cell>
          <cell r="IV764">
            <v>0</v>
          </cell>
          <cell r="IW764">
            <v>0</v>
          </cell>
          <cell r="IX764">
            <v>0</v>
          </cell>
          <cell r="IY764">
            <v>0</v>
          </cell>
          <cell r="IZ764">
            <v>0</v>
          </cell>
          <cell r="JA764">
            <v>0</v>
          </cell>
          <cell r="JB764">
            <v>0</v>
          </cell>
          <cell r="JC764">
            <v>0</v>
          </cell>
          <cell r="JD764">
            <v>0</v>
          </cell>
          <cell r="JE764">
            <v>0</v>
          </cell>
          <cell r="JF764">
            <v>0</v>
          </cell>
          <cell r="JG764">
            <v>0</v>
          </cell>
          <cell r="JH764">
            <v>0</v>
          </cell>
          <cell r="JI764">
            <v>0</v>
          </cell>
          <cell r="JJ764">
            <v>0</v>
          </cell>
          <cell r="JK764">
            <v>0</v>
          </cell>
          <cell r="JL764">
            <v>0</v>
          </cell>
          <cell r="JM764">
            <v>0</v>
          </cell>
          <cell r="JN764">
            <v>0</v>
          </cell>
          <cell r="JO764">
            <v>0</v>
          </cell>
          <cell r="JP764">
            <v>0</v>
          </cell>
          <cell r="JQ764">
            <v>0</v>
          </cell>
        </row>
        <row r="765">
          <cell r="D765" t="str">
            <v>BAT.PX.WWA._.ITC.IronAir_100hr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0</v>
          </cell>
          <cell r="FL765">
            <v>0</v>
          </cell>
          <cell r="FM765">
            <v>0</v>
          </cell>
          <cell r="FN765">
            <v>0</v>
          </cell>
          <cell r="FO765">
            <v>0</v>
          </cell>
          <cell r="FP765">
            <v>0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0</v>
          </cell>
          <cell r="GJ765">
            <v>0</v>
          </cell>
          <cell r="GK765">
            <v>0</v>
          </cell>
          <cell r="GL765">
            <v>0</v>
          </cell>
          <cell r="GM765">
            <v>0</v>
          </cell>
          <cell r="GN765">
            <v>0</v>
          </cell>
          <cell r="GO765">
            <v>0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0</v>
          </cell>
          <cell r="GW765">
            <v>0</v>
          </cell>
          <cell r="GX765">
            <v>0</v>
          </cell>
          <cell r="GY765">
            <v>0</v>
          </cell>
          <cell r="GZ765">
            <v>0</v>
          </cell>
          <cell r="HA765">
            <v>0</v>
          </cell>
          <cell r="HB765">
            <v>0</v>
          </cell>
          <cell r="HC765">
            <v>0</v>
          </cell>
          <cell r="HD765">
            <v>0</v>
          </cell>
          <cell r="HE765">
            <v>0</v>
          </cell>
          <cell r="HF765">
            <v>0</v>
          </cell>
          <cell r="HG765">
            <v>0</v>
          </cell>
          <cell r="HH765">
            <v>0</v>
          </cell>
          <cell r="HI765">
            <v>0</v>
          </cell>
          <cell r="HJ765">
            <v>0</v>
          </cell>
          <cell r="HK765">
            <v>0</v>
          </cell>
          <cell r="HL765">
            <v>0</v>
          </cell>
          <cell r="HM765">
            <v>0</v>
          </cell>
          <cell r="HN765">
            <v>0</v>
          </cell>
          <cell r="HO765">
            <v>0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0</v>
          </cell>
          <cell r="HW765">
            <v>0</v>
          </cell>
          <cell r="HX765">
            <v>0</v>
          </cell>
          <cell r="HY765">
            <v>0</v>
          </cell>
          <cell r="HZ765">
            <v>0</v>
          </cell>
          <cell r="IA765">
            <v>0</v>
          </cell>
          <cell r="IB765">
            <v>0</v>
          </cell>
          <cell r="IC765">
            <v>0</v>
          </cell>
          <cell r="ID765">
            <v>0</v>
          </cell>
          <cell r="IE765">
            <v>0</v>
          </cell>
          <cell r="IF765">
            <v>0</v>
          </cell>
          <cell r="IG765">
            <v>0</v>
          </cell>
          <cell r="IH765">
            <v>0</v>
          </cell>
          <cell r="II765">
            <v>0</v>
          </cell>
          <cell r="IJ765">
            <v>0</v>
          </cell>
          <cell r="IK765">
            <v>0</v>
          </cell>
          <cell r="IL765">
            <v>0</v>
          </cell>
          <cell r="IM765">
            <v>0</v>
          </cell>
          <cell r="IN765">
            <v>0</v>
          </cell>
          <cell r="IO765">
            <v>0</v>
          </cell>
          <cell r="IP765">
            <v>0</v>
          </cell>
          <cell r="IQ765">
            <v>0</v>
          </cell>
          <cell r="IR765">
            <v>0</v>
          </cell>
          <cell r="IS765">
            <v>0</v>
          </cell>
          <cell r="IT765">
            <v>0</v>
          </cell>
          <cell r="IU765">
            <v>0</v>
          </cell>
          <cell r="IV765">
            <v>0</v>
          </cell>
          <cell r="IW765">
            <v>0</v>
          </cell>
          <cell r="IX765">
            <v>0</v>
          </cell>
          <cell r="IY765">
            <v>0</v>
          </cell>
          <cell r="IZ765">
            <v>0</v>
          </cell>
          <cell r="JA765">
            <v>0</v>
          </cell>
          <cell r="JB765">
            <v>0</v>
          </cell>
          <cell r="JC765">
            <v>0</v>
          </cell>
          <cell r="JD765">
            <v>0</v>
          </cell>
          <cell r="JE765">
            <v>0</v>
          </cell>
          <cell r="JF765">
            <v>0</v>
          </cell>
          <cell r="JG765">
            <v>0</v>
          </cell>
          <cell r="JH765">
            <v>0</v>
          </cell>
          <cell r="JI765">
            <v>0</v>
          </cell>
          <cell r="JJ765">
            <v>0</v>
          </cell>
          <cell r="JK765">
            <v>0</v>
          </cell>
          <cell r="JL765">
            <v>0</v>
          </cell>
          <cell r="JM765">
            <v>0</v>
          </cell>
          <cell r="JN765">
            <v>0</v>
          </cell>
          <cell r="JO765">
            <v>0</v>
          </cell>
          <cell r="JP765">
            <v>0</v>
          </cell>
          <cell r="JQ765">
            <v>0</v>
          </cell>
        </row>
        <row r="766">
          <cell r="D766" t="str">
            <v>BAT.PX.YAK._.ITC.IronAir_100hr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0</v>
          </cell>
          <cell r="FL766">
            <v>0</v>
          </cell>
          <cell r="FM766">
            <v>0</v>
          </cell>
          <cell r="FN766">
            <v>0</v>
          </cell>
          <cell r="FO766">
            <v>0</v>
          </cell>
          <cell r="FP766">
            <v>0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0</v>
          </cell>
          <cell r="GJ766">
            <v>0</v>
          </cell>
          <cell r="GK766">
            <v>0</v>
          </cell>
          <cell r="GL766">
            <v>0</v>
          </cell>
          <cell r="GM766">
            <v>0</v>
          </cell>
          <cell r="GN766">
            <v>0</v>
          </cell>
          <cell r="GO766">
            <v>0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0</v>
          </cell>
          <cell r="GW766">
            <v>0</v>
          </cell>
          <cell r="GX766">
            <v>0</v>
          </cell>
          <cell r="GY766">
            <v>0</v>
          </cell>
          <cell r="GZ766">
            <v>0</v>
          </cell>
          <cell r="HA766">
            <v>0</v>
          </cell>
          <cell r="HB766">
            <v>0</v>
          </cell>
          <cell r="HC766">
            <v>0</v>
          </cell>
          <cell r="HD766">
            <v>0</v>
          </cell>
          <cell r="HE766">
            <v>0</v>
          </cell>
          <cell r="HF766">
            <v>0</v>
          </cell>
          <cell r="HG766">
            <v>0</v>
          </cell>
          <cell r="HH766">
            <v>0</v>
          </cell>
          <cell r="HI766">
            <v>0</v>
          </cell>
          <cell r="HJ766">
            <v>0</v>
          </cell>
          <cell r="HK766">
            <v>0</v>
          </cell>
          <cell r="HL766">
            <v>0</v>
          </cell>
          <cell r="HM766">
            <v>0</v>
          </cell>
          <cell r="HN766">
            <v>0</v>
          </cell>
          <cell r="HO766">
            <v>0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0</v>
          </cell>
          <cell r="HW766">
            <v>0</v>
          </cell>
          <cell r="HX766">
            <v>0</v>
          </cell>
          <cell r="HY766">
            <v>0</v>
          </cell>
          <cell r="HZ766">
            <v>0</v>
          </cell>
          <cell r="IA766">
            <v>0</v>
          </cell>
          <cell r="IB766">
            <v>0</v>
          </cell>
          <cell r="IC766">
            <v>0</v>
          </cell>
          <cell r="ID766">
            <v>0</v>
          </cell>
          <cell r="IE766">
            <v>0</v>
          </cell>
          <cell r="IF766">
            <v>0</v>
          </cell>
          <cell r="IG766">
            <v>0</v>
          </cell>
          <cell r="IH766">
            <v>0</v>
          </cell>
          <cell r="II766">
            <v>0</v>
          </cell>
          <cell r="IJ766">
            <v>0</v>
          </cell>
          <cell r="IK766">
            <v>0</v>
          </cell>
          <cell r="IL766">
            <v>0</v>
          </cell>
          <cell r="IM766">
            <v>0</v>
          </cell>
          <cell r="IN766">
            <v>0</v>
          </cell>
          <cell r="IO766">
            <v>0</v>
          </cell>
          <cell r="IP766">
            <v>0</v>
          </cell>
          <cell r="IQ766">
            <v>0</v>
          </cell>
          <cell r="IR766">
            <v>0</v>
          </cell>
          <cell r="IS766">
            <v>0</v>
          </cell>
          <cell r="IT766">
            <v>0</v>
          </cell>
          <cell r="IU766">
            <v>0</v>
          </cell>
          <cell r="IV766">
            <v>0</v>
          </cell>
          <cell r="IW766">
            <v>0</v>
          </cell>
          <cell r="IX766">
            <v>0</v>
          </cell>
          <cell r="IY766">
            <v>0</v>
          </cell>
          <cell r="IZ766">
            <v>0</v>
          </cell>
          <cell r="JA766">
            <v>0</v>
          </cell>
          <cell r="JB766">
            <v>0</v>
          </cell>
          <cell r="JC766">
            <v>0</v>
          </cell>
          <cell r="JD766">
            <v>0</v>
          </cell>
          <cell r="JE766">
            <v>0</v>
          </cell>
          <cell r="JF766">
            <v>0</v>
          </cell>
          <cell r="JG766">
            <v>0</v>
          </cell>
          <cell r="JH766">
            <v>0</v>
          </cell>
          <cell r="JI766">
            <v>0</v>
          </cell>
          <cell r="JJ766">
            <v>0</v>
          </cell>
          <cell r="JK766">
            <v>0</v>
          </cell>
          <cell r="JL766">
            <v>0</v>
          </cell>
          <cell r="JM766">
            <v>0</v>
          </cell>
          <cell r="JN766">
            <v>0</v>
          </cell>
          <cell r="JO766">
            <v>0</v>
          </cell>
          <cell r="JP766">
            <v>0</v>
          </cell>
          <cell r="JQ766">
            <v>0</v>
          </cell>
        </row>
        <row r="767"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0</v>
          </cell>
          <cell r="FF767">
            <v>0</v>
          </cell>
          <cell r="FG767">
            <v>0</v>
          </cell>
          <cell r="FH767">
            <v>0</v>
          </cell>
          <cell r="FI767">
            <v>0</v>
          </cell>
          <cell r="FJ767">
            <v>0</v>
          </cell>
          <cell r="FK767">
            <v>0</v>
          </cell>
          <cell r="FL767">
            <v>0</v>
          </cell>
          <cell r="FM767">
            <v>0</v>
          </cell>
          <cell r="FN767">
            <v>0</v>
          </cell>
          <cell r="FO767">
            <v>0</v>
          </cell>
          <cell r="FP767">
            <v>0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0</v>
          </cell>
          <cell r="GD767">
            <v>0</v>
          </cell>
          <cell r="GE767">
            <v>0</v>
          </cell>
          <cell r="GF767">
            <v>0</v>
          </cell>
          <cell r="GG767">
            <v>0</v>
          </cell>
          <cell r="GH767">
            <v>0</v>
          </cell>
          <cell r="GI767">
            <v>0</v>
          </cell>
          <cell r="GJ767">
            <v>0</v>
          </cell>
          <cell r="GK767">
            <v>0</v>
          </cell>
          <cell r="GL767">
            <v>0</v>
          </cell>
          <cell r="GM767">
            <v>0</v>
          </cell>
          <cell r="GN767">
            <v>0</v>
          </cell>
          <cell r="GO767">
            <v>0</v>
          </cell>
          <cell r="GP767">
            <v>0</v>
          </cell>
          <cell r="GQ767">
            <v>0</v>
          </cell>
          <cell r="GR767">
            <v>0</v>
          </cell>
          <cell r="GS767">
            <v>0</v>
          </cell>
          <cell r="GT767">
            <v>0</v>
          </cell>
          <cell r="GU767">
            <v>0</v>
          </cell>
          <cell r="GV767">
            <v>0</v>
          </cell>
          <cell r="GW767">
            <v>0</v>
          </cell>
          <cell r="GX767">
            <v>0</v>
          </cell>
          <cell r="GY767">
            <v>0</v>
          </cell>
          <cell r="GZ767">
            <v>0</v>
          </cell>
          <cell r="HA767">
            <v>0</v>
          </cell>
          <cell r="HB767">
            <v>0</v>
          </cell>
          <cell r="HC767">
            <v>0</v>
          </cell>
          <cell r="HD767">
            <v>0</v>
          </cell>
          <cell r="HE767">
            <v>0</v>
          </cell>
          <cell r="HF767">
            <v>0</v>
          </cell>
          <cell r="HG767">
            <v>0</v>
          </cell>
          <cell r="HH767">
            <v>0</v>
          </cell>
          <cell r="HI767">
            <v>0</v>
          </cell>
          <cell r="HJ767">
            <v>0</v>
          </cell>
          <cell r="HK767">
            <v>0</v>
          </cell>
          <cell r="HL767">
            <v>0</v>
          </cell>
          <cell r="HM767">
            <v>0</v>
          </cell>
          <cell r="HN767">
            <v>0</v>
          </cell>
          <cell r="HO767">
            <v>0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0</v>
          </cell>
          <cell r="HU767">
            <v>0</v>
          </cell>
          <cell r="HV767">
            <v>0</v>
          </cell>
          <cell r="HW767">
            <v>0</v>
          </cell>
          <cell r="HX767">
            <v>0</v>
          </cell>
          <cell r="HY767">
            <v>0</v>
          </cell>
          <cell r="HZ767">
            <v>0</v>
          </cell>
          <cell r="IA767">
            <v>0</v>
          </cell>
          <cell r="IB767">
            <v>0</v>
          </cell>
          <cell r="IC767">
            <v>0</v>
          </cell>
          <cell r="ID767">
            <v>0</v>
          </cell>
          <cell r="IE767">
            <v>0</v>
          </cell>
          <cell r="IF767">
            <v>0</v>
          </cell>
          <cell r="IG767">
            <v>0</v>
          </cell>
          <cell r="IH767">
            <v>0</v>
          </cell>
          <cell r="II767">
            <v>0</v>
          </cell>
          <cell r="IJ767">
            <v>0</v>
          </cell>
          <cell r="IK767">
            <v>0</v>
          </cell>
          <cell r="IL767">
            <v>0</v>
          </cell>
          <cell r="IM767">
            <v>0</v>
          </cell>
          <cell r="IN767">
            <v>0</v>
          </cell>
          <cell r="IO767">
            <v>0</v>
          </cell>
          <cell r="IP767">
            <v>0</v>
          </cell>
          <cell r="IQ767">
            <v>0</v>
          </cell>
          <cell r="IR767">
            <v>0</v>
          </cell>
          <cell r="IS767">
            <v>0</v>
          </cell>
          <cell r="IT767">
            <v>0</v>
          </cell>
          <cell r="IU767">
            <v>0</v>
          </cell>
          <cell r="IV767">
            <v>0</v>
          </cell>
          <cell r="IW767">
            <v>0</v>
          </cell>
          <cell r="IX767">
            <v>0</v>
          </cell>
          <cell r="IY767">
            <v>0</v>
          </cell>
          <cell r="IZ767">
            <v>0</v>
          </cell>
          <cell r="JA767">
            <v>0</v>
          </cell>
          <cell r="JB767">
            <v>0</v>
          </cell>
          <cell r="JC767">
            <v>0</v>
          </cell>
          <cell r="JD767">
            <v>0</v>
          </cell>
          <cell r="JE767">
            <v>0</v>
          </cell>
          <cell r="JF767">
            <v>0</v>
          </cell>
          <cell r="JG767">
            <v>0</v>
          </cell>
          <cell r="JH767">
            <v>0</v>
          </cell>
          <cell r="JI767">
            <v>0</v>
          </cell>
          <cell r="JJ767">
            <v>0</v>
          </cell>
          <cell r="JK767">
            <v>0</v>
          </cell>
          <cell r="JL767">
            <v>0</v>
          </cell>
          <cell r="JM767">
            <v>0</v>
          </cell>
          <cell r="JN767">
            <v>0</v>
          </cell>
          <cell r="JO767">
            <v>0</v>
          </cell>
          <cell r="JP767">
            <v>0</v>
          </cell>
          <cell r="JQ767">
            <v>0</v>
          </cell>
        </row>
        <row r="768"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0</v>
          </cell>
          <cell r="FF768">
            <v>0</v>
          </cell>
          <cell r="FG768">
            <v>0</v>
          </cell>
          <cell r="FH768">
            <v>0</v>
          </cell>
          <cell r="FI768">
            <v>0</v>
          </cell>
          <cell r="FJ768">
            <v>0</v>
          </cell>
          <cell r="FK768">
            <v>0</v>
          </cell>
          <cell r="FL768">
            <v>0</v>
          </cell>
          <cell r="FM768">
            <v>0</v>
          </cell>
          <cell r="FN768">
            <v>0</v>
          </cell>
          <cell r="FO768">
            <v>0</v>
          </cell>
          <cell r="FP768">
            <v>0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0</v>
          </cell>
          <cell r="GD768">
            <v>0</v>
          </cell>
          <cell r="GE768">
            <v>0</v>
          </cell>
          <cell r="GF768">
            <v>0</v>
          </cell>
          <cell r="GG768">
            <v>0</v>
          </cell>
          <cell r="GH768">
            <v>0</v>
          </cell>
          <cell r="GI768">
            <v>0</v>
          </cell>
          <cell r="GJ768">
            <v>0</v>
          </cell>
          <cell r="GK768">
            <v>0</v>
          </cell>
          <cell r="GL768">
            <v>0</v>
          </cell>
          <cell r="GM768">
            <v>0</v>
          </cell>
          <cell r="GN768">
            <v>0</v>
          </cell>
          <cell r="GO768">
            <v>0</v>
          </cell>
          <cell r="GP768">
            <v>0</v>
          </cell>
          <cell r="GQ768">
            <v>0</v>
          </cell>
          <cell r="GR768">
            <v>0</v>
          </cell>
          <cell r="GS768">
            <v>0</v>
          </cell>
          <cell r="GT768">
            <v>0</v>
          </cell>
          <cell r="GU768">
            <v>0</v>
          </cell>
          <cell r="GV768">
            <v>0</v>
          </cell>
          <cell r="GW768">
            <v>0</v>
          </cell>
          <cell r="GX768">
            <v>0</v>
          </cell>
          <cell r="GY768">
            <v>0</v>
          </cell>
          <cell r="GZ768">
            <v>0</v>
          </cell>
          <cell r="HA768">
            <v>0</v>
          </cell>
          <cell r="HB768">
            <v>0</v>
          </cell>
          <cell r="HC768">
            <v>0</v>
          </cell>
          <cell r="HD768">
            <v>0</v>
          </cell>
          <cell r="HE768">
            <v>0</v>
          </cell>
          <cell r="HF768">
            <v>0</v>
          </cell>
          <cell r="HG768">
            <v>0</v>
          </cell>
          <cell r="HH768">
            <v>0</v>
          </cell>
          <cell r="HI768">
            <v>0</v>
          </cell>
          <cell r="HJ768">
            <v>0</v>
          </cell>
          <cell r="HK768">
            <v>0</v>
          </cell>
          <cell r="HL768">
            <v>0</v>
          </cell>
          <cell r="HM768">
            <v>0</v>
          </cell>
          <cell r="HN768">
            <v>0</v>
          </cell>
          <cell r="HO768">
            <v>0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0</v>
          </cell>
          <cell r="HU768">
            <v>0</v>
          </cell>
          <cell r="HV768">
            <v>0</v>
          </cell>
          <cell r="HW768">
            <v>0</v>
          </cell>
          <cell r="HX768">
            <v>0</v>
          </cell>
          <cell r="HY768">
            <v>0</v>
          </cell>
          <cell r="HZ768">
            <v>0</v>
          </cell>
          <cell r="IA768">
            <v>0</v>
          </cell>
          <cell r="IB768">
            <v>0</v>
          </cell>
          <cell r="IC768">
            <v>0</v>
          </cell>
          <cell r="ID768">
            <v>0</v>
          </cell>
          <cell r="IE768">
            <v>0</v>
          </cell>
          <cell r="IF768">
            <v>0</v>
          </cell>
          <cell r="IG768">
            <v>0</v>
          </cell>
          <cell r="IH768">
            <v>0</v>
          </cell>
          <cell r="II768">
            <v>0</v>
          </cell>
          <cell r="IJ768">
            <v>0</v>
          </cell>
          <cell r="IK768">
            <v>0</v>
          </cell>
          <cell r="IL768">
            <v>0</v>
          </cell>
          <cell r="IM768">
            <v>0</v>
          </cell>
          <cell r="IN768">
            <v>0</v>
          </cell>
          <cell r="IO768">
            <v>0</v>
          </cell>
          <cell r="IP768">
            <v>0</v>
          </cell>
          <cell r="IQ768">
            <v>0</v>
          </cell>
          <cell r="IR768">
            <v>0</v>
          </cell>
          <cell r="IS768">
            <v>0</v>
          </cell>
          <cell r="IT768">
            <v>0</v>
          </cell>
          <cell r="IU768">
            <v>0</v>
          </cell>
          <cell r="IV768">
            <v>0</v>
          </cell>
          <cell r="IW768">
            <v>0</v>
          </cell>
          <cell r="IX768">
            <v>0</v>
          </cell>
          <cell r="IY768">
            <v>0</v>
          </cell>
          <cell r="IZ768">
            <v>0</v>
          </cell>
          <cell r="JA768">
            <v>0</v>
          </cell>
          <cell r="JB768">
            <v>0</v>
          </cell>
          <cell r="JC768">
            <v>0</v>
          </cell>
          <cell r="JD768">
            <v>0</v>
          </cell>
          <cell r="JE768">
            <v>0</v>
          </cell>
          <cell r="JF768">
            <v>0</v>
          </cell>
          <cell r="JG768">
            <v>0</v>
          </cell>
          <cell r="JH768">
            <v>0</v>
          </cell>
          <cell r="JI768">
            <v>0</v>
          </cell>
          <cell r="JJ768">
            <v>0</v>
          </cell>
          <cell r="JK768">
            <v>0</v>
          </cell>
          <cell r="JL768">
            <v>0</v>
          </cell>
          <cell r="JM768">
            <v>0</v>
          </cell>
          <cell r="JN768">
            <v>0</v>
          </cell>
          <cell r="JO768">
            <v>0</v>
          </cell>
          <cell r="JP768">
            <v>0</v>
          </cell>
          <cell r="JQ768">
            <v>0</v>
          </cell>
        </row>
        <row r="769">
          <cell r="D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0</v>
          </cell>
          <cell r="FF769">
            <v>0</v>
          </cell>
          <cell r="FG769">
            <v>0</v>
          </cell>
          <cell r="FH769">
            <v>0</v>
          </cell>
          <cell r="FI769">
            <v>0</v>
          </cell>
          <cell r="FJ769">
            <v>0</v>
          </cell>
          <cell r="FK769">
            <v>0</v>
          </cell>
          <cell r="FL769">
            <v>0</v>
          </cell>
          <cell r="FM769">
            <v>0</v>
          </cell>
          <cell r="FN769">
            <v>0</v>
          </cell>
          <cell r="FO769">
            <v>0</v>
          </cell>
          <cell r="FP769">
            <v>0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0</v>
          </cell>
          <cell r="GD769">
            <v>0</v>
          </cell>
          <cell r="GE769">
            <v>0</v>
          </cell>
          <cell r="GF769">
            <v>0</v>
          </cell>
          <cell r="GG769">
            <v>0</v>
          </cell>
          <cell r="GH769">
            <v>0</v>
          </cell>
          <cell r="GI769">
            <v>0</v>
          </cell>
          <cell r="GJ769">
            <v>0</v>
          </cell>
          <cell r="GK769">
            <v>0</v>
          </cell>
          <cell r="GL769">
            <v>0</v>
          </cell>
          <cell r="GM769">
            <v>0</v>
          </cell>
          <cell r="GN769">
            <v>0</v>
          </cell>
          <cell r="GO769">
            <v>0</v>
          </cell>
          <cell r="GP769">
            <v>0</v>
          </cell>
          <cell r="GQ769">
            <v>0</v>
          </cell>
          <cell r="GR769">
            <v>0</v>
          </cell>
          <cell r="GS769">
            <v>0</v>
          </cell>
          <cell r="GT769">
            <v>0</v>
          </cell>
          <cell r="GU769">
            <v>0</v>
          </cell>
          <cell r="GV769">
            <v>0</v>
          </cell>
          <cell r="GW769">
            <v>0</v>
          </cell>
          <cell r="GX769">
            <v>0</v>
          </cell>
          <cell r="GY769">
            <v>0</v>
          </cell>
          <cell r="GZ769">
            <v>0</v>
          </cell>
          <cell r="HA769">
            <v>0</v>
          </cell>
          <cell r="HB769">
            <v>0</v>
          </cell>
          <cell r="HC769">
            <v>0</v>
          </cell>
          <cell r="HD769">
            <v>0</v>
          </cell>
          <cell r="HE769">
            <v>0</v>
          </cell>
          <cell r="HF769">
            <v>0</v>
          </cell>
          <cell r="HG769">
            <v>0</v>
          </cell>
          <cell r="HH769">
            <v>0</v>
          </cell>
          <cell r="HI769">
            <v>0</v>
          </cell>
          <cell r="HJ769">
            <v>0</v>
          </cell>
          <cell r="HK769">
            <v>0</v>
          </cell>
          <cell r="HL769">
            <v>0</v>
          </cell>
          <cell r="HM769">
            <v>0</v>
          </cell>
          <cell r="HN769">
            <v>0</v>
          </cell>
          <cell r="HO769">
            <v>0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0</v>
          </cell>
          <cell r="HU769">
            <v>0</v>
          </cell>
          <cell r="HV769">
            <v>0</v>
          </cell>
          <cell r="HW769">
            <v>0</v>
          </cell>
          <cell r="HX769">
            <v>0</v>
          </cell>
          <cell r="HY769">
            <v>0</v>
          </cell>
          <cell r="HZ769">
            <v>0</v>
          </cell>
          <cell r="IA769">
            <v>0</v>
          </cell>
          <cell r="IB769">
            <v>0</v>
          </cell>
          <cell r="IC769">
            <v>0</v>
          </cell>
          <cell r="ID769">
            <v>0</v>
          </cell>
          <cell r="IE769">
            <v>0</v>
          </cell>
          <cell r="IF769">
            <v>0</v>
          </cell>
          <cell r="IG769">
            <v>0</v>
          </cell>
          <cell r="IH769">
            <v>0</v>
          </cell>
          <cell r="II769">
            <v>0</v>
          </cell>
          <cell r="IJ769">
            <v>0</v>
          </cell>
          <cell r="IK769">
            <v>0</v>
          </cell>
          <cell r="IL769">
            <v>0</v>
          </cell>
          <cell r="IM769">
            <v>0</v>
          </cell>
          <cell r="IN769">
            <v>0</v>
          </cell>
          <cell r="IO769">
            <v>0</v>
          </cell>
          <cell r="IP769">
            <v>0</v>
          </cell>
          <cell r="IQ769">
            <v>0</v>
          </cell>
          <cell r="IR769">
            <v>0</v>
          </cell>
          <cell r="IS769">
            <v>0</v>
          </cell>
          <cell r="IT769">
            <v>0</v>
          </cell>
          <cell r="IU769">
            <v>0</v>
          </cell>
          <cell r="IV769">
            <v>0</v>
          </cell>
          <cell r="IW769">
            <v>0</v>
          </cell>
          <cell r="IX769">
            <v>0</v>
          </cell>
          <cell r="IY769">
            <v>0</v>
          </cell>
          <cell r="IZ769">
            <v>0</v>
          </cell>
          <cell r="JA769">
            <v>0</v>
          </cell>
          <cell r="JB769">
            <v>0</v>
          </cell>
          <cell r="JC769">
            <v>0</v>
          </cell>
          <cell r="JD769">
            <v>0</v>
          </cell>
          <cell r="JE769">
            <v>0</v>
          </cell>
          <cell r="JF769">
            <v>0</v>
          </cell>
          <cell r="JG769">
            <v>0</v>
          </cell>
          <cell r="JH769">
            <v>0</v>
          </cell>
          <cell r="JI769">
            <v>0</v>
          </cell>
          <cell r="JJ769">
            <v>0</v>
          </cell>
          <cell r="JK769">
            <v>0</v>
          </cell>
          <cell r="JL769">
            <v>0</v>
          </cell>
          <cell r="JM769">
            <v>0</v>
          </cell>
          <cell r="JN769">
            <v>0</v>
          </cell>
          <cell r="JO769">
            <v>0</v>
          </cell>
          <cell r="JP769">
            <v>0</v>
          </cell>
          <cell r="JQ769">
            <v>0</v>
          </cell>
        </row>
        <row r="770">
          <cell r="D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0</v>
          </cell>
          <cell r="FG770">
            <v>0</v>
          </cell>
          <cell r="FH770">
            <v>0</v>
          </cell>
          <cell r="FI770">
            <v>0</v>
          </cell>
          <cell r="FJ770">
            <v>0</v>
          </cell>
          <cell r="FK770">
            <v>0</v>
          </cell>
          <cell r="FL770">
            <v>0</v>
          </cell>
          <cell r="FM770">
            <v>0</v>
          </cell>
          <cell r="FN770">
            <v>0</v>
          </cell>
          <cell r="FO770">
            <v>0</v>
          </cell>
          <cell r="FP770">
            <v>0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0</v>
          </cell>
          <cell r="GE770">
            <v>0</v>
          </cell>
          <cell r="GF770">
            <v>0</v>
          </cell>
          <cell r="GG770">
            <v>0</v>
          </cell>
          <cell r="GH770">
            <v>0</v>
          </cell>
          <cell r="GI770">
            <v>0</v>
          </cell>
          <cell r="GJ770">
            <v>0</v>
          </cell>
          <cell r="GK770">
            <v>0</v>
          </cell>
          <cell r="GL770">
            <v>0</v>
          </cell>
          <cell r="GM770">
            <v>0</v>
          </cell>
          <cell r="GN770">
            <v>0</v>
          </cell>
          <cell r="GO770">
            <v>0</v>
          </cell>
          <cell r="GP770">
            <v>0</v>
          </cell>
          <cell r="GQ770">
            <v>0</v>
          </cell>
          <cell r="GR770">
            <v>0</v>
          </cell>
          <cell r="GS770">
            <v>0</v>
          </cell>
          <cell r="GT770">
            <v>0</v>
          </cell>
          <cell r="GU770">
            <v>0</v>
          </cell>
          <cell r="GV770">
            <v>0</v>
          </cell>
          <cell r="GW770">
            <v>0</v>
          </cell>
          <cell r="GX770">
            <v>0</v>
          </cell>
          <cell r="GY770">
            <v>0</v>
          </cell>
          <cell r="GZ770">
            <v>0</v>
          </cell>
          <cell r="HA770">
            <v>0</v>
          </cell>
          <cell r="HB770">
            <v>0</v>
          </cell>
          <cell r="HC770">
            <v>0</v>
          </cell>
          <cell r="HD770">
            <v>0</v>
          </cell>
          <cell r="HE770">
            <v>0</v>
          </cell>
          <cell r="HF770">
            <v>0</v>
          </cell>
          <cell r="HG770">
            <v>0</v>
          </cell>
          <cell r="HH770">
            <v>0</v>
          </cell>
          <cell r="HI770">
            <v>0</v>
          </cell>
          <cell r="HJ770">
            <v>0</v>
          </cell>
          <cell r="HK770">
            <v>0</v>
          </cell>
          <cell r="HL770">
            <v>0</v>
          </cell>
          <cell r="HM770">
            <v>0</v>
          </cell>
          <cell r="HN770">
            <v>0</v>
          </cell>
          <cell r="HO770">
            <v>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0</v>
          </cell>
          <cell r="HU770">
            <v>0</v>
          </cell>
          <cell r="HV770">
            <v>0</v>
          </cell>
          <cell r="HW770">
            <v>0</v>
          </cell>
          <cell r="HX770">
            <v>0</v>
          </cell>
          <cell r="HY770">
            <v>0</v>
          </cell>
          <cell r="HZ770">
            <v>0</v>
          </cell>
          <cell r="IA770">
            <v>0</v>
          </cell>
          <cell r="IB770">
            <v>0</v>
          </cell>
          <cell r="IC770">
            <v>0</v>
          </cell>
          <cell r="ID770">
            <v>0</v>
          </cell>
          <cell r="IE770">
            <v>0</v>
          </cell>
          <cell r="IF770">
            <v>0</v>
          </cell>
          <cell r="IG770">
            <v>0</v>
          </cell>
          <cell r="IH770">
            <v>0</v>
          </cell>
          <cell r="II770">
            <v>0</v>
          </cell>
          <cell r="IJ770">
            <v>0</v>
          </cell>
          <cell r="IK770">
            <v>0</v>
          </cell>
          <cell r="IL770">
            <v>0</v>
          </cell>
          <cell r="IM770">
            <v>0</v>
          </cell>
          <cell r="IN770">
            <v>0</v>
          </cell>
          <cell r="IO770">
            <v>0</v>
          </cell>
          <cell r="IP770">
            <v>0</v>
          </cell>
          <cell r="IQ770">
            <v>0</v>
          </cell>
          <cell r="IR770">
            <v>0</v>
          </cell>
          <cell r="IS770">
            <v>0</v>
          </cell>
          <cell r="IT770">
            <v>0</v>
          </cell>
          <cell r="IU770">
            <v>0</v>
          </cell>
          <cell r="IV770">
            <v>0</v>
          </cell>
          <cell r="IW770">
            <v>0</v>
          </cell>
          <cell r="IX770">
            <v>0</v>
          </cell>
          <cell r="IY770">
            <v>0</v>
          </cell>
          <cell r="IZ770">
            <v>0</v>
          </cell>
          <cell r="JA770">
            <v>0</v>
          </cell>
          <cell r="JB770">
            <v>0</v>
          </cell>
          <cell r="JC770">
            <v>0</v>
          </cell>
          <cell r="JD770">
            <v>0</v>
          </cell>
          <cell r="JE770">
            <v>0</v>
          </cell>
          <cell r="JF770">
            <v>0</v>
          </cell>
          <cell r="JG770">
            <v>0</v>
          </cell>
          <cell r="JH770">
            <v>0</v>
          </cell>
          <cell r="JI770">
            <v>0</v>
          </cell>
          <cell r="JJ770">
            <v>0</v>
          </cell>
          <cell r="JK770">
            <v>0</v>
          </cell>
          <cell r="JL770">
            <v>0</v>
          </cell>
          <cell r="JM770">
            <v>0</v>
          </cell>
          <cell r="JN770">
            <v>0</v>
          </cell>
          <cell r="JO770">
            <v>0</v>
          </cell>
          <cell r="JP770">
            <v>0</v>
          </cell>
          <cell r="JQ770">
            <v>0</v>
          </cell>
        </row>
        <row r="771"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0</v>
          </cell>
          <cell r="FJ771">
            <v>0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0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J771">
            <v>0</v>
          </cell>
          <cell r="GK771">
            <v>0</v>
          </cell>
          <cell r="GL771">
            <v>0</v>
          </cell>
          <cell r="GM771">
            <v>0</v>
          </cell>
          <cell r="GN771">
            <v>0</v>
          </cell>
          <cell r="GO771">
            <v>0</v>
          </cell>
          <cell r="GP771">
            <v>0</v>
          </cell>
          <cell r="GQ771">
            <v>0</v>
          </cell>
          <cell r="GR771">
            <v>0</v>
          </cell>
          <cell r="GS771">
            <v>0</v>
          </cell>
          <cell r="GT771">
            <v>0</v>
          </cell>
          <cell r="GU771">
            <v>0</v>
          </cell>
          <cell r="GV771">
            <v>0</v>
          </cell>
          <cell r="GW771">
            <v>0</v>
          </cell>
          <cell r="GX771">
            <v>0</v>
          </cell>
          <cell r="GY771">
            <v>0</v>
          </cell>
          <cell r="GZ771">
            <v>0</v>
          </cell>
          <cell r="HA771">
            <v>0</v>
          </cell>
          <cell r="HB771">
            <v>0</v>
          </cell>
          <cell r="HC771">
            <v>0</v>
          </cell>
          <cell r="HD771">
            <v>0</v>
          </cell>
          <cell r="HE771">
            <v>0</v>
          </cell>
          <cell r="HF771">
            <v>0</v>
          </cell>
          <cell r="HG771">
            <v>0</v>
          </cell>
          <cell r="HH771">
            <v>0</v>
          </cell>
          <cell r="HI771">
            <v>0</v>
          </cell>
          <cell r="HJ771">
            <v>0</v>
          </cell>
          <cell r="HK771">
            <v>0</v>
          </cell>
          <cell r="HL771">
            <v>0</v>
          </cell>
          <cell r="HM771">
            <v>0</v>
          </cell>
          <cell r="HN771">
            <v>0</v>
          </cell>
          <cell r="HO771">
            <v>0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0</v>
          </cell>
          <cell r="HU771">
            <v>0</v>
          </cell>
          <cell r="HV771">
            <v>0</v>
          </cell>
          <cell r="HW771">
            <v>0</v>
          </cell>
          <cell r="HX771">
            <v>0</v>
          </cell>
          <cell r="HY771">
            <v>0</v>
          </cell>
          <cell r="HZ771">
            <v>0</v>
          </cell>
          <cell r="IA771">
            <v>0</v>
          </cell>
          <cell r="IB771">
            <v>0</v>
          </cell>
          <cell r="IC771">
            <v>0</v>
          </cell>
          <cell r="ID771">
            <v>0</v>
          </cell>
          <cell r="IE771">
            <v>0</v>
          </cell>
          <cell r="IF771">
            <v>0</v>
          </cell>
          <cell r="IG771">
            <v>0</v>
          </cell>
          <cell r="IH771">
            <v>0</v>
          </cell>
          <cell r="II771">
            <v>0</v>
          </cell>
          <cell r="IJ771">
            <v>0</v>
          </cell>
          <cell r="IK771">
            <v>0</v>
          </cell>
          <cell r="IL771">
            <v>0</v>
          </cell>
          <cell r="IM771">
            <v>0</v>
          </cell>
          <cell r="IN771">
            <v>0</v>
          </cell>
          <cell r="IO771">
            <v>0</v>
          </cell>
          <cell r="IP771">
            <v>0</v>
          </cell>
          <cell r="IQ771">
            <v>0</v>
          </cell>
          <cell r="IR771">
            <v>0</v>
          </cell>
          <cell r="IS771">
            <v>0</v>
          </cell>
          <cell r="IT771">
            <v>0</v>
          </cell>
          <cell r="IU771">
            <v>0</v>
          </cell>
          <cell r="IV771">
            <v>0</v>
          </cell>
          <cell r="IW771">
            <v>0</v>
          </cell>
          <cell r="IX771">
            <v>0</v>
          </cell>
          <cell r="IY771">
            <v>0</v>
          </cell>
          <cell r="IZ771">
            <v>0</v>
          </cell>
          <cell r="JA771">
            <v>0</v>
          </cell>
          <cell r="JB771">
            <v>0</v>
          </cell>
          <cell r="JC771">
            <v>0</v>
          </cell>
          <cell r="JD771">
            <v>0</v>
          </cell>
          <cell r="JE771">
            <v>0</v>
          </cell>
          <cell r="JF771">
            <v>0</v>
          </cell>
          <cell r="JG771">
            <v>0</v>
          </cell>
          <cell r="JH771">
            <v>0</v>
          </cell>
          <cell r="JI771">
            <v>0</v>
          </cell>
          <cell r="JJ771">
            <v>0</v>
          </cell>
          <cell r="JK771">
            <v>0</v>
          </cell>
          <cell r="JL771">
            <v>0</v>
          </cell>
          <cell r="JM771">
            <v>0</v>
          </cell>
          <cell r="JN771">
            <v>0</v>
          </cell>
          <cell r="JO771">
            <v>0</v>
          </cell>
          <cell r="JP771">
            <v>0</v>
          </cell>
          <cell r="JQ771">
            <v>0</v>
          </cell>
        </row>
        <row r="772"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0</v>
          </cell>
          <cell r="FF772">
            <v>0</v>
          </cell>
          <cell r="FG772">
            <v>0</v>
          </cell>
          <cell r="FH772">
            <v>0</v>
          </cell>
          <cell r="FI772">
            <v>0</v>
          </cell>
          <cell r="FJ772">
            <v>0</v>
          </cell>
          <cell r="FK772">
            <v>0</v>
          </cell>
          <cell r="FL772">
            <v>0</v>
          </cell>
          <cell r="FM772">
            <v>0</v>
          </cell>
          <cell r="FN772">
            <v>0</v>
          </cell>
          <cell r="FO772">
            <v>0</v>
          </cell>
          <cell r="FP772">
            <v>0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0</v>
          </cell>
          <cell r="GD772">
            <v>0</v>
          </cell>
          <cell r="GE772">
            <v>0</v>
          </cell>
          <cell r="GF772">
            <v>0</v>
          </cell>
          <cell r="GG772">
            <v>0</v>
          </cell>
          <cell r="GH772">
            <v>0</v>
          </cell>
          <cell r="GI772">
            <v>0</v>
          </cell>
          <cell r="GJ772">
            <v>0</v>
          </cell>
          <cell r="GK772">
            <v>0</v>
          </cell>
          <cell r="GL772">
            <v>0</v>
          </cell>
          <cell r="GM772">
            <v>0</v>
          </cell>
          <cell r="GN772">
            <v>0</v>
          </cell>
          <cell r="GO772">
            <v>0</v>
          </cell>
          <cell r="GP772">
            <v>0</v>
          </cell>
          <cell r="GQ772">
            <v>0</v>
          </cell>
          <cell r="GR772">
            <v>0</v>
          </cell>
          <cell r="GS772">
            <v>0</v>
          </cell>
          <cell r="GT772">
            <v>0</v>
          </cell>
          <cell r="GU772">
            <v>0</v>
          </cell>
          <cell r="GV772">
            <v>0</v>
          </cell>
          <cell r="GW772">
            <v>0</v>
          </cell>
          <cell r="GX772">
            <v>0</v>
          </cell>
          <cell r="GY772">
            <v>0</v>
          </cell>
          <cell r="GZ772">
            <v>0</v>
          </cell>
          <cell r="HA772">
            <v>0</v>
          </cell>
          <cell r="HB772">
            <v>0</v>
          </cell>
          <cell r="HC772">
            <v>0</v>
          </cell>
          <cell r="HD772">
            <v>0</v>
          </cell>
          <cell r="HE772">
            <v>0</v>
          </cell>
          <cell r="HF772">
            <v>0</v>
          </cell>
          <cell r="HG772">
            <v>0</v>
          </cell>
          <cell r="HH772">
            <v>0</v>
          </cell>
          <cell r="HI772">
            <v>0</v>
          </cell>
          <cell r="HJ772">
            <v>0</v>
          </cell>
          <cell r="HK772">
            <v>0</v>
          </cell>
          <cell r="HL772">
            <v>0</v>
          </cell>
          <cell r="HM772">
            <v>0</v>
          </cell>
          <cell r="HN772">
            <v>0</v>
          </cell>
          <cell r="HO772">
            <v>0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0</v>
          </cell>
          <cell r="HU772">
            <v>0</v>
          </cell>
          <cell r="HV772">
            <v>0</v>
          </cell>
          <cell r="HW772">
            <v>0</v>
          </cell>
          <cell r="HX772">
            <v>0</v>
          </cell>
          <cell r="HY772">
            <v>0</v>
          </cell>
          <cell r="HZ772">
            <v>0</v>
          </cell>
          <cell r="IA772">
            <v>0</v>
          </cell>
          <cell r="IB772">
            <v>0</v>
          </cell>
          <cell r="IC772">
            <v>0</v>
          </cell>
          <cell r="ID772">
            <v>0</v>
          </cell>
          <cell r="IE772">
            <v>0</v>
          </cell>
          <cell r="IF772">
            <v>0</v>
          </cell>
          <cell r="IG772">
            <v>0</v>
          </cell>
          <cell r="IH772">
            <v>0</v>
          </cell>
          <cell r="II772">
            <v>0</v>
          </cell>
          <cell r="IJ772">
            <v>0</v>
          </cell>
          <cell r="IK772">
            <v>0</v>
          </cell>
          <cell r="IL772">
            <v>0</v>
          </cell>
          <cell r="IM772">
            <v>0</v>
          </cell>
          <cell r="IN772">
            <v>0</v>
          </cell>
          <cell r="IO772">
            <v>0</v>
          </cell>
          <cell r="IP772">
            <v>0</v>
          </cell>
          <cell r="IQ772">
            <v>0</v>
          </cell>
          <cell r="IR772">
            <v>0</v>
          </cell>
          <cell r="IS772">
            <v>0</v>
          </cell>
          <cell r="IT772">
            <v>0</v>
          </cell>
          <cell r="IU772">
            <v>0</v>
          </cell>
          <cell r="IV772">
            <v>0</v>
          </cell>
          <cell r="IW772">
            <v>0</v>
          </cell>
          <cell r="IX772">
            <v>0</v>
          </cell>
          <cell r="IY772">
            <v>0</v>
          </cell>
          <cell r="IZ772">
            <v>0</v>
          </cell>
          <cell r="JA772">
            <v>0</v>
          </cell>
          <cell r="JB772">
            <v>0</v>
          </cell>
          <cell r="JC772">
            <v>0</v>
          </cell>
          <cell r="JD772">
            <v>0</v>
          </cell>
          <cell r="JE772">
            <v>0</v>
          </cell>
          <cell r="JF772">
            <v>0</v>
          </cell>
          <cell r="JG772">
            <v>0</v>
          </cell>
          <cell r="JH772">
            <v>0</v>
          </cell>
          <cell r="JI772">
            <v>0</v>
          </cell>
          <cell r="JJ772">
            <v>0</v>
          </cell>
          <cell r="JK772">
            <v>0</v>
          </cell>
          <cell r="JL772">
            <v>0</v>
          </cell>
          <cell r="JM772">
            <v>0</v>
          </cell>
          <cell r="JN772">
            <v>0</v>
          </cell>
          <cell r="JO772">
            <v>0</v>
          </cell>
          <cell r="JP772">
            <v>0</v>
          </cell>
          <cell r="JQ772">
            <v>0</v>
          </cell>
        </row>
        <row r="773"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0</v>
          </cell>
          <cell r="FF773">
            <v>0</v>
          </cell>
          <cell r="FG773">
            <v>0</v>
          </cell>
          <cell r="FH773">
            <v>0</v>
          </cell>
          <cell r="FI773">
            <v>0</v>
          </cell>
          <cell r="FJ773">
            <v>0</v>
          </cell>
          <cell r="FK773">
            <v>0</v>
          </cell>
          <cell r="FL773">
            <v>0</v>
          </cell>
          <cell r="FM773">
            <v>0</v>
          </cell>
          <cell r="FN773">
            <v>0</v>
          </cell>
          <cell r="FO773">
            <v>0</v>
          </cell>
          <cell r="FP773">
            <v>0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0</v>
          </cell>
          <cell r="GD773">
            <v>0</v>
          </cell>
          <cell r="GE773">
            <v>0</v>
          </cell>
          <cell r="GF773">
            <v>0</v>
          </cell>
          <cell r="GG773">
            <v>0</v>
          </cell>
          <cell r="GH773">
            <v>0</v>
          </cell>
          <cell r="GI773">
            <v>0</v>
          </cell>
          <cell r="GJ773">
            <v>0</v>
          </cell>
          <cell r="GK773">
            <v>0</v>
          </cell>
          <cell r="GL773">
            <v>0</v>
          </cell>
          <cell r="GM773">
            <v>0</v>
          </cell>
          <cell r="GN773">
            <v>0</v>
          </cell>
          <cell r="GO773">
            <v>0</v>
          </cell>
          <cell r="GP773">
            <v>0</v>
          </cell>
          <cell r="GQ773">
            <v>0</v>
          </cell>
          <cell r="GR773">
            <v>0</v>
          </cell>
          <cell r="GS773">
            <v>0</v>
          </cell>
          <cell r="GT773">
            <v>0</v>
          </cell>
          <cell r="GU773">
            <v>0</v>
          </cell>
          <cell r="GV773">
            <v>0</v>
          </cell>
          <cell r="GW773">
            <v>0</v>
          </cell>
          <cell r="GX773">
            <v>0</v>
          </cell>
          <cell r="GY773">
            <v>0</v>
          </cell>
          <cell r="GZ773">
            <v>0</v>
          </cell>
          <cell r="HA773">
            <v>0</v>
          </cell>
          <cell r="HB773">
            <v>0</v>
          </cell>
          <cell r="HC773">
            <v>0</v>
          </cell>
          <cell r="HD773">
            <v>0</v>
          </cell>
          <cell r="HE773">
            <v>0</v>
          </cell>
          <cell r="HF773">
            <v>0</v>
          </cell>
          <cell r="HG773">
            <v>0</v>
          </cell>
          <cell r="HH773">
            <v>0</v>
          </cell>
          <cell r="HI773">
            <v>0</v>
          </cell>
          <cell r="HJ773">
            <v>0</v>
          </cell>
          <cell r="HK773">
            <v>0</v>
          </cell>
          <cell r="HL773">
            <v>0</v>
          </cell>
          <cell r="HM773">
            <v>0</v>
          </cell>
          <cell r="HN773">
            <v>0</v>
          </cell>
          <cell r="HO773">
            <v>0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0</v>
          </cell>
          <cell r="HU773">
            <v>0</v>
          </cell>
          <cell r="HV773">
            <v>0</v>
          </cell>
          <cell r="HW773">
            <v>0</v>
          </cell>
          <cell r="HX773">
            <v>0</v>
          </cell>
          <cell r="HY773">
            <v>0</v>
          </cell>
          <cell r="HZ773">
            <v>0</v>
          </cell>
          <cell r="IA773">
            <v>0</v>
          </cell>
          <cell r="IB773">
            <v>0</v>
          </cell>
          <cell r="IC773">
            <v>0</v>
          </cell>
          <cell r="ID773">
            <v>0</v>
          </cell>
          <cell r="IE773">
            <v>0</v>
          </cell>
          <cell r="IF773">
            <v>0</v>
          </cell>
          <cell r="IG773">
            <v>0</v>
          </cell>
          <cell r="IH773">
            <v>0</v>
          </cell>
          <cell r="II773">
            <v>0</v>
          </cell>
          <cell r="IJ773">
            <v>0</v>
          </cell>
          <cell r="IK773">
            <v>0</v>
          </cell>
          <cell r="IL773">
            <v>0</v>
          </cell>
          <cell r="IM773">
            <v>0</v>
          </cell>
          <cell r="IN773">
            <v>0</v>
          </cell>
          <cell r="IO773">
            <v>0</v>
          </cell>
          <cell r="IP773">
            <v>0</v>
          </cell>
          <cell r="IQ773">
            <v>0</v>
          </cell>
          <cell r="IR773">
            <v>0</v>
          </cell>
          <cell r="IS773">
            <v>0</v>
          </cell>
          <cell r="IT773">
            <v>0</v>
          </cell>
          <cell r="IU773">
            <v>0</v>
          </cell>
          <cell r="IV773">
            <v>0</v>
          </cell>
          <cell r="IW773">
            <v>0</v>
          </cell>
          <cell r="IX773">
            <v>0</v>
          </cell>
          <cell r="IY773">
            <v>0</v>
          </cell>
          <cell r="IZ773">
            <v>0</v>
          </cell>
          <cell r="JA773">
            <v>0</v>
          </cell>
          <cell r="JB773">
            <v>0</v>
          </cell>
          <cell r="JC773">
            <v>0</v>
          </cell>
          <cell r="JD773">
            <v>0</v>
          </cell>
          <cell r="JE773">
            <v>0</v>
          </cell>
          <cell r="JF773">
            <v>0</v>
          </cell>
          <cell r="JG773">
            <v>0</v>
          </cell>
          <cell r="JH773">
            <v>0</v>
          </cell>
          <cell r="JI773">
            <v>0</v>
          </cell>
          <cell r="JJ773">
            <v>0</v>
          </cell>
          <cell r="JK773">
            <v>0</v>
          </cell>
          <cell r="JL773">
            <v>0</v>
          </cell>
          <cell r="JM773">
            <v>0</v>
          </cell>
          <cell r="JN773">
            <v>0</v>
          </cell>
          <cell r="JO773">
            <v>0</v>
          </cell>
          <cell r="JP773">
            <v>0</v>
          </cell>
          <cell r="JQ773">
            <v>0</v>
          </cell>
        </row>
        <row r="774"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0</v>
          </cell>
          <cell r="FF774">
            <v>0</v>
          </cell>
          <cell r="FG774">
            <v>0</v>
          </cell>
          <cell r="FH774">
            <v>0</v>
          </cell>
          <cell r="FI774">
            <v>0</v>
          </cell>
          <cell r="FJ774">
            <v>0</v>
          </cell>
          <cell r="FK774">
            <v>0</v>
          </cell>
          <cell r="FL774">
            <v>0</v>
          </cell>
          <cell r="FM774">
            <v>0</v>
          </cell>
          <cell r="FN774">
            <v>0</v>
          </cell>
          <cell r="FO774">
            <v>0</v>
          </cell>
          <cell r="FP774">
            <v>0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0</v>
          </cell>
          <cell r="GD774">
            <v>0</v>
          </cell>
          <cell r="GE774">
            <v>0</v>
          </cell>
          <cell r="GF774">
            <v>0</v>
          </cell>
          <cell r="GG774">
            <v>0</v>
          </cell>
          <cell r="GH774">
            <v>0</v>
          </cell>
          <cell r="GI774">
            <v>0</v>
          </cell>
          <cell r="GJ774">
            <v>0</v>
          </cell>
          <cell r="GK774">
            <v>0</v>
          </cell>
          <cell r="GL774">
            <v>0</v>
          </cell>
          <cell r="GM774">
            <v>0</v>
          </cell>
          <cell r="GN774">
            <v>0</v>
          </cell>
          <cell r="GO774">
            <v>0</v>
          </cell>
          <cell r="GP774">
            <v>0</v>
          </cell>
          <cell r="GQ774">
            <v>0</v>
          </cell>
          <cell r="GR774">
            <v>0</v>
          </cell>
          <cell r="GS774">
            <v>0</v>
          </cell>
          <cell r="GT774">
            <v>0</v>
          </cell>
          <cell r="GU774">
            <v>0</v>
          </cell>
          <cell r="GV774">
            <v>0</v>
          </cell>
          <cell r="GW774">
            <v>0</v>
          </cell>
          <cell r="GX774">
            <v>0</v>
          </cell>
          <cell r="GY774">
            <v>0</v>
          </cell>
          <cell r="GZ774">
            <v>0</v>
          </cell>
          <cell r="HA774">
            <v>0</v>
          </cell>
          <cell r="HB774">
            <v>0</v>
          </cell>
          <cell r="HC774">
            <v>0</v>
          </cell>
          <cell r="HD774">
            <v>0</v>
          </cell>
          <cell r="HE774">
            <v>0</v>
          </cell>
          <cell r="HF774">
            <v>0</v>
          </cell>
          <cell r="HG774">
            <v>0</v>
          </cell>
          <cell r="HH774">
            <v>0</v>
          </cell>
          <cell r="HI774">
            <v>0</v>
          </cell>
          <cell r="HJ774">
            <v>0</v>
          </cell>
          <cell r="HK774">
            <v>0</v>
          </cell>
          <cell r="HL774">
            <v>0</v>
          </cell>
          <cell r="HM774">
            <v>0</v>
          </cell>
          <cell r="HN774">
            <v>0</v>
          </cell>
          <cell r="HO774">
            <v>0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0</v>
          </cell>
          <cell r="HU774">
            <v>0</v>
          </cell>
          <cell r="HV774">
            <v>0</v>
          </cell>
          <cell r="HW774">
            <v>0</v>
          </cell>
          <cell r="HX774">
            <v>0</v>
          </cell>
          <cell r="HY774">
            <v>0</v>
          </cell>
          <cell r="HZ774">
            <v>0</v>
          </cell>
          <cell r="IA774">
            <v>0</v>
          </cell>
          <cell r="IB774">
            <v>0</v>
          </cell>
          <cell r="IC774">
            <v>0</v>
          </cell>
          <cell r="ID774">
            <v>0</v>
          </cell>
          <cell r="IE774">
            <v>0</v>
          </cell>
          <cell r="IF774">
            <v>0</v>
          </cell>
          <cell r="IG774">
            <v>0</v>
          </cell>
          <cell r="IH774">
            <v>0</v>
          </cell>
          <cell r="II774">
            <v>0</v>
          </cell>
          <cell r="IJ774">
            <v>0</v>
          </cell>
          <cell r="IK774">
            <v>0</v>
          </cell>
          <cell r="IL774">
            <v>0</v>
          </cell>
          <cell r="IM774">
            <v>0</v>
          </cell>
          <cell r="IN774">
            <v>0</v>
          </cell>
          <cell r="IO774">
            <v>0</v>
          </cell>
          <cell r="IP774">
            <v>0</v>
          </cell>
          <cell r="IQ774">
            <v>0</v>
          </cell>
          <cell r="IR774">
            <v>0</v>
          </cell>
          <cell r="IS774">
            <v>0</v>
          </cell>
          <cell r="IT774">
            <v>0</v>
          </cell>
          <cell r="IU774">
            <v>0</v>
          </cell>
          <cell r="IV774">
            <v>0</v>
          </cell>
          <cell r="IW774">
            <v>0</v>
          </cell>
          <cell r="IX774">
            <v>0</v>
          </cell>
          <cell r="IY774">
            <v>0</v>
          </cell>
          <cell r="IZ774">
            <v>0</v>
          </cell>
          <cell r="JA774">
            <v>0</v>
          </cell>
          <cell r="JB774">
            <v>0</v>
          </cell>
          <cell r="JC774">
            <v>0</v>
          </cell>
          <cell r="JD774">
            <v>0</v>
          </cell>
          <cell r="JE774">
            <v>0</v>
          </cell>
          <cell r="JF774">
            <v>0</v>
          </cell>
          <cell r="JG774">
            <v>0</v>
          </cell>
          <cell r="JH774">
            <v>0</v>
          </cell>
          <cell r="JI774">
            <v>0</v>
          </cell>
          <cell r="JJ774">
            <v>0</v>
          </cell>
          <cell r="JK774">
            <v>0</v>
          </cell>
          <cell r="JL774">
            <v>0</v>
          </cell>
          <cell r="JM774">
            <v>0</v>
          </cell>
          <cell r="JN774">
            <v>0</v>
          </cell>
          <cell r="JO774">
            <v>0</v>
          </cell>
          <cell r="JP774">
            <v>0</v>
          </cell>
          <cell r="JQ774">
            <v>0</v>
          </cell>
        </row>
        <row r="775"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0</v>
          </cell>
          <cell r="FF775">
            <v>0</v>
          </cell>
          <cell r="FG775">
            <v>0</v>
          </cell>
          <cell r="FH775">
            <v>0</v>
          </cell>
          <cell r="FI775">
            <v>0</v>
          </cell>
          <cell r="FJ775">
            <v>0</v>
          </cell>
          <cell r="FK775">
            <v>0</v>
          </cell>
          <cell r="FL775">
            <v>0</v>
          </cell>
          <cell r="FM775">
            <v>0</v>
          </cell>
          <cell r="FN775">
            <v>0</v>
          </cell>
          <cell r="FO775">
            <v>0</v>
          </cell>
          <cell r="FP775">
            <v>0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0</v>
          </cell>
          <cell r="GD775">
            <v>0</v>
          </cell>
          <cell r="GE775">
            <v>0</v>
          </cell>
          <cell r="GF775">
            <v>0</v>
          </cell>
          <cell r="GG775">
            <v>0</v>
          </cell>
          <cell r="GH775">
            <v>0</v>
          </cell>
          <cell r="GI775">
            <v>0</v>
          </cell>
          <cell r="GJ775">
            <v>0</v>
          </cell>
          <cell r="GK775">
            <v>0</v>
          </cell>
          <cell r="GL775">
            <v>0</v>
          </cell>
          <cell r="GM775">
            <v>0</v>
          </cell>
          <cell r="GN775">
            <v>0</v>
          </cell>
          <cell r="GO775">
            <v>0</v>
          </cell>
          <cell r="GP775">
            <v>0</v>
          </cell>
          <cell r="GQ775">
            <v>0</v>
          </cell>
          <cell r="GR775">
            <v>0</v>
          </cell>
          <cell r="GS775">
            <v>0</v>
          </cell>
          <cell r="GT775">
            <v>0</v>
          </cell>
          <cell r="GU775">
            <v>0</v>
          </cell>
          <cell r="GV775">
            <v>0</v>
          </cell>
          <cell r="GW775">
            <v>0</v>
          </cell>
          <cell r="GX775">
            <v>0</v>
          </cell>
          <cell r="GY775">
            <v>0</v>
          </cell>
          <cell r="GZ775">
            <v>0</v>
          </cell>
          <cell r="HA775">
            <v>0</v>
          </cell>
          <cell r="HB775">
            <v>0</v>
          </cell>
          <cell r="HC775">
            <v>0</v>
          </cell>
          <cell r="HD775">
            <v>0</v>
          </cell>
          <cell r="HE775">
            <v>0</v>
          </cell>
          <cell r="HF775">
            <v>0</v>
          </cell>
          <cell r="HG775">
            <v>0</v>
          </cell>
          <cell r="HH775">
            <v>0</v>
          </cell>
          <cell r="HI775">
            <v>0</v>
          </cell>
          <cell r="HJ775">
            <v>0</v>
          </cell>
          <cell r="HK775">
            <v>0</v>
          </cell>
          <cell r="HL775">
            <v>0</v>
          </cell>
          <cell r="HM775">
            <v>0</v>
          </cell>
          <cell r="HN775">
            <v>0</v>
          </cell>
          <cell r="HO775">
            <v>0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0</v>
          </cell>
          <cell r="HU775">
            <v>0</v>
          </cell>
          <cell r="HV775">
            <v>0</v>
          </cell>
          <cell r="HW775">
            <v>0</v>
          </cell>
          <cell r="HX775">
            <v>0</v>
          </cell>
          <cell r="HY775">
            <v>0</v>
          </cell>
          <cell r="HZ775">
            <v>0</v>
          </cell>
          <cell r="IA775">
            <v>0</v>
          </cell>
          <cell r="IB775">
            <v>0</v>
          </cell>
          <cell r="IC775">
            <v>0</v>
          </cell>
          <cell r="ID775">
            <v>0</v>
          </cell>
          <cell r="IE775">
            <v>0</v>
          </cell>
          <cell r="IF775">
            <v>0</v>
          </cell>
          <cell r="IG775">
            <v>0</v>
          </cell>
          <cell r="IH775">
            <v>0</v>
          </cell>
          <cell r="II775">
            <v>0</v>
          </cell>
          <cell r="IJ775">
            <v>0</v>
          </cell>
          <cell r="IK775">
            <v>0</v>
          </cell>
          <cell r="IL775">
            <v>0</v>
          </cell>
          <cell r="IM775">
            <v>0</v>
          </cell>
          <cell r="IN775">
            <v>0</v>
          </cell>
          <cell r="IO775">
            <v>0</v>
          </cell>
          <cell r="IP775">
            <v>0</v>
          </cell>
          <cell r="IQ775">
            <v>0</v>
          </cell>
          <cell r="IR775">
            <v>0</v>
          </cell>
          <cell r="IS775">
            <v>0</v>
          </cell>
          <cell r="IT775">
            <v>0</v>
          </cell>
          <cell r="IU775">
            <v>0</v>
          </cell>
          <cell r="IV775">
            <v>0</v>
          </cell>
          <cell r="IW775">
            <v>0</v>
          </cell>
          <cell r="IX775">
            <v>0</v>
          </cell>
          <cell r="IY775">
            <v>0</v>
          </cell>
          <cell r="IZ775">
            <v>0</v>
          </cell>
          <cell r="JA775">
            <v>0</v>
          </cell>
          <cell r="JB775">
            <v>0</v>
          </cell>
          <cell r="JC775">
            <v>0</v>
          </cell>
          <cell r="JD775">
            <v>0</v>
          </cell>
          <cell r="JE775">
            <v>0</v>
          </cell>
          <cell r="JF775">
            <v>0</v>
          </cell>
          <cell r="JG775">
            <v>0</v>
          </cell>
          <cell r="JH775">
            <v>0</v>
          </cell>
          <cell r="JI775">
            <v>0</v>
          </cell>
          <cell r="JJ775">
            <v>0</v>
          </cell>
          <cell r="JK775">
            <v>0</v>
          </cell>
          <cell r="JL775">
            <v>0</v>
          </cell>
          <cell r="JM775">
            <v>0</v>
          </cell>
          <cell r="JN775">
            <v>0</v>
          </cell>
          <cell r="JO775">
            <v>0</v>
          </cell>
          <cell r="JP775">
            <v>0</v>
          </cell>
          <cell r="JQ775">
            <v>0</v>
          </cell>
        </row>
        <row r="776"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0</v>
          </cell>
          <cell r="FF776">
            <v>0</v>
          </cell>
          <cell r="FG776">
            <v>0</v>
          </cell>
          <cell r="FH776">
            <v>0</v>
          </cell>
          <cell r="FI776">
            <v>0</v>
          </cell>
          <cell r="FJ776">
            <v>0</v>
          </cell>
          <cell r="FK776">
            <v>0</v>
          </cell>
          <cell r="FL776">
            <v>0</v>
          </cell>
          <cell r="FM776">
            <v>0</v>
          </cell>
          <cell r="FN776">
            <v>0</v>
          </cell>
          <cell r="FO776">
            <v>0</v>
          </cell>
          <cell r="FP776">
            <v>0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0</v>
          </cell>
          <cell r="GD776">
            <v>0</v>
          </cell>
          <cell r="GE776">
            <v>0</v>
          </cell>
          <cell r="GF776">
            <v>0</v>
          </cell>
          <cell r="GG776">
            <v>0</v>
          </cell>
          <cell r="GH776">
            <v>0</v>
          </cell>
          <cell r="GI776">
            <v>0</v>
          </cell>
          <cell r="GJ776">
            <v>0</v>
          </cell>
          <cell r="GK776">
            <v>0</v>
          </cell>
          <cell r="GL776">
            <v>0</v>
          </cell>
          <cell r="GM776">
            <v>0</v>
          </cell>
          <cell r="GN776">
            <v>0</v>
          </cell>
          <cell r="GO776">
            <v>0</v>
          </cell>
          <cell r="GP776">
            <v>0</v>
          </cell>
          <cell r="GQ776">
            <v>0</v>
          </cell>
          <cell r="GR776">
            <v>0</v>
          </cell>
          <cell r="GS776">
            <v>0</v>
          </cell>
          <cell r="GT776">
            <v>0</v>
          </cell>
          <cell r="GU776">
            <v>0</v>
          </cell>
          <cell r="GV776">
            <v>0</v>
          </cell>
          <cell r="GW776">
            <v>0</v>
          </cell>
          <cell r="GX776">
            <v>0</v>
          </cell>
          <cell r="GY776">
            <v>0</v>
          </cell>
          <cell r="GZ776">
            <v>0</v>
          </cell>
          <cell r="HA776">
            <v>0</v>
          </cell>
          <cell r="HB776">
            <v>0</v>
          </cell>
          <cell r="HC776">
            <v>0</v>
          </cell>
          <cell r="HD776">
            <v>0</v>
          </cell>
          <cell r="HE776">
            <v>0</v>
          </cell>
          <cell r="HF776">
            <v>0</v>
          </cell>
          <cell r="HG776">
            <v>0</v>
          </cell>
          <cell r="HH776">
            <v>0</v>
          </cell>
          <cell r="HI776">
            <v>0</v>
          </cell>
          <cell r="HJ776">
            <v>0</v>
          </cell>
          <cell r="HK776">
            <v>0</v>
          </cell>
          <cell r="HL776">
            <v>0</v>
          </cell>
          <cell r="HM776">
            <v>0</v>
          </cell>
          <cell r="HN776">
            <v>0</v>
          </cell>
          <cell r="HO776">
            <v>0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0</v>
          </cell>
          <cell r="HU776">
            <v>0</v>
          </cell>
          <cell r="HV776">
            <v>0</v>
          </cell>
          <cell r="HW776">
            <v>0</v>
          </cell>
          <cell r="HX776">
            <v>0</v>
          </cell>
          <cell r="HY776">
            <v>0</v>
          </cell>
          <cell r="HZ776">
            <v>0</v>
          </cell>
          <cell r="IA776">
            <v>0</v>
          </cell>
          <cell r="IB776">
            <v>0</v>
          </cell>
          <cell r="IC776">
            <v>0</v>
          </cell>
          <cell r="ID776">
            <v>0</v>
          </cell>
          <cell r="IE776">
            <v>0</v>
          </cell>
          <cell r="IF776">
            <v>0</v>
          </cell>
          <cell r="IG776">
            <v>0</v>
          </cell>
          <cell r="IH776">
            <v>0</v>
          </cell>
          <cell r="II776">
            <v>0</v>
          </cell>
          <cell r="IJ776">
            <v>0</v>
          </cell>
          <cell r="IK776">
            <v>0</v>
          </cell>
          <cell r="IL776">
            <v>0</v>
          </cell>
          <cell r="IM776">
            <v>0</v>
          </cell>
          <cell r="IN776">
            <v>0</v>
          </cell>
          <cell r="IO776">
            <v>0</v>
          </cell>
          <cell r="IP776">
            <v>0</v>
          </cell>
          <cell r="IQ776">
            <v>0</v>
          </cell>
          <cell r="IR776">
            <v>0</v>
          </cell>
          <cell r="IS776">
            <v>0</v>
          </cell>
          <cell r="IT776">
            <v>0</v>
          </cell>
          <cell r="IU776">
            <v>0</v>
          </cell>
          <cell r="IV776">
            <v>0</v>
          </cell>
          <cell r="IW776">
            <v>0</v>
          </cell>
          <cell r="IX776">
            <v>0</v>
          </cell>
          <cell r="IY776">
            <v>0</v>
          </cell>
          <cell r="IZ776">
            <v>0</v>
          </cell>
          <cell r="JA776">
            <v>0</v>
          </cell>
          <cell r="JB776">
            <v>0</v>
          </cell>
          <cell r="JC776">
            <v>0</v>
          </cell>
          <cell r="JD776">
            <v>0</v>
          </cell>
          <cell r="JE776">
            <v>0</v>
          </cell>
          <cell r="JF776">
            <v>0</v>
          </cell>
          <cell r="JG776">
            <v>0</v>
          </cell>
          <cell r="JH776">
            <v>0</v>
          </cell>
          <cell r="JI776">
            <v>0</v>
          </cell>
          <cell r="JJ776">
            <v>0</v>
          </cell>
          <cell r="JK776">
            <v>0</v>
          </cell>
          <cell r="JL776">
            <v>0</v>
          </cell>
          <cell r="JM776">
            <v>0</v>
          </cell>
          <cell r="JN776">
            <v>0</v>
          </cell>
          <cell r="JO776">
            <v>0</v>
          </cell>
          <cell r="JP776">
            <v>0</v>
          </cell>
          <cell r="JQ776">
            <v>0</v>
          </cell>
        </row>
        <row r="777"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0</v>
          </cell>
          <cell r="FF777">
            <v>0</v>
          </cell>
          <cell r="FG777">
            <v>0</v>
          </cell>
          <cell r="FH777">
            <v>0</v>
          </cell>
          <cell r="FI777">
            <v>0</v>
          </cell>
          <cell r="FJ777">
            <v>0</v>
          </cell>
          <cell r="FK777">
            <v>0</v>
          </cell>
          <cell r="FL777">
            <v>0</v>
          </cell>
          <cell r="FM777">
            <v>0</v>
          </cell>
          <cell r="FN777">
            <v>0</v>
          </cell>
          <cell r="FO777">
            <v>0</v>
          </cell>
          <cell r="FP777">
            <v>0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0</v>
          </cell>
          <cell r="GD777">
            <v>0</v>
          </cell>
          <cell r="GE777">
            <v>0</v>
          </cell>
          <cell r="GF777">
            <v>0</v>
          </cell>
          <cell r="GG777">
            <v>0</v>
          </cell>
          <cell r="GH777">
            <v>0</v>
          </cell>
          <cell r="GI777">
            <v>0</v>
          </cell>
          <cell r="GJ777">
            <v>0</v>
          </cell>
          <cell r="GK777">
            <v>0</v>
          </cell>
          <cell r="GL777">
            <v>0</v>
          </cell>
          <cell r="GM777">
            <v>0</v>
          </cell>
          <cell r="GN777">
            <v>0</v>
          </cell>
          <cell r="GO777">
            <v>0</v>
          </cell>
          <cell r="GP777">
            <v>0</v>
          </cell>
          <cell r="GQ777">
            <v>0</v>
          </cell>
          <cell r="GR777">
            <v>0</v>
          </cell>
          <cell r="GS777">
            <v>0</v>
          </cell>
          <cell r="GT777">
            <v>0</v>
          </cell>
          <cell r="GU777">
            <v>0</v>
          </cell>
          <cell r="GV777">
            <v>0</v>
          </cell>
          <cell r="GW777">
            <v>0</v>
          </cell>
          <cell r="GX777">
            <v>0</v>
          </cell>
          <cell r="GY777">
            <v>0</v>
          </cell>
          <cell r="GZ777">
            <v>0</v>
          </cell>
          <cell r="HA777">
            <v>0</v>
          </cell>
          <cell r="HB777">
            <v>0</v>
          </cell>
          <cell r="HC777">
            <v>0</v>
          </cell>
          <cell r="HD777">
            <v>0</v>
          </cell>
          <cell r="HE777">
            <v>0</v>
          </cell>
          <cell r="HF777">
            <v>0</v>
          </cell>
          <cell r="HG777">
            <v>0</v>
          </cell>
          <cell r="HH777">
            <v>0</v>
          </cell>
          <cell r="HI777">
            <v>0</v>
          </cell>
          <cell r="HJ777">
            <v>0</v>
          </cell>
          <cell r="HK777">
            <v>0</v>
          </cell>
          <cell r="HL777">
            <v>0</v>
          </cell>
          <cell r="HM777">
            <v>0</v>
          </cell>
          <cell r="HN777">
            <v>0</v>
          </cell>
          <cell r="HO777">
            <v>0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0</v>
          </cell>
          <cell r="HU777">
            <v>0</v>
          </cell>
          <cell r="HV777">
            <v>0</v>
          </cell>
          <cell r="HW777">
            <v>0</v>
          </cell>
          <cell r="HX777">
            <v>0</v>
          </cell>
          <cell r="HY777">
            <v>0</v>
          </cell>
          <cell r="HZ777">
            <v>0</v>
          </cell>
          <cell r="IA777">
            <v>0</v>
          </cell>
          <cell r="IB777">
            <v>0</v>
          </cell>
          <cell r="IC777">
            <v>0</v>
          </cell>
          <cell r="ID777">
            <v>0</v>
          </cell>
          <cell r="IE777">
            <v>0</v>
          </cell>
          <cell r="IF777">
            <v>0</v>
          </cell>
          <cell r="IG777">
            <v>0</v>
          </cell>
          <cell r="IH777">
            <v>0</v>
          </cell>
          <cell r="II777">
            <v>0</v>
          </cell>
          <cell r="IJ777">
            <v>0</v>
          </cell>
          <cell r="IK777">
            <v>0</v>
          </cell>
          <cell r="IL777">
            <v>0</v>
          </cell>
          <cell r="IM777">
            <v>0</v>
          </cell>
          <cell r="IN777">
            <v>0</v>
          </cell>
          <cell r="IO777">
            <v>0</v>
          </cell>
          <cell r="IP777">
            <v>0</v>
          </cell>
          <cell r="IQ777">
            <v>0</v>
          </cell>
          <cell r="IR777">
            <v>0</v>
          </cell>
          <cell r="IS777">
            <v>0</v>
          </cell>
          <cell r="IT777">
            <v>0</v>
          </cell>
          <cell r="IU777">
            <v>0</v>
          </cell>
          <cell r="IV777">
            <v>0</v>
          </cell>
          <cell r="IW777">
            <v>0</v>
          </cell>
          <cell r="IX777">
            <v>0</v>
          </cell>
          <cell r="IY777">
            <v>0</v>
          </cell>
          <cell r="IZ777">
            <v>0</v>
          </cell>
          <cell r="JA777">
            <v>0</v>
          </cell>
          <cell r="JB777">
            <v>0</v>
          </cell>
          <cell r="JC777">
            <v>0</v>
          </cell>
          <cell r="JD777">
            <v>0</v>
          </cell>
          <cell r="JE777">
            <v>0</v>
          </cell>
          <cell r="JF777">
            <v>0</v>
          </cell>
          <cell r="JG777">
            <v>0</v>
          </cell>
          <cell r="JH777">
            <v>0</v>
          </cell>
          <cell r="JI777">
            <v>0</v>
          </cell>
          <cell r="JJ777">
            <v>0</v>
          </cell>
          <cell r="JK777">
            <v>0</v>
          </cell>
          <cell r="JL777">
            <v>0</v>
          </cell>
          <cell r="JM777">
            <v>0</v>
          </cell>
          <cell r="JN777">
            <v>0</v>
          </cell>
          <cell r="JO777">
            <v>0</v>
          </cell>
          <cell r="JP777">
            <v>0</v>
          </cell>
          <cell r="JQ777">
            <v>0</v>
          </cell>
        </row>
        <row r="778"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0</v>
          </cell>
          <cell r="FI778">
            <v>0</v>
          </cell>
          <cell r="FJ778">
            <v>0</v>
          </cell>
          <cell r="FK778">
            <v>0</v>
          </cell>
          <cell r="FL778">
            <v>0</v>
          </cell>
          <cell r="FM778">
            <v>0</v>
          </cell>
          <cell r="FN778">
            <v>0</v>
          </cell>
          <cell r="FO778">
            <v>0</v>
          </cell>
          <cell r="FP778">
            <v>0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0</v>
          </cell>
          <cell r="GG778">
            <v>0</v>
          </cell>
          <cell r="GH778">
            <v>0</v>
          </cell>
          <cell r="GI778">
            <v>0</v>
          </cell>
          <cell r="GJ778">
            <v>0</v>
          </cell>
          <cell r="GK778">
            <v>0</v>
          </cell>
          <cell r="GL778">
            <v>0</v>
          </cell>
          <cell r="GM778">
            <v>0</v>
          </cell>
          <cell r="GN778">
            <v>0</v>
          </cell>
          <cell r="GO778">
            <v>0</v>
          </cell>
          <cell r="GP778">
            <v>0</v>
          </cell>
          <cell r="GQ778">
            <v>0</v>
          </cell>
          <cell r="GR778">
            <v>0</v>
          </cell>
          <cell r="GS778">
            <v>0</v>
          </cell>
          <cell r="GT778">
            <v>0</v>
          </cell>
          <cell r="GU778">
            <v>0</v>
          </cell>
          <cell r="GV778">
            <v>0</v>
          </cell>
          <cell r="GW778">
            <v>0</v>
          </cell>
          <cell r="GX778">
            <v>0</v>
          </cell>
          <cell r="GY778">
            <v>0</v>
          </cell>
          <cell r="GZ778">
            <v>0</v>
          </cell>
          <cell r="HA778">
            <v>0</v>
          </cell>
          <cell r="HB778">
            <v>0</v>
          </cell>
          <cell r="HC778">
            <v>0</v>
          </cell>
          <cell r="HD778">
            <v>0</v>
          </cell>
          <cell r="HE778">
            <v>0</v>
          </cell>
          <cell r="HF778">
            <v>0</v>
          </cell>
          <cell r="HG778">
            <v>0</v>
          </cell>
          <cell r="HH778">
            <v>0</v>
          </cell>
          <cell r="HI778">
            <v>0</v>
          </cell>
          <cell r="HJ778">
            <v>0</v>
          </cell>
          <cell r="HK778">
            <v>0</v>
          </cell>
          <cell r="HL778">
            <v>0</v>
          </cell>
          <cell r="HM778">
            <v>0</v>
          </cell>
          <cell r="HN778">
            <v>0</v>
          </cell>
          <cell r="HO778">
            <v>0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0</v>
          </cell>
          <cell r="HV778">
            <v>0</v>
          </cell>
          <cell r="HW778">
            <v>0</v>
          </cell>
          <cell r="HX778">
            <v>0</v>
          </cell>
          <cell r="HY778">
            <v>0</v>
          </cell>
          <cell r="HZ778">
            <v>0</v>
          </cell>
          <cell r="IA778">
            <v>0</v>
          </cell>
          <cell r="IB778">
            <v>0</v>
          </cell>
          <cell r="IC778">
            <v>0</v>
          </cell>
          <cell r="ID778">
            <v>0</v>
          </cell>
          <cell r="IE778">
            <v>0</v>
          </cell>
          <cell r="IF778">
            <v>0</v>
          </cell>
          <cell r="IG778">
            <v>0</v>
          </cell>
          <cell r="IH778">
            <v>0</v>
          </cell>
          <cell r="II778">
            <v>0</v>
          </cell>
          <cell r="IJ778">
            <v>0</v>
          </cell>
          <cell r="IK778">
            <v>0</v>
          </cell>
          <cell r="IL778">
            <v>0</v>
          </cell>
          <cell r="IM778">
            <v>0</v>
          </cell>
          <cell r="IN778">
            <v>0</v>
          </cell>
          <cell r="IO778">
            <v>0</v>
          </cell>
          <cell r="IP778">
            <v>0</v>
          </cell>
          <cell r="IQ778">
            <v>0</v>
          </cell>
          <cell r="IR778">
            <v>0</v>
          </cell>
          <cell r="IS778">
            <v>0</v>
          </cell>
          <cell r="IT778">
            <v>0</v>
          </cell>
          <cell r="IU778">
            <v>0</v>
          </cell>
          <cell r="IV778">
            <v>0</v>
          </cell>
          <cell r="IW778">
            <v>0</v>
          </cell>
          <cell r="IX778">
            <v>0</v>
          </cell>
          <cell r="IY778">
            <v>0</v>
          </cell>
          <cell r="IZ778">
            <v>0</v>
          </cell>
          <cell r="JA778">
            <v>0</v>
          </cell>
          <cell r="JB778">
            <v>0</v>
          </cell>
          <cell r="JC778">
            <v>0</v>
          </cell>
          <cell r="JD778">
            <v>0</v>
          </cell>
          <cell r="JE778">
            <v>0</v>
          </cell>
          <cell r="JF778">
            <v>0</v>
          </cell>
          <cell r="JG778">
            <v>0</v>
          </cell>
          <cell r="JH778">
            <v>0</v>
          </cell>
          <cell r="JI778">
            <v>0</v>
          </cell>
          <cell r="JJ778">
            <v>0</v>
          </cell>
          <cell r="JK778">
            <v>0</v>
          </cell>
          <cell r="JL778">
            <v>0</v>
          </cell>
          <cell r="JM778">
            <v>0</v>
          </cell>
          <cell r="JN778">
            <v>0</v>
          </cell>
          <cell r="JO778">
            <v>0</v>
          </cell>
          <cell r="JP778">
            <v>0</v>
          </cell>
          <cell r="JQ778">
            <v>0</v>
          </cell>
        </row>
        <row r="779"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0</v>
          </cell>
          <cell r="FF779">
            <v>0</v>
          </cell>
          <cell r="FG779">
            <v>0</v>
          </cell>
          <cell r="FH779">
            <v>0</v>
          </cell>
          <cell r="FI779">
            <v>0</v>
          </cell>
          <cell r="FJ779">
            <v>0</v>
          </cell>
          <cell r="FK779">
            <v>0</v>
          </cell>
          <cell r="FL779">
            <v>0</v>
          </cell>
          <cell r="FM779">
            <v>0</v>
          </cell>
          <cell r="FN779">
            <v>0</v>
          </cell>
          <cell r="FO779">
            <v>0</v>
          </cell>
          <cell r="FP779">
            <v>0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0</v>
          </cell>
          <cell r="GD779">
            <v>0</v>
          </cell>
          <cell r="GE779">
            <v>0</v>
          </cell>
          <cell r="GF779">
            <v>0</v>
          </cell>
          <cell r="GG779">
            <v>0</v>
          </cell>
          <cell r="GH779">
            <v>0</v>
          </cell>
          <cell r="GI779">
            <v>0</v>
          </cell>
          <cell r="GJ779">
            <v>0</v>
          </cell>
          <cell r="GK779">
            <v>0</v>
          </cell>
          <cell r="GL779">
            <v>0</v>
          </cell>
          <cell r="GM779">
            <v>0</v>
          </cell>
          <cell r="GN779">
            <v>0</v>
          </cell>
          <cell r="GO779">
            <v>0</v>
          </cell>
          <cell r="GP779">
            <v>0</v>
          </cell>
          <cell r="GQ779">
            <v>0</v>
          </cell>
          <cell r="GR779">
            <v>0</v>
          </cell>
          <cell r="GS779">
            <v>0</v>
          </cell>
          <cell r="GT779">
            <v>0</v>
          </cell>
          <cell r="GU779">
            <v>0</v>
          </cell>
          <cell r="GV779">
            <v>0</v>
          </cell>
          <cell r="GW779">
            <v>0</v>
          </cell>
          <cell r="GX779">
            <v>0</v>
          </cell>
          <cell r="GY779">
            <v>0</v>
          </cell>
          <cell r="GZ779">
            <v>0</v>
          </cell>
          <cell r="HA779">
            <v>0</v>
          </cell>
          <cell r="HB779">
            <v>0</v>
          </cell>
          <cell r="HC779">
            <v>0</v>
          </cell>
          <cell r="HD779">
            <v>0</v>
          </cell>
          <cell r="HE779">
            <v>0</v>
          </cell>
          <cell r="HF779">
            <v>0</v>
          </cell>
          <cell r="HG779">
            <v>0</v>
          </cell>
          <cell r="HH779">
            <v>0</v>
          </cell>
          <cell r="HI779">
            <v>0</v>
          </cell>
          <cell r="HJ779">
            <v>0</v>
          </cell>
          <cell r="HK779">
            <v>0</v>
          </cell>
          <cell r="HL779">
            <v>0</v>
          </cell>
          <cell r="HM779">
            <v>0</v>
          </cell>
          <cell r="HN779">
            <v>0</v>
          </cell>
          <cell r="HO779">
            <v>0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0</v>
          </cell>
          <cell r="HU779">
            <v>0</v>
          </cell>
          <cell r="HV779">
            <v>0</v>
          </cell>
          <cell r="HW779">
            <v>0</v>
          </cell>
          <cell r="HX779">
            <v>0</v>
          </cell>
          <cell r="HY779">
            <v>0</v>
          </cell>
          <cell r="HZ779">
            <v>0</v>
          </cell>
          <cell r="IA779">
            <v>0</v>
          </cell>
          <cell r="IB779">
            <v>0</v>
          </cell>
          <cell r="IC779">
            <v>0</v>
          </cell>
          <cell r="ID779">
            <v>0</v>
          </cell>
          <cell r="IE779">
            <v>0</v>
          </cell>
          <cell r="IF779">
            <v>0</v>
          </cell>
          <cell r="IG779">
            <v>0</v>
          </cell>
          <cell r="IH779">
            <v>0</v>
          </cell>
          <cell r="II779">
            <v>0</v>
          </cell>
          <cell r="IJ779">
            <v>0</v>
          </cell>
          <cell r="IK779">
            <v>0</v>
          </cell>
          <cell r="IL779">
            <v>0</v>
          </cell>
          <cell r="IM779">
            <v>0</v>
          </cell>
          <cell r="IN779">
            <v>0</v>
          </cell>
          <cell r="IO779">
            <v>0</v>
          </cell>
          <cell r="IP779">
            <v>0</v>
          </cell>
          <cell r="IQ779">
            <v>0</v>
          </cell>
          <cell r="IR779">
            <v>0</v>
          </cell>
          <cell r="IS779">
            <v>0</v>
          </cell>
          <cell r="IT779">
            <v>0</v>
          </cell>
          <cell r="IU779">
            <v>0</v>
          </cell>
          <cell r="IV779">
            <v>0</v>
          </cell>
          <cell r="IW779">
            <v>0</v>
          </cell>
          <cell r="IX779">
            <v>0</v>
          </cell>
          <cell r="IY779">
            <v>0</v>
          </cell>
          <cell r="IZ779">
            <v>0</v>
          </cell>
          <cell r="JA779">
            <v>0</v>
          </cell>
          <cell r="JB779">
            <v>0</v>
          </cell>
          <cell r="JC779">
            <v>0</v>
          </cell>
          <cell r="JD779">
            <v>0</v>
          </cell>
          <cell r="JE779">
            <v>0</v>
          </cell>
          <cell r="JF779">
            <v>0</v>
          </cell>
          <cell r="JG779">
            <v>0</v>
          </cell>
          <cell r="JH779">
            <v>0</v>
          </cell>
          <cell r="JI779">
            <v>0</v>
          </cell>
          <cell r="JJ779">
            <v>0</v>
          </cell>
          <cell r="JK779">
            <v>0</v>
          </cell>
          <cell r="JL779">
            <v>0</v>
          </cell>
          <cell r="JM779">
            <v>0</v>
          </cell>
          <cell r="JN779">
            <v>0</v>
          </cell>
          <cell r="JO779">
            <v>0</v>
          </cell>
          <cell r="JP779">
            <v>0</v>
          </cell>
          <cell r="JQ779">
            <v>0</v>
          </cell>
        </row>
        <row r="780"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0</v>
          </cell>
          <cell r="FF780">
            <v>0</v>
          </cell>
          <cell r="FG780">
            <v>0</v>
          </cell>
          <cell r="FH780">
            <v>0</v>
          </cell>
          <cell r="FI780">
            <v>0</v>
          </cell>
          <cell r="FJ780">
            <v>0</v>
          </cell>
          <cell r="FK780">
            <v>0</v>
          </cell>
          <cell r="FL780">
            <v>0</v>
          </cell>
          <cell r="FM780">
            <v>0</v>
          </cell>
          <cell r="FN780">
            <v>0</v>
          </cell>
          <cell r="FO780">
            <v>0</v>
          </cell>
          <cell r="FP780">
            <v>0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0</v>
          </cell>
          <cell r="GD780">
            <v>0</v>
          </cell>
          <cell r="GE780">
            <v>0</v>
          </cell>
          <cell r="GF780">
            <v>0</v>
          </cell>
          <cell r="GG780">
            <v>0</v>
          </cell>
          <cell r="GH780">
            <v>0</v>
          </cell>
          <cell r="GI780">
            <v>0</v>
          </cell>
          <cell r="GJ780">
            <v>0</v>
          </cell>
          <cell r="GK780">
            <v>0</v>
          </cell>
          <cell r="GL780">
            <v>0</v>
          </cell>
          <cell r="GM780">
            <v>0</v>
          </cell>
          <cell r="GN780">
            <v>0</v>
          </cell>
          <cell r="GO780">
            <v>0</v>
          </cell>
          <cell r="GP780">
            <v>0</v>
          </cell>
          <cell r="GQ780">
            <v>0</v>
          </cell>
          <cell r="GR780">
            <v>0</v>
          </cell>
          <cell r="GS780">
            <v>0</v>
          </cell>
          <cell r="GT780">
            <v>0</v>
          </cell>
          <cell r="GU780">
            <v>0</v>
          </cell>
          <cell r="GV780">
            <v>0</v>
          </cell>
          <cell r="GW780">
            <v>0</v>
          </cell>
          <cell r="GX780">
            <v>0</v>
          </cell>
          <cell r="GY780">
            <v>0</v>
          </cell>
          <cell r="GZ780">
            <v>0</v>
          </cell>
          <cell r="HA780">
            <v>0</v>
          </cell>
          <cell r="HB780">
            <v>0</v>
          </cell>
          <cell r="HC780">
            <v>0</v>
          </cell>
          <cell r="HD780">
            <v>0</v>
          </cell>
          <cell r="HE780">
            <v>0</v>
          </cell>
          <cell r="HF780">
            <v>0</v>
          </cell>
          <cell r="HG780">
            <v>0</v>
          </cell>
          <cell r="HH780">
            <v>0</v>
          </cell>
          <cell r="HI780">
            <v>0</v>
          </cell>
          <cell r="HJ780">
            <v>0</v>
          </cell>
          <cell r="HK780">
            <v>0</v>
          </cell>
          <cell r="HL780">
            <v>0</v>
          </cell>
          <cell r="HM780">
            <v>0</v>
          </cell>
          <cell r="HN780">
            <v>0</v>
          </cell>
          <cell r="HO780">
            <v>0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0</v>
          </cell>
          <cell r="HU780">
            <v>0</v>
          </cell>
          <cell r="HV780">
            <v>0</v>
          </cell>
          <cell r="HW780">
            <v>0</v>
          </cell>
          <cell r="HX780">
            <v>0</v>
          </cell>
          <cell r="HY780">
            <v>0</v>
          </cell>
          <cell r="HZ780">
            <v>0</v>
          </cell>
          <cell r="IA780">
            <v>0</v>
          </cell>
          <cell r="IB780">
            <v>0</v>
          </cell>
          <cell r="IC780">
            <v>0</v>
          </cell>
          <cell r="ID780">
            <v>0</v>
          </cell>
          <cell r="IE780">
            <v>0</v>
          </cell>
          <cell r="IF780">
            <v>0</v>
          </cell>
          <cell r="IG780">
            <v>0</v>
          </cell>
          <cell r="IH780">
            <v>0</v>
          </cell>
          <cell r="II780">
            <v>0</v>
          </cell>
          <cell r="IJ780">
            <v>0</v>
          </cell>
          <cell r="IK780">
            <v>0</v>
          </cell>
          <cell r="IL780">
            <v>0</v>
          </cell>
          <cell r="IM780">
            <v>0</v>
          </cell>
          <cell r="IN780">
            <v>0</v>
          </cell>
          <cell r="IO780">
            <v>0</v>
          </cell>
          <cell r="IP780">
            <v>0</v>
          </cell>
          <cell r="IQ780">
            <v>0</v>
          </cell>
          <cell r="IR780">
            <v>0</v>
          </cell>
          <cell r="IS780">
            <v>0</v>
          </cell>
          <cell r="IT780">
            <v>0</v>
          </cell>
          <cell r="IU780">
            <v>0</v>
          </cell>
          <cell r="IV780">
            <v>0</v>
          </cell>
          <cell r="IW780">
            <v>0</v>
          </cell>
          <cell r="IX780">
            <v>0</v>
          </cell>
          <cell r="IY780">
            <v>0</v>
          </cell>
          <cell r="IZ780">
            <v>0</v>
          </cell>
          <cell r="JA780">
            <v>0</v>
          </cell>
          <cell r="JB780">
            <v>0</v>
          </cell>
          <cell r="JC780">
            <v>0</v>
          </cell>
          <cell r="JD780">
            <v>0</v>
          </cell>
          <cell r="JE780">
            <v>0</v>
          </cell>
          <cell r="JF780">
            <v>0</v>
          </cell>
          <cell r="JG780">
            <v>0</v>
          </cell>
          <cell r="JH780">
            <v>0</v>
          </cell>
          <cell r="JI780">
            <v>0</v>
          </cell>
          <cell r="JJ780">
            <v>0</v>
          </cell>
          <cell r="JK780">
            <v>0</v>
          </cell>
          <cell r="JL780">
            <v>0</v>
          </cell>
          <cell r="JM780">
            <v>0</v>
          </cell>
          <cell r="JN780">
            <v>0</v>
          </cell>
          <cell r="JO780">
            <v>0</v>
          </cell>
          <cell r="JP780">
            <v>0</v>
          </cell>
          <cell r="JQ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6.110302600000006E-3</v>
          </cell>
          <cell r="BS781">
            <v>0</v>
          </cell>
          <cell r="BT781">
            <v>1.7689050099999881E-3</v>
          </cell>
          <cell r="BU781">
            <v>0</v>
          </cell>
          <cell r="BV781">
            <v>1.6841723899999883E-3</v>
          </cell>
          <cell r="BW781">
            <v>1.768905010000002E-3</v>
          </cell>
          <cell r="BX781">
            <v>0</v>
          </cell>
          <cell r="BY781">
            <v>0</v>
          </cell>
          <cell r="BZ781">
            <v>1.3657391999999999E-2</v>
          </cell>
          <cell r="CA781">
            <v>0</v>
          </cell>
          <cell r="CB781">
            <v>-1.2769071810000001E-2</v>
          </cell>
          <cell r="CC781">
            <v>0</v>
          </cell>
          <cell r="CD781">
            <v>0</v>
          </cell>
          <cell r="CE781">
            <v>-7.7079243700000077E-3</v>
          </cell>
          <cell r="CF781">
            <v>0</v>
          </cell>
          <cell r="CG781">
            <v>0</v>
          </cell>
          <cell r="CH781">
            <v>0</v>
          </cell>
          <cell r="CI781">
            <v>-1.2646086300000109E-3</v>
          </cell>
          <cell r="CJ781">
            <v>-6.443315739999983E-3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-1.7689050199998224E-3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-1.8330531200000111E-3</v>
          </cell>
          <cell r="CY781">
            <v>6.4148100000001318E-5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-1.7689050100000436E-3</v>
          </cell>
          <cell r="DF781">
            <v>0</v>
          </cell>
          <cell r="DG781">
            <v>0</v>
          </cell>
          <cell r="DH781">
            <v>-1.7689050100000436E-3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-7.0756200399999525E-3</v>
          </cell>
          <cell r="DS781">
            <v>0</v>
          </cell>
          <cell r="DT781">
            <v>0</v>
          </cell>
          <cell r="DU781">
            <v>-1.7689050099999881E-3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-3.5378100199999971E-3</v>
          </cell>
          <cell r="EA781">
            <v>0</v>
          </cell>
          <cell r="EB781">
            <v>-1.7071739999999919E-3</v>
          </cell>
          <cell r="EC781">
            <v>-6.1731010000000159E-5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-4.927332445999999E-2</v>
          </cell>
          <cell r="ES781">
            <v>0</v>
          </cell>
          <cell r="ET781">
            <v>0</v>
          </cell>
          <cell r="EU781">
            <v>1.0613430069999985E-2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-3.2414130130000003E-2</v>
          </cell>
          <cell r="FA781">
            <v>-2.7472624399999999E-2</v>
          </cell>
          <cell r="FB781">
            <v>0</v>
          </cell>
          <cell r="FC781">
            <v>0</v>
          </cell>
          <cell r="FD781">
            <v>0</v>
          </cell>
          <cell r="FE781">
            <v>6.2419816199998923E-3</v>
          </cell>
          <cell r="FF781">
            <v>0</v>
          </cell>
          <cell r="FG781">
            <v>0</v>
          </cell>
          <cell r="FH781">
            <v>0</v>
          </cell>
          <cell r="FI781">
            <v>9.0928055599999724E-3</v>
          </cell>
          <cell r="FJ781">
            <v>0</v>
          </cell>
          <cell r="FK781">
            <v>0</v>
          </cell>
          <cell r="FL781">
            <v>-3.1991439399999995E-3</v>
          </cell>
          <cell r="FM781">
            <v>0</v>
          </cell>
          <cell r="FN781">
            <v>0</v>
          </cell>
          <cell r="FO781">
            <v>-9.246154000000506E-5</v>
          </cell>
          <cell r="FP781">
            <v>9.2461539999999856E-5</v>
          </cell>
          <cell r="FQ781">
            <v>3.4832E-4</v>
          </cell>
          <cell r="FR781">
            <v>0</v>
          </cell>
          <cell r="FS781">
            <v>0</v>
          </cell>
          <cell r="FT781">
            <v>-1.3932799999999967E-3</v>
          </cell>
          <cell r="FU781">
            <v>1.3932799999999967E-3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0</v>
          </cell>
          <cell r="GD781">
            <v>0</v>
          </cell>
          <cell r="GE781">
            <v>-1.7689050100000436E-3</v>
          </cell>
          <cell r="GF781">
            <v>0</v>
          </cell>
          <cell r="GG781">
            <v>0</v>
          </cell>
          <cell r="GH781">
            <v>0</v>
          </cell>
          <cell r="GI781">
            <v>0</v>
          </cell>
          <cell r="GJ781">
            <v>0</v>
          </cell>
          <cell r="GK781">
            <v>0</v>
          </cell>
          <cell r="GL781">
            <v>0</v>
          </cell>
          <cell r="GM781">
            <v>-1.768905010000002E-3</v>
          </cell>
          <cell r="GN781">
            <v>0</v>
          </cell>
          <cell r="GO781">
            <v>0</v>
          </cell>
          <cell r="GP781">
            <v>0</v>
          </cell>
          <cell r="GQ781">
            <v>0</v>
          </cell>
          <cell r="GR781">
            <v>0</v>
          </cell>
          <cell r="GS781">
            <v>0</v>
          </cell>
          <cell r="GT781">
            <v>0</v>
          </cell>
          <cell r="GU781">
            <v>0</v>
          </cell>
          <cell r="GV781">
            <v>0</v>
          </cell>
          <cell r="GW781">
            <v>0</v>
          </cell>
          <cell r="GX781">
            <v>0</v>
          </cell>
          <cell r="GY781">
            <v>0</v>
          </cell>
          <cell r="GZ781">
            <v>0</v>
          </cell>
          <cell r="HA781">
            <v>0</v>
          </cell>
          <cell r="HB781">
            <v>0</v>
          </cell>
          <cell r="HC781">
            <v>0</v>
          </cell>
          <cell r="HD781">
            <v>0</v>
          </cell>
          <cell r="HE781">
            <v>-1.7689050099999326E-3</v>
          </cell>
          <cell r="HF781">
            <v>0</v>
          </cell>
          <cell r="HG781">
            <v>0</v>
          </cell>
          <cell r="HH781">
            <v>0</v>
          </cell>
          <cell r="HI781">
            <v>0</v>
          </cell>
          <cell r="HJ781">
            <v>0</v>
          </cell>
          <cell r="HK781">
            <v>0</v>
          </cell>
          <cell r="HL781">
            <v>0</v>
          </cell>
          <cell r="HM781">
            <v>-1.7071740000000001E-3</v>
          </cell>
          <cell r="HN781">
            <v>0</v>
          </cell>
          <cell r="HO781">
            <v>0</v>
          </cell>
          <cell r="HP781">
            <v>-6.1731009999999942E-5</v>
          </cell>
          <cell r="HQ781">
            <v>0</v>
          </cell>
          <cell r="HR781">
            <v>0</v>
          </cell>
          <cell r="HS781">
            <v>0</v>
          </cell>
          <cell r="HT781">
            <v>0</v>
          </cell>
          <cell r="HU781">
            <v>0</v>
          </cell>
          <cell r="HV781">
            <v>0</v>
          </cell>
          <cell r="HW781">
            <v>0</v>
          </cell>
          <cell r="HX781">
            <v>0</v>
          </cell>
          <cell r="HY781">
            <v>0</v>
          </cell>
          <cell r="HZ781">
            <v>0</v>
          </cell>
          <cell r="IA781">
            <v>0</v>
          </cell>
          <cell r="IB781">
            <v>0</v>
          </cell>
          <cell r="IC781">
            <v>0</v>
          </cell>
          <cell r="ID781">
            <v>0</v>
          </cell>
          <cell r="IE781">
            <v>-1.7689050100000436E-3</v>
          </cell>
          <cell r="IF781">
            <v>0</v>
          </cell>
          <cell r="IG781">
            <v>0</v>
          </cell>
          <cell r="IH781">
            <v>0</v>
          </cell>
          <cell r="II781">
            <v>0</v>
          </cell>
          <cell r="IJ781">
            <v>-1.7071740000000057E-3</v>
          </cell>
          <cell r="IK781">
            <v>-6.1731009999982378E-5</v>
          </cell>
          <cell r="IL781">
            <v>0</v>
          </cell>
          <cell r="IM781">
            <v>0</v>
          </cell>
          <cell r="IN781">
            <v>0</v>
          </cell>
          <cell r="IO781">
            <v>0</v>
          </cell>
          <cell r="IP781">
            <v>0</v>
          </cell>
          <cell r="IQ781">
            <v>0</v>
          </cell>
          <cell r="IR781">
            <v>-1.7689050199999889E-3</v>
          </cell>
          <cell r="IS781">
            <v>0</v>
          </cell>
          <cell r="IT781">
            <v>0</v>
          </cell>
          <cell r="IU781">
            <v>0</v>
          </cell>
          <cell r="IV781">
            <v>0</v>
          </cell>
          <cell r="IW781">
            <v>-1.7689050200000028E-3</v>
          </cell>
          <cell r="IX781">
            <v>0</v>
          </cell>
          <cell r="IY781">
            <v>0</v>
          </cell>
          <cell r="IZ781">
            <v>0</v>
          </cell>
          <cell r="JA781">
            <v>0</v>
          </cell>
          <cell r="JB781">
            <v>0</v>
          </cell>
          <cell r="JC781">
            <v>0</v>
          </cell>
          <cell r="JD781">
            <v>0</v>
          </cell>
          <cell r="JE781">
            <v>-8.9725329900000039E-3</v>
          </cell>
          <cell r="JF781">
            <v>0</v>
          </cell>
          <cell r="JG781">
            <v>0</v>
          </cell>
          <cell r="JH781">
            <v>-1.768905010000002E-3</v>
          </cell>
          <cell r="JI781">
            <v>-9.6328057500000008E-3</v>
          </cell>
          <cell r="JJ781">
            <v>2.4291777699999989E-3</v>
          </cell>
          <cell r="JK781">
            <v>0</v>
          </cell>
          <cell r="JL781">
            <v>0</v>
          </cell>
          <cell r="JM781">
            <v>0</v>
          </cell>
          <cell r="JN781">
            <v>0</v>
          </cell>
          <cell r="JO781">
            <v>0</v>
          </cell>
          <cell r="JP781">
            <v>0</v>
          </cell>
          <cell r="JQ781">
            <v>0</v>
          </cell>
        </row>
        <row r="783"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0</v>
          </cell>
          <cell r="FF783">
            <v>0</v>
          </cell>
          <cell r="FG783">
            <v>0</v>
          </cell>
          <cell r="FH783">
            <v>0</v>
          </cell>
          <cell r="FI783">
            <v>0</v>
          </cell>
          <cell r="FJ783">
            <v>0</v>
          </cell>
          <cell r="FK783">
            <v>0</v>
          </cell>
          <cell r="FL783">
            <v>0</v>
          </cell>
          <cell r="FM783">
            <v>0</v>
          </cell>
          <cell r="FN783">
            <v>0</v>
          </cell>
          <cell r="FO783">
            <v>0</v>
          </cell>
          <cell r="FP783">
            <v>0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0</v>
          </cell>
          <cell r="GD783">
            <v>0</v>
          </cell>
          <cell r="GE783">
            <v>0</v>
          </cell>
          <cell r="GF783">
            <v>0</v>
          </cell>
          <cell r="GG783">
            <v>0</v>
          </cell>
          <cell r="GH783">
            <v>0</v>
          </cell>
          <cell r="GI783">
            <v>0</v>
          </cell>
          <cell r="GJ783">
            <v>0</v>
          </cell>
          <cell r="GK783">
            <v>0</v>
          </cell>
          <cell r="GL783">
            <v>0</v>
          </cell>
          <cell r="GM783">
            <v>0</v>
          </cell>
          <cell r="GN783">
            <v>0</v>
          </cell>
          <cell r="GO783">
            <v>0</v>
          </cell>
          <cell r="GP783">
            <v>0</v>
          </cell>
          <cell r="GQ783">
            <v>0</v>
          </cell>
          <cell r="GR783">
            <v>0</v>
          </cell>
          <cell r="GS783">
            <v>0</v>
          </cell>
          <cell r="GT783">
            <v>0</v>
          </cell>
          <cell r="GU783">
            <v>0</v>
          </cell>
          <cell r="GV783">
            <v>0</v>
          </cell>
          <cell r="GW783">
            <v>0</v>
          </cell>
          <cell r="GX783">
            <v>0</v>
          </cell>
          <cell r="GY783">
            <v>0</v>
          </cell>
          <cell r="GZ783">
            <v>0</v>
          </cell>
          <cell r="HA783">
            <v>0</v>
          </cell>
          <cell r="HB783">
            <v>0</v>
          </cell>
          <cell r="HC783">
            <v>0</v>
          </cell>
          <cell r="HD783">
            <v>0</v>
          </cell>
          <cell r="HE783">
            <v>0</v>
          </cell>
          <cell r="HF783">
            <v>0</v>
          </cell>
          <cell r="HG783">
            <v>0</v>
          </cell>
          <cell r="HH783">
            <v>0</v>
          </cell>
          <cell r="HI783">
            <v>0</v>
          </cell>
          <cell r="HJ783">
            <v>0</v>
          </cell>
          <cell r="HK783">
            <v>0</v>
          </cell>
          <cell r="HL783">
            <v>0</v>
          </cell>
          <cell r="HM783">
            <v>0</v>
          </cell>
          <cell r="HN783">
            <v>0</v>
          </cell>
          <cell r="HO783">
            <v>0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0</v>
          </cell>
          <cell r="HU783">
            <v>0</v>
          </cell>
          <cell r="HV783">
            <v>0</v>
          </cell>
          <cell r="HW783">
            <v>0</v>
          </cell>
          <cell r="HX783">
            <v>0</v>
          </cell>
          <cell r="HY783">
            <v>0</v>
          </cell>
          <cell r="HZ783">
            <v>0</v>
          </cell>
          <cell r="IA783">
            <v>0</v>
          </cell>
          <cell r="IB783">
            <v>0</v>
          </cell>
          <cell r="IC783">
            <v>0</v>
          </cell>
          <cell r="ID783">
            <v>0</v>
          </cell>
          <cell r="IE783">
            <v>0</v>
          </cell>
          <cell r="IF783">
            <v>0</v>
          </cell>
          <cell r="IG783">
            <v>0</v>
          </cell>
          <cell r="IH783">
            <v>0</v>
          </cell>
          <cell r="II783">
            <v>0</v>
          </cell>
          <cell r="IJ783">
            <v>0</v>
          </cell>
          <cell r="IK783">
            <v>0</v>
          </cell>
          <cell r="IL783">
            <v>0</v>
          </cell>
          <cell r="IM783">
            <v>0</v>
          </cell>
          <cell r="IN783">
            <v>0</v>
          </cell>
          <cell r="IO783">
            <v>0</v>
          </cell>
          <cell r="IP783">
            <v>0</v>
          </cell>
          <cell r="IQ783">
            <v>0</v>
          </cell>
          <cell r="IR783">
            <v>0</v>
          </cell>
          <cell r="IS783">
            <v>0</v>
          </cell>
          <cell r="IT783">
            <v>0</v>
          </cell>
          <cell r="IU783">
            <v>0</v>
          </cell>
          <cell r="IV783">
            <v>0</v>
          </cell>
          <cell r="IW783">
            <v>0</v>
          </cell>
          <cell r="IX783">
            <v>0</v>
          </cell>
          <cell r="IY783">
            <v>0</v>
          </cell>
          <cell r="IZ783">
            <v>0</v>
          </cell>
          <cell r="JA783">
            <v>0</v>
          </cell>
          <cell r="JB783">
            <v>0</v>
          </cell>
          <cell r="JC783">
            <v>0</v>
          </cell>
          <cell r="JD783">
            <v>0</v>
          </cell>
          <cell r="JE783">
            <v>0</v>
          </cell>
          <cell r="JF783">
            <v>0</v>
          </cell>
          <cell r="JG783">
            <v>0</v>
          </cell>
          <cell r="JH783">
            <v>0</v>
          </cell>
          <cell r="JI783">
            <v>0</v>
          </cell>
          <cell r="JJ783">
            <v>0</v>
          </cell>
          <cell r="JK783">
            <v>0</v>
          </cell>
          <cell r="JL783">
            <v>0</v>
          </cell>
          <cell r="JM783">
            <v>0</v>
          </cell>
          <cell r="JN783">
            <v>0</v>
          </cell>
          <cell r="JO783">
            <v>0</v>
          </cell>
          <cell r="JP783">
            <v>0</v>
          </cell>
          <cell r="JQ783">
            <v>0</v>
          </cell>
        </row>
        <row r="784"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0</v>
          </cell>
          <cell r="FF784">
            <v>0</v>
          </cell>
          <cell r="FG784">
            <v>0</v>
          </cell>
          <cell r="FH784">
            <v>0</v>
          </cell>
          <cell r="FI784">
            <v>0</v>
          </cell>
          <cell r="FJ784">
            <v>0</v>
          </cell>
          <cell r="FK784">
            <v>0</v>
          </cell>
          <cell r="FL784">
            <v>0</v>
          </cell>
          <cell r="FM784">
            <v>0</v>
          </cell>
          <cell r="FN784">
            <v>0</v>
          </cell>
          <cell r="FO784">
            <v>0</v>
          </cell>
          <cell r="FP784">
            <v>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0</v>
          </cell>
          <cell r="GD784">
            <v>0</v>
          </cell>
          <cell r="GE784">
            <v>0</v>
          </cell>
          <cell r="GF784">
            <v>0</v>
          </cell>
          <cell r="GG784">
            <v>0</v>
          </cell>
          <cell r="GH784">
            <v>0</v>
          </cell>
          <cell r="GI784">
            <v>0</v>
          </cell>
          <cell r="GJ784">
            <v>0</v>
          </cell>
          <cell r="GK784">
            <v>0</v>
          </cell>
          <cell r="GL784">
            <v>0</v>
          </cell>
          <cell r="GM784">
            <v>0</v>
          </cell>
          <cell r="GN784">
            <v>0</v>
          </cell>
          <cell r="GO784">
            <v>0</v>
          </cell>
          <cell r="GP784">
            <v>0</v>
          </cell>
          <cell r="GQ784">
            <v>0</v>
          </cell>
          <cell r="GR784">
            <v>0</v>
          </cell>
          <cell r="GS784">
            <v>0</v>
          </cell>
          <cell r="GT784">
            <v>0</v>
          </cell>
          <cell r="GU784">
            <v>0</v>
          </cell>
          <cell r="GV784">
            <v>0</v>
          </cell>
          <cell r="GW784">
            <v>0</v>
          </cell>
          <cell r="GX784">
            <v>0</v>
          </cell>
          <cell r="GY784">
            <v>0</v>
          </cell>
          <cell r="GZ784">
            <v>0</v>
          </cell>
          <cell r="HA784">
            <v>0</v>
          </cell>
          <cell r="HB784">
            <v>0</v>
          </cell>
          <cell r="HC784">
            <v>0</v>
          </cell>
          <cell r="HD784">
            <v>0</v>
          </cell>
          <cell r="HE784">
            <v>0</v>
          </cell>
          <cell r="HF784">
            <v>0</v>
          </cell>
          <cell r="HG784">
            <v>0</v>
          </cell>
          <cell r="HH784">
            <v>0</v>
          </cell>
          <cell r="HI784">
            <v>0</v>
          </cell>
          <cell r="HJ784">
            <v>0</v>
          </cell>
          <cell r="HK784">
            <v>0</v>
          </cell>
          <cell r="HL784">
            <v>0</v>
          </cell>
          <cell r="HM784">
            <v>0</v>
          </cell>
          <cell r="HN784">
            <v>0</v>
          </cell>
          <cell r="HO784">
            <v>0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0</v>
          </cell>
          <cell r="HU784">
            <v>0</v>
          </cell>
          <cell r="HV784">
            <v>0</v>
          </cell>
          <cell r="HW784">
            <v>0</v>
          </cell>
          <cell r="HX784">
            <v>0</v>
          </cell>
          <cell r="HY784">
            <v>0</v>
          </cell>
          <cell r="HZ784">
            <v>0</v>
          </cell>
          <cell r="IA784">
            <v>0</v>
          </cell>
          <cell r="IB784">
            <v>0</v>
          </cell>
          <cell r="IC784">
            <v>0</v>
          </cell>
          <cell r="ID784">
            <v>0</v>
          </cell>
          <cell r="IE784">
            <v>0</v>
          </cell>
          <cell r="IF784">
            <v>0</v>
          </cell>
          <cell r="IG784">
            <v>0</v>
          </cell>
          <cell r="IH784">
            <v>0</v>
          </cell>
          <cell r="II784">
            <v>0</v>
          </cell>
          <cell r="IJ784">
            <v>0</v>
          </cell>
          <cell r="IK784">
            <v>0</v>
          </cell>
          <cell r="IL784">
            <v>0</v>
          </cell>
          <cell r="IM784">
            <v>0</v>
          </cell>
          <cell r="IN784">
            <v>0</v>
          </cell>
          <cell r="IO784">
            <v>0</v>
          </cell>
          <cell r="IP784">
            <v>0</v>
          </cell>
          <cell r="IQ784">
            <v>0</v>
          </cell>
          <cell r="IR784">
            <v>0</v>
          </cell>
          <cell r="IS784">
            <v>0</v>
          </cell>
          <cell r="IT784">
            <v>0</v>
          </cell>
          <cell r="IU784">
            <v>0</v>
          </cell>
          <cell r="IV784">
            <v>0</v>
          </cell>
          <cell r="IW784">
            <v>0</v>
          </cell>
          <cell r="IX784">
            <v>0</v>
          </cell>
          <cell r="IY784">
            <v>0</v>
          </cell>
          <cell r="IZ784">
            <v>0</v>
          </cell>
          <cell r="JA784">
            <v>0</v>
          </cell>
          <cell r="JB784">
            <v>0</v>
          </cell>
          <cell r="JC784">
            <v>0</v>
          </cell>
          <cell r="JD784">
            <v>0</v>
          </cell>
          <cell r="JE784">
            <v>0</v>
          </cell>
          <cell r="JF784">
            <v>0</v>
          </cell>
          <cell r="JG784">
            <v>0</v>
          </cell>
          <cell r="JH784">
            <v>0</v>
          </cell>
          <cell r="JI784">
            <v>0</v>
          </cell>
          <cell r="JJ784">
            <v>0</v>
          </cell>
          <cell r="JK784">
            <v>0</v>
          </cell>
          <cell r="JL784">
            <v>0</v>
          </cell>
          <cell r="JM784">
            <v>0</v>
          </cell>
          <cell r="JN784">
            <v>0</v>
          </cell>
          <cell r="JO784">
            <v>0</v>
          </cell>
          <cell r="JP784">
            <v>0</v>
          </cell>
          <cell r="JQ784">
            <v>0</v>
          </cell>
        </row>
        <row r="785"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0</v>
          </cell>
          <cell r="FF785">
            <v>0</v>
          </cell>
          <cell r="FG785">
            <v>0</v>
          </cell>
          <cell r="FH785">
            <v>0</v>
          </cell>
          <cell r="FI785">
            <v>0</v>
          </cell>
          <cell r="FJ785">
            <v>0</v>
          </cell>
          <cell r="FK785">
            <v>0</v>
          </cell>
          <cell r="FL785">
            <v>0</v>
          </cell>
          <cell r="FM785">
            <v>0</v>
          </cell>
          <cell r="FN785">
            <v>0</v>
          </cell>
          <cell r="FO785">
            <v>0</v>
          </cell>
          <cell r="FP785">
            <v>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0</v>
          </cell>
          <cell r="GD785">
            <v>0</v>
          </cell>
          <cell r="GE785">
            <v>0</v>
          </cell>
          <cell r="GF785">
            <v>0</v>
          </cell>
          <cell r="GG785">
            <v>0</v>
          </cell>
          <cell r="GH785">
            <v>0</v>
          </cell>
          <cell r="GI785">
            <v>0</v>
          </cell>
          <cell r="GJ785">
            <v>0</v>
          </cell>
          <cell r="GK785">
            <v>0</v>
          </cell>
          <cell r="GL785">
            <v>0</v>
          </cell>
          <cell r="GM785">
            <v>0</v>
          </cell>
          <cell r="GN785">
            <v>0</v>
          </cell>
          <cell r="GO785">
            <v>0</v>
          </cell>
          <cell r="GP785">
            <v>0</v>
          </cell>
          <cell r="GQ785">
            <v>0</v>
          </cell>
          <cell r="GR785">
            <v>0</v>
          </cell>
          <cell r="GS785">
            <v>0</v>
          </cell>
          <cell r="GT785">
            <v>0</v>
          </cell>
          <cell r="GU785">
            <v>0</v>
          </cell>
          <cell r="GV785">
            <v>0</v>
          </cell>
          <cell r="GW785">
            <v>0</v>
          </cell>
          <cell r="GX785">
            <v>0</v>
          </cell>
          <cell r="GY785">
            <v>0</v>
          </cell>
          <cell r="GZ785">
            <v>0</v>
          </cell>
          <cell r="HA785">
            <v>0</v>
          </cell>
          <cell r="HB785">
            <v>0</v>
          </cell>
          <cell r="HC785">
            <v>0</v>
          </cell>
          <cell r="HD785">
            <v>0</v>
          </cell>
          <cell r="HE785">
            <v>0</v>
          </cell>
          <cell r="HF785">
            <v>0</v>
          </cell>
          <cell r="HG785">
            <v>0</v>
          </cell>
          <cell r="HH785">
            <v>0</v>
          </cell>
          <cell r="HI785">
            <v>0</v>
          </cell>
          <cell r="HJ785">
            <v>0</v>
          </cell>
          <cell r="HK785">
            <v>0</v>
          </cell>
          <cell r="HL785">
            <v>0</v>
          </cell>
          <cell r="HM785">
            <v>0</v>
          </cell>
          <cell r="HN785">
            <v>0</v>
          </cell>
          <cell r="HO785">
            <v>0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0</v>
          </cell>
          <cell r="HU785">
            <v>0</v>
          </cell>
          <cell r="HV785">
            <v>0</v>
          </cell>
          <cell r="HW785">
            <v>0</v>
          </cell>
          <cell r="HX785">
            <v>0</v>
          </cell>
          <cell r="HY785">
            <v>0</v>
          </cell>
          <cell r="HZ785">
            <v>0</v>
          </cell>
          <cell r="IA785">
            <v>0</v>
          </cell>
          <cell r="IB785">
            <v>0</v>
          </cell>
          <cell r="IC785">
            <v>0</v>
          </cell>
          <cell r="ID785">
            <v>0</v>
          </cell>
          <cell r="IE785">
            <v>0</v>
          </cell>
          <cell r="IF785">
            <v>0</v>
          </cell>
          <cell r="IG785">
            <v>0</v>
          </cell>
          <cell r="IH785">
            <v>0</v>
          </cell>
          <cell r="II785">
            <v>0</v>
          </cell>
          <cell r="IJ785">
            <v>0</v>
          </cell>
          <cell r="IK785">
            <v>0</v>
          </cell>
          <cell r="IL785">
            <v>0</v>
          </cell>
          <cell r="IM785">
            <v>0</v>
          </cell>
          <cell r="IN785">
            <v>0</v>
          </cell>
          <cell r="IO785">
            <v>0</v>
          </cell>
          <cell r="IP785">
            <v>0</v>
          </cell>
          <cell r="IQ785">
            <v>0</v>
          </cell>
          <cell r="IR785">
            <v>0</v>
          </cell>
          <cell r="IS785">
            <v>0</v>
          </cell>
          <cell r="IT785">
            <v>0</v>
          </cell>
          <cell r="IU785">
            <v>0</v>
          </cell>
          <cell r="IV785">
            <v>0</v>
          </cell>
          <cell r="IW785">
            <v>0</v>
          </cell>
          <cell r="IX785">
            <v>0</v>
          </cell>
          <cell r="IY785">
            <v>0</v>
          </cell>
          <cell r="IZ785">
            <v>0</v>
          </cell>
          <cell r="JA785">
            <v>0</v>
          </cell>
          <cell r="JB785">
            <v>0</v>
          </cell>
          <cell r="JC785">
            <v>0</v>
          </cell>
          <cell r="JD785">
            <v>0</v>
          </cell>
          <cell r="JE785">
            <v>0</v>
          </cell>
          <cell r="JF785">
            <v>0</v>
          </cell>
          <cell r="JG785">
            <v>0</v>
          </cell>
          <cell r="JH785">
            <v>0</v>
          </cell>
          <cell r="JI785">
            <v>0</v>
          </cell>
          <cell r="JJ785">
            <v>0</v>
          </cell>
          <cell r="JK785">
            <v>0</v>
          </cell>
          <cell r="JL785">
            <v>0</v>
          </cell>
          <cell r="JM785">
            <v>0</v>
          </cell>
          <cell r="JN785">
            <v>0</v>
          </cell>
          <cell r="JO785">
            <v>0</v>
          </cell>
          <cell r="JP785">
            <v>0</v>
          </cell>
          <cell r="JQ785">
            <v>0</v>
          </cell>
        </row>
        <row r="786"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0</v>
          </cell>
          <cell r="FF786">
            <v>0</v>
          </cell>
          <cell r="FG786">
            <v>0</v>
          </cell>
          <cell r="FH786">
            <v>0</v>
          </cell>
          <cell r="FI786">
            <v>0</v>
          </cell>
          <cell r="FJ786">
            <v>0</v>
          </cell>
          <cell r="FK786">
            <v>0</v>
          </cell>
          <cell r="FL786">
            <v>0</v>
          </cell>
          <cell r="FM786">
            <v>0</v>
          </cell>
          <cell r="FN786">
            <v>0</v>
          </cell>
          <cell r="FO786">
            <v>0</v>
          </cell>
          <cell r="FP786">
            <v>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0</v>
          </cell>
          <cell r="GD786">
            <v>0</v>
          </cell>
          <cell r="GE786">
            <v>0</v>
          </cell>
          <cell r="GF786">
            <v>0</v>
          </cell>
          <cell r="GG786">
            <v>0</v>
          </cell>
          <cell r="GH786">
            <v>0</v>
          </cell>
          <cell r="GI786">
            <v>0</v>
          </cell>
          <cell r="GJ786">
            <v>0</v>
          </cell>
          <cell r="GK786">
            <v>0</v>
          </cell>
          <cell r="GL786">
            <v>0</v>
          </cell>
          <cell r="GM786">
            <v>0</v>
          </cell>
          <cell r="GN786">
            <v>0</v>
          </cell>
          <cell r="GO786">
            <v>0</v>
          </cell>
          <cell r="GP786">
            <v>0</v>
          </cell>
          <cell r="GQ786">
            <v>0</v>
          </cell>
          <cell r="GR786">
            <v>0</v>
          </cell>
          <cell r="GS786">
            <v>0</v>
          </cell>
          <cell r="GT786">
            <v>0</v>
          </cell>
          <cell r="GU786">
            <v>0</v>
          </cell>
          <cell r="GV786">
            <v>0</v>
          </cell>
          <cell r="GW786">
            <v>0</v>
          </cell>
          <cell r="GX786">
            <v>0</v>
          </cell>
          <cell r="GY786">
            <v>0</v>
          </cell>
          <cell r="GZ786">
            <v>0</v>
          </cell>
          <cell r="HA786">
            <v>0</v>
          </cell>
          <cell r="HB786">
            <v>0</v>
          </cell>
          <cell r="HC786">
            <v>0</v>
          </cell>
          <cell r="HD786">
            <v>0</v>
          </cell>
          <cell r="HE786">
            <v>0</v>
          </cell>
          <cell r="HF786">
            <v>0</v>
          </cell>
          <cell r="HG786">
            <v>0</v>
          </cell>
          <cell r="HH786">
            <v>0</v>
          </cell>
          <cell r="HI786">
            <v>0</v>
          </cell>
          <cell r="HJ786">
            <v>0</v>
          </cell>
          <cell r="HK786">
            <v>0</v>
          </cell>
          <cell r="HL786">
            <v>0</v>
          </cell>
          <cell r="HM786">
            <v>0</v>
          </cell>
          <cell r="HN786">
            <v>0</v>
          </cell>
          <cell r="HO786">
            <v>0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0</v>
          </cell>
          <cell r="HU786">
            <v>0</v>
          </cell>
          <cell r="HV786">
            <v>0</v>
          </cell>
          <cell r="HW786">
            <v>0</v>
          </cell>
          <cell r="HX786">
            <v>0</v>
          </cell>
          <cell r="HY786">
            <v>0</v>
          </cell>
          <cell r="HZ786">
            <v>0</v>
          </cell>
          <cell r="IA786">
            <v>0</v>
          </cell>
          <cell r="IB786">
            <v>0</v>
          </cell>
          <cell r="IC786">
            <v>0</v>
          </cell>
          <cell r="ID786">
            <v>0</v>
          </cell>
          <cell r="IE786">
            <v>0</v>
          </cell>
          <cell r="IF786">
            <v>0</v>
          </cell>
          <cell r="IG786">
            <v>0</v>
          </cell>
          <cell r="IH786">
            <v>0</v>
          </cell>
          <cell r="II786">
            <v>0</v>
          </cell>
          <cell r="IJ786">
            <v>0</v>
          </cell>
          <cell r="IK786">
            <v>0</v>
          </cell>
          <cell r="IL786">
            <v>0</v>
          </cell>
          <cell r="IM786">
            <v>0</v>
          </cell>
          <cell r="IN786">
            <v>0</v>
          </cell>
          <cell r="IO786">
            <v>0</v>
          </cell>
          <cell r="IP786">
            <v>0</v>
          </cell>
          <cell r="IQ786">
            <v>0</v>
          </cell>
          <cell r="IR786">
            <v>0</v>
          </cell>
          <cell r="IS786">
            <v>0</v>
          </cell>
          <cell r="IT786">
            <v>0</v>
          </cell>
          <cell r="IU786">
            <v>0</v>
          </cell>
          <cell r="IV786">
            <v>0</v>
          </cell>
          <cell r="IW786">
            <v>0</v>
          </cell>
          <cell r="IX786">
            <v>0</v>
          </cell>
          <cell r="IY786">
            <v>0</v>
          </cell>
          <cell r="IZ786">
            <v>0</v>
          </cell>
          <cell r="JA786">
            <v>0</v>
          </cell>
          <cell r="JB786">
            <v>0</v>
          </cell>
          <cell r="JC786">
            <v>0</v>
          </cell>
          <cell r="JD786">
            <v>0</v>
          </cell>
          <cell r="JE786">
            <v>0</v>
          </cell>
          <cell r="JF786">
            <v>0</v>
          </cell>
          <cell r="JG786">
            <v>0</v>
          </cell>
          <cell r="JH786">
            <v>0</v>
          </cell>
          <cell r="JI786">
            <v>0</v>
          </cell>
          <cell r="JJ786">
            <v>0</v>
          </cell>
          <cell r="JK786">
            <v>0</v>
          </cell>
          <cell r="JL786">
            <v>0</v>
          </cell>
          <cell r="JM786">
            <v>0</v>
          </cell>
          <cell r="JN786">
            <v>0</v>
          </cell>
          <cell r="JO786">
            <v>0</v>
          </cell>
          <cell r="JP786">
            <v>0</v>
          </cell>
          <cell r="JQ786">
            <v>0</v>
          </cell>
        </row>
        <row r="787">
          <cell r="D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0</v>
          </cell>
          <cell r="FF787">
            <v>0</v>
          </cell>
          <cell r="FG787">
            <v>0</v>
          </cell>
          <cell r="FH787">
            <v>0</v>
          </cell>
          <cell r="FI787">
            <v>0</v>
          </cell>
          <cell r="FJ787">
            <v>0</v>
          </cell>
          <cell r="FK787">
            <v>0</v>
          </cell>
          <cell r="FL787">
            <v>0</v>
          </cell>
          <cell r="FM787">
            <v>0</v>
          </cell>
          <cell r="FN787">
            <v>0</v>
          </cell>
          <cell r="FO787">
            <v>0</v>
          </cell>
          <cell r="FP787">
            <v>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0</v>
          </cell>
          <cell r="GD787">
            <v>0</v>
          </cell>
          <cell r="GE787">
            <v>0</v>
          </cell>
          <cell r="GF787">
            <v>0</v>
          </cell>
          <cell r="GG787">
            <v>0</v>
          </cell>
          <cell r="GH787">
            <v>0</v>
          </cell>
          <cell r="GI787">
            <v>0</v>
          </cell>
          <cell r="GJ787">
            <v>0</v>
          </cell>
          <cell r="GK787">
            <v>0</v>
          </cell>
          <cell r="GL787">
            <v>0</v>
          </cell>
          <cell r="GM787">
            <v>0</v>
          </cell>
          <cell r="GN787">
            <v>0</v>
          </cell>
          <cell r="GO787">
            <v>0</v>
          </cell>
          <cell r="GP787">
            <v>0</v>
          </cell>
          <cell r="GQ787">
            <v>0</v>
          </cell>
          <cell r="GR787">
            <v>0</v>
          </cell>
          <cell r="GS787">
            <v>0</v>
          </cell>
          <cell r="GT787">
            <v>0</v>
          </cell>
          <cell r="GU787">
            <v>0</v>
          </cell>
          <cell r="GV787">
            <v>0</v>
          </cell>
          <cell r="GW787">
            <v>0</v>
          </cell>
          <cell r="GX787">
            <v>0</v>
          </cell>
          <cell r="GY787">
            <v>0</v>
          </cell>
          <cell r="GZ787">
            <v>0</v>
          </cell>
          <cell r="HA787">
            <v>0</v>
          </cell>
          <cell r="HB787">
            <v>0</v>
          </cell>
          <cell r="HC787">
            <v>0</v>
          </cell>
          <cell r="HD787">
            <v>0</v>
          </cell>
          <cell r="HE787">
            <v>0</v>
          </cell>
          <cell r="HF787">
            <v>0</v>
          </cell>
          <cell r="HG787">
            <v>0</v>
          </cell>
          <cell r="HH787">
            <v>0</v>
          </cell>
          <cell r="HI787">
            <v>0</v>
          </cell>
          <cell r="HJ787">
            <v>0</v>
          </cell>
          <cell r="HK787">
            <v>0</v>
          </cell>
          <cell r="HL787">
            <v>0</v>
          </cell>
          <cell r="HM787">
            <v>0</v>
          </cell>
          <cell r="HN787">
            <v>0</v>
          </cell>
          <cell r="HO787">
            <v>0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0</v>
          </cell>
          <cell r="HU787">
            <v>0</v>
          </cell>
          <cell r="HV787">
            <v>0</v>
          </cell>
          <cell r="HW787">
            <v>0</v>
          </cell>
          <cell r="HX787">
            <v>0</v>
          </cell>
          <cell r="HY787">
            <v>0</v>
          </cell>
          <cell r="HZ787">
            <v>0</v>
          </cell>
          <cell r="IA787">
            <v>0</v>
          </cell>
          <cell r="IB787">
            <v>0</v>
          </cell>
          <cell r="IC787">
            <v>0</v>
          </cell>
          <cell r="ID787">
            <v>0</v>
          </cell>
          <cell r="IE787">
            <v>0</v>
          </cell>
          <cell r="IF787">
            <v>0</v>
          </cell>
          <cell r="IG787">
            <v>0</v>
          </cell>
          <cell r="IH787">
            <v>0</v>
          </cell>
          <cell r="II787">
            <v>0</v>
          </cell>
          <cell r="IJ787">
            <v>0</v>
          </cell>
          <cell r="IK787">
            <v>0</v>
          </cell>
          <cell r="IL787">
            <v>0</v>
          </cell>
          <cell r="IM787">
            <v>0</v>
          </cell>
          <cell r="IN787">
            <v>0</v>
          </cell>
          <cell r="IO787">
            <v>0</v>
          </cell>
          <cell r="IP787">
            <v>0</v>
          </cell>
          <cell r="IQ787">
            <v>0</v>
          </cell>
          <cell r="IR787">
            <v>0</v>
          </cell>
          <cell r="IS787">
            <v>0</v>
          </cell>
          <cell r="IT787">
            <v>0</v>
          </cell>
          <cell r="IU787">
            <v>0</v>
          </cell>
          <cell r="IV787">
            <v>0</v>
          </cell>
          <cell r="IW787">
            <v>0</v>
          </cell>
          <cell r="IX787">
            <v>0</v>
          </cell>
          <cell r="IY787">
            <v>0</v>
          </cell>
          <cell r="IZ787">
            <v>0</v>
          </cell>
          <cell r="JA787">
            <v>0</v>
          </cell>
          <cell r="JB787">
            <v>0</v>
          </cell>
          <cell r="JC787">
            <v>0</v>
          </cell>
          <cell r="JD787">
            <v>0</v>
          </cell>
          <cell r="JE787">
            <v>0</v>
          </cell>
          <cell r="JF787">
            <v>0</v>
          </cell>
          <cell r="JG787">
            <v>0</v>
          </cell>
          <cell r="JH787">
            <v>0</v>
          </cell>
          <cell r="JI787">
            <v>0</v>
          </cell>
          <cell r="JJ787">
            <v>0</v>
          </cell>
          <cell r="JK787">
            <v>0</v>
          </cell>
          <cell r="JL787">
            <v>0</v>
          </cell>
          <cell r="JM787">
            <v>0</v>
          </cell>
          <cell r="JN787">
            <v>0</v>
          </cell>
          <cell r="JO787">
            <v>0</v>
          </cell>
          <cell r="JP787">
            <v>0</v>
          </cell>
          <cell r="JQ787">
            <v>0</v>
          </cell>
        </row>
        <row r="788">
          <cell r="D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0</v>
          </cell>
          <cell r="FF788">
            <v>0</v>
          </cell>
          <cell r="FG788">
            <v>0</v>
          </cell>
          <cell r="FH788">
            <v>0</v>
          </cell>
          <cell r="FI788">
            <v>0</v>
          </cell>
          <cell r="FJ788">
            <v>0</v>
          </cell>
          <cell r="FK788">
            <v>0</v>
          </cell>
          <cell r="FL788">
            <v>0</v>
          </cell>
          <cell r="FM788">
            <v>0</v>
          </cell>
          <cell r="FN788">
            <v>0</v>
          </cell>
          <cell r="FO788">
            <v>0</v>
          </cell>
          <cell r="FP788">
            <v>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0</v>
          </cell>
          <cell r="GD788">
            <v>0</v>
          </cell>
          <cell r="GE788">
            <v>0</v>
          </cell>
          <cell r="GF788">
            <v>0</v>
          </cell>
          <cell r="GG788">
            <v>0</v>
          </cell>
          <cell r="GH788">
            <v>0</v>
          </cell>
          <cell r="GI788">
            <v>0</v>
          </cell>
          <cell r="GJ788">
            <v>0</v>
          </cell>
          <cell r="GK788">
            <v>0</v>
          </cell>
          <cell r="GL788">
            <v>0</v>
          </cell>
          <cell r="GM788">
            <v>0</v>
          </cell>
          <cell r="GN788">
            <v>0</v>
          </cell>
          <cell r="GO788">
            <v>0</v>
          </cell>
          <cell r="GP788">
            <v>0</v>
          </cell>
          <cell r="GQ788">
            <v>0</v>
          </cell>
          <cell r="GR788">
            <v>0</v>
          </cell>
          <cell r="GS788">
            <v>0</v>
          </cell>
          <cell r="GT788">
            <v>0</v>
          </cell>
          <cell r="GU788">
            <v>0</v>
          </cell>
          <cell r="GV788">
            <v>0</v>
          </cell>
          <cell r="GW788">
            <v>0</v>
          </cell>
          <cell r="GX788">
            <v>0</v>
          </cell>
          <cell r="GY788">
            <v>0</v>
          </cell>
          <cell r="GZ788">
            <v>0</v>
          </cell>
          <cell r="HA788">
            <v>0</v>
          </cell>
          <cell r="HB788">
            <v>0</v>
          </cell>
          <cell r="HC788">
            <v>0</v>
          </cell>
          <cell r="HD788">
            <v>0</v>
          </cell>
          <cell r="HE788">
            <v>0</v>
          </cell>
          <cell r="HF788">
            <v>0</v>
          </cell>
          <cell r="HG788">
            <v>0</v>
          </cell>
          <cell r="HH788">
            <v>0</v>
          </cell>
          <cell r="HI788">
            <v>0</v>
          </cell>
          <cell r="HJ788">
            <v>0</v>
          </cell>
          <cell r="HK788">
            <v>0</v>
          </cell>
          <cell r="HL788">
            <v>0</v>
          </cell>
          <cell r="HM788">
            <v>0</v>
          </cell>
          <cell r="HN788">
            <v>0</v>
          </cell>
          <cell r="HO788">
            <v>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0</v>
          </cell>
          <cell r="HU788">
            <v>0</v>
          </cell>
          <cell r="HV788">
            <v>0</v>
          </cell>
          <cell r="HW788">
            <v>0</v>
          </cell>
          <cell r="HX788">
            <v>0</v>
          </cell>
          <cell r="HY788">
            <v>0</v>
          </cell>
          <cell r="HZ788">
            <v>0</v>
          </cell>
          <cell r="IA788">
            <v>0</v>
          </cell>
          <cell r="IB788">
            <v>0</v>
          </cell>
          <cell r="IC788">
            <v>0</v>
          </cell>
          <cell r="ID788">
            <v>0</v>
          </cell>
          <cell r="IE788">
            <v>0</v>
          </cell>
          <cell r="IF788">
            <v>0</v>
          </cell>
          <cell r="IG788">
            <v>0</v>
          </cell>
          <cell r="IH788">
            <v>0</v>
          </cell>
          <cell r="II788">
            <v>0</v>
          </cell>
          <cell r="IJ788">
            <v>0</v>
          </cell>
          <cell r="IK788">
            <v>0</v>
          </cell>
          <cell r="IL788">
            <v>0</v>
          </cell>
          <cell r="IM788">
            <v>0</v>
          </cell>
          <cell r="IN788">
            <v>0</v>
          </cell>
          <cell r="IO788">
            <v>0</v>
          </cell>
          <cell r="IP788">
            <v>0</v>
          </cell>
          <cell r="IQ788">
            <v>0</v>
          </cell>
          <cell r="IR788">
            <v>0</v>
          </cell>
          <cell r="IS788">
            <v>0</v>
          </cell>
          <cell r="IT788">
            <v>0</v>
          </cell>
          <cell r="IU788">
            <v>0</v>
          </cell>
          <cell r="IV788">
            <v>0</v>
          </cell>
          <cell r="IW788">
            <v>0</v>
          </cell>
          <cell r="IX788">
            <v>0</v>
          </cell>
          <cell r="IY788">
            <v>0</v>
          </cell>
          <cell r="IZ788">
            <v>0</v>
          </cell>
          <cell r="JA788">
            <v>0</v>
          </cell>
          <cell r="JB788">
            <v>0</v>
          </cell>
          <cell r="JC788">
            <v>0</v>
          </cell>
          <cell r="JD788">
            <v>0</v>
          </cell>
          <cell r="JE788">
            <v>0</v>
          </cell>
          <cell r="JF788">
            <v>0</v>
          </cell>
          <cell r="JG788">
            <v>0</v>
          </cell>
          <cell r="JH788">
            <v>0</v>
          </cell>
          <cell r="JI788">
            <v>0</v>
          </cell>
          <cell r="JJ788">
            <v>0</v>
          </cell>
          <cell r="JK788">
            <v>0</v>
          </cell>
          <cell r="JL788">
            <v>0</v>
          </cell>
          <cell r="JM788">
            <v>0</v>
          </cell>
          <cell r="JN788">
            <v>0</v>
          </cell>
          <cell r="JO788">
            <v>0</v>
          </cell>
          <cell r="JP788">
            <v>0</v>
          </cell>
          <cell r="JQ788">
            <v>0</v>
          </cell>
        </row>
        <row r="789">
          <cell r="D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O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B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G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  <cell r="IH789">
            <v>0</v>
          </cell>
          <cell r="II789">
            <v>0</v>
          </cell>
          <cell r="IJ789">
            <v>0</v>
          </cell>
          <cell r="IK789">
            <v>0</v>
          </cell>
          <cell r="IL789">
            <v>0</v>
          </cell>
          <cell r="IM789">
            <v>0</v>
          </cell>
          <cell r="IN789">
            <v>0</v>
          </cell>
          <cell r="IO789">
            <v>0</v>
          </cell>
          <cell r="IP789">
            <v>0</v>
          </cell>
          <cell r="IQ789">
            <v>0</v>
          </cell>
          <cell r="IR789">
            <v>0</v>
          </cell>
          <cell r="IS789">
            <v>0</v>
          </cell>
          <cell r="IT789">
            <v>0</v>
          </cell>
          <cell r="IU789">
            <v>0</v>
          </cell>
          <cell r="IV789">
            <v>0</v>
          </cell>
          <cell r="IW789">
            <v>0</v>
          </cell>
          <cell r="IX789">
            <v>0</v>
          </cell>
          <cell r="IY789">
            <v>0</v>
          </cell>
          <cell r="IZ789">
            <v>0</v>
          </cell>
          <cell r="JA789">
            <v>0</v>
          </cell>
          <cell r="JB789">
            <v>0</v>
          </cell>
          <cell r="JC789">
            <v>0</v>
          </cell>
          <cell r="JD789">
            <v>0</v>
          </cell>
          <cell r="JE789">
            <v>0</v>
          </cell>
          <cell r="JF789">
            <v>0</v>
          </cell>
          <cell r="JG789">
            <v>0</v>
          </cell>
          <cell r="JH789">
            <v>0</v>
          </cell>
          <cell r="JI789">
            <v>0</v>
          </cell>
          <cell r="JJ789">
            <v>0</v>
          </cell>
          <cell r="JK789">
            <v>0</v>
          </cell>
          <cell r="JL789">
            <v>0</v>
          </cell>
          <cell r="JM789">
            <v>0</v>
          </cell>
          <cell r="JN789">
            <v>0</v>
          </cell>
          <cell r="JO789">
            <v>0</v>
          </cell>
          <cell r="JP789">
            <v>0</v>
          </cell>
          <cell r="JQ789">
            <v>0</v>
          </cell>
        </row>
        <row r="790">
          <cell r="D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0</v>
          </cell>
          <cell r="FF790">
            <v>0</v>
          </cell>
          <cell r="FG790">
            <v>0</v>
          </cell>
          <cell r="FH790">
            <v>0</v>
          </cell>
          <cell r="FI790">
            <v>0</v>
          </cell>
          <cell r="FJ790">
            <v>0</v>
          </cell>
          <cell r="FK790">
            <v>0</v>
          </cell>
          <cell r="FL790">
            <v>0</v>
          </cell>
          <cell r="FM790">
            <v>0</v>
          </cell>
          <cell r="FN790">
            <v>0</v>
          </cell>
          <cell r="FO790">
            <v>0</v>
          </cell>
          <cell r="FP790">
            <v>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0</v>
          </cell>
          <cell r="GD790">
            <v>0</v>
          </cell>
          <cell r="GE790">
            <v>0</v>
          </cell>
          <cell r="GF790">
            <v>0</v>
          </cell>
          <cell r="GG790">
            <v>0</v>
          </cell>
          <cell r="GH790">
            <v>0</v>
          </cell>
          <cell r="GI790">
            <v>0</v>
          </cell>
          <cell r="GJ790">
            <v>0</v>
          </cell>
          <cell r="GK790">
            <v>0</v>
          </cell>
          <cell r="GL790">
            <v>0</v>
          </cell>
          <cell r="GM790">
            <v>0</v>
          </cell>
          <cell r="GN790">
            <v>0</v>
          </cell>
          <cell r="GO790">
            <v>0</v>
          </cell>
          <cell r="GP790">
            <v>0</v>
          </cell>
          <cell r="GQ790">
            <v>0</v>
          </cell>
          <cell r="GR790">
            <v>0</v>
          </cell>
          <cell r="GS790">
            <v>0</v>
          </cell>
          <cell r="GT790">
            <v>0</v>
          </cell>
          <cell r="GU790">
            <v>0</v>
          </cell>
          <cell r="GV790">
            <v>0</v>
          </cell>
          <cell r="GW790">
            <v>0</v>
          </cell>
          <cell r="GX790">
            <v>0</v>
          </cell>
          <cell r="GY790">
            <v>0</v>
          </cell>
          <cell r="GZ790">
            <v>0</v>
          </cell>
          <cell r="HA790">
            <v>0</v>
          </cell>
          <cell r="HB790">
            <v>0</v>
          </cell>
          <cell r="HC790">
            <v>0</v>
          </cell>
          <cell r="HD790">
            <v>0</v>
          </cell>
          <cell r="HE790">
            <v>0</v>
          </cell>
          <cell r="HF790">
            <v>0</v>
          </cell>
          <cell r="HG790">
            <v>0</v>
          </cell>
          <cell r="HH790">
            <v>0</v>
          </cell>
          <cell r="HI790">
            <v>0</v>
          </cell>
          <cell r="HJ790">
            <v>0</v>
          </cell>
          <cell r="HK790">
            <v>0</v>
          </cell>
          <cell r="HL790">
            <v>0</v>
          </cell>
          <cell r="HM790">
            <v>0</v>
          </cell>
          <cell r="HN790">
            <v>0</v>
          </cell>
          <cell r="HO790">
            <v>0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0</v>
          </cell>
          <cell r="HU790">
            <v>0</v>
          </cell>
          <cell r="HV790">
            <v>0</v>
          </cell>
          <cell r="HW790">
            <v>0</v>
          </cell>
          <cell r="HX790">
            <v>0</v>
          </cell>
          <cell r="HY790">
            <v>0</v>
          </cell>
          <cell r="HZ790">
            <v>0</v>
          </cell>
          <cell r="IA790">
            <v>0</v>
          </cell>
          <cell r="IB790">
            <v>0</v>
          </cell>
          <cell r="IC790">
            <v>0</v>
          </cell>
          <cell r="ID790">
            <v>0</v>
          </cell>
          <cell r="IE790">
            <v>0</v>
          </cell>
          <cell r="IF790">
            <v>0</v>
          </cell>
          <cell r="IG790">
            <v>0</v>
          </cell>
          <cell r="IH790">
            <v>0</v>
          </cell>
          <cell r="II790">
            <v>0</v>
          </cell>
          <cell r="IJ790">
            <v>0</v>
          </cell>
          <cell r="IK790">
            <v>0</v>
          </cell>
          <cell r="IL790">
            <v>0</v>
          </cell>
          <cell r="IM790">
            <v>0</v>
          </cell>
          <cell r="IN790">
            <v>0</v>
          </cell>
          <cell r="IO790">
            <v>0</v>
          </cell>
          <cell r="IP790">
            <v>0</v>
          </cell>
          <cell r="IQ790">
            <v>0</v>
          </cell>
          <cell r="IR790">
            <v>0</v>
          </cell>
          <cell r="IS790">
            <v>0</v>
          </cell>
          <cell r="IT790">
            <v>0</v>
          </cell>
          <cell r="IU790">
            <v>0</v>
          </cell>
          <cell r="IV790">
            <v>0</v>
          </cell>
          <cell r="IW790">
            <v>0</v>
          </cell>
          <cell r="IX790">
            <v>0</v>
          </cell>
          <cell r="IY790">
            <v>0</v>
          </cell>
          <cell r="IZ790">
            <v>0</v>
          </cell>
          <cell r="JA790">
            <v>0</v>
          </cell>
          <cell r="JB790">
            <v>0</v>
          </cell>
          <cell r="JC790">
            <v>0</v>
          </cell>
          <cell r="JD790">
            <v>0</v>
          </cell>
          <cell r="JE790">
            <v>0</v>
          </cell>
          <cell r="JF790">
            <v>0</v>
          </cell>
          <cell r="JG790">
            <v>0</v>
          </cell>
          <cell r="JH790">
            <v>0</v>
          </cell>
          <cell r="JI790">
            <v>0</v>
          </cell>
          <cell r="JJ790">
            <v>0</v>
          </cell>
          <cell r="JK790">
            <v>0</v>
          </cell>
          <cell r="JL790">
            <v>0</v>
          </cell>
          <cell r="JM790">
            <v>0</v>
          </cell>
          <cell r="JN790">
            <v>0</v>
          </cell>
          <cell r="JO790">
            <v>0</v>
          </cell>
          <cell r="JP790">
            <v>0</v>
          </cell>
          <cell r="JQ790">
            <v>0</v>
          </cell>
        </row>
        <row r="791"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0</v>
          </cell>
          <cell r="FL791">
            <v>0</v>
          </cell>
          <cell r="FM791">
            <v>0</v>
          </cell>
          <cell r="FN791">
            <v>0</v>
          </cell>
          <cell r="FO791">
            <v>0</v>
          </cell>
          <cell r="FP791">
            <v>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0</v>
          </cell>
          <cell r="GJ791">
            <v>0</v>
          </cell>
          <cell r="GK791">
            <v>0</v>
          </cell>
          <cell r="GL791">
            <v>0</v>
          </cell>
          <cell r="GM791">
            <v>0</v>
          </cell>
          <cell r="GN791">
            <v>0</v>
          </cell>
          <cell r="GO791">
            <v>0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0</v>
          </cell>
          <cell r="GW791">
            <v>0</v>
          </cell>
          <cell r="GX791">
            <v>0</v>
          </cell>
          <cell r="GY791">
            <v>0</v>
          </cell>
          <cell r="GZ791">
            <v>0</v>
          </cell>
          <cell r="HA791">
            <v>0</v>
          </cell>
          <cell r="HB791">
            <v>0</v>
          </cell>
          <cell r="HC791">
            <v>0</v>
          </cell>
          <cell r="HD791">
            <v>0</v>
          </cell>
          <cell r="HE791">
            <v>0</v>
          </cell>
          <cell r="HF791">
            <v>0</v>
          </cell>
          <cell r="HG791">
            <v>0</v>
          </cell>
          <cell r="HH791">
            <v>0</v>
          </cell>
          <cell r="HI791">
            <v>0</v>
          </cell>
          <cell r="HJ791">
            <v>0</v>
          </cell>
          <cell r="HK791">
            <v>0</v>
          </cell>
          <cell r="HL791">
            <v>0</v>
          </cell>
          <cell r="HM791">
            <v>0</v>
          </cell>
          <cell r="HN791">
            <v>0</v>
          </cell>
          <cell r="HO791">
            <v>0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0</v>
          </cell>
          <cell r="HW791">
            <v>0</v>
          </cell>
          <cell r="HX791">
            <v>0</v>
          </cell>
          <cell r="HY791">
            <v>0</v>
          </cell>
          <cell r="HZ791">
            <v>0</v>
          </cell>
          <cell r="IA791">
            <v>0</v>
          </cell>
          <cell r="IB791">
            <v>0</v>
          </cell>
          <cell r="IC791">
            <v>0</v>
          </cell>
          <cell r="ID791">
            <v>0</v>
          </cell>
          <cell r="IE791">
            <v>0</v>
          </cell>
          <cell r="IF791">
            <v>0</v>
          </cell>
          <cell r="IG791">
            <v>0</v>
          </cell>
          <cell r="IH791">
            <v>0</v>
          </cell>
          <cell r="II791">
            <v>0</v>
          </cell>
          <cell r="IJ791">
            <v>0</v>
          </cell>
          <cell r="IK791">
            <v>0</v>
          </cell>
          <cell r="IL791">
            <v>0</v>
          </cell>
          <cell r="IM791">
            <v>0</v>
          </cell>
          <cell r="IN791">
            <v>0</v>
          </cell>
          <cell r="IO791">
            <v>0</v>
          </cell>
          <cell r="IP791">
            <v>0</v>
          </cell>
          <cell r="IQ791">
            <v>0</v>
          </cell>
          <cell r="IR791">
            <v>0</v>
          </cell>
          <cell r="IS791">
            <v>0</v>
          </cell>
          <cell r="IT791">
            <v>0</v>
          </cell>
          <cell r="IU791">
            <v>0</v>
          </cell>
          <cell r="IV791">
            <v>0</v>
          </cell>
          <cell r="IW791">
            <v>0</v>
          </cell>
          <cell r="IX791">
            <v>0</v>
          </cell>
          <cell r="IY791">
            <v>0</v>
          </cell>
          <cell r="IZ791">
            <v>0</v>
          </cell>
          <cell r="JA791">
            <v>0</v>
          </cell>
          <cell r="JB791">
            <v>0</v>
          </cell>
          <cell r="JC791">
            <v>0</v>
          </cell>
          <cell r="JD791">
            <v>0</v>
          </cell>
          <cell r="JE791">
            <v>0</v>
          </cell>
          <cell r="JF791">
            <v>0</v>
          </cell>
          <cell r="JG791">
            <v>0</v>
          </cell>
          <cell r="JH791">
            <v>0</v>
          </cell>
          <cell r="JI791">
            <v>0</v>
          </cell>
          <cell r="JJ791">
            <v>0</v>
          </cell>
          <cell r="JK791">
            <v>0</v>
          </cell>
          <cell r="JL791">
            <v>0</v>
          </cell>
          <cell r="JM791">
            <v>0</v>
          </cell>
          <cell r="JN791">
            <v>0</v>
          </cell>
          <cell r="JO791">
            <v>0</v>
          </cell>
          <cell r="JP791">
            <v>0</v>
          </cell>
          <cell r="JQ791">
            <v>0</v>
          </cell>
        </row>
        <row r="792"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0</v>
          </cell>
          <cell r="FL792">
            <v>0</v>
          </cell>
          <cell r="FM792">
            <v>0</v>
          </cell>
          <cell r="FN792">
            <v>0</v>
          </cell>
          <cell r="FO792">
            <v>0</v>
          </cell>
          <cell r="FP792">
            <v>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0</v>
          </cell>
          <cell r="GJ792">
            <v>0</v>
          </cell>
          <cell r="GK792">
            <v>0</v>
          </cell>
          <cell r="GL792">
            <v>0</v>
          </cell>
          <cell r="GM792">
            <v>0</v>
          </cell>
          <cell r="GN792">
            <v>0</v>
          </cell>
          <cell r="GO792">
            <v>0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0</v>
          </cell>
          <cell r="GW792">
            <v>0</v>
          </cell>
          <cell r="GX792">
            <v>0</v>
          </cell>
          <cell r="GY792">
            <v>0</v>
          </cell>
          <cell r="GZ792">
            <v>0</v>
          </cell>
          <cell r="HA792">
            <v>0</v>
          </cell>
          <cell r="HB792">
            <v>0</v>
          </cell>
          <cell r="HC792">
            <v>0</v>
          </cell>
          <cell r="HD792">
            <v>0</v>
          </cell>
          <cell r="HE792">
            <v>0</v>
          </cell>
          <cell r="HF792">
            <v>0</v>
          </cell>
          <cell r="HG792">
            <v>0</v>
          </cell>
          <cell r="HH792">
            <v>0</v>
          </cell>
          <cell r="HI792">
            <v>0</v>
          </cell>
          <cell r="HJ792">
            <v>0</v>
          </cell>
          <cell r="HK792">
            <v>0</v>
          </cell>
          <cell r="HL792">
            <v>0</v>
          </cell>
          <cell r="HM792">
            <v>0</v>
          </cell>
          <cell r="HN792">
            <v>0</v>
          </cell>
          <cell r="HO792">
            <v>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0</v>
          </cell>
          <cell r="HW792">
            <v>0</v>
          </cell>
          <cell r="HX792">
            <v>0</v>
          </cell>
          <cell r="HY792">
            <v>0</v>
          </cell>
          <cell r="HZ792">
            <v>0</v>
          </cell>
          <cell r="IA792">
            <v>0</v>
          </cell>
          <cell r="IB792">
            <v>0</v>
          </cell>
          <cell r="IC792">
            <v>0</v>
          </cell>
          <cell r="ID792">
            <v>0</v>
          </cell>
          <cell r="IE792">
            <v>0</v>
          </cell>
          <cell r="IF792">
            <v>0</v>
          </cell>
          <cell r="IG792">
            <v>0</v>
          </cell>
          <cell r="IH792">
            <v>0</v>
          </cell>
          <cell r="II792">
            <v>0</v>
          </cell>
          <cell r="IJ792">
            <v>0</v>
          </cell>
          <cell r="IK792">
            <v>0</v>
          </cell>
          <cell r="IL792">
            <v>0</v>
          </cell>
          <cell r="IM792">
            <v>0</v>
          </cell>
          <cell r="IN792">
            <v>0</v>
          </cell>
          <cell r="IO792">
            <v>0</v>
          </cell>
          <cell r="IP792">
            <v>0</v>
          </cell>
          <cell r="IQ792">
            <v>0</v>
          </cell>
          <cell r="IR792">
            <v>0</v>
          </cell>
          <cell r="IS792">
            <v>0</v>
          </cell>
          <cell r="IT792">
            <v>0</v>
          </cell>
          <cell r="IU792">
            <v>0</v>
          </cell>
          <cell r="IV792">
            <v>0</v>
          </cell>
          <cell r="IW792">
            <v>0</v>
          </cell>
          <cell r="IX792">
            <v>0</v>
          </cell>
          <cell r="IY792">
            <v>0</v>
          </cell>
          <cell r="IZ792">
            <v>0</v>
          </cell>
          <cell r="JA792">
            <v>0</v>
          </cell>
          <cell r="JB792">
            <v>0</v>
          </cell>
          <cell r="JC792">
            <v>0</v>
          </cell>
          <cell r="JD792">
            <v>0</v>
          </cell>
          <cell r="JE792">
            <v>0</v>
          </cell>
          <cell r="JF792">
            <v>0</v>
          </cell>
          <cell r="JG792">
            <v>0</v>
          </cell>
          <cell r="JH792">
            <v>0</v>
          </cell>
          <cell r="JI792">
            <v>0</v>
          </cell>
          <cell r="JJ792">
            <v>0</v>
          </cell>
          <cell r="JK792">
            <v>0</v>
          </cell>
          <cell r="JL792">
            <v>0</v>
          </cell>
          <cell r="JM792">
            <v>0</v>
          </cell>
          <cell r="JN792">
            <v>0</v>
          </cell>
          <cell r="JO792">
            <v>0</v>
          </cell>
          <cell r="JP792">
            <v>0</v>
          </cell>
          <cell r="JQ792">
            <v>0</v>
          </cell>
        </row>
        <row r="793"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0</v>
          </cell>
          <cell r="FF793">
            <v>0</v>
          </cell>
          <cell r="FG793">
            <v>0</v>
          </cell>
          <cell r="FH793">
            <v>0</v>
          </cell>
          <cell r="FI793">
            <v>0</v>
          </cell>
          <cell r="FJ793">
            <v>0</v>
          </cell>
          <cell r="FK793">
            <v>0</v>
          </cell>
          <cell r="FL793">
            <v>0</v>
          </cell>
          <cell r="FM793">
            <v>0</v>
          </cell>
          <cell r="FN793">
            <v>0</v>
          </cell>
          <cell r="FO793">
            <v>0</v>
          </cell>
          <cell r="FP793">
            <v>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0</v>
          </cell>
          <cell r="GD793">
            <v>0</v>
          </cell>
          <cell r="GE793">
            <v>0</v>
          </cell>
          <cell r="GF793">
            <v>0</v>
          </cell>
          <cell r="GG793">
            <v>0</v>
          </cell>
          <cell r="GH793">
            <v>0</v>
          </cell>
          <cell r="GI793">
            <v>0</v>
          </cell>
          <cell r="GJ793">
            <v>0</v>
          </cell>
          <cell r="GK793">
            <v>0</v>
          </cell>
          <cell r="GL793">
            <v>0</v>
          </cell>
          <cell r="GM793">
            <v>0</v>
          </cell>
          <cell r="GN793">
            <v>0</v>
          </cell>
          <cell r="GO793">
            <v>0</v>
          </cell>
          <cell r="GP793">
            <v>0</v>
          </cell>
          <cell r="GQ793">
            <v>0</v>
          </cell>
          <cell r="GR793">
            <v>0</v>
          </cell>
          <cell r="GS793">
            <v>0</v>
          </cell>
          <cell r="GT793">
            <v>0</v>
          </cell>
          <cell r="GU793">
            <v>0</v>
          </cell>
          <cell r="GV793">
            <v>0</v>
          </cell>
          <cell r="GW793">
            <v>0</v>
          </cell>
          <cell r="GX793">
            <v>0</v>
          </cell>
          <cell r="GY793">
            <v>0</v>
          </cell>
          <cell r="GZ793">
            <v>0</v>
          </cell>
          <cell r="HA793">
            <v>0</v>
          </cell>
          <cell r="HB793">
            <v>0</v>
          </cell>
          <cell r="HC793">
            <v>0</v>
          </cell>
          <cell r="HD793">
            <v>0</v>
          </cell>
          <cell r="HE793">
            <v>0</v>
          </cell>
          <cell r="HF793">
            <v>0</v>
          </cell>
          <cell r="HG793">
            <v>0</v>
          </cell>
          <cell r="HH793">
            <v>0</v>
          </cell>
          <cell r="HI793">
            <v>0</v>
          </cell>
          <cell r="HJ793">
            <v>0</v>
          </cell>
          <cell r="HK793">
            <v>0</v>
          </cell>
          <cell r="HL793">
            <v>0</v>
          </cell>
          <cell r="HM793">
            <v>0</v>
          </cell>
          <cell r="HN793">
            <v>0</v>
          </cell>
          <cell r="HO793">
            <v>0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0</v>
          </cell>
          <cell r="HU793">
            <v>0</v>
          </cell>
          <cell r="HV793">
            <v>0</v>
          </cell>
          <cell r="HW793">
            <v>0</v>
          </cell>
          <cell r="HX793">
            <v>0</v>
          </cell>
          <cell r="HY793">
            <v>0</v>
          </cell>
          <cell r="HZ793">
            <v>0</v>
          </cell>
          <cell r="IA793">
            <v>0</v>
          </cell>
          <cell r="IB793">
            <v>0</v>
          </cell>
          <cell r="IC793">
            <v>0</v>
          </cell>
          <cell r="ID793">
            <v>0</v>
          </cell>
          <cell r="IE793">
            <v>0</v>
          </cell>
          <cell r="IF793">
            <v>0</v>
          </cell>
          <cell r="IG793">
            <v>0</v>
          </cell>
          <cell r="IH793">
            <v>0</v>
          </cell>
          <cell r="II793">
            <v>0</v>
          </cell>
          <cell r="IJ793">
            <v>0</v>
          </cell>
          <cell r="IK793">
            <v>0</v>
          </cell>
          <cell r="IL793">
            <v>0</v>
          </cell>
          <cell r="IM793">
            <v>0</v>
          </cell>
          <cell r="IN793">
            <v>0</v>
          </cell>
          <cell r="IO793">
            <v>0</v>
          </cell>
          <cell r="IP793">
            <v>0</v>
          </cell>
          <cell r="IQ793">
            <v>0</v>
          </cell>
          <cell r="IR793">
            <v>0</v>
          </cell>
          <cell r="IS793">
            <v>0</v>
          </cell>
          <cell r="IT793">
            <v>0</v>
          </cell>
          <cell r="IU793">
            <v>0</v>
          </cell>
          <cell r="IV793">
            <v>0</v>
          </cell>
          <cell r="IW793">
            <v>0</v>
          </cell>
          <cell r="IX793">
            <v>0</v>
          </cell>
          <cell r="IY793">
            <v>0</v>
          </cell>
          <cell r="IZ793">
            <v>0</v>
          </cell>
          <cell r="JA793">
            <v>0</v>
          </cell>
          <cell r="JB793">
            <v>0</v>
          </cell>
          <cell r="JC793">
            <v>0</v>
          </cell>
          <cell r="JD793">
            <v>0</v>
          </cell>
          <cell r="JE793">
            <v>0</v>
          </cell>
          <cell r="JF793">
            <v>0</v>
          </cell>
          <cell r="JG793">
            <v>0</v>
          </cell>
          <cell r="JH793">
            <v>0</v>
          </cell>
          <cell r="JI793">
            <v>0</v>
          </cell>
          <cell r="JJ793">
            <v>0</v>
          </cell>
          <cell r="JK793">
            <v>0</v>
          </cell>
          <cell r="JL793">
            <v>0</v>
          </cell>
          <cell r="JM793">
            <v>0</v>
          </cell>
          <cell r="JN793">
            <v>0</v>
          </cell>
          <cell r="JO793">
            <v>0</v>
          </cell>
          <cell r="JP793">
            <v>0</v>
          </cell>
          <cell r="JQ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0</v>
          </cell>
          <cell r="FF794">
            <v>0</v>
          </cell>
          <cell r="FG794">
            <v>0</v>
          </cell>
          <cell r="FH794">
            <v>0</v>
          </cell>
          <cell r="FI794">
            <v>0</v>
          </cell>
          <cell r="FJ794">
            <v>0</v>
          </cell>
          <cell r="FK794">
            <v>0</v>
          </cell>
          <cell r="FL794">
            <v>0</v>
          </cell>
          <cell r="FM794">
            <v>0</v>
          </cell>
          <cell r="FN794">
            <v>0</v>
          </cell>
          <cell r="FO794">
            <v>0</v>
          </cell>
          <cell r="FP794">
            <v>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0</v>
          </cell>
          <cell r="GD794">
            <v>0</v>
          </cell>
          <cell r="GE794">
            <v>0</v>
          </cell>
          <cell r="GF794">
            <v>0</v>
          </cell>
          <cell r="GG794">
            <v>0</v>
          </cell>
          <cell r="GH794">
            <v>0</v>
          </cell>
          <cell r="GI794">
            <v>0</v>
          </cell>
          <cell r="GJ794">
            <v>0</v>
          </cell>
          <cell r="GK794">
            <v>0</v>
          </cell>
          <cell r="GL794">
            <v>0</v>
          </cell>
          <cell r="GM794">
            <v>0</v>
          </cell>
          <cell r="GN794">
            <v>0</v>
          </cell>
          <cell r="GO794">
            <v>0</v>
          </cell>
          <cell r="GP794">
            <v>0</v>
          </cell>
          <cell r="GQ794">
            <v>0</v>
          </cell>
          <cell r="GR794">
            <v>0</v>
          </cell>
          <cell r="GS794">
            <v>0</v>
          </cell>
          <cell r="GT794">
            <v>0</v>
          </cell>
          <cell r="GU794">
            <v>0</v>
          </cell>
          <cell r="GV794">
            <v>0</v>
          </cell>
          <cell r="GW794">
            <v>0</v>
          </cell>
          <cell r="GX794">
            <v>0</v>
          </cell>
          <cell r="GY794">
            <v>0</v>
          </cell>
          <cell r="GZ794">
            <v>0</v>
          </cell>
          <cell r="HA794">
            <v>0</v>
          </cell>
          <cell r="HB794">
            <v>0</v>
          </cell>
          <cell r="HC794">
            <v>0</v>
          </cell>
          <cell r="HD794">
            <v>0</v>
          </cell>
          <cell r="HE794">
            <v>0</v>
          </cell>
          <cell r="HF794">
            <v>0</v>
          </cell>
          <cell r="HG794">
            <v>0</v>
          </cell>
          <cell r="HH794">
            <v>0</v>
          </cell>
          <cell r="HI794">
            <v>0</v>
          </cell>
          <cell r="HJ794">
            <v>0</v>
          </cell>
          <cell r="HK794">
            <v>0</v>
          </cell>
          <cell r="HL794">
            <v>0</v>
          </cell>
          <cell r="HM794">
            <v>0</v>
          </cell>
          <cell r="HN794">
            <v>0</v>
          </cell>
          <cell r="HO794">
            <v>0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0</v>
          </cell>
          <cell r="HU794">
            <v>0</v>
          </cell>
          <cell r="HV794">
            <v>0</v>
          </cell>
          <cell r="HW794">
            <v>0</v>
          </cell>
          <cell r="HX794">
            <v>0</v>
          </cell>
          <cell r="HY794">
            <v>0</v>
          </cell>
          <cell r="HZ794">
            <v>0</v>
          </cell>
          <cell r="IA794">
            <v>0</v>
          </cell>
          <cell r="IB794">
            <v>0</v>
          </cell>
          <cell r="IC794">
            <v>0</v>
          </cell>
          <cell r="ID794">
            <v>0</v>
          </cell>
          <cell r="IE794">
            <v>0</v>
          </cell>
          <cell r="IF794">
            <v>0</v>
          </cell>
          <cell r="IG794">
            <v>0</v>
          </cell>
          <cell r="IH794">
            <v>0</v>
          </cell>
          <cell r="II794">
            <v>0</v>
          </cell>
          <cell r="IJ794">
            <v>0</v>
          </cell>
          <cell r="IK794">
            <v>0</v>
          </cell>
          <cell r="IL794">
            <v>0</v>
          </cell>
          <cell r="IM794">
            <v>0</v>
          </cell>
          <cell r="IN794">
            <v>0</v>
          </cell>
          <cell r="IO794">
            <v>0</v>
          </cell>
          <cell r="IP794">
            <v>0</v>
          </cell>
          <cell r="IQ794">
            <v>0</v>
          </cell>
          <cell r="IR794">
            <v>0</v>
          </cell>
          <cell r="IS794">
            <v>0</v>
          </cell>
          <cell r="IT794">
            <v>0</v>
          </cell>
          <cell r="IU794">
            <v>0</v>
          </cell>
          <cell r="IV794">
            <v>0</v>
          </cell>
          <cell r="IW794">
            <v>0</v>
          </cell>
          <cell r="IX794">
            <v>0</v>
          </cell>
          <cell r="IY794">
            <v>0</v>
          </cell>
          <cell r="IZ794">
            <v>0</v>
          </cell>
          <cell r="JA794">
            <v>0</v>
          </cell>
          <cell r="JB794">
            <v>0</v>
          </cell>
          <cell r="JC794">
            <v>0</v>
          </cell>
          <cell r="JD794">
            <v>0</v>
          </cell>
          <cell r="JE794">
            <v>0</v>
          </cell>
          <cell r="JF794">
            <v>0</v>
          </cell>
          <cell r="JG794">
            <v>0</v>
          </cell>
          <cell r="JH794">
            <v>0</v>
          </cell>
          <cell r="JI794">
            <v>0</v>
          </cell>
          <cell r="JJ794">
            <v>0</v>
          </cell>
          <cell r="JK794">
            <v>0</v>
          </cell>
          <cell r="JL794">
            <v>0</v>
          </cell>
          <cell r="JM794">
            <v>0</v>
          </cell>
          <cell r="JN794">
            <v>0</v>
          </cell>
          <cell r="JO794">
            <v>0</v>
          </cell>
          <cell r="JP794">
            <v>0</v>
          </cell>
          <cell r="JQ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0</v>
          </cell>
          <cell r="FF795">
            <v>0</v>
          </cell>
          <cell r="FG795">
            <v>0</v>
          </cell>
          <cell r="FH795">
            <v>0</v>
          </cell>
          <cell r="FI795">
            <v>0</v>
          </cell>
          <cell r="FJ795">
            <v>0</v>
          </cell>
          <cell r="FK795">
            <v>0</v>
          </cell>
          <cell r="FL795">
            <v>0</v>
          </cell>
          <cell r="FM795">
            <v>0</v>
          </cell>
          <cell r="FN795">
            <v>0</v>
          </cell>
          <cell r="FO795">
            <v>0</v>
          </cell>
          <cell r="FP795">
            <v>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0</v>
          </cell>
          <cell r="GD795">
            <v>0</v>
          </cell>
          <cell r="GE795">
            <v>0</v>
          </cell>
          <cell r="GF795">
            <v>0</v>
          </cell>
          <cell r="GG795">
            <v>0</v>
          </cell>
          <cell r="GH795">
            <v>0</v>
          </cell>
          <cell r="GI795">
            <v>0</v>
          </cell>
          <cell r="GJ795">
            <v>0</v>
          </cell>
          <cell r="GK795">
            <v>0</v>
          </cell>
          <cell r="GL795">
            <v>0</v>
          </cell>
          <cell r="GM795">
            <v>0</v>
          </cell>
          <cell r="GN795">
            <v>0</v>
          </cell>
          <cell r="GO795">
            <v>0</v>
          </cell>
          <cell r="GP795">
            <v>0</v>
          </cell>
          <cell r="GQ795">
            <v>0</v>
          </cell>
          <cell r="GR795">
            <v>0</v>
          </cell>
          <cell r="GS795">
            <v>0</v>
          </cell>
          <cell r="GT795">
            <v>0</v>
          </cell>
          <cell r="GU795">
            <v>0</v>
          </cell>
          <cell r="GV795">
            <v>0</v>
          </cell>
          <cell r="GW795">
            <v>0</v>
          </cell>
          <cell r="GX795">
            <v>0</v>
          </cell>
          <cell r="GY795">
            <v>0</v>
          </cell>
          <cell r="GZ795">
            <v>0</v>
          </cell>
          <cell r="HA795">
            <v>0</v>
          </cell>
          <cell r="HB795">
            <v>0</v>
          </cell>
          <cell r="HC795">
            <v>0</v>
          </cell>
          <cell r="HD795">
            <v>0</v>
          </cell>
          <cell r="HE795">
            <v>0</v>
          </cell>
          <cell r="HF795">
            <v>0</v>
          </cell>
          <cell r="HG795">
            <v>0</v>
          </cell>
          <cell r="HH795">
            <v>0</v>
          </cell>
          <cell r="HI795">
            <v>0</v>
          </cell>
          <cell r="HJ795">
            <v>0</v>
          </cell>
          <cell r="HK795">
            <v>0</v>
          </cell>
          <cell r="HL795">
            <v>0</v>
          </cell>
          <cell r="HM795">
            <v>0</v>
          </cell>
          <cell r="HN795">
            <v>0</v>
          </cell>
          <cell r="HO795">
            <v>0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0</v>
          </cell>
          <cell r="HU795">
            <v>0</v>
          </cell>
          <cell r="HV795">
            <v>0</v>
          </cell>
          <cell r="HW795">
            <v>0</v>
          </cell>
          <cell r="HX795">
            <v>0</v>
          </cell>
          <cell r="HY795">
            <v>0</v>
          </cell>
          <cell r="HZ795">
            <v>0</v>
          </cell>
          <cell r="IA795">
            <v>0</v>
          </cell>
          <cell r="IB795">
            <v>0</v>
          </cell>
          <cell r="IC795">
            <v>0</v>
          </cell>
          <cell r="ID795">
            <v>0</v>
          </cell>
          <cell r="IE795">
            <v>0</v>
          </cell>
          <cell r="IF795">
            <v>0</v>
          </cell>
          <cell r="IG795">
            <v>0</v>
          </cell>
          <cell r="IH795">
            <v>0</v>
          </cell>
          <cell r="II795">
            <v>0</v>
          </cell>
          <cell r="IJ795">
            <v>0</v>
          </cell>
          <cell r="IK795">
            <v>0</v>
          </cell>
          <cell r="IL795">
            <v>0</v>
          </cell>
          <cell r="IM795">
            <v>0</v>
          </cell>
          <cell r="IN795">
            <v>0</v>
          </cell>
          <cell r="IO795">
            <v>0</v>
          </cell>
          <cell r="IP795">
            <v>0</v>
          </cell>
          <cell r="IQ795">
            <v>0</v>
          </cell>
          <cell r="IR795">
            <v>0</v>
          </cell>
          <cell r="IS795">
            <v>0</v>
          </cell>
          <cell r="IT795">
            <v>0</v>
          </cell>
          <cell r="IU795">
            <v>0</v>
          </cell>
          <cell r="IV795">
            <v>0</v>
          </cell>
          <cell r="IW795">
            <v>0</v>
          </cell>
          <cell r="IX795">
            <v>0</v>
          </cell>
          <cell r="IY795">
            <v>0</v>
          </cell>
          <cell r="IZ795">
            <v>0</v>
          </cell>
          <cell r="JA795">
            <v>0</v>
          </cell>
          <cell r="JB795">
            <v>0</v>
          </cell>
          <cell r="JC795">
            <v>0</v>
          </cell>
          <cell r="JD795">
            <v>0</v>
          </cell>
          <cell r="JE795">
            <v>0</v>
          </cell>
          <cell r="JF795">
            <v>0</v>
          </cell>
          <cell r="JG795">
            <v>0</v>
          </cell>
          <cell r="JH795">
            <v>0</v>
          </cell>
          <cell r="JI795">
            <v>0</v>
          </cell>
          <cell r="JJ795">
            <v>0</v>
          </cell>
          <cell r="JK795">
            <v>0</v>
          </cell>
          <cell r="JL795">
            <v>0</v>
          </cell>
          <cell r="JM795">
            <v>0</v>
          </cell>
          <cell r="JN795">
            <v>0</v>
          </cell>
          <cell r="JO795">
            <v>0</v>
          </cell>
          <cell r="JP795">
            <v>0</v>
          </cell>
          <cell r="JQ795">
            <v>0</v>
          </cell>
        </row>
        <row r="796">
          <cell r="D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0</v>
          </cell>
          <cell r="FG796">
            <v>0</v>
          </cell>
          <cell r="FH796">
            <v>0</v>
          </cell>
          <cell r="FI796">
            <v>0</v>
          </cell>
          <cell r="FJ796">
            <v>0</v>
          </cell>
          <cell r="FK796">
            <v>0</v>
          </cell>
          <cell r="FL796">
            <v>0</v>
          </cell>
          <cell r="FM796">
            <v>0</v>
          </cell>
          <cell r="FN796">
            <v>0</v>
          </cell>
          <cell r="FO796">
            <v>0</v>
          </cell>
          <cell r="FP796">
            <v>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0</v>
          </cell>
          <cell r="GE796">
            <v>0</v>
          </cell>
          <cell r="GF796">
            <v>0</v>
          </cell>
          <cell r="GG796">
            <v>0</v>
          </cell>
          <cell r="GH796">
            <v>0</v>
          </cell>
          <cell r="GI796">
            <v>0</v>
          </cell>
          <cell r="GJ796">
            <v>0</v>
          </cell>
          <cell r="GK796">
            <v>0</v>
          </cell>
          <cell r="GL796">
            <v>0</v>
          </cell>
          <cell r="GM796">
            <v>0</v>
          </cell>
          <cell r="GN796">
            <v>0</v>
          </cell>
          <cell r="GO796">
            <v>0</v>
          </cell>
          <cell r="GP796">
            <v>0</v>
          </cell>
          <cell r="GQ796">
            <v>0</v>
          </cell>
          <cell r="GR796">
            <v>0</v>
          </cell>
          <cell r="GS796">
            <v>0</v>
          </cell>
          <cell r="GT796">
            <v>0</v>
          </cell>
          <cell r="GU796">
            <v>0</v>
          </cell>
          <cell r="GV796">
            <v>0</v>
          </cell>
          <cell r="GW796">
            <v>0</v>
          </cell>
          <cell r="GX796">
            <v>0</v>
          </cell>
          <cell r="GY796">
            <v>0</v>
          </cell>
          <cell r="GZ796">
            <v>0</v>
          </cell>
          <cell r="HA796">
            <v>0</v>
          </cell>
          <cell r="HB796">
            <v>0</v>
          </cell>
          <cell r="HC796">
            <v>0</v>
          </cell>
          <cell r="HD796">
            <v>0</v>
          </cell>
          <cell r="HE796">
            <v>0</v>
          </cell>
          <cell r="HF796">
            <v>0</v>
          </cell>
          <cell r="HG796">
            <v>0</v>
          </cell>
          <cell r="HH796">
            <v>0</v>
          </cell>
          <cell r="HI796">
            <v>0</v>
          </cell>
          <cell r="HJ796">
            <v>0</v>
          </cell>
          <cell r="HK796">
            <v>0</v>
          </cell>
          <cell r="HL796">
            <v>0</v>
          </cell>
          <cell r="HM796">
            <v>0</v>
          </cell>
          <cell r="HN796">
            <v>0</v>
          </cell>
          <cell r="HO796">
            <v>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0</v>
          </cell>
          <cell r="HU796">
            <v>0</v>
          </cell>
          <cell r="HV796">
            <v>0</v>
          </cell>
          <cell r="HW796">
            <v>0</v>
          </cell>
          <cell r="HX796">
            <v>0</v>
          </cell>
          <cell r="HY796">
            <v>0</v>
          </cell>
          <cell r="HZ796">
            <v>0</v>
          </cell>
          <cell r="IA796">
            <v>0</v>
          </cell>
          <cell r="IB796">
            <v>0</v>
          </cell>
          <cell r="IC796">
            <v>0</v>
          </cell>
          <cell r="ID796">
            <v>0</v>
          </cell>
          <cell r="IE796">
            <v>0</v>
          </cell>
          <cell r="IF796">
            <v>0</v>
          </cell>
          <cell r="IG796">
            <v>0</v>
          </cell>
          <cell r="IH796">
            <v>0</v>
          </cell>
          <cell r="II796">
            <v>0</v>
          </cell>
          <cell r="IJ796">
            <v>0</v>
          </cell>
          <cell r="IK796">
            <v>0</v>
          </cell>
          <cell r="IL796">
            <v>0</v>
          </cell>
          <cell r="IM796">
            <v>0</v>
          </cell>
          <cell r="IN796">
            <v>0</v>
          </cell>
          <cell r="IO796">
            <v>0</v>
          </cell>
          <cell r="IP796">
            <v>0</v>
          </cell>
          <cell r="IQ796">
            <v>0</v>
          </cell>
          <cell r="IR796">
            <v>0</v>
          </cell>
          <cell r="IS796">
            <v>0</v>
          </cell>
          <cell r="IT796">
            <v>0</v>
          </cell>
          <cell r="IU796">
            <v>0</v>
          </cell>
          <cell r="IV796">
            <v>0</v>
          </cell>
          <cell r="IW796">
            <v>0</v>
          </cell>
          <cell r="IX796">
            <v>0</v>
          </cell>
          <cell r="IY796">
            <v>0</v>
          </cell>
          <cell r="IZ796">
            <v>0</v>
          </cell>
          <cell r="JA796">
            <v>0</v>
          </cell>
          <cell r="JB796">
            <v>0</v>
          </cell>
          <cell r="JC796">
            <v>0</v>
          </cell>
          <cell r="JD796">
            <v>0</v>
          </cell>
          <cell r="JE796">
            <v>0</v>
          </cell>
          <cell r="JF796">
            <v>0</v>
          </cell>
          <cell r="JG796">
            <v>0</v>
          </cell>
          <cell r="JH796">
            <v>0</v>
          </cell>
          <cell r="JI796">
            <v>0</v>
          </cell>
          <cell r="JJ796">
            <v>0</v>
          </cell>
          <cell r="JK796">
            <v>0</v>
          </cell>
          <cell r="JL796">
            <v>0</v>
          </cell>
          <cell r="JM796">
            <v>0</v>
          </cell>
          <cell r="JN796">
            <v>0</v>
          </cell>
          <cell r="JO796">
            <v>0</v>
          </cell>
          <cell r="JP796">
            <v>0</v>
          </cell>
          <cell r="JQ796">
            <v>0</v>
          </cell>
        </row>
        <row r="797">
          <cell r="D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0</v>
          </cell>
          <cell r="FH797">
            <v>0</v>
          </cell>
          <cell r="FI797">
            <v>0</v>
          </cell>
          <cell r="FJ797">
            <v>0</v>
          </cell>
          <cell r="FK797">
            <v>0</v>
          </cell>
          <cell r="FL797">
            <v>0</v>
          </cell>
          <cell r="FM797">
            <v>0</v>
          </cell>
          <cell r="FN797">
            <v>0</v>
          </cell>
          <cell r="FO797">
            <v>0</v>
          </cell>
          <cell r="FP797">
            <v>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0</v>
          </cell>
          <cell r="GF797">
            <v>0</v>
          </cell>
          <cell r="GG797">
            <v>0</v>
          </cell>
          <cell r="GH797">
            <v>0</v>
          </cell>
          <cell r="GI797">
            <v>0</v>
          </cell>
          <cell r="GJ797">
            <v>0</v>
          </cell>
          <cell r="GK797">
            <v>0</v>
          </cell>
          <cell r="GL797">
            <v>0</v>
          </cell>
          <cell r="GM797">
            <v>0</v>
          </cell>
          <cell r="GN797">
            <v>0</v>
          </cell>
          <cell r="GO797">
            <v>0</v>
          </cell>
          <cell r="GP797">
            <v>0</v>
          </cell>
          <cell r="GQ797">
            <v>0</v>
          </cell>
          <cell r="GR797">
            <v>0</v>
          </cell>
          <cell r="GS797">
            <v>0</v>
          </cell>
          <cell r="GT797">
            <v>0</v>
          </cell>
          <cell r="GU797">
            <v>0</v>
          </cell>
          <cell r="GV797">
            <v>0</v>
          </cell>
          <cell r="GW797">
            <v>0</v>
          </cell>
          <cell r="GX797">
            <v>0</v>
          </cell>
          <cell r="GY797">
            <v>0</v>
          </cell>
          <cell r="GZ797">
            <v>0</v>
          </cell>
          <cell r="HA797">
            <v>0</v>
          </cell>
          <cell r="HB797">
            <v>0</v>
          </cell>
          <cell r="HC797">
            <v>0</v>
          </cell>
          <cell r="HD797">
            <v>0</v>
          </cell>
          <cell r="HE797">
            <v>0</v>
          </cell>
          <cell r="HF797">
            <v>0</v>
          </cell>
          <cell r="HG797">
            <v>0</v>
          </cell>
          <cell r="HH797">
            <v>0</v>
          </cell>
          <cell r="HI797">
            <v>0</v>
          </cell>
          <cell r="HJ797">
            <v>0</v>
          </cell>
          <cell r="HK797">
            <v>0</v>
          </cell>
          <cell r="HL797">
            <v>0</v>
          </cell>
          <cell r="HM797">
            <v>0</v>
          </cell>
          <cell r="HN797">
            <v>0</v>
          </cell>
          <cell r="HO797">
            <v>0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0</v>
          </cell>
          <cell r="HU797">
            <v>0</v>
          </cell>
          <cell r="HV797">
            <v>0</v>
          </cell>
          <cell r="HW797">
            <v>0</v>
          </cell>
          <cell r="HX797">
            <v>0</v>
          </cell>
          <cell r="HY797">
            <v>0</v>
          </cell>
          <cell r="HZ797">
            <v>0</v>
          </cell>
          <cell r="IA797">
            <v>0</v>
          </cell>
          <cell r="IB797">
            <v>0</v>
          </cell>
          <cell r="IC797">
            <v>0</v>
          </cell>
          <cell r="ID797">
            <v>0</v>
          </cell>
          <cell r="IE797">
            <v>0</v>
          </cell>
          <cell r="IF797">
            <v>0</v>
          </cell>
          <cell r="IG797">
            <v>0</v>
          </cell>
          <cell r="IH797">
            <v>0</v>
          </cell>
          <cell r="II797">
            <v>0</v>
          </cell>
          <cell r="IJ797">
            <v>0</v>
          </cell>
          <cell r="IK797">
            <v>0</v>
          </cell>
          <cell r="IL797">
            <v>0</v>
          </cell>
          <cell r="IM797">
            <v>0</v>
          </cell>
          <cell r="IN797">
            <v>0</v>
          </cell>
          <cell r="IO797">
            <v>0</v>
          </cell>
          <cell r="IP797">
            <v>0</v>
          </cell>
          <cell r="IQ797">
            <v>0</v>
          </cell>
          <cell r="IR797">
            <v>0</v>
          </cell>
          <cell r="IS797">
            <v>0</v>
          </cell>
          <cell r="IT797">
            <v>0</v>
          </cell>
          <cell r="IU797">
            <v>0</v>
          </cell>
          <cell r="IV797">
            <v>0</v>
          </cell>
          <cell r="IW797">
            <v>0</v>
          </cell>
          <cell r="IX797">
            <v>0</v>
          </cell>
          <cell r="IY797">
            <v>0</v>
          </cell>
          <cell r="IZ797">
            <v>0</v>
          </cell>
          <cell r="JA797">
            <v>0</v>
          </cell>
          <cell r="JB797">
            <v>0</v>
          </cell>
          <cell r="JC797">
            <v>0</v>
          </cell>
          <cell r="JD797">
            <v>0</v>
          </cell>
          <cell r="JE797">
            <v>0</v>
          </cell>
          <cell r="JF797">
            <v>0</v>
          </cell>
          <cell r="JG797">
            <v>0</v>
          </cell>
          <cell r="JH797">
            <v>0</v>
          </cell>
          <cell r="JI797">
            <v>0</v>
          </cell>
          <cell r="JJ797">
            <v>0</v>
          </cell>
          <cell r="JK797">
            <v>0</v>
          </cell>
          <cell r="JL797">
            <v>0</v>
          </cell>
          <cell r="JM797">
            <v>0</v>
          </cell>
          <cell r="JN797">
            <v>0</v>
          </cell>
          <cell r="JO797">
            <v>0</v>
          </cell>
          <cell r="JP797">
            <v>0</v>
          </cell>
          <cell r="JQ797">
            <v>0</v>
          </cell>
        </row>
        <row r="798"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0</v>
          </cell>
          <cell r="FF798">
            <v>0</v>
          </cell>
          <cell r="FG798">
            <v>0</v>
          </cell>
          <cell r="FH798">
            <v>0</v>
          </cell>
          <cell r="FI798">
            <v>0</v>
          </cell>
          <cell r="FJ798">
            <v>0</v>
          </cell>
          <cell r="FK798">
            <v>0</v>
          </cell>
          <cell r="FL798">
            <v>0</v>
          </cell>
          <cell r="FM798">
            <v>0</v>
          </cell>
          <cell r="FN798">
            <v>0</v>
          </cell>
          <cell r="FO798">
            <v>0</v>
          </cell>
          <cell r="FP798">
            <v>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0</v>
          </cell>
          <cell r="GD798">
            <v>0</v>
          </cell>
          <cell r="GE798">
            <v>0</v>
          </cell>
          <cell r="GF798">
            <v>0</v>
          </cell>
          <cell r="GG798">
            <v>0</v>
          </cell>
          <cell r="GH798">
            <v>0</v>
          </cell>
          <cell r="GI798">
            <v>0</v>
          </cell>
          <cell r="GJ798">
            <v>0</v>
          </cell>
          <cell r="GK798">
            <v>0</v>
          </cell>
          <cell r="GL798">
            <v>0</v>
          </cell>
          <cell r="GM798">
            <v>0</v>
          </cell>
          <cell r="GN798">
            <v>0</v>
          </cell>
          <cell r="GO798">
            <v>0</v>
          </cell>
          <cell r="GP798">
            <v>0</v>
          </cell>
          <cell r="GQ798">
            <v>0</v>
          </cell>
          <cell r="GR798">
            <v>0</v>
          </cell>
          <cell r="GS798">
            <v>0</v>
          </cell>
          <cell r="GT798">
            <v>0</v>
          </cell>
          <cell r="GU798">
            <v>0</v>
          </cell>
          <cell r="GV798">
            <v>0</v>
          </cell>
          <cell r="GW798">
            <v>0</v>
          </cell>
          <cell r="GX798">
            <v>0</v>
          </cell>
          <cell r="GY798">
            <v>0</v>
          </cell>
          <cell r="GZ798">
            <v>0</v>
          </cell>
          <cell r="HA798">
            <v>0</v>
          </cell>
          <cell r="HB798">
            <v>0</v>
          </cell>
          <cell r="HC798">
            <v>0</v>
          </cell>
          <cell r="HD798">
            <v>0</v>
          </cell>
          <cell r="HE798">
            <v>0</v>
          </cell>
          <cell r="HF798">
            <v>0</v>
          </cell>
          <cell r="HG798">
            <v>0</v>
          </cell>
          <cell r="HH798">
            <v>0</v>
          </cell>
          <cell r="HI798">
            <v>0</v>
          </cell>
          <cell r="HJ798">
            <v>0</v>
          </cell>
          <cell r="HK798">
            <v>0</v>
          </cell>
          <cell r="HL798">
            <v>0</v>
          </cell>
          <cell r="HM798">
            <v>0</v>
          </cell>
          <cell r="HN798">
            <v>0</v>
          </cell>
          <cell r="HO798">
            <v>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0</v>
          </cell>
          <cell r="HU798">
            <v>0</v>
          </cell>
          <cell r="HV798">
            <v>0</v>
          </cell>
          <cell r="HW798">
            <v>0</v>
          </cell>
          <cell r="HX798">
            <v>0</v>
          </cell>
          <cell r="HY798">
            <v>0</v>
          </cell>
          <cell r="HZ798">
            <v>0</v>
          </cell>
          <cell r="IA798">
            <v>0</v>
          </cell>
          <cell r="IB798">
            <v>0</v>
          </cell>
          <cell r="IC798">
            <v>0</v>
          </cell>
          <cell r="ID798">
            <v>0</v>
          </cell>
          <cell r="IE798">
            <v>0</v>
          </cell>
          <cell r="IF798">
            <v>0</v>
          </cell>
          <cell r="IG798">
            <v>0</v>
          </cell>
          <cell r="IH798">
            <v>0</v>
          </cell>
          <cell r="II798">
            <v>0</v>
          </cell>
          <cell r="IJ798">
            <v>0</v>
          </cell>
          <cell r="IK798">
            <v>0</v>
          </cell>
          <cell r="IL798">
            <v>0</v>
          </cell>
          <cell r="IM798">
            <v>0</v>
          </cell>
          <cell r="IN798">
            <v>0</v>
          </cell>
          <cell r="IO798">
            <v>0</v>
          </cell>
          <cell r="IP798">
            <v>0</v>
          </cell>
          <cell r="IQ798">
            <v>0</v>
          </cell>
          <cell r="IR798">
            <v>0</v>
          </cell>
          <cell r="IS798">
            <v>0</v>
          </cell>
          <cell r="IT798">
            <v>0</v>
          </cell>
          <cell r="IU798">
            <v>0</v>
          </cell>
          <cell r="IV798">
            <v>0</v>
          </cell>
          <cell r="IW798">
            <v>0</v>
          </cell>
          <cell r="IX798">
            <v>0</v>
          </cell>
          <cell r="IY798">
            <v>0</v>
          </cell>
          <cell r="IZ798">
            <v>0</v>
          </cell>
          <cell r="JA798">
            <v>0</v>
          </cell>
          <cell r="JB798">
            <v>0</v>
          </cell>
          <cell r="JC798">
            <v>0</v>
          </cell>
          <cell r="JD798">
            <v>0</v>
          </cell>
          <cell r="JE798">
            <v>0</v>
          </cell>
          <cell r="JF798">
            <v>0</v>
          </cell>
          <cell r="JG798">
            <v>0</v>
          </cell>
          <cell r="JH798">
            <v>0</v>
          </cell>
          <cell r="JI798">
            <v>0</v>
          </cell>
          <cell r="JJ798">
            <v>0</v>
          </cell>
          <cell r="JK798">
            <v>0</v>
          </cell>
          <cell r="JL798">
            <v>0</v>
          </cell>
          <cell r="JM798">
            <v>0</v>
          </cell>
          <cell r="JN798">
            <v>0</v>
          </cell>
          <cell r="JO798">
            <v>0</v>
          </cell>
          <cell r="JP798">
            <v>0</v>
          </cell>
          <cell r="JQ798">
            <v>0</v>
          </cell>
        </row>
        <row r="799"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0</v>
          </cell>
          <cell r="FG799">
            <v>0</v>
          </cell>
          <cell r="FH799">
            <v>0</v>
          </cell>
          <cell r="FI799">
            <v>0</v>
          </cell>
          <cell r="FJ799">
            <v>0</v>
          </cell>
          <cell r="FK799">
            <v>0</v>
          </cell>
          <cell r="FL799">
            <v>0</v>
          </cell>
          <cell r="FM799">
            <v>0</v>
          </cell>
          <cell r="FN799">
            <v>0</v>
          </cell>
          <cell r="FO799">
            <v>0</v>
          </cell>
          <cell r="FP799">
            <v>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0</v>
          </cell>
          <cell r="GE799">
            <v>0</v>
          </cell>
          <cell r="GF799">
            <v>0</v>
          </cell>
          <cell r="GG799">
            <v>0</v>
          </cell>
          <cell r="GH799">
            <v>0</v>
          </cell>
          <cell r="GI799">
            <v>0</v>
          </cell>
          <cell r="GJ799">
            <v>0</v>
          </cell>
          <cell r="GK799">
            <v>0</v>
          </cell>
          <cell r="GL799">
            <v>0</v>
          </cell>
          <cell r="GM799">
            <v>0</v>
          </cell>
          <cell r="GN799">
            <v>0</v>
          </cell>
          <cell r="GO799">
            <v>0</v>
          </cell>
          <cell r="GP799">
            <v>0</v>
          </cell>
          <cell r="GQ799">
            <v>0</v>
          </cell>
          <cell r="GR799">
            <v>0</v>
          </cell>
          <cell r="GS799">
            <v>0</v>
          </cell>
          <cell r="GT799">
            <v>0</v>
          </cell>
          <cell r="GU799">
            <v>0</v>
          </cell>
          <cell r="GV799">
            <v>0</v>
          </cell>
          <cell r="GW799">
            <v>0</v>
          </cell>
          <cell r="GX799">
            <v>0</v>
          </cell>
          <cell r="GY799">
            <v>0</v>
          </cell>
          <cell r="GZ799">
            <v>0</v>
          </cell>
          <cell r="HA799">
            <v>0</v>
          </cell>
          <cell r="HB799">
            <v>0</v>
          </cell>
          <cell r="HC799">
            <v>0</v>
          </cell>
          <cell r="HD799">
            <v>0</v>
          </cell>
          <cell r="HE799">
            <v>0</v>
          </cell>
          <cell r="HF799">
            <v>0</v>
          </cell>
          <cell r="HG799">
            <v>0</v>
          </cell>
          <cell r="HH799">
            <v>0</v>
          </cell>
          <cell r="HI799">
            <v>0</v>
          </cell>
          <cell r="HJ799">
            <v>0</v>
          </cell>
          <cell r="HK799">
            <v>0</v>
          </cell>
          <cell r="HL799">
            <v>0</v>
          </cell>
          <cell r="HM799">
            <v>0</v>
          </cell>
          <cell r="HN799">
            <v>0</v>
          </cell>
          <cell r="HO799">
            <v>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0</v>
          </cell>
          <cell r="HU799">
            <v>0</v>
          </cell>
          <cell r="HV799">
            <v>0</v>
          </cell>
          <cell r="HW799">
            <v>0</v>
          </cell>
          <cell r="HX799">
            <v>0</v>
          </cell>
          <cell r="HY799">
            <v>0</v>
          </cell>
          <cell r="HZ799">
            <v>0</v>
          </cell>
          <cell r="IA799">
            <v>0</v>
          </cell>
          <cell r="IB799">
            <v>0</v>
          </cell>
          <cell r="IC799">
            <v>0</v>
          </cell>
          <cell r="ID799">
            <v>0</v>
          </cell>
          <cell r="IE799">
            <v>0</v>
          </cell>
          <cell r="IF799">
            <v>0</v>
          </cell>
          <cell r="IG799">
            <v>0</v>
          </cell>
          <cell r="IH799">
            <v>0</v>
          </cell>
          <cell r="II799">
            <v>0</v>
          </cell>
          <cell r="IJ799">
            <v>0</v>
          </cell>
          <cell r="IK799">
            <v>0</v>
          </cell>
          <cell r="IL799">
            <v>0</v>
          </cell>
          <cell r="IM799">
            <v>0</v>
          </cell>
          <cell r="IN799">
            <v>0</v>
          </cell>
          <cell r="IO799">
            <v>0</v>
          </cell>
          <cell r="IP799">
            <v>0</v>
          </cell>
          <cell r="IQ799">
            <v>0</v>
          </cell>
          <cell r="IR799">
            <v>0</v>
          </cell>
          <cell r="IS799">
            <v>0</v>
          </cell>
          <cell r="IT799">
            <v>0</v>
          </cell>
          <cell r="IU799">
            <v>0</v>
          </cell>
          <cell r="IV799">
            <v>0</v>
          </cell>
          <cell r="IW799">
            <v>0</v>
          </cell>
          <cell r="IX799">
            <v>0</v>
          </cell>
          <cell r="IY799">
            <v>0</v>
          </cell>
          <cell r="IZ799">
            <v>0</v>
          </cell>
          <cell r="JA799">
            <v>0</v>
          </cell>
          <cell r="JB799">
            <v>0</v>
          </cell>
          <cell r="JC799">
            <v>0</v>
          </cell>
          <cell r="JD799">
            <v>0</v>
          </cell>
          <cell r="JE799">
            <v>0</v>
          </cell>
          <cell r="JF799">
            <v>0</v>
          </cell>
          <cell r="JG799">
            <v>0</v>
          </cell>
          <cell r="JH799">
            <v>0</v>
          </cell>
          <cell r="JI799">
            <v>0</v>
          </cell>
          <cell r="JJ799">
            <v>0</v>
          </cell>
          <cell r="JK799">
            <v>0</v>
          </cell>
          <cell r="JL799">
            <v>0</v>
          </cell>
          <cell r="JM799">
            <v>0</v>
          </cell>
          <cell r="JN799">
            <v>0</v>
          </cell>
          <cell r="JO799">
            <v>0</v>
          </cell>
          <cell r="JP799">
            <v>0</v>
          </cell>
          <cell r="JQ799">
            <v>0</v>
          </cell>
        </row>
        <row r="800"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0</v>
          </cell>
          <cell r="FF800">
            <v>0</v>
          </cell>
          <cell r="FG800">
            <v>0</v>
          </cell>
          <cell r="FH800">
            <v>0</v>
          </cell>
          <cell r="FI800">
            <v>0</v>
          </cell>
          <cell r="FJ800">
            <v>0</v>
          </cell>
          <cell r="FK800">
            <v>0</v>
          </cell>
          <cell r="FL800">
            <v>0</v>
          </cell>
          <cell r="FM800">
            <v>0</v>
          </cell>
          <cell r="FN800">
            <v>0</v>
          </cell>
          <cell r="FO800">
            <v>0</v>
          </cell>
          <cell r="FP800">
            <v>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0</v>
          </cell>
          <cell r="GD800">
            <v>0</v>
          </cell>
          <cell r="GE800">
            <v>0</v>
          </cell>
          <cell r="GF800">
            <v>0</v>
          </cell>
          <cell r="GG800">
            <v>0</v>
          </cell>
          <cell r="GH800">
            <v>0</v>
          </cell>
          <cell r="GI800">
            <v>0</v>
          </cell>
          <cell r="GJ800">
            <v>0</v>
          </cell>
          <cell r="GK800">
            <v>0</v>
          </cell>
          <cell r="GL800">
            <v>0</v>
          </cell>
          <cell r="GM800">
            <v>0</v>
          </cell>
          <cell r="GN800">
            <v>0</v>
          </cell>
          <cell r="GO800">
            <v>0</v>
          </cell>
          <cell r="GP800">
            <v>0</v>
          </cell>
          <cell r="GQ800">
            <v>0</v>
          </cell>
          <cell r="GR800">
            <v>0</v>
          </cell>
          <cell r="GS800">
            <v>0</v>
          </cell>
          <cell r="GT800">
            <v>0</v>
          </cell>
          <cell r="GU800">
            <v>0</v>
          </cell>
          <cell r="GV800">
            <v>0</v>
          </cell>
          <cell r="GW800">
            <v>0</v>
          </cell>
          <cell r="GX800">
            <v>0</v>
          </cell>
          <cell r="GY800">
            <v>0</v>
          </cell>
          <cell r="GZ800">
            <v>0</v>
          </cell>
          <cell r="HA800">
            <v>0</v>
          </cell>
          <cell r="HB800">
            <v>0</v>
          </cell>
          <cell r="HC800">
            <v>0</v>
          </cell>
          <cell r="HD800">
            <v>0</v>
          </cell>
          <cell r="HE800">
            <v>0</v>
          </cell>
          <cell r="HF800">
            <v>0</v>
          </cell>
          <cell r="HG800">
            <v>0</v>
          </cell>
          <cell r="HH800">
            <v>0</v>
          </cell>
          <cell r="HI800">
            <v>0</v>
          </cell>
          <cell r="HJ800">
            <v>0</v>
          </cell>
          <cell r="HK800">
            <v>0</v>
          </cell>
          <cell r="HL800">
            <v>0</v>
          </cell>
          <cell r="HM800">
            <v>0</v>
          </cell>
          <cell r="HN800">
            <v>0</v>
          </cell>
          <cell r="HO800">
            <v>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0</v>
          </cell>
          <cell r="HU800">
            <v>0</v>
          </cell>
          <cell r="HV800">
            <v>0</v>
          </cell>
          <cell r="HW800">
            <v>0</v>
          </cell>
          <cell r="HX800">
            <v>0</v>
          </cell>
          <cell r="HY800">
            <v>0</v>
          </cell>
          <cell r="HZ800">
            <v>0</v>
          </cell>
          <cell r="IA800">
            <v>0</v>
          </cell>
          <cell r="IB800">
            <v>0</v>
          </cell>
          <cell r="IC800">
            <v>0</v>
          </cell>
          <cell r="ID800">
            <v>0</v>
          </cell>
          <cell r="IE800">
            <v>0</v>
          </cell>
          <cell r="IF800">
            <v>0</v>
          </cell>
          <cell r="IG800">
            <v>0</v>
          </cell>
          <cell r="IH800">
            <v>0</v>
          </cell>
          <cell r="II800">
            <v>0</v>
          </cell>
          <cell r="IJ800">
            <v>0</v>
          </cell>
          <cell r="IK800">
            <v>0</v>
          </cell>
          <cell r="IL800">
            <v>0</v>
          </cell>
          <cell r="IM800">
            <v>0</v>
          </cell>
          <cell r="IN800">
            <v>0</v>
          </cell>
          <cell r="IO800">
            <v>0</v>
          </cell>
          <cell r="IP800">
            <v>0</v>
          </cell>
          <cell r="IQ800">
            <v>0</v>
          </cell>
          <cell r="IR800">
            <v>0</v>
          </cell>
          <cell r="IS800">
            <v>0</v>
          </cell>
          <cell r="IT800">
            <v>0</v>
          </cell>
          <cell r="IU800">
            <v>0</v>
          </cell>
          <cell r="IV800">
            <v>0</v>
          </cell>
          <cell r="IW800">
            <v>0</v>
          </cell>
          <cell r="IX800">
            <v>0</v>
          </cell>
          <cell r="IY800">
            <v>0</v>
          </cell>
          <cell r="IZ800">
            <v>0</v>
          </cell>
          <cell r="JA800">
            <v>0</v>
          </cell>
          <cell r="JB800">
            <v>0</v>
          </cell>
          <cell r="JC800">
            <v>0</v>
          </cell>
          <cell r="JD800">
            <v>0</v>
          </cell>
          <cell r="JE800">
            <v>0</v>
          </cell>
          <cell r="JF800">
            <v>0</v>
          </cell>
          <cell r="JG800">
            <v>0</v>
          </cell>
          <cell r="JH800">
            <v>0</v>
          </cell>
          <cell r="JI800">
            <v>0</v>
          </cell>
          <cell r="JJ800">
            <v>0</v>
          </cell>
          <cell r="JK800">
            <v>0</v>
          </cell>
          <cell r="JL800">
            <v>0</v>
          </cell>
          <cell r="JM800">
            <v>0</v>
          </cell>
          <cell r="JN800">
            <v>0</v>
          </cell>
          <cell r="JO800">
            <v>0</v>
          </cell>
          <cell r="JP800">
            <v>0</v>
          </cell>
          <cell r="JQ800">
            <v>0</v>
          </cell>
        </row>
        <row r="801"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0</v>
          </cell>
          <cell r="FF801">
            <v>0</v>
          </cell>
          <cell r="FG801">
            <v>0</v>
          </cell>
          <cell r="FH801">
            <v>0</v>
          </cell>
          <cell r="FI801">
            <v>0</v>
          </cell>
          <cell r="FJ801">
            <v>0</v>
          </cell>
          <cell r="FK801">
            <v>0</v>
          </cell>
          <cell r="FL801">
            <v>0</v>
          </cell>
          <cell r="FM801">
            <v>0</v>
          </cell>
          <cell r="FN801">
            <v>0</v>
          </cell>
          <cell r="FO801">
            <v>0</v>
          </cell>
          <cell r="FP801">
            <v>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0</v>
          </cell>
          <cell r="GD801">
            <v>0</v>
          </cell>
          <cell r="GE801">
            <v>0</v>
          </cell>
          <cell r="GF801">
            <v>0</v>
          </cell>
          <cell r="GG801">
            <v>0</v>
          </cell>
          <cell r="GH801">
            <v>0</v>
          </cell>
          <cell r="GI801">
            <v>0</v>
          </cell>
          <cell r="GJ801">
            <v>0</v>
          </cell>
          <cell r="GK801">
            <v>0</v>
          </cell>
          <cell r="GL801">
            <v>0</v>
          </cell>
          <cell r="GM801">
            <v>0</v>
          </cell>
          <cell r="GN801">
            <v>0</v>
          </cell>
          <cell r="GO801">
            <v>0</v>
          </cell>
          <cell r="GP801">
            <v>0</v>
          </cell>
          <cell r="GQ801">
            <v>0</v>
          </cell>
          <cell r="GR801">
            <v>0</v>
          </cell>
          <cell r="GS801">
            <v>0</v>
          </cell>
          <cell r="GT801">
            <v>0</v>
          </cell>
          <cell r="GU801">
            <v>0</v>
          </cell>
          <cell r="GV801">
            <v>0</v>
          </cell>
          <cell r="GW801">
            <v>0</v>
          </cell>
          <cell r="GX801">
            <v>0</v>
          </cell>
          <cell r="GY801">
            <v>0</v>
          </cell>
          <cell r="GZ801">
            <v>0</v>
          </cell>
          <cell r="HA801">
            <v>0</v>
          </cell>
          <cell r="HB801">
            <v>0</v>
          </cell>
          <cell r="HC801">
            <v>0</v>
          </cell>
          <cell r="HD801">
            <v>0</v>
          </cell>
          <cell r="HE801">
            <v>0</v>
          </cell>
          <cell r="HF801">
            <v>0</v>
          </cell>
          <cell r="HG801">
            <v>0</v>
          </cell>
          <cell r="HH801">
            <v>0</v>
          </cell>
          <cell r="HI801">
            <v>0</v>
          </cell>
          <cell r="HJ801">
            <v>0</v>
          </cell>
          <cell r="HK801">
            <v>0</v>
          </cell>
          <cell r="HL801">
            <v>0</v>
          </cell>
          <cell r="HM801">
            <v>0</v>
          </cell>
          <cell r="HN801">
            <v>0</v>
          </cell>
          <cell r="HO801">
            <v>0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0</v>
          </cell>
          <cell r="HU801">
            <v>0</v>
          </cell>
          <cell r="HV801">
            <v>0</v>
          </cell>
          <cell r="HW801">
            <v>0</v>
          </cell>
          <cell r="HX801">
            <v>0</v>
          </cell>
          <cell r="HY801">
            <v>0</v>
          </cell>
          <cell r="HZ801">
            <v>0</v>
          </cell>
          <cell r="IA801">
            <v>0</v>
          </cell>
          <cell r="IB801">
            <v>0</v>
          </cell>
          <cell r="IC801">
            <v>0</v>
          </cell>
          <cell r="ID801">
            <v>0</v>
          </cell>
          <cell r="IE801">
            <v>0</v>
          </cell>
          <cell r="IF801">
            <v>0</v>
          </cell>
          <cell r="IG801">
            <v>0</v>
          </cell>
          <cell r="IH801">
            <v>0</v>
          </cell>
          <cell r="II801">
            <v>0</v>
          </cell>
          <cell r="IJ801">
            <v>0</v>
          </cell>
          <cell r="IK801">
            <v>0</v>
          </cell>
          <cell r="IL801">
            <v>0</v>
          </cell>
          <cell r="IM801">
            <v>0</v>
          </cell>
          <cell r="IN801">
            <v>0</v>
          </cell>
          <cell r="IO801">
            <v>0</v>
          </cell>
          <cell r="IP801">
            <v>0</v>
          </cell>
          <cell r="IQ801">
            <v>0</v>
          </cell>
          <cell r="IR801">
            <v>0</v>
          </cell>
          <cell r="IS801">
            <v>0</v>
          </cell>
          <cell r="IT801">
            <v>0</v>
          </cell>
          <cell r="IU801">
            <v>0</v>
          </cell>
          <cell r="IV801">
            <v>0</v>
          </cell>
          <cell r="IW801">
            <v>0</v>
          </cell>
          <cell r="IX801">
            <v>0</v>
          </cell>
          <cell r="IY801">
            <v>0</v>
          </cell>
          <cell r="IZ801">
            <v>0</v>
          </cell>
          <cell r="JA801">
            <v>0</v>
          </cell>
          <cell r="JB801">
            <v>0</v>
          </cell>
          <cell r="JC801">
            <v>0</v>
          </cell>
          <cell r="JD801">
            <v>0</v>
          </cell>
          <cell r="JE801">
            <v>0</v>
          </cell>
          <cell r="JF801">
            <v>0</v>
          </cell>
          <cell r="JG801">
            <v>0</v>
          </cell>
          <cell r="JH801">
            <v>0</v>
          </cell>
          <cell r="JI801">
            <v>0</v>
          </cell>
          <cell r="JJ801">
            <v>0</v>
          </cell>
          <cell r="JK801">
            <v>0</v>
          </cell>
          <cell r="JL801">
            <v>0</v>
          </cell>
          <cell r="JM801">
            <v>0</v>
          </cell>
          <cell r="JN801">
            <v>0</v>
          </cell>
          <cell r="JO801">
            <v>0</v>
          </cell>
          <cell r="JP801">
            <v>0</v>
          </cell>
          <cell r="JQ801">
            <v>0</v>
          </cell>
        </row>
        <row r="802"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0</v>
          </cell>
          <cell r="FF802">
            <v>0</v>
          </cell>
          <cell r="FG802">
            <v>0</v>
          </cell>
          <cell r="FH802">
            <v>0</v>
          </cell>
          <cell r="FI802">
            <v>0</v>
          </cell>
          <cell r="FJ802">
            <v>0</v>
          </cell>
          <cell r="FK802">
            <v>0</v>
          </cell>
          <cell r="FL802">
            <v>0</v>
          </cell>
          <cell r="FM802">
            <v>0</v>
          </cell>
          <cell r="FN802">
            <v>0</v>
          </cell>
          <cell r="FO802">
            <v>0</v>
          </cell>
          <cell r="FP802">
            <v>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0</v>
          </cell>
          <cell r="GD802">
            <v>0</v>
          </cell>
          <cell r="GE802">
            <v>0</v>
          </cell>
          <cell r="GF802">
            <v>0</v>
          </cell>
          <cell r="GG802">
            <v>0</v>
          </cell>
          <cell r="GH802">
            <v>0</v>
          </cell>
          <cell r="GI802">
            <v>0</v>
          </cell>
          <cell r="GJ802">
            <v>0</v>
          </cell>
          <cell r="GK802">
            <v>0</v>
          </cell>
          <cell r="GL802">
            <v>0</v>
          </cell>
          <cell r="GM802">
            <v>0</v>
          </cell>
          <cell r="GN802">
            <v>0</v>
          </cell>
          <cell r="GO802">
            <v>0</v>
          </cell>
          <cell r="GP802">
            <v>0</v>
          </cell>
          <cell r="GQ802">
            <v>0</v>
          </cell>
          <cell r="GR802">
            <v>0</v>
          </cell>
          <cell r="GS802">
            <v>0</v>
          </cell>
          <cell r="GT802">
            <v>0</v>
          </cell>
          <cell r="GU802">
            <v>0</v>
          </cell>
          <cell r="GV802">
            <v>0</v>
          </cell>
          <cell r="GW802">
            <v>0</v>
          </cell>
          <cell r="GX802">
            <v>0</v>
          </cell>
          <cell r="GY802">
            <v>0</v>
          </cell>
          <cell r="GZ802">
            <v>0</v>
          </cell>
          <cell r="HA802">
            <v>0</v>
          </cell>
          <cell r="HB802">
            <v>0</v>
          </cell>
          <cell r="HC802">
            <v>0</v>
          </cell>
          <cell r="HD802">
            <v>0</v>
          </cell>
          <cell r="HE802">
            <v>0</v>
          </cell>
          <cell r="HF802">
            <v>0</v>
          </cell>
          <cell r="HG802">
            <v>0</v>
          </cell>
          <cell r="HH802">
            <v>0</v>
          </cell>
          <cell r="HI802">
            <v>0</v>
          </cell>
          <cell r="HJ802">
            <v>0</v>
          </cell>
          <cell r="HK802">
            <v>0</v>
          </cell>
          <cell r="HL802">
            <v>0</v>
          </cell>
          <cell r="HM802">
            <v>0</v>
          </cell>
          <cell r="HN802">
            <v>0</v>
          </cell>
          <cell r="HO802">
            <v>0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0</v>
          </cell>
          <cell r="HU802">
            <v>0</v>
          </cell>
          <cell r="HV802">
            <v>0</v>
          </cell>
          <cell r="HW802">
            <v>0</v>
          </cell>
          <cell r="HX802">
            <v>0</v>
          </cell>
          <cell r="HY802">
            <v>0</v>
          </cell>
          <cell r="HZ802">
            <v>0</v>
          </cell>
          <cell r="IA802">
            <v>0</v>
          </cell>
          <cell r="IB802">
            <v>0</v>
          </cell>
          <cell r="IC802">
            <v>0</v>
          </cell>
          <cell r="ID802">
            <v>0</v>
          </cell>
          <cell r="IE802">
            <v>0</v>
          </cell>
          <cell r="IF802">
            <v>0</v>
          </cell>
          <cell r="IG802">
            <v>0</v>
          </cell>
          <cell r="IH802">
            <v>0</v>
          </cell>
          <cell r="II802">
            <v>0</v>
          </cell>
          <cell r="IJ802">
            <v>0</v>
          </cell>
          <cell r="IK802">
            <v>0</v>
          </cell>
          <cell r="IL802">
            <v>0</v>
          </cell>
          <cell r="IM802">
            <v>0</v>
          </cell>
          <cell r="IN802">
            <v>0</v>
          </cell>
          <cell r="IO802">
            <v>0</v>
          </cell>
          <cell r="IP802">
            <v>0</v>
          </cell>
          <cell r="IQ802">
            <v>0</v>
          </cell>
          <cell r="IR802">
            <v>0</v>
          </cell>
          <cell r="IS802">
            <v>0</v>
          </cell>
          <cell r="IT802">
            <v>0</v>
          </cell>
          <cell r="IU802">
            <v>0</v>
          </cell>
          <cell r="IV802">
            <v>0</v>
          </cell>
          <cell r="IW802">
            <v>0</v>
          </cell>
          <cell r="IX802">
            <v>0</v>
          </cell>
          <cell r="IY802">
            <v>0</v>
          </cell>
          <cell r="IZ802">
            <v>0</v>
          </cell>
          <cell r="JA802">
            <v>0</v>
          </cell>
          <cell r="JB802">
            <v>0</v>
          </cell>
          <cell r="JC802">
            <v>0</v>
          </cell>
          <cell r="JD802">
            <v>0</v>
          </cell>
          <cell r="JE802">
            <v>0</v>
          </cell>
          <cell r="JF802">
            <v>0</v>
          </cell>
          <cell r="JG802">
            <v>0</v>
          </cell>
          <cell r="JH802">
            <v>0</v>
          </cell>
          <cell r="JI802">
            <v>0</v>
          </cell>
          <cell r="JJ802">
            <v>0</v>
          </cell>
          <cell r="JK802">
            <v>0</v>
          </cell>
          <cell r="JL802">
            <v>0</v>
          </cell>
          <cell r="JM802">
            <v>0</v>
          </cell>
          <cell r="JN802">
            <v>0</v>
          </cell>
          <cell r="JO802">
            <v>0</v>
          </cell>
          <cell r="JP802">
            <v>0</v>
          </cell>
          <cell r="JQ802">
            <v>0</v>
          </cell>
        </row>
        <row r="803"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0</v>
          </cell>
          <cell r="FF803">
            <v>0</v>
          </cell>
          <cell r="FG803">
            <v>0</v>
          </cell>
          <cell r="FH803">
            <v>0</v>
          </cell>
          <cell r="FI803">
            <v>0</v>
          </cell>
          <cell r="FJ803">
            <v>0</v>
          </cell>
          <cell r="FK803">
            <v>0</v>
          </cell>
          <cell r="FL803">
            <v>0</v>
          </cell>
          <cell r="FM803">
            <v>0</v>
          </cell>
          <cell r="FN803">
            <v>0</v>
          </cell>
          <cell r="FO803">
            <v>0</v>
          </cell>
          <cell r="FP803">
            <v>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0</v>
          </cell>
          <cell r="GD803">
            <v>0</v>
          </cell>
          <cell r="GE803">
            <v>0</v>
          </cell>
          <cell r="GF803">
            <v>0</v>
          </cell>
          <cell r="GG803">
            <v>0</v>
          </cell>
          <cell r="GH803">
            <v>0</v>
          </cell>
          <cell r="GI803">
            <v>0</v>
          </cell>
          <cell r="GJ803">
            <v>0</v>
          </cell>
          <cell r="GK803">
            <v>0</v>
          </cell>
          <cell r="GL803">
            <v>0</v>
          </cell>
          <cell r="GM803">
            <v>0</v>
          </cell>
          <cell r="GN803">
            <v>0</v>
          </cell>
          <cell r="GO803">
            <v>0</v>
          </cell>
          <cell r="GP803">
            <v>0</v>
          </cell>
          <cell r="GQ803">
            <v>0</v>
          </cell>
          <cell r="GR803">
            <v>0</v>
          </cell>
          <cell r="GS803">
            <v>0</v>
          </cell>
          <cell r="GT803">
            <v>0</v>
          </cell>
          <cell r="GU803">
            <v>0</v>
          </cell>
          <cell r="GV803">
            <v>0</v>
          </cell>
          <cell r="GW803">
            <v>0</v>
          </cell>
          <cell r="GX803">
            <v>0</v>
          </cell>
          <cell r="GY803">
            <v>0</v>
          </cell>
          <cell r="GZ803">
            <v>0</v>
          </cell>
          <cell r="HA803">
            <v>0</v>
          </cell>
          <cell r="HB803">
            <v>0</v>
          </cell>
          <cell r="HC803">
            <v>0</v>
          </cell>
          <cell r="HD803">
            <v>0</v>
          </cell>
          <cell r="HE803">
            <v>0</v>
          </cell>
          <cell r="HF803">
            <v>0</v>
          </cell>
          <cell r="HG803">
            <v>0</v>
          </cell>
          <cell r="HH803">
            <v>0</v>
          </cell>
          <cell r="HI803">
            <v>0</v>
          </cell>
          <cell r="HJ803">
            <v>0</v>
          </cell>
          <cell r="HK803">
            <v>0</v>
          </cell>
          <cell r="HL803">
            <v>0</v>
          </cell>
          <cell r="HM803">
            <v>0</v>
          </cell>
          <cell r="HN803">
            <v>0</v>
          </cell>
          <cell r="HO803">
            <v>0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0</v>
          </cell>
          <cell r="HU803">
            <v>0</v>
          </cell>
          <cell r="HV803">
            <v>0</v>
          </cell>
          <cell r="HW803">
            <v>0</v>
          </cell>
          <cell r="HX803">
            <v>0</v>
          </cell>
          <cell r="HY803">
            <v>0</v>
          </cell>
          <cell r="HZ803">
            <v>0</v>
          </cell>
          <cell r="IA803">
            <v>0</v>
          </cell>
          <cell r="IB803">
            <v>0</v>
          </cell>
          <cell r="IC803">
            <v>0</v>
          </cell>
          <cell r="ID803">
            <v>0</v>
          </cell>
          <cell r="IE803">
            <v>0</v>
          </cell>
          <cell r="IF803">
            <v>0</v>
          </cell>
          <cell r="IG803">
            <v>0</v>
          </cell>
          <cell r="IH803">
            <v>0</v>
          </cell>
          <cell r="II803">
            <v>0</v>
          </cell>
          <cell r="IJ803">
            <v>0</v>
          </cell>
          <cell r="IK803">
            <v>0</v>
          </cell>
          <cell r="IL803">
            <v>0</v>
          </cell>
          <cell r="IM803">
            <v>0</v>
          </cell>
          <cell r="IN803">
            <v>0</v>
          </cell>
          <cell r="IO803">
            <v>0</v>
          </cell>
          <cell r="IP803">
            <v>0</v>
          </cell>
          <cell r="IQ803">
            <v>0</v>
          </cell>
          <cell r="IR803">
            <v>0</v>
          </cell>
          <cell r="IS803">
            <v>0</v>
          </cell>
          <cell r="IT803">
            <v>0</v>
          </cell>
          <cell r="IU803">
            <v>0</v>
          </cell>
          <cell r="IV803">
            <v>0</v>
          </cell>
          <cell r="IW803">
            <v>0</v>
          </cell>
          <cell r="IX803">
            <v>0</v>
          </cell>
          <cell r="IY803">
            <v>0</v>
          </cell>
          <cell r="IZ803">
            <v>0</v>
          </cell>
          <cell r="JA803">
            <v>0</v>
          </cell>
          <cell r="JB803">
            <v>0</v>
          </cell>
          <cell r="JC803">
            <v>0</v>
          </cell>
          <cell r="JD803">
            <v>0</v>
          </cell>
          <cell r="JE803">
            <v>0</v>
          </cell>
          <cell r="JF803">
            <v>0</v>
          </cell>
          <cell r="JG803">
            <v>0</v>
          </cell>
          <cell r="JH803">
            <v>0</v>
          </cell>
          <cell r="JI803">
            <v>0</v>
          </cell>
          <cell r="JJ803">
            <v>0</v>
          </cell>
          <cell r="JK803">
            <v>0</v>
          </cell>
          <cell r="JL803">
            <v>0</v>
          </cell>
          <cell r="JM803">
            <v>0</v>
          </cell>
          <cell r="JN803">
            <v>0</v>
          </cell>
          <cell r="JO803">
            <v>0</v>
          </cell>
          <cell r="JP803">
            <v>0</v>
          </cell>
          <cell r="JQ803">
            <v>0</v>
          </cell>
        </row>
        <row r="804"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0</v>
          </cell>
          <cell r="FG804">
            <v>0</v>
          </cell>
          <cell r="FH804">
            <v>0</v>
          </cell>
          <cell r="FI804">
            <v>0</v>
          </cell>
          <cell r="FJ804">
            <v>0</v>
          </cell>
          <cell r="FK804">
            <v>0</v>
          </cell>
          <cell r="FL804">
            <v>0</v>
          </cell>
          <cell r="FM804">
            <v>0</v>
          </cell>
          <cell r="FN804">
            <v>0</v>
          </cell>
          <cell r="FO804">
            <v>0</v>
          </cell>
          <cell r="FP804">
            <v>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0</v>
          </cell>
          <cell r="GE804">
            <v>0</v>
          </cell>
          <cell r="GF804">
            <v>0</v>
          </cell>
          <cell r="GG804">
            <v>0</v>
          </cell>
          <cell r="GH804">
            <v>0</v>
          </cell>
          <cell r="GI804">
            <v>0</v>
          </cell>
          <cell r="GJ804">
            <v>0</v>
          </cell>
          <cell r="GK804">
            <v>0</v>
          </cell>
          <cell r="GL804">
            <v>0</v>
          </cell>
          <cell r="GM804">
            <v>0</v>
          </cell>
          <cell r="GN804">
            <v>0</v>
          </cell>
          <cell r="GO804">
            <v>0</v>
          </cell>
          <cell r="GP804">
            <v>0</v>
          </cell>
          <cell r="GQ804">
            <v>0</v>
          </cell>
          <cell r="GR804">
            <v>0</v>
          </cell>
          <cell r="GS804">
            <v>0</v>
          </cell>
          <cell r="GT804">
            <v>0</v>
          </cell>
          <cell r="GU804">
            <v>0</v>
          </cell>
          <cell r="GV804">
            <v>0</v>
          </cell>
          <cell r="GW804">
            <v>0</v>
          </cell>
          <cell r="GX804">
            <v>0</v>
          </cell>
          <cell r="GY804">
            <v>0</v>
          </cell>
          <cell r="GZ804">
            <v>0</v>
          </cell>
          <cell r="HA804">
            <v>0</v>
          </cell>
          <cell r="HB804">
            <v>0</v>
          </cell>
          <cell r="HC804">
            <v>0</v>
          </cell>
          <cell r="HD804">
            <v>0</v>
          </cell>
          <cell r="HE804">
            <v>0</v>
          </cell>
          <cell r="HF804">
            <v>0</v>
          </cell>
          <cell r="HG804">
            <v>0</v>
          </cell>
          <cell r="HH804">
            <v>0</v>
          </cell>
          <cell r="HI804">
            <v>0</v>
          </cell>
          <cell r="HJ804">
            <v>0</v>
          </cell>
          <cell r="HK804">
            <v>0</v>
          </cell>
          <cell r="HL804">
            <v>0</v>
          </cell>
          <cell r="HM804">
            <v>0</v>
          </cell>
          <cell r="HN804">
            <v>0</v>
          </cell>
          <cell r="HO804">
            <v>0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0</v>
          </cell>
          <cell r="HU804">
            <v>0</v>
          </cell>
          <cell r="HV804">
            <v>0</v>
          </cell>
          <cell r="HW804">
            <v>0</v>
          </cell>
          <cell r="HX804">
            <v>0</v>
          </cell>
          <cell r="HY804">
            <v>0</v>
          </cell>
          <cell r="HZ804">
            <v>0</v>
          </cell>
          <cell r="IA804">
            <v>0</v>
          </cell>
          <cell r="IB804">
            <v>0</v>
          </cell>
          <cell r="IC804">
            <v>0</v>
          </cell>
          <cell r="ID804">
            <v>0</v>
          </cell>
          <cell r="IE804">
            <v>0</v>
          </cell>
          <cell r="IF804">
            <v>0</v>
          </cell>
          <cell r="IG804">
            <v>0</v>
          </cell>
          <cell r="IH804">
            <v>0</v>
          </cell>
          <cell r="II804">
            <v>0</v>
          </cell>
          <cell r="IJ804">
            <v>0</v>
          </cell>
          <cell r="IK804">
            <v>0</v>
          </cell>
          <cell r="IL804">
            <v>0</v>
          </cell>
          <cell r="IM804">
            <v>0</v>
          </cell>
          <cell r="IN804">
            <v>0</v>
          </cell>
          <cell r="IO804">
            <v>0</v>
          </cell>
          <cell r="IP804">
            <v>0</v>
          </cell>
          <cell r="IQ804">
            <v>0</v>
          </cell>
          <cell r="IR804">
            <v>0</v>
          </cell>
          <cell r="IS804">
            <v>0</v>
          </cell>
          <cell r="IT804">
            <v>0</v>
          </cell>
          <cell r="IU804">
            <v>0</v>
          </cell>
          <cell r="IV804">
            <v>0</v>
          </cell>
          <cell r="IW804">
            <v>0</v>
          </cell>
          <cell r="IX804">
            <v>0</v>
          </cell>
          <cell r="IY804">
            <v>0</v>
          </cell>
          <cell r="IZ804">
            <v>0</v>
          </cell>
          <cell r="JA804">
            <v>0</v>
          </cell>
          <cell r="JB804">
            <v>0</v>
          </cell>
          <cell r="JC804">
            <v>0</v>
          </cell>
          <cell r="JD804">
            <v>0</v>
          </cell>
          <cell r="JE804">
            <v>0</v>
          </cell>
          <cell r="JF804">
            <v>0</v>
          </cell>
          <cell r="JG804">
            <v>0</v>
          </cell>
          <cell r="JH804">
            <v>0</v>
          </cell>
          <cell r="JI804">
            <v>0</v>
          </cell>
          <cell r="JJ804">
            <v>0</v>
          </cell>
          <cell r="JK804">
            <v>0</v>
          </cell>
          <cell r="JL804">
            <v>0</v>
          </cell>
          <cell r="JM804">
            <v>0</v>
          </cell>
          <cell r="JN804">
            <v>0</v>
          </cell>
          <cell r="JO804">
            <v>0</v>
          </cell>
          <cell r="JP804">
            <v>0</v>
          </cell>
          <cell r="JQ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0</v>
          </cell>
          <cell r="FF805">
            <v>0</v>
          </cell>
          <cell r="FG805">
            <v>0</v>
          </cell>
          <cell r="FH805">
            <v>0</v>
          </cell>
          <cell r="FI805">
            <v>0</v>
          </cell>
          <cell r="FJ805">
            <v>0</v>
          </cell>
          <cell r="FK805">
            <v>0</v>
          </cell>
          <cell r="FL805">
            <v>0</v>
          </cell>
          <cell r="FM805">
            <v>0</v>
          </cell>
          <cell r="FN805">
            <v>0</v>
          </cell>
          <cell r="FO805">
            <v>0</v>
          </cell>
          <cell r="FP805">
            <v>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0</v>
          </cell>
          <cell r="GD805">
            <v>0</v>
          </cell>
          <cell r="GE805">
            <v>0</v>
          </cell>
          <cell r="GF805">
            <v>0</v>
          </cell>
          <cell r="GG805">
            <v>0</v>
          </cell>
          <cell r="GH805">
            <v>0</v>
          </cell>
          <cell r="GI805">
            <v>0</v>
          </cell>
          <cell r="GJ805">
            <v>0</v>
          </cell>
          <cell r="GK805">
            <v>0</v>
          </cell>
          <cell r="GL805">
            <v>0</v>
          </cell>
          <cell r="GM805">
            <v>0</v>
          </cell>
          <cell r="GN805">
            <v>0</v>
          </cell>
          <cell r="GO805">
            <v>0</v>
          </cell>
          <cell r="GP805">
            <v>0</v>
          </cell>
          <cell r="GQ805">
            <v>0</v>
          </cell>
          <cell r="GR805">
            <v>0</v>
          </cell>
          <cell r="GS805">
            <v>0</v>
          </cell>
          <cell r="GT805">
            <v>0</v>
          </cell>
          <cell r="GU805">
            <v>0</v>
          </cell>
          <cell r="GV805">
            <v>0</v>
          </cell>
          <cell r="GW805">
            <v>0</v>
          </cell>
          <cell r="GX805">
            <v>0</v>
          </cell>
          <cell r="GY805">
            <v>0</v>
          </cell>
          <cell r="GZ805">
            <v>0</v>
          </cell>
          <cell r="HA805">
            <v>0</v>
          </cell>
          <cell r="HB805">
            <v>0</v>
          </cell>
          <cell r="HC805">
            <v>0</v>
          </cell>
          <cell r="HD805">
            <v>0</v>
          </cell>
          <cell r="HE805">
            <v>0</v>
          </cell>
          <cell r="HF805">
            <v>0</v>
          </cell>
          <cell r="HG805">
            <v>0</v>
          </cell>
          <cell r="HH805">
            <v>0</v>
          </cell>
          <cell r="HI805">
            <v>0</v>
          </cell>
          <cell r="HJ805">
            <v>0</v>
          </cell>
          <cell r="HK805">
            <v>0</v>
          </cell>
          <cell r="HL805">
            <v>0</v>
          </cell>
          <cell r="HM805">
            <v>0</v>
          </cell>
          <cell r="HN805">
            <v>0</v>
          </cell>
          <cell r="HO805">
            <v>0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0</v>
          </cell>
          <cell r="HU805">
            <v>0</v>
          </cell>
          <cell r="HV805">
            <v>0</v>
          </cell>
          <cell r="HW805">
            <v>0</v>
          </cell>
          <cell r="HX805">
            <v>0</v>
          </cell>
          <cell r="HY805">
            <v>0</v>
          </cell>
          <cell r="HZ805">
            <v>0</v>
          </cell>
          <cell r="IA805">
            <v>0</v>
          </cell>
          <cell r="IB805">
            <v>0</v>
          </cell>
          <cell r="IC805">
            <v>0</v>
          </cell>
          <cell r="ID805">
            <v>0</v>
          </cell>
          <cell r="IE805">
            <v>0</v>
          </cell>
          <cell r="IF805">
            <v>0</v>
          </cell>
          <cell r="IG805">
            <v>0</v>
          </cell>
          <cell r="IH805">
            <v>0</v>
          </cell>
          <cell r="II805">
            <v>0</v>
          </cell>
          <cell r="IJ805">
            <v>0</v>
          </cell>
          <cell r="IK805">
            <v>0</v>
          </cell>
          <cell r="IL805">
            <v>0</v>
          </cell>
          <cell r="IM805">
            <v>0</v>
          </cell>
          <cell r="IN805">
            <v>0</v>
          </cell>
          <cell r="IO805">
            <v>0</v>
          </cell>
          <cell r="IP805">
            <v>0</v>
          </cell>
          <cell r="IQ805">
            <v>0</v>
          </cell>
          <cell r="IR805">
            <v>0</v>
          </cell>
          <cell r="IS805">
            <v>0</v>
          </cell>
          <cell r="IT805">
            <v>0</v>
          </cell>
          <cell r="IU805">
            <v>0</v>
          </cell>
          <cell r="IV805">
            <v>0</v>
          </cell>
          <cell r="IW805">
            <v>0</v>
          </cell>
          <cell r="IX805">
            <v>0</v>
          </cell>
          <cell r="IY805">
            <v>0</v>
          </cell>
          <cell r="IZ805">
            <v>0</v>
          </cell>
          <cell r="JA805">
            <v>0</v>
          </cell>
          <cell r="JB805">
            <v>0</v>
          </cell>
          <cell r="JC805">
            <v>0</v>
          </cell>
          <cell r="JD805">
            <v>0</v>
          </cell>
          <cell r="JE805">
            <v>0</v>
          </cell>
          <cell r="JF805">
            <v>0</v>
          </cell>
          <cell r="JG805">
            <v>0</v>
          </cell>
          <cell r="JH805">
            <v>0</v>
          </cell>
          <cell r="JI805">
            <v>0</v>
          </cell>
          <cell r="JJ805">
            <v>0</v>
          </cell>
          <cell r="JK805">
            <v>0</v>
          </cell>
          <cell r="JL805">
            <v>0</v>
          </cell>
          <cell r="JM805">
            <v>0</v>
          </cell>
          <cell r="JN805">
            <v>0</v>
          </cell>
          <cell r="JO805">
            <v>0</v>
          </cell>
          <cell r="JP805">
            <v>0</v>
          </cell>
          <cell r="JQ805">
            <v>0</v>
          </cell>
        </row>
        <row r="807">
          <cell r="F807">
            <v>0</v>
          </cell>
          <cell r="G807">
            <v>0</v>
          </cell>
          <cell r="H807">
            <v>3.9065297100000229E-3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-3.153584202000026E-2</v>
          </cell>
          <cell r="S807">
            <v>1.1425596209999944E-2</v>
          </cell>
          <cell r="T807">
            <v>7.6170571400000497E-3</v>
          </cell>
          <cell r="U807">
            <v>-1.5234135259999948E-2</v>
          </cell>
          <cell r="V807">
            <v>-1.9042663829999862E-2</v>
          </cell>
          <cell r="W807">
            <v>-4.8760895700000195E-3</v>
          </cell>
          <cell r="X807">
            <v>0</v>
          </cell>
          <cell r="Y807">
            <v>0</v>
          </cell>
          <cell r="Z807">
            <v>-1.9042684850000047E-2</v>
          </cell>
          <cell r="AA807">
            <v>0</v>
          </cell>
          <cell r="AB807">
            <v>0</v>
          </cell>
          <cell r="AC807">
            <v>0</v>
          </cell>
          <cell r="AD807">
            <v>7.6170781400000109E-3</v>
          </cell>
          <cell r="AE807">
            <v>9.9389740439903562E-2</v>
          </cell>
          <cell r="AF807">
            <v>-2.7922418000159155E-4</v>
          </cell>
          <cell r="AG807">
            <v>1.4387775269998571E-2</v>
          </cell>
          <cell r="AH807">
            <v>-1.8906814099999281E-3</v>
          </cell>
          <cell r="AI807">
            <v>1.0763652710004123E-2</v>
          </cell>
          <cell r="AJ807">
            <v>2.936592776000424E-2</v>
          </cell>
          <cell r="AK807">
            <v>-5.4411575800017431E-3</v>
          </cell>
          <cell r="AL807">
            <v>1.5390279710004506E-2</v>
          </cell>
          <cell r="AM807">
            <v>1.9774594550000302E-2</v>
          </cell>
          <cell r="AN807">
            <v>7.6951459400014244E-3</v>
          </cell>
          <cell r="AO807">
            <v>1.402889431000176E-2</v>
          </cell>
          <cell r="AP807">
            <v>2.9571593100001792E-3</v>
          </cell>
          <cell r="AQ807">
            <v>-7.3626259499981472E-3</v>
          </cell>
          <cell r="AR807">
            <v>-2.1057208021375118E-2</v>
          </cell>
          <cell r="AS807">
            <v>0</v>
          </cell>
          <cell r="AT807">
            <v>7.9528028200002154E-3</v>
          </cell>
          <cell r="AU807">
            <v>2.0715000000564032E-3</v>
          </cell>
          <cell r="AV807">
            <v>0</v>
          </cell>
          <cell r="AW807">
            <v>6.8950300101278117E-3</v>
          </cell>
          <cell r="AX807">
            <v>4.4047571000191965E-3</v>
          </cell>
          <cell r="AY807">
            <v>-3.1811169279990281E-2</v>
          </cell>
          <cell r="AZ807">
            <v>-1.7056577150015073E-2</v>
          </cell>
          <cell r="BA807">
            <v>-3.2505149010830792E-4</v>
          </cell>
          <cell r="BB807">
            <v>6.8114999698991596E-3</v>
          </cell>
          <cell r="BC807">
            <v>0</v>
          </cell>
          <cell r="BD807">
            <v>0</v>
          </cell>
          <cell r="BE807">
            <v>-2.3434813076164573E-2</v>
          </cell>
          <cell r="BF807">
            <v>0</v>
          </cell>
          <cell r="BG807">
            <v>0</v>
          </cell>
          <cell r="BH807">
            <v>2.0715000209747814E-3</v>
          </cell>
          <cell r="BI807">
            <v>6.9983401299396064E-3</v>
          </cell>
          <cell r="BJ807">
            <v>0</v>
          </cell>
          <cell r="BK807">
            <v>0</v>
          </cell>
          <cell r="BL807">
            <v>0</v>
          </cell>
          <cell r="BM807">
            <v>-3.250465319979412E-2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50.744428151170723</v>
          </cell>
          <cell r="BS807">
            <v>-8.9494278654456139E-10</v>
          </cell>
          <cell r="BT807">
            <v>4.5912118002888747E-3</v>
          </cell>
          <cell r="BU807">
            <v>27.520448456190934</v>
          </cell>
          <cell r="BV807">
            <v>23.234430223892559</v>
          </cell>
          <cell r="BW807">
            <v>-8.0670398019719869E-3</v>
          </cell>
          <cell r="BX807">
            <v>-2.2118911147117615E-9</v>
          </cell>
          <cell r="BY807">
            <v>-8.7311491370201111E-10</v>
          </cell>
          <cell r="BZ807">
            <v>1.3657392039021943E-2</v>
          </cell>
          <cell r="CA807">
            <v>1.3957736606243998E-2</v>
          </cell>
          <cell r="CB807">
            <v>-3.0314461197122E-2</v>
          </cell>
          <cell r="CC807">
            <v>-4.2753644302138127E-3</v>
          </cell>
          <cell r="CD807">
            <v>0</v>
          </cell>
          <cell r="CE807">
            <v>10084.095058212639</v>
          </cell>
          <cell r="CF807">
            <v>384.91247369863413</v>
          </cell>
          <cell r="CG807">
            <v>601.57000800484093</v>
          </cell>
          <cell r="CH807">
            <v>718.8783337023342</v>
          </cell>
          <cell r="CI807">
            <v>934.52107787247223</v>
          </cell>
          <cell r="CJ807">
            <v>1096.3046087003604</v>
          </cell>
          <cell r="CK807">
            <v>1328.3025777509756</v>
          </cell>
          <cell r="CL807">
            <v>1300.4416579260142</v>
          </cell>
          <cell r="CM807">
            <v>1123.9237446226325</v>
          </cell>
          <cell r="CN807">
            <v>959.54975486863987</v>
          </cell>
          <cell r="CO807">
            <v>713.87080242795491</v>
          </cell>
          <cell r="CP807">
            <v>571.50147473563993</v>
          </cell>
          <cell r="CQ807">
            <v>350.31854390212538</v>
          </cell>
          <cell r="CR807">
            <v>10355.159935297095</v>
          </cell>
          <cell r="CS807">
            <v>390.14665638736187</v>
          </cell>
          <cell r="CT807">
            <v>666.25558501078922</v>
          </cell>
          <cell r="CU807">
            <v>742.41589714270958</v>
          </cell>
          <cell r="CV807">
            <v>955.80384690100618</v>
          </cell>
          <cell r="CW807">
            <v>1160.6669274854503</v>
          </cell>
          <cell r="CX807">
            <v>1366.6994122847536</v>
          </cell>
          <cell r="CY807">
            <v>1290.7608721671422</v>
          </cell>
          <cell r="CZ807">
            <v>1160.6005228997819</v>
          </cell>
          <cell r="DA807">
            <v>978.54515591068775</v>
          </cell>
          <cell r="DB807">
            <v>735.25646003091242</v>
          </cell>
          <cell r="DC807">
            <v>555.62008698157297</v>
          </cell>
          <cell r="DD807">
            <v>352.38851209475251</v>
          </cell>
          <cell r="DE807">
            <v>10348.795726993005</v>
          </cell>
          <cell r="DF807">
            <v>394.78361337084789</v>
          </cell>
          <cell r="DG807">
            <v>643.56206206265779</v>
          </cell>
          <cell r="DH807">
            <v>764.37185017789307</v>
          </cell>
          <cell r="DI807">
            <v>934.65678984859551</v>
          </cell>
          <cell r="DJ807">
            <v>1193.6935797200567</v>
          </cell>
          <cell r="DK807">
            <v>1370.9008062288922</v>
          </cell>
          <cell r="DL807">
            <v>1288.875191015235</v>
          </cell>
          <cell r="DM807">
            <v>1155.4389080156543</v>
          </cell>
          <cell r="DN807">
            <v>957.71365679902374</v>
          </cell>
          <cell r="DO807">
            <v>739.24998809145472</v>
          </cell>
          <cell r="DP807">
            <v>542.72777471475274</v>
          </cell>
          <cell r="DQ807">
            <v>362.82150694798474</v>
          </cell>
          <cell r="DR807">
            <v>10630.492985163932</v>
          </cell>
          <cell r="DS807">
            <v>411.1232725574082</v>
          </cell>
          <cell r="DT807">
            <v>664.12733632819436</v>
          </cell>
          <cell r="DU807">
            <v>801.98797551088501</v>
          </cell>
          <cell r="DV807">
            <v>963.42110509327904</v>
          </cell>
          <cell r="DW807">
            <v>1233.379148547654</v>
          </cell>
          <cell r="DX807">
            <v>1400.0444753007323</v>
          </cell>
          <cell r="DY807">
            <v>1306.2899109700811</v>
          </cell>
          <cell r="DZ807">
            <v>1203.6531041044218</v>
          </cell>
          <cell r="EA807">
            <v>956.93468177877367</v>
          </cell>
          <cell r="EB807">
            <v>768.08348276147444</v>
          </cell>
          <cell r="EC807">
            <v>551.03131081195897</v>
          </cell>
          <cell r="ED807">
            <v>370.41718139923614</v>
          </cell>
          <cell r="EE807">
            <v>10892.606160931056</v>
          </cell>
          <cell r="EF807">
            <v>412.32449253551022</v>
          </cell>
          <cell r="EG807">
            <v>687.99033199103724</v>
          </cell>
          <cell r="EH807">
            <v>835.51460660490557</v>
          </cell>
          <cell r="EI807">
            <v>1009.1279611940117</v>
          </cell>
          <cell r="EJ807">
            <v>1261.4532527891133</v>
          </cell>
          <cell r="EK807">
            <v>1441.8311231072003</v>
          </cell>
          <cell r="EL807">
            <v>1336.9156807707914</v>
          </cell>
          <cell r="EM807">
            <v>1219.8130123537121</v>
          </cell>
          <cell r="EN807">
            <v>986.22206800222921</v>
          </cell>
          <cell r="EO807">
            <v>769.46577553980751</v>
          </cell>
          <cell r="EP807">
            <v>557.51048018505389</v>
          </cell>
          <cell r="EQ807">
            <v>374.43737585776398</v>
          </cell>
          <cell r="ER807">
            <v>11160.790216522058</v>
          </cell>
          <cell r="ES807">
            <v>428.63512347974756</v>
          </cell>
          <cell r="ET807">
            <v>705.54572672974609</v>
          </cell>
          <cell r="EU807">
            <v>908.52237586067349</v>
          </cell>
          <cell r="EV807">
            <v>1047.1322914881166</v>
          </cell>
          <cell r="EW807">
            <v>1308.7377215524466</v>
          </cell>
          <cell r="EX807">
            <v>1449.9602132156142</v>
          </cell>
          <cell r="EY807">
            <v>1382.706780925073</v>
          </cell>
          <cell r="EZ807">
            <v>1251.8391793182236</v>
          </cell>
          <cell r="FA807">
            <v>993.52760352080804</v>
          </cell>
          <cell r="FB807">
            <v>770.85570728388848</v>
          </cell>
          <cell r="FC807">
            <v>537.9465935210319</v>
          </cell>
          <cell r="FD807">
            <v>375.38089962673985</v>
          </cell>
          <cell r="FE807">
            <v>11444.820437525865</v>
          </cell>
          <cell r="FF807">
            <v>431.66057353568613</v>
          </cell>
          <cell r="FG807">
            <v>701.51547806627059</v>
          </cell>
          <cell r="FH807">
            <v>815.96363100718008</v>
          </cell>
          <cell r="FI807">
            <v>1064.2415052098077</v>
          </cell>
          <cell r="FJ807">
            <v>1264.6870897628833</v>
          </cell>
          <cell r="FK807">
            <v>1506.5423484817438</v>
          </cell>
          <cell r="FL807">
            <v>1444.9589901376166</v>
          </cell>
          <cell r="FM807">
            <v>1271.7877235834894</v>
          </cell>
          <cell r="FN807">
            <v>1107.1888778383291</v>
          </cell>
          <cell r="FO807">
            <v>807.07171376874612</v>
          </cell>
          <cell r="FP807">
            <v>625.59389466671564</v>
          </cell>
          <cell r="FQ807">
            <v>403.60861146736715</v>
          </cell>
          <cell r="FR807">
            <v>11432.7913887701</v>
          </cell>
          <cell r="FS807">
            <v>426.8213024987781</v>
          </cell>
          <cell r="FT807">
            <v>721.41751580269192</v>
          </cell>
          <cell r="FU807">
            <v>820.53926666623738</v>
          </cell>
          <cell r="FV807">
            <v>1056.3591559575289</v>
          </cell>
          <cell r="FW807">
            <v>1280.6007046029263</v>
          </cell>
          <cell r="FX807">
            <v>1510.4120429776813</v>
          </cell>
          <cell r="FY807">
            <v>1426.5202807203605</v>
          </cell>
          <cell r="FZ807">
            <v>1282.6704233279306</v>
          </cell>
          <cell r="GA807">
            <v>1081.4603387682437</v>
          </cell>
          <cell r="GB807">
            <v>812.59714819857618</v>
          </cell>
          <cell r="GC807">
            <v>614.05367091599328</v>
          </cell>
          <cell r="GD807">
            <v>399.33953833309351</v>
          </cell>
          <cell r="GE807">
            <v>11710.030436086934</v>
          </cell>
          <cell r="GF807">
            <v>446.73014737723861</v>
          </cell>
          <cell r="GG807">
            <v>728.24236174901307</v>
          </cell>
          <cell r="GH807">
            <v>864.01810454369115</v>
          </cell>
          <cell r="GI807">
            <v>1057.6694932520331</v>
          </cell>
          <cell r="GJ807">
            <v>1351.0039072682266</v>
          </cell>
          <cell r="GK807">
            <v>1551.507382083626</v>
          </cell>
          <cell r="GL807">
            <v>1458.458014701755</v>
          </cell>
          <cell r="GM807">
            <v>1307.4497462086147</v>
          </cell>
          <cell r="GN807">
            <v>1083.7220047153241</v>
          </cell>
          <cell r="GO807">
            <v>836.53309109121619</v>
          </cell>
          <cell r="GP807">
            <v>614.13663722669298</v>
          </cell>
          <cell r="GQ807">
            <v>410.55954586944426</v>
          </cell>
          <cell r="GR807">
            <v>11997.963732246077</v>
          </cell>
          <cell r="GS807">
            <v>463.90729067428038</v>
          </cell>
          <cell r="GT807">
            <v>766.84743819189316</v>
          </cell>
          <cell r="GU807">
            <v>919.17972216260387</v>
          </cell>
          <cell r="GV807">
            <v>1111.1965959662921</v>
          </cell>
          <cell r="GW807">
            <v>1387.7852726464189</v>
          </cell>
          <cell r="GX807">
            <v>1586.2568335784308</v>
          </cell>
          <cell r="GY807">
            <v>1470.7844118075882</v>
          </cell>
          <cell r="GZ807">
            <v>1341.9335744850105</v>
          </cell>
          <cell r="HA807">
            <v>1084.9611637183552</v>
          </cell>
          <cell r="HB807">
            <v>846.52959467013716</v>
          </cell>
          <cell r="HC807">
            <v>613.33170535293903</v>
          </cell>
          <cell r="HD807">
            <v>405.25012899222929</v>
          </cell>
          <cell r="HE807">
            <v>0.38284299016231671</v>
          </cell>
          <cell r="HF807">
            <v>-1.3113963461364619E-2</v>
          </cell>
          <cell r="HG807">
            <v>-5.4317730682669207E-3</v>
          </cell>
          <cell r="HH807">
            <v>6.9096626502869185E-2</v>
          </cell>
          <cell r="HI807">
            <v>0.20325365708413301</v>
          </cell>
          <cell r="HJ807">
            <v>4.0166454622521996E-2</v>
          </cell>
          <cell r="HK807">
            <v>7.3709921663976274E-2</v>
          </cell>
          <cell r="HL807">
            <v>-7.1230044704861939E-4</v>
          </cell>
          <cell r="HM807">
            <v>4.3722035770770162E-3</v>
          </cell>
          <cell r="HN807">
            <v>8.1658765848260373E-3</v>
          </cell>
          <cell r="HO807">
            <v>1.3655843358719721E-3</v>
          </cell>
          <cell r="HP807">
            <v>1.8146461588912643E-3</v>
          </cell>
          <cell r="HQ807">
            <v>1.560566779517103E-4</v>
          </cell>
          <cell r="HR807">
            <v>0.12781659769825637</v>
          </cell>
          <cell r="HS807">
            <v>0</v>
          </cell>
          <cell r="HT807">
            <v>2.9869578065699898E-4</v>
          </cell>
          <cell r="HU807">
            <v>4.5289519595826278E-2</v>
          </cell>
          <cell r="HV807">
            <v>2.9293839193996973E-2</v>
          </cell>
          <cell r="HW807">
            <v>1.0222348959359806E-2</v>
          </cell>
          <cell r="HX807">
            <v>5.4320144517987501E-2</v>
          </cell>
          <cell r="HY807">
            <v>9.7861629910767078E-10</v>
          </cell>
          <cell r="HZ807">
            <v>-3.3775925476220436E-4</v>
          </cell>
          <cell r="IA807">
            <v>-3.2046950509538874E-3</v>
          </cell>
          <cell r="IB807">
            <v>-3.5191156166547444E-3</v>
          </cell>
          <cell r="IC807">
            <v>-5.912881410040427E-3</v>
          </cell>
          <cell r="ID807">
            <v>1.3665000296896324E-3</v>
          </cell>
          <cell r="IE807">
            <v>0.12447262238129042</v>
          </cell>
          <cell r="IF807">
            <v>9.4354138127528131E-5</v>
          </cell>
          <cell r="IG807">
            <v>1.4105780061072437E-2</v>
          </cell>
          <cell r="IH807">
            <v>1.2096837477656663E-2</v>
          </cell>
          <cell r="II807">
            <v>1.6864002247530152E-2</v>
          </cell>
          <cell r="IJ807">
            <v>1.3768167738817283E-2</v>
          </cell>
          <cell r="IK807">
            <v>5.565847074285557E-2</v>
          </cell>
          <cell r="IL807">
            <v>-6.2309616077982355E-4</v>
          </cell>
          <cell r="IM807">
            <v>2.2384940022675437E-2</v>
          </cell>
          <cell r="IN807">
            <v>-6.7734407821262721E-4</v>
          </cell>
          <cell r="IO807">
            <v>-2.4388918973272666E-4</v>
          </cell>
          <cell r="IP807">
            <v>-3.1800537100934889E-2</v>
          </cell>
          <cell r="IQ807">
            <v>2.2844936451292597E-2</v>
          </cell>
          <cell r="IR807">
            <v>0.59923733663163148</v>
          </cell>
          <cell r="IS807">
            <v>-2.0007121929666027E-4</v>
          </cell>
          <cell r="IT807">
            <v>3.2148908758244943E-5</v>
          </cell>
          <cell r="IU807">
            <v>0.15052429656952881</v>
          </cell>
          <cell r="IV807">
            <v>1.5202872300505987E-3</v>
          </cell>
          <cell r="IW807">
            <v>4.9210728599973663E-2</v>
          </cell>
          <cell r="IX807">
            <v>0.26025087424022786</v>
          </cell>
          <cell r="IY807">
            <v>6.3734995669619821E-2</v>
          </cell>
          <cell r="IZ807">
            <v>-2.0304080769165012E-2</v>
          </cell>
          <cell r="JA807">
            <v>-2.1903959077462787E-4</v>
          </cell>
          <cell r="JB807">
            <v>7.8798049798933789E-3</v>
          </cell>
          <cell r="JC807">
            <v>-8.4563392401832971E-3</v>
          </cell>
          <cell r="JD807">
            <v>9.5263731250270212E-2</v>
          </cell>
          <cell r="JE807">
            <v>2.2395239965401288</v>
          </cell>
          <cell r="JF807">
            <v>-1.0669259300186695E-3</v>
          </cell>
          <cell r="JG807">
            <v>8.8627620960039621E-2</v>
          </cell>
          <cell r="JH807">
            <v>0.3035811549200389</v>
          </cell>
          <cell r="JI807">
            <v>1.2194976084299469</v>
          </cell>
          <cell r="JJ807">
            <v>0.30901063364999004</v>
          </cell>
          <cell r="JK807">
            <v>0.183638943990033</v>
          </cell>
          <cell r="JL807">
            <v>-1.2248479500271969E-3</v>
          </cell>
          <cell r="JM807">
            <v>1.2188917120013798E-2</v>
          </cell>
          <cell r="JN807">
            <v>4.9307170800005906E-3</v>
          </cell>
          <cell r="JO807">
            <v>-2.1266180999646167E-4</v>
          </cell>
          <cell r="JP807">
            <v>8.9033300500034329E-3</v>
          </cell>
          <cell r="JQ807">
            <v>0.11164950603000534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0</v>
          </cell>
          <cell r="FF808">
            <v>0</v>
          </cell>
          <cell r="FG808">
            <v>0</v>
          </cell>
          <cell r="FH808">
            <v>0</v>
          </cell>
          <cell r="FI808">
            <v>0</v>
          </cell>
          <cell r="FJ808">
            <v>0</v>
          </cell>
          <cell r="FK808">
            <v>0</v>
          </cell>
          <cell r="FL808">
            <v>0</v>
          </cell>
          <cell r="FM808">
            <v>0</v>
          </cell>
          <cell r="FN808">
            <v>0</v>
          </cell>
          <cell r="FO808">
            <v>0</v>
          </cell>
          <cell r="FP808">
            <v>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0</v>
          </cell>
          <cell r="GD808">
            <v>0</v>
          </cell>
          <cell r="GE808">
            <v>0</v>
          </cell>
          <cell r="GF808">
            <v>0</v>
          </cell>
          <cell r="GG808">
            <v>0</v>
          </cell>
          <cell r="GH808">
            <v>0</v>
          </cell>
          <cell r="GI808">
            <v>0</v>
          </cell>
          <cell r="GJ808">
            <v>0</v>
          </cell>
          <cell r="GK808">
            <v>0</v>
          </cell>
          <cell r="GL808">
            <v>0</v>
          </cell>
          <cell r="GM808">
            <v>0</v>
          </cell>
          <cell r="GN808">
            <v>0</v>
          </cell>
          <cell r="GO808">
            <v>0</v>
          </cell>
          <cell r="GP808">
            <v>0</v>
          </cell>
          <cell r="GQ808">
            <v>0</v>
          </cell>
          <cell r="GR808">
            <v>0</v>
          </cell>
          <cell r="GS808">
            <v>0</v>
          </cell>
          <cell r="GT808">
            <v>0</v>
          </cell>
          <cell r="GU808">
            <v>0</v>
          </cell>
          <cell r="GV808">
            <v>0</v>
          </cell>
          <cell r="GW808">
            <v>0</v>
          </cell>
          <cell r="GX808">
            <v>0</v>
          </cell>
          <cell r="GY808">
            <v>0</v>
          </cell>
          <cell r="GZ808">
            <v>0</v>
          </cell>
          <cell r="HA808">
            <v>0</v>
          </cell>
          <cell r="HB808">
            <v>0</v>
          </cell>
          <cell r="HC808">
            <v>0</v>
          </cell>
          <cell r="HD808">
            <v>0</v>
          </cell>
          <cell r="HE808">
            <v>0</v>
          </cell>
          <cell r="HF808">
            <v>0</v>
          </cell>
          <cell r="HG808">
            <v>0</v>
          </cell>
          <cell r="HH808">
            <v>0</v>
          </cell>
          <cell r="HI808">
            <v>0</v>
          </cell>
          <cell r="HJ808">
            <v>0</v>
          </cell>
          <cell r="HK808">
            <v>0</v>
          </cell>
          <cell r="HL808">
            <v>0</v>
          </cell>
          <cell r="HM808">
            <v>0</v>
          </cell>
          <cell r="HN808">
            <v>0</v>
          </cell>
          <cell r="HO808">
            <v>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0</v>
          </cell>
          <cell r="HU808">
            <v>0</v>
          </cell>
          <cell r="HV808">
            <v>0</v>
          </cell>
          <cell r="HW808">
            <v>0</v>
          </cell>
          <cell r="HX808">
            <v>0</v>
          </cell>
          <cell r="HY808">
            <v>0</v>
          </cell>
          <cell r="HZ808">
            <v>0</v>
          </cell>
          <cell r="IA808">
            <v>0</v>
          </cell>
          <cell r="IB808">
            <v>0</v>
          </cell>
          <cell r="IC808">
            <v>0</v>
          </cell>
          <cell r="ID808">
            <v>0</v>
          </cell>
          <cell r="IE808">
            <v>0</v>
          </cell>
          <cell r="IF808">
            <v>0</v>
          </cell>
          <cell r="IG808">
            <v>0</v>
          </cell>
          <cell r="IH808">
            <v>0</v>
          </cell>
          <cell r="II808">
            <v>0</v>
          </cell>
          <cell r="IJ808">
            <v>0</v>
          </cell>
          <cell r="IK808">
            <v>0</v>
          </cell>
          <cell r="IL808">
            <v>0</v>
          </cell>
          <cell r="IM808">
            <v>0</v>
          </cell>
          <cell r="IN808">
            <v>0</v>
          </cell>
          <cell r="IO808">
            <v>0</v>
          </cell>
          <cell r="IP808">
            <v>0</v>
          </cell>
          <cell r="IQ808">
            <v>0</v>
          </cell>
          <cell r="IR808">
            <v>0</v>
          </cell>
          <cell r="IS808">
            <v>0</v>
          </cell>
          <cell r="IT808">
            <v>0</v>
          </cell>
          <cell r="IU808">
            <v>0</v>
          </cell>
          <cell r="IV808">
            <v>0</v>
          </cell>
          <cell r="IW808">
            <v>0</v>
          </cell>
          <cell r="IX808">
            <v>0</v>
          </cell>
          <cell r="IY808">
            <v>0</v>
          </cell>
          <cell r="IZ808">
            <v>0</v>
          </cell>
          <cell r="JA808">
            <v>0</v>
          </cell>
          <cell r="JB808">
            <v>0</v>
          </cell>
          <cell r="JC808">
            <v>0</v>
          </cell>
          <cell r="JD808">
            <v>0</v>
          </cell>
          <cell r="JE808">
            <v>0</v>
          </cell>
          <cell r="JF808">
            <v>0</v>
          </cell>
          <cell r="JG808">
            <v>0</v>
          </cell>
          <cell r="JH808">
            <v>0</v>
          </cell>
          <cell r="JI808">
            <v>0</v>
          </cell>
          <cell r="JJ808">
            <v>0</v>
          </cell>
          <cell r="JK808">
            <v>0</v>
          </cell>
          <cell r="JL808">
            <v>0</v>
          </cell>
          <cell r="JM808">
            <v>0</v>
          </cell>
          <cell r="JN808">
            <v>0</v>
          </cell>
          <cell r="JO808">
            <v>0</v>
          </cell>
          <cell r="JP808">
            <v>0</v>
          </cell>
          <cell r="JQ808">
            <v>0</v>
          </cell>
        </row>
        <row r="810">
          <cell r="D810" t="str">
            <v>MKT.EX.4CR._.___.4 Corners</v>
          </cell>
          <cell r="F810">
            <v>0</v>
          </cell>
          <cell r="G810">
            <v>0</v>
          </cell>
          <cell r="H810">
            <v>-3.0629347150011199E-2</v>
          </cell>
          <cell r="I810">
            <v>5.2919986620011628E-2</v>
          </cell>
          <cell r="J810">
            <v>-0.74012910861995351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-3.2996161999676588E-4</v>
          </cell>
          <cell r="Q810">
            <v>0</v>
          </cell>
          <cell r="R810">
            <v>-19.052671562949854</v>
          </cell>
          <cell r="S810">
            <v>0</v>
          </cell>
          <cell r="T810">
            <v>-8.7697711460009486E-2</v>
          </cell>
          <cell r="U810">
            <v>-0.4293067590600117</v>
          </cell>
          <cell r="V810">
            <v>-1.8433501570299313</v>
          </cell>
          <cell r="W810">
            <v>-9.6189491474301576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-1.8530257791800295</v>
          </cell>
          <cell r="AC810">
            <v>-5.2203420087899985</v>
          </cell>
          <cell r="AD810">
            <v>0</v>
          </cell>
          <cell r="AE810">
            <v>-16.821085816080085</v>
          </cell>
          <cell r="AF810">
            <v>0</v>
          </cell>
          <cell r="AG810">
            <v>-8.9487373654700093</v>
          </cell>
          <cell r="AH810">
            <v>6.7353419116699911</v>
          </cell>
          <cell r="AI810">
            <v>0.2182609869800558</v>
          </cell>
          <cell r="AJ810">
            <v>-6.2232110618700744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-6.2561939809299645</v>
          </cell>
          <cell r="AP810">
            <v>-2.3465463064601408</v>
          </cell>
          <cell r="AQ810">
            <v>0</v>
          </cell>
          <cell r="AR810">
            <v>-49.991605119219912</v>
          </cell>
          <cell r="AS810">
            <v>-12.165058194649987</v>
          </cell>
          <cell r="AT810">
            <v>-1.4190403275800065</v>
          </cell>
          <cell r="AU810">
            <v>0.69469665489999954</v>
          </cell>
          <cell r="AV810">
            <v>0.76801039375001778</v>
          </cell>
          <cell r="AW810">
            <v>-1.6287061926500428</v>
          </cell>
          <cell r="AX810">
            <v>-2.876985304270022</v>
          </cell>
          <cell r="AY810">
            <v>-13.384137340869984</v>
          </cell>
          <cell r="AZ810">
            <v>3.5335191159400097</v>
          </cell>
          <cell r="BA810">
            <v>-15.372630837019983</v>
          </cell>
          <cell r="BB810">
            <v>-4.8245031464199712</v>
          </cell>
          <cell r="BC810">
            <v>-1.44317012578</v>
          </cell>
          <cell r="BD810">
            <v>-1.8735998145699568</v>
          </cell>
          <cell r="BE810">
            <v>-90.536928366430402</v>
          </cell>
          <cell r="BF810">
            <v>0.95766176634992917</v>
          </cell>
          <cell r="BG810">
            <v>-2.9696072808999929</v>
          </cell>
          <cell r="BH810">
            <v>1.9339756821099741</v>
          </cell>
          <cell r="BI810">
            <v>-4.7891400728599365</v>
          </cell>
          <cell r="BJ810">
            <v>-1.9824386239801015</v>
          </cell>
          <cell r="BK810">
            <v>-12.311925166980018</v>
          </cell>
          <cell r="BL810">
            <v>-7.2869733684099742</v>
          </cell>
          <cell r="BM810">
            <v>-15.729777846879983</v>
          </cell>
          <cell r="BN810">
            <v>-22.641696007220048</v>
          </cell>
          <cell r="BO810">
            <v>-11.961187674210009</v>
          </cell>
          <cell r="BP810">
            <v>-10.800527699689951</v>
          </cell>
          <cell r="BQ810">
            <v>-2.9552920737602335</v>
          </cell>
          <cell r="BR810">
            <v>-82.659826835229978</v>
          </cell>
          <cell r="BS810">
            <v>-0.37664902867004457</v>
          </cell>
          <cell r="BT810">
            <v>-3.0186766269899863</v>
          </cell>
          <cell r="BU810">
            <v>-2.2343074708700215</v>
          </cell>
          <cell r="BV810">
            <v>-2.1748888425701125</v>
          </cell>
          <cell r="BW810">
            <v>-3.3940560515800371</v>
          </cell>
          <cell r="BX810">
            <v>-14.546895153020046</v>
          </cell>
          <cell r="BY810">
            <v>-7.3697958237399916</v>
          </cell>
          <cell r="BZ810">
            <v>-10.877413306579911</v>
          </cell>
          <cell r="CA810">
            <v>-19.89481667187988</v>
          </cell>
          <cell r="CB810">
            <v>-2.5351686908200008</v>
          </cell>
          <cell r="CC810">
            <v>-8.0107652347599014</v>
          </cell>
          <cell r="CD810">
            <v>-8.226393933749705</v>
          </cell>
          <cell r="CE810">
            <v>24.80377299113934</v>
          </cell>
          <cell r="CF810">
            <v>-1.2474951360218256E-2</v>
          </cell>
          <cell r="CG810">
            <v>-9.1033448001098805E-3</v>
          </cell>
          <cell r="CH810">
            <v>3.607590864007193E-2</v>
          </cell>
          <cell r="CI810">
            <v>2.8938827509989551E-2</v>
          </cell>
          <cell r="CJ810">
            <v>4.8687321234800152</v>
          </cell>
          <cell r="CK810">
            <v>1.2638382930599619</v>
          </cell>
          <cell r="CL810">
            <v>15.525359058799978</v>
          </cell>
          <cell r="CM810">
            <v>-5.8941254299043067E-3</v>
          </cell>
          <cell r="CN810">
            <v>-1.6342750480134782E-2</v>
          </cell>
          <cell r="CO810">
            <v>0.3964714206398412</v>
          </cell>
          <cell r="CP810">
            <v>-2.7073493770103596E-2</v>
          </cell>
          <cell r="CQ810">
            <v>2.7552460248498392</v>
          </cell>
          <cell r="CR810">
            <v>3.8285578789991632</v>
          </cell>
          <cell r="CS810">
            <v>-4.2285333810013981E-2</v>
          </cell>
          <cell r="CT810">
            <v>-5.1355119210029443E-2</v>
          </cell>
          <cell r="CU810">
            <v>-1.2567791953900382</v>
          </cell>
          <cell r="CV810">
            <v>4.9213732146502025</v>
          </cell>
          <cell r="CW810">
            <v>-0.46000298834002251</v>
          </cell>
          <cell r="CX810">
            <v>-5.4851530224299836</v>
          </cell>
          <cell r="CY810">
            <v>1.8243072800032678E-3</v>
          </cell>
          <cell r="CZ810">
            <v>-0.91968469598998581</v>
          </cell>
          <cell r="DA810">
            <v>4.5707262519899814</v>
          </cell>
          <cell r="DB810">
            <v>-1.0778491479982222E-2</v>
          </cell>
          <cell r="DC810">
            <v>3.233357622000085</v>
          </cell>
          <cell r="DD810">
            <v>-0.67268467027020051</v>
          </cell>
          <cell r="DE810">
            <v>-40.706586611921011</v>
          </cell>
          <cell r="DF810">
            <v>0.10213924577010403</v>
          </cell>
          <cell r="DG810">
            <v>2.2100909991399931</v>
          </cell>
          <cell r="DH810">
            <v>-19.126622230689996</v>
          </cell>
          <cell r="DI810">
            <v>4.5415585968400478</v>
          </cell>
          <cell r="DJ810">
            <v>-0.15994373124010508</v>
          </cell>
          <cell r="DK810">
            <v>-0.30742876707995492</v>
          </cell>
          <cell r="DL810">
            <v>3.4030064369972024E-2</v>
          </cell>
          <cell r="DM810">
            <v>2.5020566140028677E-2</v>
          </cell>
          <cell r="DN810">
            <v>-13.583467829699657</v>
          </cell>
          <cell r="DO810">
            <v>-12.75231802634994</v>
          </cell>
          <cell r="DP810">
            <v>-1.245259962119917</v>
          </cell>
          <cell r="DQ810">
            <v>-0.44438553700024386</v>
          </cell>
          <cell r="DR810">
            <v>-33.527912290270251</v>
          </cell>
          <cell r="DS810">
            <v>2.7336643205601376</v>
          </cell>
          <cell r="DT810">
            <v>-2.1416183995600022</v>
          </cell>
          <cell r="DU810">
            <v>-0.85550662915000331</v>
          </cell>
          <cell r="DV810">
            <v>-0.10104673767000349</v>
          </cell>
          <cell r="DW810">
            <v>-0.17275068374999591</v>
          </cell>
          <cell r="DX810">
            <v>0.8023084923200372</v>
          </cell>
          <cell r="DY810">
            <v>-9.0775478731700332</v>
          </cell>
          <cell r="DZ810">
            <v>-2.3344544484199901</v>
          </cell>
          <cell r="EA810">
            <v>1.5757121032600026</v>
          </cell>
          <cell r="EB810">
            <v>8.8937966780008537E-2</v>
          </cell>
          <cell r="EC810">
            <v>-13.599283219359904</v>
          </cell>
          <cell r="ED810">
            <v>-10.446327182110053</v>
          </cell>
          <cell r="EE810">
            <v>-9.781257870790796</v>
          </cell>
          <cell r="EF810">
            <v>0.5546756436999658</v>
          </cell>
          <cell r="EG810">
            <v>4.6597395022100727</v>
          </cell>
          <cell r="EH810">
            <v>-0.99733940936997101</v>
          </cell>
          <cell r="EI810">
            <v>3.4044282898601068</v>
          </cell>
          <cell r="EJ810">
            <v>-3.2696578676201398</v>
          </cell>
          <cell r="EK810">
            <v>3.6316333369995846E-2</v>
          </cell>
          <cell r="EL810">
            <v>-0.18189764971998557</v>
          </cell>
          <cell r="EM810">
            <v>2.5570610979968933E-2</v>
          </cell>
          <cell r="EN810">
            <v>-4.0900990920199547</v>
          </cell>
          <cell r="EO810">
            <v>-3.3956479703800824</v>
          </cell>
          <cell r="EP810">
            <v>0.17598052141005383</v>
          </cell>
          <cell r="EQ810">
            <v>-6.7033267832100591</v>
          </cell>
          <cell r="ER810">
            <v>-6.7810764799687604</v>
          </cell>
          <cell r="ES810">
            <v>0.44535377280999455</v>
          </cell>
          <cell r="ET810">
            <v>1.787535464159987</v>
          </cell>
          <cell r="EU810">
            <v>-2.0037706498700061</v>
          </cell>
          <cell r="EV810">
            <v>-1.0675678796999364</v>
          </cell>
          <cell r="EW810">
            <v>0.49715155010005674</v>
          </cell>
          <cell r="EX810">
            <v>-5.0478651613099714</v>
          </cell>
          <cell r="EY810">
            <v>2.5024683789979463E-2</v>
          </cell>
          <cell r="EZ810">
            <v>4.5332936270028767E-2</v>
          </cell>
          <cell r="FA810">
            <v>-0.36905119885000204</v>
          </cell>
          <cell r="FB810">
            <v>0.29372935728008542</v>
          </cell>
          <cell r="FC810">
            <v>-1.1303401363197736</v>
          </cell>
          <cell r="FD810">
            <v>-0.25660921833014072</v>
          </cell>
          <cell r="FE810">
            <v>-33.991782498908833</v>
          </cell>
          <cell r="FF810">
            <v>-0.95547880786989481</v>
          </cell>
          <cell r="FG810">
            <v>-17.052000661839998</v>
          </cell>
          <cell r="FH810">
            <v>-1.0479973087300323</v>
          </cell>
          <cell r="FI810">
            <v>-0.93452670117983416</v>
          </cell>
          <cell r="FJ810">
            <v>-7.2942705830030263E-2</v>
          </cell>
          <cell r="FK810">
            <v>-0.22985195387991553</v>
          </cell>
          <cell r="FL810">
            <v>0.80519306541998503</v>
          </cell>
          <cell r="FM810">
            <v>2.3007216143998903</v>
          </cell>
          <cell r="FN810">
            <v>6.6850055809936748E-2</v>
          </cell>
          <cell r="FO810">
            <v>-5.2687531555299074</v>
          </cell>
          <cell r="FP810">
            <v>0.48074470841004313</v>
          </cell>
          <cell r="FQ810">
            <v>-12.083740648089815</v>
          </cell>
          <cell r="FR810">
            <v>-1.2191974200213735</v>
          </cell>
          <cell r="FS810">
            <v>4.745581332359734</v>
          </cell>
          <cell r="FT810">
            <v>0.20720818865004276</v>
          </cell>
          <cell r="FU810">
            <v>5.1609880909978756E-2</v>
          </cell>
          <cell r="FV810">
            <v>2.8889758922899773</v>
          </cell>
          <cell r="FW810">
            <v>0.7226535624600956</v>
          </cell>
          <cell r="FX810">
            <v>0.18850338988022486</v>
          </cell>
          <cell r="FY810">
            <v>0</v>
          </cell>
          <cell r="FZ810">
            <v>0.86856795849985247</v>
          </cell>
          <cell r="GA810">
            <v>7.3536032700758369E-3</v>
          </cell>
          <cell r="GB810">
            <v>-23.330565950960136</v>
          </cell>
          <cell r="GC810">
            <v>11.819574970100007</v>
          </cell>
          <cell r="GD810">
            <v>0.61133975252005257</v>
          </cell>
          <cell r="GE810">
            <v>-10.601042887439689</v>
          </cell>
          <cell r="GF810">
            <v>3.013705011869888</v>
          </cell>
          <cell r="GG810">
            <v>-12.02362278969008</v>
          </cell>
          <cell r="GH810">
            <v>-0.96396466913000722</v>
          </cell>
          <cell r="GI810">
            <v>12.036681837359765</v>
          </cell>
          <cell r="GJ810">
            <v>5.2876926901035404E-3</v>
          </cell>
          <cell r="GK810">
            <v>3.2147843199900308</v>
          </cell>
          <cell r="GL810">
            <v>0</v>
          </cell>
          <cell r="GM810">
            <v>-1.0841978050200396</v>
          </cell>
          <cell r="GN810">
            <v>-15.45224320556008</v>
          </cell>
          <cell r="GO810">
            <v>0.25082831064014499</v>
          </cell>
          <cell r="GP810">
            <v>1.4512445800392015E-3</v>
          </cell>
          <cell r="GQ810">
            <v>0.40024716483003431</v>
          </cell>
          <cell r="GR810">
            <v>3.1546025418920181</v>
          </cell>
          <cell r="GS810">
            <v>-4.9022169610100264</v>
          </cell>
          <cell r="GT810">
            <v>-1.5463530129977698E-2</v>
          </cell>
          <cell r="GU810">
            <v>-0.55654316111997559</v>
          </cell>
          <cell r="GV810">
            <v>0.36644643648992314</v>
          </cell>
          <cell r="GW810">
            <v>0.48854832929009717</v>
          </cell>
          <cell r="GX810">
            <v>-6.0240417586701369</v>
          </cell>
          <cell r="GY810">
            <v>39.722874415680053</v>
          </cell>
          <cell r="GZ810">
            <v>-10.07108497290983</v>
          </cell>
          <cell r="HA810">
            <v>0.65504928163977638</v>
          </cell>
          <cell r="HB810">
            <v>-3.1437496969901986</v>
          </cell>
          <cell r="HC810">
            <v>0</v>
          </cell>
          <cell r="HD810">
            <v>-13.36521584037996</v>
          </cell>
          <cell r="HE810">
            <v>-78.606571198906749</v>
          </cell>
          <cell r="HF810">
            <v>-19.201986158040199</v>
          </cell>
          <cell r="HG810">
            <v>-13.572494084530263</v>
          </cell>
          <cell r="HH810">
            <v>-1.1229347544000348</v>
          </cell>
          <cell r="HI810">
            <v>-6.6305970740102111</v>
          </cell>
          <cell r="HJ810">
            <v>-1.1241384219899828</v>
          </cell>
          <cell r="HK810">
            <v>-5.2142272760499964</v>
          </cell>
          <cell r="HL810">
            <v>-2.5109283438799821</v>
          </cell>
          <cell r="HM810">
            <v>-1.0283085259900417</v>
          </cell>
          <cell r="HN810">
            <v>-17.21656319738986</v>
          </cell>
          <cell r="HO810">
            <v>-14.409504221200223</v>
          </cell>
          <cell r="HP810">
            <v>-14.532406107919996</v>
          </cell>
          <cell r="HQ810">
            <v>17.957516966489493</v>
          </cell>
          <cell r="HR810">
            <v>-36.341838738557271</v>
          </cell>
          <cell r="HS810">
            <v>0.43370375691006302</v>
          </cell>
          <cell r="HT810">
            <v>-1.1551503505099845</v>
          </cell>
          <cell r="HU810">
            <v>0.1332785318400056</v>
          </cell>
          <cell r="HV810">
            <v>0.19723598754012528</v>
          </cell>
          <cell r="HW810">
            <v>0.57506298628993591</v>
          </cell>
          <cell r="HX810">
            <v>-0.18513995501962199</v>
          </cell>
          <cell r="HY810">
            <v>2.6804858609601752</v>
          </cell>
          <cell r="HZ810">
            <v>-0.22645673302986324</v>
          </cell>
          <cell r="IA810">
            <v>0.20294495623920739</v>
          </cell>
          <cell r="IB810">
            <v>0.38233608120003737</v>
          </cell>
          <cell r="IC810">
            <v>-8.8912507480599743</v>
          </cell>
          <cell r="ID810">
            <v>-30.488889112919423</v>
          </cell>
          <cell r="IE810">
            <v>16.317919585057098</v>
          </cell>
          <cell r="IF810">
            <v>2.4387372183696243</v>
          </cell>
          <cell r="IG810">
            <v>-1.1991401384998426</v>
          </cell>
          <cell r="IH810">
            <v>-5.8682671019598729</v>
          </cell>
          <cell r="II810">
            <v>-5.3499263613198309</v>
          </cell>
          <cell r="IJ810">
            <v>0.7637754628200355</v>
          </cell>
          <cell r="IK810">
            <v>0.87513529583998206</v>
          </cell>
          <cell r="IL810">
            <v>8.2863861478101626</v>
          </cell>
          <cell r="IM810">
            <v>4.9282010676597565</v>
          </cell>
          <cell r="IN810">
            <v>0.93558168183017187</v>
          </cell>
          <cell r="IO810">
            <v>7.3909379917604383</v>
          </cell>
          <cell r="IP810">
            <v>2.1550854127397088</v>
          </cell>
          <cell r="IQ810">
            <v>0.96141290801051582</v>
          </cell>
          <cell r="IR810">
            <v>47.422533187589579</v>
          </cell>
          <cell r="IS810">
            <v>20.624884830029714</v>
          </cell>
          <cell r="IT810">
            <v>-4.2649626639599774</v>
          </cell>
          <cell r="IU810">
            <v>-2.4640462999968804E-2</v>
          </cell>
          <cell r="IV810">
            <v>0.62835343932988508</v>
          </cell>
          <cell r="IW810">
            <v>-13.653641170069932</v>
          </cell>
          <cell r="IX810">
            <v>30.34205580015032</v>
          </cell>
          <cell r="IY810">
            <v>3.7676930773002368</v>
          </cell>
          <cell r="IZ810">
            <v>-6.2824705300099595</v>
          </cell>
          <cell r="JA810">
            <v>0.80445800989991767</v>
          </cell>
          <cell r="JB810">
            <v>5.8831665620596141</v>
          </cell>
          <cell r="JC810">
            <v>15.345501129249897</v>
          </cell>
          <cell r="JD810">
            <v>-5.74786483338994</v>
          </cell>
          <cell r="JE810">
            <v>146.77642093087343</v>
          </cell>
          <cell r="JF810">
            <v>8.7611353290703846</v>
          </cell>
          <cell r="JG810">
            <v>-4.1804996019400278</v>
          </cell>
          <cell r="JH810">
            <v>31.441736345520098</v>
          </cell>
          <cell r="JI810">
            <v>26.592924067150079</v>
          </cell>
          <cell r="JJ810">
            <v>8.6487724135499775</v>
          </cell>
          <cell r="JK810">
            <v>62.751991926370465</v>
          </cell>
          <cell r="JL810">
            <v>8.0172618364797472</v>
          </cell>
          <cell r="JM810">
            <v>2.8178366877796179</v>
          </cell>
          <cell r="JN810">
            <v>-20.0862318675604</v>
          </cell>
          <cell r="JO810">
            <v>13.147348911300014</v>
          </cell>
          <cell r="JP810">
            <v>3.8181808093104337</v>
          </cell>
          <cell r="JQ810">
            <v>5.0459640738399685</v>
          </cell>
        </row>
        <row r="811">
          <cell r="D811" t="str">
            <v>MKT.EX.COB._.___.COB</v>
          </cell>
          <cell r="F811">
            <v>0.86894926724005472</v>
          </cell>
          <cell r="G811">
            <v>0</v>
          </cell>
          <cell r="H811">
            <v>0</v>
          </cell>
          <cell r="I811">
            <v>9.9902308647870086E-12</v>
          </cell>
          <cell r="J811">
            <v>-2.518720122500099</v>
          </cell>
          <cell r="K811">
            <v>0</v>
          </cell>
          <cell r="L811">
            <v>1.4336281234600392</v>
          </cell>
          <cell r="M811">
            <v>0</v>
          </cell>
          <cell r="N811">
            <v>0</v>
          </cell>
          <cell r="O811">
            <v>0</v>
          </cell>
          <cell r="P811">
            <v>-0.10573597718996552</v>
          </cell>
          <cell r="Q811">
            <v>-1.0004441719502211E-11</v>
          </cell>
          <cell r="R811">
            <v>-4.4602966467195984</v>
          </cell>
          <cell r="S811">
            <v>-0.46561226843994064</v>
          </cell>
          <cell r="T811">
            <v>0.95764864879998868</v>
          </cell>
          <cell r="U811">
            <v>-1.2215744089999703E-2</v>
          </cell>
          <cell r="V811">
            <v>-1.5407035768299977</v>
          </cell>
          <cell r="W811">
            <v>-2.0469160952499124</v>
          </cell>
          <cell r="X811">
            <v>-3.5821323777699945</v>
          </cell>
          <cell r="Y811">
            <v>2.7012178584200228</v>
          </cell>
          <cell r="Z811">
            <v>-2.3418328203599685</v>
          </cell>
          <cell r="AA811">
            <v>-0.39389879359001156</v>
          </cell>
          <cell r="AB811">
            <v>0</v>
          </cell>
          <cell r="AC811">
            <v>0</v>
          </cell>
          <cell r="AD811">
            <v>2.2641485223899736</v>
          </cell>
          <cell r="AE811">
            <v>-25.753914036929473</v>
          </cell>
          <cell r="AF811">
            <v>3.0788195518800308</v>
          </cell>
          <cell r="AG811">
            <v>-1.7932945106999796</v>
          </cell>
          <cell r="AH811">
            <v>-1.0289291958300026</v>
          </cell>
          <cell r="AI811">
            <v>-1.8585754715400036</v>
          </cell>
          <cell r="AJ811">
            <v>4.475992103029995</v>
          </cell>
          <cell r="AK811">
            <v>-2.9247555858800069</v>
          </cell>
          <cell r="AL811">
            <v>-10.695117145989968</v>
          </cell>
          <cell r="AM811">
            <v>-6.9776093053499153</v>
          </cell>
          <cell r="AN811">
            <v>-1.3720429717499769</v>
          </cell>
          <cell r="AO811">
            <v>0</v>
          </cell>
          <cell r="AP811">
            <v>0</v>
          </cell>
          <cell r="AQ811">
            <v>-6.6584015048000538</v>
          </cell>
          <cell r="AR811">
            <v>-7.1197848994800097</v>
          </cell>
          <cell r="AS811">
            <v>0</v>
          </cell>
          <cell r="AT811">
            <v>0</v>
          </cell>
          <cell r="AU811">
            <v>0.13479132074002109</v>
          </cell>
          <cell r="AV811">
            <v>0</v>
          </cell>
          <cell r="AW811">
            <v>0.26533770263000012</v>
          </cell>
          <cell r="AX811">
            <v>-0.81674667437999915</v>
          </cell>
          <cell r="AY811">
            <v>-2.9053997127600155</v>
          </cell>
          <cell r="AZ811">
            <v>-2.5651534916999594</v>
          </cell>
          <cell r="BA811">
            <v>-1.232614044009992</v>
          </cell>
          <cell r="BB811">
            <v>0</v>
          </cell>
          <cell r="BC811">
            <v>0</v>
          </cell>
          <cell r="BD811">
            <v>0</v>
          </cell>
          <cell r="BE811">
            <v>-47.091840147470066</v>
          </cell>
          <cell r="BF811">
            <v>0</v>
          </cell>
          <cell r="BG811">
            <v>0</v>
          </cell>
          <cell r="BH811">
            <v>-3.9023838399998567E-2</v>
          </cell>
          <cell r="BI811">
            <v>-10.82143173322001</v>
          </cell>
          <cell r="BJ811">
            <v>-1.7591202993800152</v>
          </cell>
          <cell r="BK811">
            <v>-7.0951723138500142</v>
          </cell>
          <cell r="BL811">
            <v>-27.291271106469935</v>
          </cell>
          <cell r="BM811">
            <v>-0.88622184706002827</v>
          </cell>
          <cell r="BN811">
            <v>0</v>
          </cell>
          <cell r="BO811">
            <v>0</v>
          </cell>
          <cell r="BP811">
            <v>0</v>
          </cell>
          <cell r="BQ811">
            <v>0.80040099090999206</v>
          </cell>
          <cell r="BR811">
            <v>-67.157829416821187</v>
          </cell>
          <cell r="BS811">
            <v>3.7988062230099899</v>
          </cell>
          <cell r="BT811">
            <v>-1.565477789499937</v>
          </cell>
          <cell r="BU811">
            <v>-2.3596638817100484</v>
          </cell>
          <cell r="BV811">
            <v>-9.1802541587700262</v>
          </cell>
          <cell r="BW811">
            <v>-11.918136520939925</v>
          </cell>
          <cell r="BX811">
            <v>-13.345872117230101</v>
          </cell>
          <cell r="BY811">
            <v>-8.8665091346500731</v>
          </cell>
          <cell r="BZ811">
            <v>-15.490998200770036</v>
          </cell>
          <cell r="CA811">
            <v>-1.012678122140187</v>
          </cell>
          <cell r="CB811">
            <v>-1.0388531634599758</v>
          </cell>
          <cell r="CC811">
            <v>-5.6374974922299543</v>
          </cell>
          <cell r="CD811">
            <v>-0.54069505842994658</v>
          </cell>
          <cell r="CE811">
            <v>-20.150026505379174</v>
          </cell>
          <cell r="CF811">
            <v>-3.6488532599605605E-3</v>
          </cell>
          <cell r="CG811">
            <v>-1.318035156998576E-2</v>
          </cell>
          <cell r="CH811">
            <v>-5.96053755992898E-3</v>
          </cell>
          <cell r="CI811">
            <v>1.7370917553299705</v>
          </cell>
          <cell r="CJ811">
            <v>-3.9053896899758911E-3</v>
          </cell>
          <cell r="CK811">
            <v>-15.626349100679931</v>
          </cell>
          <cell r="CL811">
            <v>-10.318442819309894</v>
          </cell>
          <cell r="CM811">
            <v>1.584670991659948</v>
          </cell>
          <cell r="CN811">
            <v>-7.3993642299683415E-3</v>
          </cell>
          <cell r="CO811">
            <v>1.6798993611599826</v>
          </cell>
          <cell r="CP811">
            <v>6.5306017000921202E-4</v>
          </cell>
          <cell r="CQ811">
            <v>0.82654474260002075</v>
          </cell>
          <cell r="CR811">
            <v>11.270260222760044</v>
          </cell>
          <cell r="CS811">
            <v>5.3572248300071124E-3</v>
          </cell>
          <cell r="CT811">
            <v>13.422145271379975</v>
          </cell>
          <cell r="CU811">
            <v>3.74408204411003</v>
          </cell>
          <cell r="CV811">
            <v>-2.1550811146899491</v>
          </cell>
          <cell r="CW811">
            <v>14.390372054770069</v>
          </cell>
          <cell r="CX811">
            <v>-11.208247088299913</v>
          </cell>
          <cell r="CY811">
            <v>-3.57395342299003</v>
          </cell>
          <cell r="CZ811">
            <v>-5.5078403418000903</v>
          </cell>
          <cell r="DA811">
            <v>2.0122687395800085</v>
          </cell>
          <cell r="DB811">
            <v>1.3957208000014987E-4</v>
          </cell>
          <cell r="DC811">
            <v>0.14101728379000633</v>
          </cell>
          <cell r="DD811">
            <v>0</v>
          </cell>
          <cell r="DE811">
            <v>8.0870998885011431</v>
          </cell>
          <cell r="DF811">
            <v>-0.44183125049001148</v>
          </cell>
          <cell r="DG811">
            <v>4.538720494429981</v>
          </cell>
          <cell r="DH811">
            <v>1.1254708002184088E-4</v>
          </cell>
          <cell r="DI811">
            <v>0</v>
          </cell>
          <cell r="DJ811">
            <v>7.9531456811899943</v>
          </cell>
          <cell r="DK811">
            <v>1.366571920016213E-3</v>
          </cell>
          <cell r="DL811">
            <v>2.4226017570015301E-2</v>
          </cell>
          <cell r="DM811">
            <v>0</v>
          </cell>
          <cell r="DN811">
            <v>-4.061502112210178</v>
          </cell>
          <cell r="DO811">
            <v>2.2884263998435017E-4</v>
          </cell>
          <cell r="DP811">
            <v>7.6726245700001527E-2</v>
          </cell>
          <cell r="DQ811">
            <v>-4.0931493300035982E-3</v>
          </cell>
          <cell r="DR811">
            <v>-42.653205880330006</v>
          </cell>
          <cell r="DS811">
            <v>4.2965674099946227E-3</v>
          </cell>
          <cell r="DT811">
            <v>2.8129394299867272E-3</v>
          </cell>
          <cell r="DU811">
            <v>2.1214004999592362E-4</v>
          </cell>
          <cell r="DV811">
            <v>3.8280264499803707E-3</v>
          </cell>
          <cell r="DW811">
            <v>-0.34134478159000992</v>
          </cell>
          <cell r="DX811">
            <v>3.2892606079997222E-2</v>
          </cell>
          <cell r="DY811">
            <v>0</v>
          </cell>
          <cell r="DZ811">
            <v>-4.6984402340001452E-2</v>
          </cell>
          <cell r="EA811">
            <v>-42.569870362100005</v>
          </cell>
          <cell r="EB811">
            <v>6.1442507400002455E-3</v>
          </cell>
          <cell r="EC811">
            <v>0.25480713554000545</v>
          </cell>
          <cell r="ED811">
            <v>0</v>
          </cell>
          <cell r="EE811">
            <v>-15.214949777420316</v>
          </cell>
          <cell r="EF811">
            <v>-11.207107549699991</v>
          </cell>
          <cell r="EG811">
            <v>-1.5482462730005864E-2</v>
          </cell>
          <cell r="EH811">
            <v>0</v>
          </cell>
          <cell r="EI811">
            <v>-2.6217750172800152</v>
          </cell>
          <cell r="EJ811">
            <v>2.0736616655200351</v>
          </cell>
          <cell r="EK811">
            <v>0.98316851257993676</v>
          </cell>
          <cell r="EL811">
            <v>12.167492732630024</v>
          </cell>
          <cell r="EM811">
            <v>-15.258389375470017</v>
          </cell>
          <cell r="EN811">
            <v>2.4800712449973616E-2</v>
          </cell>
          <cell r="EO811">
            <v>-0.36354209894000178</v>
          </cell>
          <cell r="EP811">
            <v>0</v>
          </cell>
          <cell r="EQ811">
            <v>-0.99777689647999068</v>
          </cell>
          <cell r="ER811">
            <v>42.270213151719872</v>
          </cell>
          <cell r="ES811">
            <v>-0.79009213295999814</v>
          </cell>
          <cell r="ET811">
            <v>0</v>
          </cell>
          <cell r="EU811">
            <v>0.23244841070001598</v>
          </cell>
          <cell r="EV811">
            <v>2.080677385998797E-2</v>
          </cell>
          <cell r="EW811">
            <v>20.999380332690066</v>
          </cell>
          <cell r="EX811">
            <v>-1.057819275320071</v>
          </cell>
          <cell r="EY811">
            <v>1.0903706589999729E-2</v>
          </cell>
          <cell r="EZ811">
            <v>22.848596686019988</v>
          </cell>
          <cell r="FA811">
            <v>0</v>
          </cell>
          <cell r="FB811">
            <v>5.9886501400114867E-3</v>
          </cell>
          <cell r="FC811">
            <v>0</v>
          </cell>
          <cell r="FD811">
            <v>0</v>
          </cell>
          <cell r="FE811">
            <v>-22.038768792059273</v>
          </cell>
          <cell r="FF811">
            <v>4.174538939999195E-3</v>
          </cell>
          <cell r="FG811">
            <v>6.2063467599955402E-3</v>
          </cell>
          <cell r="FH811">
            <v>2.7546539910019874E-2</v>
          </cell>
          <cell r="FI811">
            <v>0</v>
          </cell>
          <cell r="FJ811">
            <v>7.9038277150061731E-2</v>
          </cell>
          <cell r="FK811">
            <v>5.3353169859974514E-2</v>
          </cell>
          <cell r="FL811">
            <v>-3.2468106009957864E-2</v>
          </cell>
          <cell r="FM811">
            <v>-16.053279443040083</v>
          </cell>
          <cell r="FN811">
            <v>-5.7189388257600058</v>
          </cell>
          <cell r="FO811">
            <v>0</v>
          </cell>
          <cell r="FP811">
            <v>-0.4044012898700089</v>
          </cell>
          <cell r="FQ811">
            <v>0</v>
          </cell>
          <cell r="FR811">
            <v>-61.304964459589428</v>
          </cell>
          <cell r="FS811">
            <v>0</v>
          </cell>
          <cell r="FT811">
            <v>-42.331325179230021</v>
          </cell>
          <cell r="FU811">
            <v>2.658930890999045E-2</v>
          </cell>
          <cell r="FV811">
            <v>-2.9328734300406722E-3</v>
          </cell>
          <cell r="FW811">
            <v>-10.284500626599879</v>
          </cell>
          <cell r="FX811">
            <v>8.1487869079978736E-2</v>
          </cell>
          <cell r="FY811">
            <v>0</v>
          </cell>
          <cell r="FZ811">
            <v>-5.1856094769799483</v>
          </cell>
          <cell r="GA811">
            <v>-4.6498740502701139</v>
          </cell>
          <cell r="GB811">
            <v>4.9669025690036506E-2</v>
          </cell>
          <cell r="GC811">
            <v>0.9915315432400007</v>
          </cell>
          <cell r="GD811">
            <v>0</v>
          </cell>
          <cell r="GE811">
            <v>-16.939171581700066</v>
          </cell>
          <cell r="GF811">
            <v>4.7084149900058492E-3</v>
          </cell>
          <cell r="GG811">
            <v>0</v>
          </cell>
          <cell r="GH811">
            <v>0.15308065255001679</v>
          </cell>
          <cell r="GI811">
            <v>-0.13231321051000577</v>
          </cell>
          <cell r="GJ811">
            <v>8.4864825122100456</v>
          </cell>
          <cell r="GK811">
            <v>2.0704301444399675</v>
          </cell>
          <cell r="GL811">
            <v>1.2272783729997627E-2</v>
          </cell>
          <cell r="GM811">
            <v>0</v>
          </cell>
          <cell r="GN811">
            <v>-22.207009316170115</v>
          </cell>
          <cell r="GO811">
            <v>4.1336438699772771E-3</v>
          </cell>
          <cell r="GP811">
            <v>-5.330957206809984</v>
          </cell>
          <cell r="GQ811">
            <v>0</v>
          </cell>
          <cell r="GR811">
            <v>16.034991099490071</v>
          </cell>
          <cell r="GS811">
            <v>0</v>
          </cell>
          <cell r="GT811">
            <v>0</v>
          </cell>
          <cell r="GU811">
            <v>1.6466848790003041E-2</v>
          </cell>
          <cell r="GV811">
            <v>0</v>
          </cell>
          <cell r="GW811">
            <v>16.259034753249978</v>
          </cell>
          <cell r="GX811">
            <v>0</v>
          </cell>
          <cell r="GY811">
            <v>-17.115549076990021</v>
          </cell>
          <cell r="GZ811">
            <v>0.56100512714999695</v>
          </cell>
          <cell r="HA811">
            <v>17.412451743359952</v>
          </cell>
          <cell r="HB811">
            <v>4.972211769995738E-3</v>
          </cell>
          <cell r="HC811">
            <v>0.95042887296997947</v>
          </cell>
          <cell r="HD811">
            <v>-2.0538193808100687</v>
          </cell>
          <cell r="HE811">
            <v>-12.459475402951284</v>
          </cell>
          <cell r="HF811">
            <v>1.1369303199600154</v>
          </cell>
          <cell r="HG811">
            <v>0</v>
          </cell>
          <cell r="HH811">
            <v>3.9966075070026363E-2</v>
          </cell>
          <cell r="HI811">
            <v>-9.0742366913199959</v>
          </cell>
          <cell r="HJ811">
            <v>0.61892983306998417</v>
          </cell>
          <cell r="HK811">
            <v>10.77534062382</v>
          </cell>
          <cell r="HL811">
            <v>-2.4207031819699978</v>
          </cell>
          <cell r="HM811">
            <v>-31.929325698690263</v>
          </cell>
          <cell r="HN811">
            <v>14.040165311379951</v>
          </cell>
          <cell r="HO811">
            <v>-2.4373413778099575</v>
          </cell>
          <cell r="HP811">
            <v>0</v>
          </cell>
          <cell r="HQ811">
            <v>6.7907993835400475</v>
          </cell>
          <cell r="HR811">
            <v>0.2758828776604787</v>
          </cell>
          <cell r="HS811">
            <v>0</v>
          </cell>
          <cell r="HT811">
            <v>0</v>
          </cell>
          <cell r="HU811">
            <v>2.7852638110005046E-2</v>
          </cell>
          <cell r="HV811">
            <v>0.81168142073005356</v>
          </cell>
          <cell r="HW811">
            <v>0</v>
          </cell>
          <cell r="HX811">
            <v>0.10907374378001577</v>
          </cell>
          <cell r="HY811">
            <v>0</v>
          </cell>
          <cell r="HZ811">
            <v>-1.620776007709992</v>
          </cell>
          <cell r="IA811">
            <v>0</v>
          </cell>
          <cell r="IB811">
            <v>0.88338579535002282</v>
          </cell>
          <cell r="IC811">
            <v>6.4665287400089255E-2</v>
          </cell>
          <cell r="ID811">
            <v>0</v>
          </cell>
          <cell r="IE811">
            <v>61.178284745659766</v>
          </cell>
          <cell r="IF811">
            <v>-26.486001548729973</v>
          </cell>
          <cell r="IG811">
            <v>0</v>
          </cell>
          <cell r="IH811">
            <v>-1.0814461042899666</v>
          </cell>
          <cell r="II811">
            <v>11.538726084800146</v>
          </cell>
          <cell r="IJ811">
            <v>-5.1828434021099383</v>
          </cell>
          <cell r="IK811">
            <v>7.251981289999776E-2</v>
          </cell>
          <cell r="IL811">
            <v>35.332756062670114</v>
          </cell>
          <cell r="IM811">
            <v>19.296094003580038</v>
          </cell>
          <cell r="IN811">
            <v>0</v>
          </cell>
          <cell r="IO811">
            <v>41.557089776850034</v>
          </cell>
          <cell r="IP811">
            <v>-13.88342593709001</v>
          </cell>
          <cell r="IQ811">
            <v>1.4815997079949739E-2</v>
          </cell>
          <cell r="IR811">
            <v>-36.606362485948921</v>
          </cell>
          <cell r="IS811">
            <v>0</v>
          </cell>
          <cell r="IT811">
            <v>0</v>
          </cell>
          <cell r="IU811">
            <v>0</v>
          </cell>
          <cell r="IV811">
            <v>7.2429693372400266</v>
          </cell>
          <cell r="IW811">
            <v>13.809277837730178</v>
          </cell>
          <cell r="IX811">
            <v>8.8411868289995255E-2</v>
          </cell>
          <cell r="IY811">
            <v>-0.48724831850006467</v>
          </cell>
          <cell r="IZ811">
            <v>-64.039702420960339</v>
          </cell>
          <cell r="JA811">
            <v>-4.8742986890101747</v>
          </cell>
          <cell r="JB811">
            <v>-10.657752929940216</v>
          </cell>
          <cell r="JC811">
            <v>22.311980829200024</v>
          </cell>
          <cell r="JD811">
            <v>0</v>
          </cell>
          <cell r="JE811">
            <v>180.89762564129887</v>
          </cell>
          <cell r="JF811">
            <v>0</v>
          </cell>
          <cell r="JG811">
            <v>0</v>
          </cell>
          <cell r="JH811">
            <v>6.0405949871299072</v>
          </cell>
          <cell r="JI811">
            <v>25.795910289900007</v>
          </cell>
          <cell r="JJ811">
            <v>3.2602477193498771</v>
          </cell>
          <cell r="JK811">
            <v>-5.4594213389000288</v>
          </cell>
          <cell r="JL811">
            <v>-17.741063427749964</v>
          </cell>
          <cell r="JM811">
            <v>30.2887443513996</v>
          </cell>
          <cell r="JN811">
            <v>104.08106385829979</v>
          </cell>
          <cell r="JO811">
            <v>16.932219716569989</v>
          </cell>
          <cell r="JP811">
            <v>0</v>
          </cell>
          <cell r="JQ811">
            <v>17.699329485299813</v>
          </cell>
        </row>
        <row r="812">
          <cell r="D812" t="str">
            <v>MKT.EX.MDC._.___.MidC</v>
          </cell>
          <cell r="F812">
            <v>0.17039816776002681</v>
          </cell>
          <cell r="G812">
            <v>0</v>
          </cell>
          <cell r="H812">
            <v>-0.78596521250983642</v>
          </cell>
          <cell r="I812">
            <v>-0.41889587326977562</v>
          </cell>
          <cell r="J812">
            <v>-2.3655125538398352</v>
          </cell>
          <cell r="K812">
            <v>10.933132281360031</v>
          </cell>
          <cell r="L812">
            <v>6.4093276776202401</v>
          </cell>
          <cell r="M812">
            <v>0</v>
          </cell>
          <cell r="N812">
            <v>0.90801347063001003</v>
          </cell>
          <cell r="O812">
            <v>3.6432980609987453E-2</v>
          </cell>
          <cell r="P812">
            <v>0.55528843209003753</v>
          </cell>
          <cell r="Q812">
            <v>-2.5537991419696482E-2</v>
          </cell>
          <cell r="R812">
            <v>-336.78751995805214</v>
          </cell>
          <cell r="S812">
            <v>36.696337382030379</v>
          </cell>
          <cell r="T812">
            <v>2.3307400553194384</v>
          </cell>
          <cell r="U812">
            <v>-4.9710518176502774</v>
          </cell>
          <cell r="V812">
            <v>-7.7699293401099112</v>
          </cell>
          <cell r="W812">
            <v>-57.582283949150224</v>
          </cell>
          <cell r="X812">
            <v>-76.970104029321192</v>
          </cell>
          <cell r="Y812">
            <v>-132.82932979701036</v>
          </cell>
          <cell r="Z812">
            <v>-84.765009030320016</v>
          </cell>
          <cell r="AA812">
            <v>-13.378369336139968</v>
          </cell>
          <cell r="AB812">
            <v>-3.5044826219998271E-2</v>
          </cell>
          <cell r="AC812">
            <v>-0.41219091284000342</v>
          </cell>
          <cell r="AD812">
            <v>2.8987156433597647</v>
          </cell>
          <cell r="AE812">
            <v>-578.79241728919442</v>
          </cell>
          <cell r="AF812">
            <v>-16.494302526760293</v>
          </cell>
          <cell r="AG812">
            <v>-7.5481346646001839</v>
          </cell>
          <cell r="AH812">
            <v>-14.674848443999963</v>
          </cell>
          <cell r="AI812">
            <v>-41.984055527290025</v>
          </cell>
          <cell r="AJ812">
            <v>-28.791048657159536</v>
          </cell>
          <cell r="AK812">
            <v>-63.238754681961382</v>
          </cell>
          <cell r="AL812">
            <v>-245.84993561175997</v>
          </cell>
          <cell r="AM812">
            <v>-134.6304160746904</v>
          </cell>
          <cell r="AN812">
            <v>-24.646970604229978</v>
          </cell>
          <cell r="AO812">
            <v>-1.2107245764699996</v>
          </cell>
          <cell r="AP812">
            <v>0</v>
          </cell>
          <cell r="AQ812">
            <v>0.27677407972987567</v>
          </cell>
          <cell r="AR812">
            <v>-207.7390915769538</v>
          </cell>
          <cell r="AS812">
            <v>0</v>
          </cell>
          <cell r="AT812">
            <v>-5.9218612849917918E-2</v>
          </cell>
          <cell r="AU812">
            <v>-4.3282497693300002</v>
          </cell>
          <cell r="AV812">
            <v>-18.344396774160032</v>
          </cell>
          <cell r="AW812">
            <v>-32.571299876470221</v>
          </cell>
          <cell r="AX812">
            <v>-48.788852558100189</v>
          </cell>
          <cell r="AY812">
            <v>-68.4912862998126</v>
          </cell>
          <cell r="AZ812">
            <v>-45.828011963561039</v>
          </cell>
          <cell r="BA812">
            <v>8.6926002452801185</v>
          </cell>
          <cell r="BB812">
            <v>0</v>
          </cell>
          <cell r="BC812">
            <v>2.1366636423599998</v>
          </cell>
          <cell r="BD812">
            <v>-0.15703961031002223</v>
          </cell>
          <cell r="BE812">
            <v>-414.65003049304141</v>
          </cell>
          <cell r="BF812">
            <v>0</v>
          </cell>
          <cell r="BG812">
            <v>-32.572559773870125</v>
          </cell>
          <cell r="BH812">
            <v>5.9562940361599885</v>
          </cell>
          <cell r="BI812">
            <v>-35.458716768819954</v>
          </cell>
          <cell r="BJ812">
            <v>-57.337352858729901</v>
          </cell>
          <cell r="BK812">
            <v>-84.732697707499938</v>
          </cell>
          <cell r="BL812">
            <v>-190.30333208638058</v>
          </cell>
          <cell r="BM812">
            <v>-9.5454724477403943</v>
          </cell>
          <cell r="BN812">
            <v>-5.312325840749736</v>
          </cell>
          <cell r="BO812">
            <v>0</v>
          </cell>
          <cell r="BP812">
            <v>0</v>
          </cell>
          <cell r="BQ812">
            <v>-5.3438670454100077</v>
          </cell>
          <cell r="BR812">
            <v>-124.08133083130815</v>
          </cell>
          <cell r="BS812">
            <v>0</v>
          </cell>
          <cell r="BT812">
            <v>-0.53524638111980494</v>
          </cell>
          <cell r="BU812">
            <v>-1.1547961149499315</v>
          </cell>
          <cell r="BV812">
            <v>-8.206986755810135</v>
          </cell>
          <cell r="BW812">
            <v>-21.566239625419712</v>
          </cell>
          <cell r="BX812">
            <v>-63.274784019090475</v>
          </cell>
          <cell r="BY812">
            <v>-44.776264202779885</v>
          </cell>
          <cell r="BZ812">
            <v>-0.19506748538992724</v>
          </cell>
          <cell r="CA812">
            <v>2.4131004844900019</v>
          </cell>
          <cell r="CB812">
            <v>22.901621744519957</v>
          </cell>
          <cell r="CC812">
            <v>-9.6866684757599941</v>
          </cell>
          <cell r="CD812">
            <v>0</v>
          </cell>
          <cell r="CE812">
            <v>-19.408726488629327</v>
          </cell>
          <cell r="CF812">
            <v>0</v>
          </cell>
          <cell r="CG812">
            <v>-1.2007051519731249E-2</v>
          </cell>
          <cell r="CH812">
            <v>4.5165151528599381</v>
          </cell>
          <cell r="CI812">
            <v>-9.6225724891901336</v>
          </cell>
          <cell r="CJ812">
            <v>-7.7062373749868129E-2</v>
          </cell>
          <cell r="CK812">
            <v>27.834316307399831</v>
          </cell>
          <cell r="CL812">
            <v>-42.018294374939842</v>
          </cell>
          <cell r="CM812">
            <v>0</v>
          </cell>
          <cell r="CN812">
            <v>0</v>
          </cell>
          <cell r="CO812">
            <v>-5.3518861000156903E-4</v>
          </cell>
          <cell r="CP812">
            <v>-1.4773147849993506E-2</v>
          </cell>
          <cell r="CQ812">
            <v>-1.4313323030023639E-2</v>
          </cell>
          <cell r="CR812">
            <v>35.447517464420343</v>
          </cell>
          <cell r="CS812">
            <v>0</v>
          </cell>
          <cell r="CT812">
            <v>6.74917016272002</v>
          </cell>
          <cell r="CU812">
            <v>0.10615498664003553</v>
          </cell>
          <cell r="CV812">
            <v>-2.5286824186298418</v>
          </cell>
          <cell r="CW812">
            <v>1.3094995750179805E-2</v>
          </cell>
          <cell r="CX812">
            <v>0.20891489011000886</v>
          </cell>
          <cell r="CY812">
            <v>-7.0105901543399796</v>
          </cell>
          <cell r="CZ812">
            <v>40.857639768679917</v>
          </cell>
          <cell r="DA812">
            <v>-2.9481847665100034</v>
          </cell>
          <cell r="DB812">
            <v>0</v>
          </cell>
          <cell r="DC812">
            <v>0</v>
          </cell>
          <cell r="DD812">
            <v>0</v>
          </cell>
          <cell r="DE812">
            <v>78.141161588049727</v>
          </cell>
          <cell r="DF812">
            <v>0</v>
          </cell>
          <cell r="DG812">
            <v>34.77797090395984</v>
          </cell>
          <cell r="DH812">
            <v>-2.093639901500012</v>
          </cell>
          <cell r="DI812">
            <v>2.1396716420042594E-2</v>
          </cell>
          <cell r="DJ812">
            <v>31.177736054260095</v>
          </cell>
          <cell r="DK812">
            <v>-2.4683094833296764</v>
          </cell>
          <cell r="DL812">
            <v>-2.5923669499889002E-2</v>
          </cell>
          <cell r="DM812">
            <v>-0.20083343990999936</v>
          </cell>
          <cell r="DN812">
            <v>16.952764407650005</v>
          </cell>
          <cell r="DO812">
            <v>0</v>
          </cell>
          <cell r="DP812">
            <v>0</v>
          </cell>
          <cell r="DQ812">
            <v>0</v>
          </cell>
          <cell r="DR812">
            <v>-38.22229312528907</v>
          </cell>
          <cell r="DS812">
            <v>0</v>
          </cell>
          <cell r="DT812">
            <v>-6.3913284439877316E-2</v>
          </cell>
          <cell r="DU812">
            <v>-2.4944197547898739</v>
          </cell>
          <cell r="DV812">
            <v>9.2786668129974714E-2</v>
          </cell>
          <cell r="DW812">
            <v>0.20228910773994357</v>
          </cell>
          <cell r="DX812">
            <v>-5.2765468128502562</v>
          </cell>
          <cell r="DY812">
            <v>5.1339061410089926E-2</v>
          </cell>
          <cell r="DZ812">
            <v>-3.560475978090011</v>
          </cell>
          <cell r="EA812">
            <v>-17.07058574162</v>
          </cell>
          <cell r="EB812">
            <v>0</v>
          </cell>
          <cell r="EC812">
            <v>0</v>
          </cell>
          <cell r="ED812">
            <v>-10.102766390779999</v>
          </cell>
          <cell r="EE812">
            <v>13.304417521370851</v>
          </cell>
          <cell r="EF812">
            <v>0</v>
          </cell>
          <cell r="EG812">
            <v>6.9476759607998702</v>
          </cell>
          <cell r="EH812">
            <v>0.27964783802997317</v>
          </cell>
          <cell r="EI812">
            <v>-3.4010645934000081</v>
          </cell>
          <cell r="EJ812">
            <v>-1.5189625710800101</v>
          </cell>
          <cell r="EK812">
            <v>33.018431084749977</v>
          </cell>
          <cell r="EL812">
            <v>-22.024444459900224</v>
          </cell>
          <cell r="EM812">
            <v>3.1342621700787276E-3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-11.703313075300684</v>
          </cell>
          <cell r="ES812">
            <v>0</v>
          </cell>
          <cell r="ET812">
            <v>-3.1843138155199995</v>
          </cell>
          <cell r="EU812">
            <v>-18.338182616160111</v>
          </cell>
          <cell r="EV812">
            <v>-1.9538689695400535</v>
          </cell>
          <cell r="EW812">
            <v>2.8289606085299965</v>
          </cell>
          <cell r="EX812">
            <v>-1.5806758670803447</v>
          </cell>
          <cell r="EY812">
            <v>-20.495676726569855</v>
          </cell>
          <cell r="EZ812">
            <v>30.965607087489843</v>
          </cell>
          <cell r="FA812">
            <v>0</v>
          </cell>
          <cell r="FB812">
            <v>5.4837223550066483E-2</v>
          </cell>
          <cell r="FC812">
            <v>0</v>
          </cell>
          <cell r="FD812">
            <v>0</v>
          </cell>
          <cell r="FE812">
            <v>5.0786100179911955</v>
          </cell>
          <cell r="FF812">
            <v>0</v>
          </cell>
          <cell r="FG812">
            <v>1.1547514394001155</v>
          </cell>
          <cell r="FH812">
            <v>-6.9247958738000079</v>
          </cell>
          <cell r="FI812">
            <v>-4.7941333313800669</v>
          </cell>
          <cell r="FJ812">
            <v>22.291439512730449</v>
          </cell>
          <cell r="FK812">
            <v>0.30177367270994182</v>
          </cell>
          <cell r="FL812">
            <v>12.379108070319944</v>
          </cell>
          <cell r="FM812">
            <v>-19.730464479820057</v>
          </cell>
          <cell r="FN812">
            <v>0.40093100782999613</v>
          </cell>
          <cell r="FO812">
            <v>0</v>
          </cell>
          <cell r="FP812">
            <v>0</v>
          </cell>
          <cell r="FQ812">
            <v>0</v>
          </cell>
          <cell r="FR812">
            <v>2.260512794029637</v>
          </cell>
          <cell r="FS812">
            <v>0</v>
          </cell>
          <cell r="FT812">
            <v>4.6603500099598705</v>
          </cell>
          <cell r="FU812">
            <v>0.3529693451099547</v>
          </cell>
          <cell r="FV812">
            <v>0.11847524013001021</v>
          </cell>
          <cell r="FW812">
            <v>10.065552472690115</v>
          </cell>
          <cell r="FX812">
            <v>0.70002173462012252</v>
          </cell>
          <cell r="FY812">
            <v>1.9088495190089816E-2</v>
          </cell>
          <cell r="FZ812">
            <v>-3.3762284864500316</v>
          </cell>
          <cell r="GA812">
            <v>-10.279716017220039</v>
          </cell>
          <cell r="GB812">
            <v>0</v>
          </cell>
          <cell r="GC812">
            <v>0</v>
          </cell>
          <cell r="GD812">
            <v>0</v>
          </cell>
          <cell r="GE812">
            <v>16.555437561829422</v>
          </cell>
          <cell r="GF812">
            <v>0</v>
          </cell>
          <cell r="GG812">
            <v>76.919866427140278</v>
          </cell>
          <cell r="GH812">
            <v>-7.2052067336501295</v>
          </cell>
          <cell r="GI812">
            <v>0.2447577772900047</v>
          </cell>
          <cell r="GJ812">
            <v>-32.854355470869905</v>
          </cell>
          <cell r="GK812">
            <v>0.47187049700994521</v>
          </cell>
          <cell r="GL812">
            <v>18.838348307780052</v>
          </cell>
          <cell r="GM812">
            <v>0</v>
          </cell>
          <cell r="GN812">
            <v>-39.859843242870056</v>
          </cell>
          <cell r="GO812">
            <v>0</v>
          </cell>
          <cell r="GP812">
            <v>0</v>
          </cell>
          <cell r="GQ812">
            <v>0</v>
          </cell>
          <cell r="GR812">
            <v>-51.319583344420607</v>
          </cell>
          <cell r="GS812">
            <v>0</v>
          </cell>
          <cell r="GT812">
            <v>-22.732510754220129</v>
          </cell>
          <cell r="GU812">
            <v>1.0231670432599458</v>
          </cell>
          <cell r="GV812">
            <v>-0.26648563931999547</v>
          </cell>
          <cell r="GW812">
            <v>-0.79457476190998477</v>
          </cell>
          <cell r="GX812">
            <v>-7.5710541275200285</v>
          </cell>
          <cell r="GY812">
            <v>-40.231233581389915</v>
          </cell>
          <cell r="GZ812">
            <v>2.1628987719100223</v>
          </cell>
          <cell r="HA812">
            <v>0.62765754436009047</v>
          </cell>
          <cell r="HB812">
            <v>-0.18396178182000078</v>
          </cell>
          <cell r="HC812">
            <v>7.3156953004627212E-4</v>
          </cell>
          <cell r="HD812">
            <v>16.645782372700012</v>
          </cell>
          <cell r="HE812">
            <v>77.273520737648141</v>
          </cell>
          <cell r="HF812">
            <v>0</v>
          </cell>
          <cell r="HG812">
            <v>0.98284599425983288</v>
          </cell>
          <cell r="HH812">
            <v>2.1682753470399803</v>
          </cell>
          <cell r="HI812">
            <v>-5.8457148736099924</v>
          </cell>
          <cell r="HJ812">
            <v>21.270081384999969</v>
          </cell>
          <cell r="HK812">
            <v>32.457904498710036</v>
          </cell>
          <cell r="HL812">
            <v>-5.516835596860119</v>
          </cell>
          <cell r="HM812">
            <v>-17.542686986710123</v>
          </cell>
          <cell r="HN812">
            <v>2.111466214689699</v>
          </cell>
          <cell r="HO812">
            <v>47.162077370529687</v>
          </cell>
          <cell r="HP812">
            <v>2.6107384599995953E-2</v>
          </cell>
          <cell r="HQ812">
            <v>0</v>
          </cell>
          <cell r="HR812">
            <v>15.057217353230953</v>
          </cell>
          <cell r="HS812">
            <v>0</v>
          </cell>
          <cell r="HT812">
            <v>8.0349956770078279E-2</v>
          </cell>
          <cell r="HU812">
            <v>3.2006252108596982</v>
          </cell>
          <cell r="HV812">
            <v>3.1345427767303136</v>
          </cell>
          <cell r="HW812">
            <v>-4.2135300191148417E-6</v>
          </cell>
          <cell r="HX812">
            <v>2.3520945360019141E-2</v>
          </cell>
          <cell r="HY812">
            <v>0.53793234635986664</v>
          </cell>
          <cell r="HZ812">
            <v>-0.19638556076006353</v>
          </cell>
          <cell r="IA812">
            <v>2.2368346448404282</v>
          </cell>
          <cell r="IB812">
            <v>2.0226286801100741</v>
          </cell>
          <cell r="IC812">
            <v>-1.1977874251500111</v>
          </cell>
          <cell r="ID812">
            <v>5.2149599916400007</v>
          </cell>
          <cell r="IE812">
            <v>36.71964406187908</v>
          </cell>
          <cell r="IF812">
            <v>0</v>
          </cell>
          <cell r="IG812">
            <v>-0.47560818689976259</v>
          </cell>
          <cell r="IH812">
            <v>66.377001848570217</v>
          </cell>
          <cell r="II812">
            <v>26.24297088400067</v>
          </cell>
          <cell r="IJ812">
            <v>14.432819562660143</v>
          </cell>
          <cell r="IK812">
            <v>24.768292925710057</v>
          </cell>
          <cell r="IL812">
            <v>-52.336023483389909</v>
          </cell>
          <cell r="IM812">
            <v>-43.642357811310831</v>
          </cell>
          <cell r="IN812">
            <v>0.3259460770905207</v>
          </cell>
          <cell r="IO812">
            <v>1.0266022454500217</v>
          </cell>
          <cell r="IP812">
            <v>0</v>
          </cell>
          <cell r="IQ812">
            <v>0</v>
          </cell>
          <cell r="IR812">
            <v>165.21396949974587</v>
          </cell>
          <cell r="IS812">
            <v>-13.843418987630001</v>
          </cell>
          <cell r="IT812">
            <v>1.5629923760100155</v>
          </cell>
          <cell r="IU812">
            <v>-6.3942458380897733</v>
          </cell>
          <cell r="IV812">
            <v>0.78915624767023473</v>
          </cell>
          <cell r="IW812">
            <v>73.577675157559497</v>
          </cell>
          <cell r="IX812">
            <v>0.27930980744008593</v>
          </cell>
          <cell r="IY812">
            <v>-6.9496924389595733</v>
          </cell>
          <cell r="IZ812">
            <v>-10.960024698929828</v>
          </cell>
          <cell r="JA812">
            <v>1.6365823197502323</v>
          </cell>
          <cell r="JB812">
            <v>105.32453422065009</v>
          </cell>
          <cell r="JC812">
            <v>20.191101334280006</v>
          </cell>
          <cell r="JD812">
            <v>0</v>
          </cell>
          <cell r="JE812">
            <v>358.05897797898433</v>
          </cell>
          <cell r="JF812">
            <v>0</v>
          </cell>
          <cell r="JG812">
            <v>19.900986246779894</v>
          </cell>
          <cell r="JH812">
            <v>62.016482599389747</v>
          </cell>
          <cell r="JI812">
            <v>50.385275405830271</v>
          </cell>
          <cell r="JJ812">
            <v>9.9507472455100014</v>
          </cell>
          <cell r="JK812">
            <v>62.51553113128989</v>
          </cell>
          <cell r="JL812">
            <v>40.970933083720865</v>
          </cell>
          <cell r="JM812">
            <v>21.964667091469892</v>
          </cell>
          <cell r="JN812">
            <v>3.6802382297300937</v>
          </cell>
          <cell r="JO812">
            <v>59.170259031640057</v>
          </cell>
          <cell r="JP812">
            <v>0</v>
          </cell>
          <cell r="JQ812">
            <v>27.503857913619981</v>
          </cell>
        </row>
        <row r="813">
          <cell r="D813" t="str">
            <v>MKT.EX.MDC._.___.MidC OR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O813">
            <v>0</v>
          </cell>
          <cell r="GP813">
            <v>0</v>
          </cell>
          <cell r="GQ813">
            <v>0</v>
          </cell>
          <cell r="GR813">
            <v>0</v>
          </cell>
          <cell r="GS813">
            <v>0</v>
          </cell>
          <cell r="GT813">
            <v>0</v>
          </cell>
          <cell r="GU813">
            <v>0</v>
          </cell>
          <cell r="GV813">
            <v>0</v>
          </cell>
          <cell r="GW813">
            <v>0</v>
          </cell>
          <cell r="GX813">
            <v>0</v>
          </cell>
          <cell r="GY813">
            <v>0</v>
          </cell>
          <cell r="GZ813">
            <v>0</v>
          </cell>
          <cell r="HA813">
            <v>0</v>
          </cell>
          <cell r="HB813">
            <v>0</v>
          </cell>
          <cell r="HC813">
            <v>0</v>
          </cell>
          <cell r="HD813">
            <v>0</v>
          </cell>
          <cell r="HE813">
            <v>0</v>
          </cell>
          <cell r="HF813">
            <v>0</v>
          </cell>
          <cell r="HG813">
            <v>0</v>
          </cell>
          <cell r="HH813">
            <v>0</v>
          </cell>
          <cell r="HI813">
            <v>0</v>
          </cell>
          <cell r="HJ813">
            <v>0</v>
          </cell>
          <cell r="HK813">
            <v>0</v>
          </cell>
          <cell r="HL813">
            <v>0</v>
          </cell>
          <cell r="HM813">
            <v>0</v>
          </cell>
          <cell r="HN813">
            <v>0</v>
          </cell>
          <cell r="HO813">
            <v>0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0</v>
          </cell>
          <cell r="HU813">
            <v>0</v>
          </cell>
          <cell r="HV813">
            <v>0</v>
          </cell>
          <cell r="HW813">
            <v>0</v>
          </cell>
          <cell r="HX813">
            <v>0</v>
          </cell>
          <cell r="HY813">
            <v>0</v>
          </cell>
          <cell r="HZ813">
            <v>0</v>
          </cell>
          <cell r="IA813">
            <v>0</v>
          </cell>
          <cell r="IB813">
            <v>0</v>
          </cell>
          <cell r="IC813">
            <v>0</v>
          </cell>
          <cell r="ID813">
            <v>0</v>
          </cell>
          <cell r="IE813">
            <v>0</v>
          </cell>
          <cell r="IF813">
            <v>0</v>
          </cell>
          <cell r="IG813">
            <v>0</v>
          </cell>
          <cell r="IH813">
            <v>0</v>
          </cell>
          <cell r="II813">
            <v>0</v>
          </cell>
          <cell r="IJ813">
            <v>0</v>
          </cell>
          <cell r="IK813">
            <v>0</v>
          </cell>
          <cell r="IL813">
            <v>0</v>
          </cell>
          <cell r="IM813">
            <v>0</v>
          </cell>
          <cell r="IN813">
            <v>0</v>
          </cell>
          <cell r="IO813">
            <v>0</v>
          </cell>
          <cell r="IP813">
            <v>0</v>
          </cell>
          <cell r="IQ813">
            <v>0</v>
          </cell>
          <cell r="IR813">
            <v>0</v>
          </cell>
          <cell r="IS813">
            <v>0</v>
          </cell>
          <cell r="IT813">
            <v>0</v>
          </cell>
          <cell r="IU813">
            <v>0</v>
          </cell>
          <cell r="IV813">
            <v>0</v>
          </cell>
          <cell r="IW813">
            <v>0</v>
          </cell>
          <cell r="IX813">
            <v>0</v>
          </cell>
          <cell r="IY813">
            <v>0</v>
          </cell>
          <cell r="IZ813">
            <v>0</v>
          </cell>
          <cell r="JA813">
            <v>0</v>
          </cell>
          <cell r="JB813">
            <v>0</v>
          </cell>
          <cell r="JC813">
            <v>0</v>
          </cell>
          <cell r="JD813">
            <v>0</v>
          </cell>
          <cell r="JE813">
            <v>0</v>
          </cell>
          <cell r="JF813">
            <v>0</v>
          </cell>
          <cell r="JG813">
            <v>0</v>
          </cell>
          <cell r="JH813">
            <v>0</v>
          </cell>
          <cell r="JI813">
            <v>0</v>
          </cell>
          <cell r="JJ813">
            <v>0</v>
          </cell>
          <cell r="JK813">
            <v>0</v>
          </cell>
          <cell r="JL813">
            <v>0</v>
          </cell>
          <cell r="JM813">
            <v>0</v>
          </cell>
          <cell r="JN813">
            <v>0</v>
          </cell>
          <cell r="JO813">
            <v>0</v>
          </cell>
          <cell r="JP813">
            <v>0</v>
          </cell>
          <cell r="JQ813">
            <v>0</v>
          </cell>
        </row>
        <row r="814">
          <cell r="D814" t="str">
            <v>MKT.EX.MED._.___.Mead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O814">
            <v>0</v>
          </cell>
          <cell r="GP814">
            <v>0</v>
          </cell>
          <cell r="GQ814">
            <v>0</v>
          </cell>
          <cell r="GR814">
            <v>0</v>
          </cell>
          <cell r="GS814">
            <v>0</v>
          </cell>
          <cell r="GT814">
            <v>0</v>
          </cell>
          <cell r="GU814">
            <v>0</v>
          </cell>
          <cell r="GV814">
            <v>0</v>
          </cell>
          <cell r="GW814">
            <v>0</v>
          </cell>
          <cell r="GX814">
            <v>0</v>
          </cell>
          <cell r="GY814">
            <v>0</v>
          </cell>
          <cell r="GZ814">
            <v>0</v>
          </cell>
          <cell r="HA814">
            <v>0</v>
          </cell>
          <cell r="HB814">
            <v>0</v>
          </cell>
          <cell r="HC814">
            <v>0</v>
          </cell>
          <cell r="HD814">
            <v>0</v>
          </cell>
          <cell r="HE814">
            <v>0</v>
          </cell>
          <cell r="HF814">
            <v>0</v>
          </cell>
          <cell r="HG814">
            <v>0</v>
          </cell>
          <cell r="HH814">
            <v>0</v>
          </cell>
          <cell r="HI814">
            <v>0</v>
          </cell>
          <cell r="HJ814">
            <v>0</v>
          </cell>
          <cell r="HK814">
            <v>0</v>
          </cell>
          <cell r="HL814">
            <v>0</v>
          </cell>
          <cell r="HM814">
            <v>0</v>
          </cell>
          <cell r="HN814">
            <v>0</v>
          </cell>
          <cell r="HO814">
            <v>0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0</v>
          </cell>
          <cell r="HU814">
            <v>0</v>
          </cell>
          <cell r="HV814">
            <v>0</v>
          </cell>
          <cell r="HW814">
            <v>0</v>
          </cell>
          <cell r="HX814">
            <v>0</v>
          </cell>
          <cell r="HY814">
            <v>0</v>
          </cell>
          <cell r="HZ814">
            <v>0</v>
          </cell>
          <cell r="IA814">
            <v>0</v>
          </cell>
          <cell r="IB814">
            <v>0</v>
          </cell>
          <cell r="IC814">
            <v>0</v>
          </cell>
          <cell r="ID814">
            <v>0</v>
          </cell>
          <cell r="IE814">
            <v>0</v>
          </cell>
          <cell r="IF814">
            <v>0</v>
          </cell>
          <cell r="IG814">
            <v>0</v>
          </cell>
          <cell r="IH814">
            <v>0</v>
          </cell>
          <cell r="II814">
            <v>0</v>
          </cell>
          <cell r="IJ814">
            <v>0</v>
          </cell>
          <cell r="IK814">
            <v>0</v>
          </cell>
          <cell r="IL814">
            <v>0</v>
          </cell>
          <cell r="IM814">
            <v>0</v>
          </cell>
          <cell r="IN814">
            <v>0</v>
          </cell>
          <cell r="IO814">
            <v>0</v>
          </cell>
          <cell r="IP814">
            <v>0</v>
          </cell>
          <cell r="IQ814">
            <v>0</v>
          </cell>
          <cell r="IR814">
            <v>0</v>
          </cell>
          <cell r="IS814">
            <v>0</v>
          </cell>
          <cell r="IT814">
            <v>0</v>
          </cell>
          <cell r="IU814">
            <v>0</v>
          </cell>
          <cell r="IV814">
            <v>0</v>
          </cell>
          <cell r="IW814">
            <v>0</v>
          </cell>
          <cell r="IX814">
            <v>0</v>
          </cell>
          <cell r="IY814">
            <v>0</v>
          </cell>
          <cell r="IZ814">
            <v>0</v>
          </cell>
          <cell r="JA814">
            <v>0</v>
          </cell>
          <cell r="JB814">
            <v>0</v>
          </cell>
          <cell r="JC814">
            <v>0</v>
          </cell>
          <cell r="JD814">
            <v>0</v>
          </cell>
          <cell r="JE814">
            <v>0</v>
          </cell>
          <cell r="JF814">
            <v>0</v>
          </cell>
          <cell r="JG814">
            <v>0</v>
          </cell>
          <cell r="JH814">
            <v>0</v>
          </cell>
          <cell r="JI814">
            <v>0</v>
          </cell>
          <cell r="JJ814">
            <v>0</v>
          </cell>
          <cell r="JK814">
            <v>0</v>
          </cell>
          <cell r="JL814">
            <v>0</v>
          </cell>
          <cell r="JM814">
            <v>0</v>
          </cell>
          <cell r="JN814">
            <v>0</v>
          </cell>
          <cell r="JO814">
            <v>0</v>
          </cell>
          <cell r="JP814">
            <v>0</v>
          </cell>
          <cell r="JQ814">
            <v>0</v>
          </cell>
        </row>
        <row r="815">
          <cell r="D815" t="str">
            <v>MKT.EX.MNA._.___.Mona</v>
          </cell>
          <cell r="F815">
            <v>3.3906035002928547E-4</v>
          </cell>
          <cell r="G815">
            <v>-0.49991293123997593</v>
          </cell>
          <cell r="H815">
            <v>-2.1543191160006359E-2</v>
          </cell>
          <cell r="I815">
            <v>0.56683350961998258</v>
          </cell>
          <cell r="J815">
            <v>0.86121006644998488</v>
          </cell>
          <cell r="K815">
            <v>0.3468239776500468</v>
          </cell>
          <cell r="L815">
            <v>3.1321152000600705E-3</v>
          </cell>
          <cell r="M815">
            <v>0</v>
          </cell>
          <cell r="N815">
            <v>9.5265453709998837E-2</v>
          </cell>
          <cell r="O815">
            <v>0</v>
          </cell>
          <cell r="P815">
            <v>0</v>
          </cell>
          <cell r="Q815">
            <v>-1.0004441719502211E-11</v>
          </cell>
          <cell r="R815">
            <v>-126.99753257347038</v>
          </cell>
          <cell r="S815">
            <v>-24.021176127050126</v>
          </cell>
          <cell r="T815">
            <v>-3.5827913123399355</v>
          </cell>
          <cell r="U815">
            <v>1.6640842450400442</v>
          </cell>
          <cell r="V815">
            <v>-4.9938103349800258</v>
          </cell>
          <cell r="W815">
            <v>-10.686067949650123</v>
          </cell>
          <cell r="X815">
            <v>-6.1163808191400051</v>
          </cell>
          <cell r="Y815">
            <v>-20.92277894691</v>
          </cell>
          <cell r="Z815">
            <v>-16.499148618200024</v>
          </cell>
          <cell r="AA815">
            <v>-16.524909092540042</v>
          </cell>
          <cell r="AB815">
            <v>-5.6059393085699867</v>
          </cell>
          <cell r="AC815">
            <v>-8.5332353819401305</v>
          </cell>
          <cell r="AD815">
            <v>-11.175378927190081</v>
          </cell>
          <cell r="AE815">
            <v>-186.47637843804023</v>
          </cell>
          <cell r="AF815">
            <v>-27.430993393550011</v>
          </cell>
          <cell r="AG815">
            <v>-0.86813419541999792</v>
          </cell>
          <cell r="AH815">
            <v>-4.8055933010600995</v>
          </cell>
          <cell r="AI815">
            <v>-8.0008706407699037</v>
          </cell>
          <cell r="AJ815">
            <v>-20.656054873010248</v>
          </cell>
          <cell r="AK815">
            <v>-12.723768919920076</v>
          </cell>
          <cell r="AL815">
            <v>-26.305598405450041</v>
          </cell>
          <cell r="AM815">
            <v>-3.9298036695399787</v>
          </cell>
          <cell r="AN815">
            <v>-35.558422161429917</v>
          </cell>
          <cell r="AO815">
            <v>-9.8084872246800501</v>
          </cell>
          <cell r="AP815">
            <v>-15.248495132550147</v>
          </cell>
          <cell r="AQ815">
            <v>-21.1401565206599</v>
          </cell>
          <cell r="AR815">
            <v>-109.79618844770994</v>
          </cell>
          <cell r="AS815">
            <v>-19.899266567339737</v>
          </cell>
          <cell r="AT815">
            <v>-14.686710935890062</v>
          </cell>
          <cell r="AU815">
            <v>4.1206307251300185</v>
          </cell>
          <cell r="AV815">
            <v>-8.5037005456899806</v>
          </cell>
          <cell r="AW815">
            <v>-4.7937310969603004</v>
          </cell>
          <cell r="AX815">
            <v>-0.59836442518997046</v>
          </cell>
          <cell r="AY815">
            <v>-4.8071746255599805</v>
          </cell>
          <cell r="AZ815">
            <v>-3.3945526095899936</v>
          </cell>
          <cell r="BA815">
            <v>-13.888293259999955</v>
          </cell>
          <cell r="BB815">
            <v>-24.876251330299965</v>
          </cell>
          <cell r="BC815">
            <v>-10.450290763850035</v>
          </cell>
          <cell r="BD815">
            <v>-8.0184830124699147</v>
          </cell>
          <cell r="BE815">
            <v>-240.60239546850971</v>
          </cell>
          <cell r="BF815">
            <v>-25.096721080040197</v>
          </cell>
          <cell r="BG815">
            <v>-2.4110861835599167</v>
          </cell>
          <cell r="BH815">
            <v>-4.2980488475700156</v>
          </cell>
          <cell r="BI815">
            <v>-13.376968980270021</v>
          </cell>
          <cell r="BJ815">
            <v>-7.2811527842295618</v>
          </cell>
          <cell r="BK815">
            <v>-25.780925493639984</v>
          </cell>
          <cell r="BL815">
            <v>-18.35875223104</v>
          </cell>
          <cell r="BM815">
            <v>-25.815631833960197</v>
          </cell>
          <cell r="BN815">
            <v>-26.044577930640116</v>
          </cell>
          <cell r="BO815">
            <v>-33.135675938939926</v>
          </cell>
          <cell r="BP815">
            <v>-33.097099107319991</v>
          </cell>
          <cell r="BQ815">
            <v>-25.905755057299984</v>
          </cell>
          <cell r="BR815">
            <v>-273.83308753138954</v>
          </cell>
          <cell r="BS815">
            <v>-29.520236347540276</v>
          </cell>
          <cell r="BT815">
            <v>-19.561648224310034</v>
          </cell>
          <cell r="BU815">
            <v>-2.3360724285300023</v>
          </cell>
          <cell r="BV815">
            <v>-10.866715199389773</v>
          </cell>
          <cell r="BW815">
            <v>-19.206948736639788</v>
          </cell>
          <cell r="BX815">
            <v>-15.821507426750259</v>
          </cell>
          <cell r="BY815">
            <v>-30.072824335230052</v>
          </cell>
          <cell r="BZ815">
            <v>-31.394548346759848</v>
          </cell>
          <cell r="CA815">
            <v>-35.260785584339828</v>
          </cell>
          <cell r="CB815">
            <v>-40.835728754279899</v>
          </cell>
          <cell r="CC815">
            <v>-15.75593047182997</v>
          </cell>
          <cell r="CD815">
            <v>-23.200141675790064</v>
          </cell>
          <cell r="CE815">
            <v>10.664270501731153</v>
          </cell>
          <cell r="CF815">
            <v>-7.1852898579436442E-2</v>
          </cell>
          <cell r="CG815">
            <v>-3.8185181529968304E-2</v>
          </cell>
          <cell r="CH815">
            <v>8.1107191300304748E-3</v>
          </cell>
          <cell r="CI815">
            <v>-6.8676265329941089E-2</v>
          </cell>
          <cell r="CJ815">
            <v>-8.3266966970086287E-2</v>
          </cell>
          <cell r="CK815">
            <v>-0.31679106484995145</v>
          </cell>
          <cell r="CL815">
            <v>-5.0754663600200161</v>
          </cell>
          <cell r="CM815">
            <v>-0.15000863120008034</v>
          </cell>
          <cell r="CN815">
            <v>-1.1542207200818666E-2</v>
          </cell>
          <cell r="CO815">
            <v>-6.3273820510005407E-2</v>
          </cell>
          <cell r="CP815">
            <v>16.542013665160084</v>
          </cell>
          <cell r="CQ815">
            <v>-6.7904863700505302E-3</v>
          </cell>
          <cell r="CR815">
            <v>-1.0294982889299717</v>
          </cell>
          <cell r="CS815">
            <v>-6.9768423779701152</v>
          </cell>
          <cell r="CT815">
            <v>5.4905089799973439E-2</v>
          </cell>
          <cell r="CU815">
            <v>-0.12115471124999999</v>
          </cell>
          <cell r="CV815">
            <v>13.527740433010081</v>
          </cell>
          <cell r="CW815">
            <v>0.77686607113992068</v>
          </cell>
          <cell r="CX815">
            <v>-3.6332982030900212</v>
          </cell>
          <cell r="CY815">
            <v>-0.51207534263005527</v>
          </cell>
          <cell r="CZ815">
            <v>-0.22044098671005941</v>
          </cell>
          <cell r="DA815">
            <v>5.517005968810281</v>
          </cell>
          <cell r="DB815">
            <v>-9.2528890947500031</v>
          </cell>
          <cell r="DC815">
            <v>0.24867655753996587</v>
          </cell>
          <cell r="DD815">
            <v>-0.4379916928298826</v>
          </cell>
          <cell r="DE815">
            <v>-1.7981115634520393</v>
          </cell>
          <cell r="DF815">
            <v>9.249079372250435</v>
          </cell>
          <cell r="DG815">
            <v>-3.7776785400069457E-2</v>
          </cell>
          <cell r="DH815">
            <v>-1.2404809959699037</v>
          </cell>
          <cell r="DI815">
            <v>-1.268071673430029</v>
          </cell>
          <cell r="DJ815">
            <v>-2.5281147886196322</v>
          </cell>
          <cell r="DK815">
            <v>2.0459565690699719</v>
          </cell>
          <cell r="DL815">
            <v>0.1846675685600303</v>
          </cell>
          <cell r="DM815">
            <v>8.7285275627700685</v>
          </cell>
          <cell r="DN815">
            <v>8.0927277970499745</v>
          </cell>
          <cell r="DO815">
            <v>-4.6674355885800196</v>
          </cell>
          <cell r="DP815">
            <v>-27.923597673360291</v>
          </cell>
          <cell r="DQ815">
            <v>7.5664070722098131</v>
          </cell>
          <cell r="DR815">
            <v>-4.2372712168616999</v>
          </cell>
          <cell r="DS815">
            <v>0</v>
          </cell>
          <cell r="DT815">
            <v>-6.1638314849199958</v>
          </cell>
          <cell r="DU815">
            <v>-8.0820408659974419E-2</v>
          </cell>
          <cell r="DV815">
            <v>6.6747419786998989</v>
          </cell>
          <cell r="DW815">
            <v>4.4000694462401952</v>
          </cell>
          <cell r="DX815">
            <v>-19.583403021409993</v>
          </cell>
          <cell r="DY815">
            <v>11.079265993019987</v>
          </cell>
          <cell r="DZ815">
            <v>1.3492991957599543</v>
          </cell>
          <cell r="EA815">
            <v>3.5566327388301033</v>
          </cell>
          <cell r="EB815">
            <v>-3.4389264274198581</v>
          </cell>
          <cell r="EC815">
            <v>13.012439749909845</v>
          </cell>
          <cell r="ED815">
            <v>-15.042738976909959</v>
          </cell>
          <cell r="EE815">
            <v>-28.184104934178322</v>
          </cell>
          <cell r="EF815">
            <v>-0.14386769273983191</v>
          </cell>
          <cell r="EG815">
            <v>-1.8739400566200004</v>
          </cell>
          <cell r="EH815">
            <v>0.1490287845599596</v>
          </cell>
          <cell r="EI815">
            <v>0.50073618809994969</v>
          </cell>
          <cell r="EJ815">
            <v>-1.4555622580996896</v>
          </cell>
          <cell r="EK815">
            <v>9.8507556100173588E-3</v>
          </cell>
          <cell r="EL815">
            <v>9.8046333180036527E-2</v>
          </cell>
          <cell r="EM815">
            <v>-6.1542619843701232</v>
          </cell>
          <cell r="EN815">
            <v>-3.5984794016899286</v>
          </cell>
          <cell r="EO815">
            <v>-10.926736242809966</v>
          </cell>
          <cell r="EP815">
            <v>8.4949171900916554E-3</v>
          </cell>
          <cell r="EQ815">
            <v>-4.797414276489917</v>
          </cell>
          <cell r="ER815">
            <v>-4.3438660830106528</v>
          </cell>
          <cell r="ES815">
            <v>32.736883004869696</v>
          </cell>
          <cell r="ET815">
            <v>1.7104301721099944</v>
          </cell>
          <cell r="EU815">
            <v>-3.9295940134300054</v>
          </cell>
          <cell r="EV815">
            <v>-0.51125893323990113</v>
          </cell>
          <cell r="EW815">
            <v>-3.3872990609197586</v>
          </cell>
          <cell r="EX815">
            <v>-22.545491335279991</v>
          </cell>
          <cell r="EY815">
            <v>0</v>
          </cell>
          <cell r="EZ815">
            <v>3.4639615100104493E-2</v>
          </cell>
          <cell r="FA815">
            <v>-4.1245767945799798</v>
          </cell>
          <cell r="FB815">
            <v>-2.9071396768</v>
          </cell>
          <cell r="FC815">
            <v>-1.4182059317399762</v>
          </cell>
          <cell r="FD815">
            <v>-2.2531290996994358E-3</v>
          </cell>
          <cell r="FE815">
            <v>45.355663798449314</v>
          </cell>
          <cell r="FF815">
            <v>-0.41791876380057147</v>
          </cell>
          <cell r="FG815">
            <v>0.66213115816999846</v>
          </cell>
          <cell r="FH815">
            <v>6.4883013930057132E-2</v>
          </cell>
          <cell r="FI815">
            <v>49.44346676479995</v>
          </cell>
          <cell r="FJ815">
            <v>0.62836399454999992</v>
          </cell>
          <cell r="FK815">
            <v>1.5638072910064693E-2</v>
          </cell>
          <cell r="FL815">
            <v>0</v>
          </cell>
          <cell r="FM815">
            <v>-0.62598683121996146</v>
          </cell>
          <cell r="FN815">
            <v>1.1407636678691233</v>
          </cell>
          <cell r="FO815">
            <v>0.33864720319996877</v>
          </cell>
          <cell r="FP815">
            <v>-6.2662196204100837</v>
          </cell>
          <cell r="FQ815">
            <v>0.37189513844987232</v>
          </cell>
          <cell r="FR815">
            <v>12.475328216920389</v>
          </cell>
          <cell r="FS815">
            <v>1.0335412722702131</v>
          </cell>
          <cell r="FT815">
            <v>0.52785758022997697</v>
          </cell>
          <cell r="FU815">
            <v>6.3953464660016834E-2</v>
          </cell>
          <cell r="FV815">
            <v>0.38451068498989116</v>
          </cell>
          <cell r="FW815">
            <v>0.90485238846986249</v>
          </cell>
          <cell r="FX815">
            <v>6.8649286248700037</v>
          </cell>
          <cell r="FY815">
            <v>0.1420007084500412</v>
          </cell>
          <cell r="FZ815">
            <v>-1.145277071449982</v>
          </cell>
          <cell r="GA815">
            <v>0.57649071201012703</v>
          </cell>
          <cell r="GB815">
            <v>0.72769658114998492</v>
          </cell>
          <cell r="GC815">
            <v>0.16986335695014532</v>
          </cell>
          <cell r="GD815">
            <v>2.224909914320051</v>
          </cell>
          <cell r="GE815">
            <v>-7.1381237078476261</v>
          </cell>
          <cell r="GF815">
            <v>-0.96437423767019936</v>
          </cell>
          <cell r="GG815">
            <v>-1.084549233999951</v>
          </cell>
          <cell r="GH815">
            <v>-6.7939858830399089</v>
          </cell>
          <cell r="GI815">
            <v>8.4703885637300687</v>
          </cell>
          <cell r="GJ815">
            <v>3.494623396679799</v>
          </cell>
          <cell r="GK815">
            <v>16.889131062959962</v>
          </cell>
          <cell r="GL815">
            <v>-0.80412269429996286</v>
          </cell>
          <cell r="GM815">
            <v>-8.9691653527102062</v>
          </cell>
          <cell r="GN815">
            <v>-24.175517809289886</v>
          </cell>
          <cell r="GO815">
            <v>0.95778377531996739</v>
          </cell>
          <cell r="GP815">
            <v>11.463431959610034</v>
          </cell>
          <cell r="GQ815">
            <v>-5.6217672551399573</v>
          </cell>
          <cell r="GR815">
            <v>4.3109907423058758E-2</v>
          </cell>
          <cell r="GS815">
            <v>1.0612807587194766</v>
          </cell>
          <cell r="GT815">
            <v>7.3514522940001825E-2</v>
          </cell>
          <cell r="GU815">
            <v>-23.718600737679992</v>
          </cell>
          <cell r="GV815">
            <v>-6.451531052999826E-2</v>
          </cell>
          <cell r="GW815">
            <v>1.2318070035403252</v>
          </cell>
          <cell r="GX815">
            <v>-14.83805239809999</v>
          </cell>
          <cell r="GY815">
            <v>48.536559289200113</v>
          </cell>
          <cell r="GZ815">
            <v>7.047848031580088</v>
          </cell>
          <cell r="HA815">
            <v>-45.431884009321038</v>
          </cell>
          <cell r="HB815">
            <v>26.587019813109919</v>
          </cell>
          <cell r="HC815">
            <v>2.5605269907100592</v>
          </cell>
          <cell r="HD815">
            <v>-3.0023940467494867</v>
          </cell>
          <cell r="HE815">
            <v>-43.584354858656297</v>
          </cell>
          <cell r="HF815">
            <v>-8.3987874494498556</v>
          </cell>
          <cell r="HG815">
            <v>-0.23945384234002631</v>
          </cell>
          <cell r="HH815">
            <v>-1.0073769989899688</v>
          </cell>
          <cell r="HI815">
            <v>-3.8588183192299539</v>
          </cell>
          <cell r="HJ815">
            <v>1.526508798969644</v>
          </cell>
          <cell r="HK815">
            <v>-0.74523635151990675</v>
          </cell>
          <cell r="HL815">
            <v>1.4038465835699299</v>
          </cell>
          <cell r="HM815">
            <v>-4.1957230876801077</v>
          </cell>
          <cell r="HN815">
            <v>-30.588293932428314</v>
          </cell>
          <cell r="HO815">
            <v>1.7757488333302263</v>
          </cell>
          <cell r="HP815">
            <v>-4.4898523233400738</v>
          </cell>
          <cell r="HQ815">
            <v>5.2330832304505748</v>
          </cell>
          <cell r="HR815">
            <v>32.86719528958929</v>
          </cell>
          <cell r="HS815">
            <v>0.44006856337000499</v>
          </cell>
          <cell r="HT815">
            <v>-1.5839185112400855</v>
          </cell>
          <cell r="HU815">
            <v>-8.5194484200030729E-2</v>
          </cell>
          <cell r="HV815">
            <v>0.26765425238045282</v>
          </cell>
          <cell r="HW815">
            <v>1.7780379029895812</v>
          </cell>
          <cell r="HX815">
            <v>2.4755944217502019</v>
          </cell>
          <cell r="HY815">
            <v>2.1964648714401847</v>
          </cell>
          <cell r="HZ815">
            <v>0.36127700965016629</v>
          </cell>
          <cell r="IA815">
            <v>1.820401293811301</v>
          </cell>
          <cell r="IB815">
            <v>-1.1391412102695995</v>
          </cell>
          <cell r="IC815">
            <v>14.519911865729682</v>
          </cell>
          <cell r="ID815">
            <v>11.816039314170212</v>
          </cell>
          <cell r="IE815">
            <v>-18.024649597908137</v>
          </cell>
          <cell r="IF815">
            <v>0.46198918393974964</v>
          </cell>
          <cell r="IG815">
            <v>-20.646902668190023</v>
          </cell>
          <cell r="IH815">
            <v>0.17210247775000198</v>
          </cell>
          <cell r="II815">
            <v>-0.45992701337036124</v>
          </cell>
          <cell r="IJ815">
            <v>1.6281910160496409</v>
          </cell>
          <cell r="IK815">
            <v>-6.044437212279945</v>
          </cell>
          <cell r="IL815">
            <v>12.578323061789888</v>
          </cell>
          <cell r="IM815">
            <v>25.251521499179489</v>
          </cell>
          <cell r="IN815">
            <v>2.1525448645816141</v>
          </cell>
          <cell r="IO815">
            <v>-33.27481306305981</v>
          </cell>
          <cell r="IP815">
            <v>8.0683117916398714</v>
          </cell>
          <cell r="IQ815">
            <v>-7.911553535940584</v>
          </cell>
          <cell r="IR815">
            <v>9.4249031762374216</v>
          </cell>
          <cell r="IS815">
            <v>4.2105449929399583</v>
          </cell>
          <cell r="IT815">
            <v>6.834183274409952</v>
          </cell>
          <cell r="IU815">
            <v>-0.36061163215998704</v>
          </cell>
          <cell r="IV815">
            <v>-36.653499869529924</v>
          </cell>
          <cell r="IW815">
            <v>-3.2012427066993041</v>
          </cell>
          <cell r="IX815">
            <v>1.8623237981601051</v>
          </cell>
          <cell r="IY815">
            <v>0.31301862874988728</v>
          </cell>
          <cell r="IZ815">
            <v>5.6825932415185889</v>
          </cell>
          <cell r="JA815">
            <v>2.7500043708896555</v>
          </cell>
          <cell r="JB815">
            <v>57.585897446279887</v>
          </cell>
          <cell r="JC815">
            <v>-29.643478967569536</v>
          </cell>
          <cell r="JD815">
            <v>4.5170599250013765E-2</v>
          </cell>
          <cell r="JE815">
            <v>266.83729579699138</v>
          </cell>
          <cell r="JF815">
            <v>8.996694090119945</v>
          </cell>
          <cell r="JG815">
            <v>35.983544712599951</v>
          </cell>
          <cell r="JH815">
            <v>0.74824031351002418</v>
          </cell>
          <cell r="JI815">
            <v>32.769857972109548</v>
          </cell>
          <cell r="JJ815">
            <v>30.192982875070356</v>
          </cell>
          <cell r="JK815">
            <v>4.8944918399702146</v>
          </cell>
          <cell r="JL815">
            <v>64.537839766760499</v>
          </cell>
          <cell r="JM815">
            <v>86.362002374278745</v>
          </cell>
          <cell r="JN815">
            <v>-30.005135574168889</v>
          </cell>
          <cell r="JO815">
            <v>8.532118625890007</v>
          </cell>
          <cell r="JP815">
            <v>4.1148878446397248</v>
          </cell>
          <cell r="JQ815">
            <v>19.709770956199463</v>
          </cell>
        </row>
        <row r="816">
          <cell r="D816" t="str">
            <v>MKT.EX.NOB._.___.NOB</v>
          </cell>
          <cell r="F816">
            <v>0.83113034605003122</v>
          </cell>
          <cell r="G816">
            <v>0</v>
          </cell>
          <cell r="H816">
            <v>-8.1384540609974465E-2</v>
          </cell>
          <cell r="I816">
            <v>0.34119111533004798</v>
          </cell>
          <cell r="J816">
            <v>0.11333742336000796</v>
          </cell>
          <cell r="K816">
            <v>0</v>
          </cell>
          <cell r="L816">
            <v>-2.66719632585</v>
          </cell>
          <cell r="M816">
            <v>0</v>
          </cell>
          <cell r="N816">
            <v>-3.7751999263799689</v>
          </cell>
          <cell r="O816">
            <v>0</v>
          </cell>
          <cell r="P816">
            <v>0</v>
          </cell>
          <cell r="Q816">
            <v>0</v>
          </cell>
          <cell r="R816">
            <v>-20.794713991929711</v>
          </cell>
          <cell r="S816">
            <v>-4.0192124110035365E-2</v>
          </cell>
          <cell r="T816">
            <v>1.2304197406401727</v>
          </cell>
          <cell r="U816">
            <v>-0.79472167818994421</v>
          </cell>
          <cell r="V816">
            <v>-0.62987353080995945</v>
          </cell>
          <cell r="W816">
            <v>-8.2279358754999521</v>
          </cell>
          <cell r="X816">
            <v>-3.3902936528600094</v>
          </cell>
          <cell r="Y816">
            <v>-6.1733337659500194</v>
          </cell>
          <cell r="Z816">
            <v>-7.9503363186902334</v>
          </cell>
          <cell r="AA816">
            <v>3.8724094020199686</v>
          </cell>
          <cell r="AB816">
            <v>1.2948026356500009</v>
          </cell>
          <cell r="AC816">
            <v>0</v>
          </cell>
          <cell r="AD816">
            <v>1.434117587007222E-2</v>
          </cell>
          <cell r="AE816">
            <v>-28.450095941408108</v>
          </cell>
          <cell r="AF816">
            <v>2.6925674428198931</v>
          </cell>
          <cell r="AG816">
            <v>-5.2357835116098386</v>
          </cell>
          <cell r="AH816">
            <v>0.69181035052002926</v>
          </cell>
          <cell r="AI816">
            <v>-1.7585369872900856</v>
          </cell>
          <cell r="AJ816">
            <v>-7.6176660242099388</v>
          </cell>
          <cell r="AK816">
            <v>-18.766350924889935</v>
          </cell>
          <cell r="AL816">
            <v>-9.6660783626399507</v>
          </cell>
          <cell r="AM816">
            <v>10.674479235379977</v>
          </cell>
          <cell r="AN816">
            <v>2.3007354116098213</v>
          </cell>
          <cell r="AO816">
            <v>3.3611898230006432E-2</v>
          </cell>
          <cell r="AP816">
            <v>-0.31175090834997832</v>
          </cell>
          <cell r="AQ816">
            <v>-1.4871335609800553</v>
          </cell>
          <cell r="AR816">
            <v>-55.815609183469405</v>
          </cell>
          <cell r="AS816">
            <v>-1.2495460720099345</v>
          </cell>
          <cell r="AT816">
            <v>2.8754042307100178</v>
          </cell>
          <cell r="AU816">
            <v>-0.5062464400299973</v>
          </cell>
          <cell r="AV816">
            <v>-2.8565668533200039</v>
          </cell>
          <cell r="AW816">
            <v>-7.5950999605099696</v>
          </cell>
          <cell r="AX816">
            <v>-15.885344678739955</v>
          </cell>
          <cell r="AY816">
            <v>-29.82094599358004</v>
          </cell>
          <cell r="AZ816">
            <v>-0.45350500571998964</v>
          </cell>
          <cell r="BA816">
            <v>-0.32375841027004526</v>
          </cell>
          <cell r="BB816">
            <v>0</v>
          </cell>
          <cell r="BC816">
            <v>0</v>
          </cell>
          <cell r="BD816">
            <v>0</v>
          </cell>
          <cell r="BE816">
            <v>-34.190837688970078</v>
          </cell>
          <cell r="BF816">
            <v>0</v>
          </cell>
          <cell r="BG816">
            <v>-7.2434027237300143</v>
          </cell>
          <cell r="BH816">
            <v>-0.52049081237998962</v>
          </cell>
          <cell r="BI816">
            <v>-10.624310319360063</v>
          </cell>
          <cell r="BJ816">
            <v>-4.7177191601800246</v>
          </cell>
          <cell r="BK816">
            <v>-6.4338554388600642</v>
          </cell>
          <cell r="BL816">
            <v>0.6031972230100564</v>
          </cell>
          <cell r="BM816">
            <v>-5.8594443695900509</v>
          </cell>
          <cell r="BN816">
            <v>-0.63548060873000622</v>
          </cell>
          <cell r="BO816">
            <v>0</v>
          </cell>
          <cell r="BP816">
            <v>0</v>
          </cell>
          <cell r="BQ816">
            <v>1.2406685208499653</v>
          </cell>
          <cell r="BR816">
            <v>-33.541360014119618</v>
          </cell>
          <cell r="BS816">
            <v>0.37542863894000078</v>
          </cell>
          <cell r="BT816">
            <v>0.34372990785000468</v>
          </cell>
          <cell r="BU816">
            <v>0.82381194004000236</v>
          </cell>
          <cell r="BV816">
            <v>0.53680971556002532</v>
          </cell>
          <cell r="BW816">
            <v>-9.5274134931300409</v>
          </cell>
          <cell r="BX816">
            <v>-7.8573363229099868</v>
          </cell>
          <cell r="BY816">
            <v>0</v>
          </cell>
          <cell r="BZ816">
            <v>-9.2107108514400124</v>
          </cell>
          <cell r="CA816">
            <v>-0.3698626595900123</v>
          </cell>
          <cell r="CB816">
            <v>3.3374186730200108</v>
          </cell>
          <cell r="CC816">
            <v>-0.24672512867999785</v>
          </cell>
          <cell r="CD816">
            <v>-11.746510433780031</v>
          </cell>
          <cell r="CE816">
            <v>-11.126156990280379</v>
          </cell>
          <cell r="CF816">
            <v>2.434754800049177E-4</v>
          </cell>
          <cell r="CG816">
            <v>0</v>
          </cell>
          <cell r="CH816">
            <v>0</v>
          </cell>
          <cell r="CI816">
            <v>-4.2606787299916959E-3</v>
          </cell>
          <cell r="CJ816">
            <v>-1.4623883299918816E-2</v>
          </cell>
          <cell r="CK816">
            <v>-11.112102517560004</v>
          </cell>
          <cell r="CL816">
            <v>-3.5509675001321739E-4</v>
          </cell>
          <cell r="CM816">
            <v>0</v>
          </cell>
          <cell r="CN816">
            <v>-1.6733199004193011E-4</v>
          </cell>
          <cell r="CO816">
            <v>2.8812261001576189E-4</v>
          </cell>
          <cell r="CP816">
            <v>4.8209199599966723E-3</v>
          </cell>
          <cell r="CQ816">
            <v>0</v>
          </cell>
          <cell r="CR816">
            <v>5.1332842058200185</v>
          </cell>
          <cell r="CS816">
            <v>4.3871210699890639E-3</v>
          </cell>
          <cell r="CT816">
            <v>0</v>
          </cell>
          <cell r="CU816">
            <v>0.27891517969001711</v>
          </cell>
          <cell r="CV816">
            <v>3.8535669800126016E-3</v>
          </cell>
          <cell r="CW816">
            <v>1.2335774000007405E-3</v>
          </cell>
          <cell r="CX816">
            <v>-3.8869663899845364E-3</v>
          </cell>
          <cell r="CY816">
            <v>2.2294073601187847E-3</v>
          </cell>
          <cell r="CZ816">
            <v>6.6827849203299934</v>
          </cell>
          <cell r="DA816">
            <v>1.5383723349941647E-2</v>
          </cell>
          <cell r="DB816">
            <v>0</v>
          </cell>
          <cell r="DC816">
            <v>-1.9059053405500208</v>
          </cell>
          <cell r="DD816">
            <v>5.4289016579986082E-2</v>
          </cell>
          <cell r="DE816">
            <v>-7.9479124140802924</v>
          </cell>
          <cell r="DF816">
            <v>0.2499998180399956</v>
          </cell>
          <cell r="DG816">
            <v>-0.1648660170600067</v>
          </cell>
          <cell r="DH816">
            <v>1.6347735000010744E-3</v>
          </cell>
          <cell r="DI816">
            <v>0.13606220021998183</v>
          </cell>
          <cell r="DJ816">
            <v>-1.7746513230700316</v>
          </cell>
          <cell r="DK816">
            <v>-0.14139070852002078</v>
          </cell>
          <cell r="DL816">
            <v>6.6135966359979648E-2</v>
          </cell>
          <cell r="DM816">
            <v>-0.58111023699999009</v>
          </cell>
          <cell r="DN816">
            <v>1.6993729388699421</v>
          </cell>
          <cell r="DO816">
            <v>-7.4390998254200014</v>
          </cell>
          <cell r="DP816">
            <v>0</v>
          </cell>
          <cell r="DQ816">
            <v>0</v>
          </cell>
          <cell r="DR816">
            <v>-31.390662335129946</v>
          </cell>
          <cell r="DS816">
            <v>0</v>
          </cell>
          <cell r="DT816">
            <v>3.7369222119099987</v>
          </cell>
          <cell r="DU816">
            <v>0</v>
          </cell>
          <cell r="DV816">
            <v>-2.4145208199968238E-3</v>
          </cell>
          <cell r="DW816">
            <v>2.3963107109977955E-2</v>
          </cell>
          <cell r="DX816">
            <v>0.10023655449001012</v>
          </cell>
          <cell r="DY816">
            <v>4.357758640026077E-3</v>
          </cell>
          <cell r="DZ816">
            <v>-33.445662562149991</v>
          </cell>
          <cell r="EA816">
            <v>-1.8080648843099993</v>
          </cell>
          <cell r="EB816">
            <v>0</v>
          </cell>
          <cell r="EC816">
            <v>0</v>
          </cell>
          <cell r="ED816">
            <v>0</v>
          </cell>
          <cell r="EE816">
            <v>12.352830014770007</v>
          </cell>
          <cell r="EF816">
            <v>-7.1959968000001595E-4</v>
          </cell>
          <cell r="EG816">
            <v>0</v>
          </cell>
          <cell r="EH816">
            <v>3.2999136000455564E-4</v>
          </cell>
          <cell r="EI816">
            <v>-0.95879506235002054</v>
          </cell>
          <cell r="EJ816">
            <v>0.5609649309200222</v>
          </cell>
          <cell r="EK816">
            <v>13.019573157199972</v>
          </cell>
          <cell r="EL816">
            <v>-0.53605654519000723</v>
          </cell>
          <cell r="EM816">
            <v>0</v>
          </cell>
          <cell r="EN816">
            <v>1.9259259288300541</v>
          </cell>
          <cell r="EO816">
            <v>-1.6583927863200003</v>
          </cell>
          <cell r="EP816">
            <v>0</v>
          </cell>
          <cell r="EQ816">
            <v>0</v>
          </cell>
          <cell r="ER816">
            <v>33.723129187760151</v>
          </cell>
          <cell r="ES816">
            <v>2.718034335670005</v>
          </cell>
          <cell r="ET816">
            <v>0</v>
          </cell>
          <cell r="EU816">
            <v>1.8726781219996269E-2</v>
          </cell>
          <cell r="EV816">
            <v>-2.1840593692400034</v>
          </cell>
          <cell r="EW816">
            <v>14.155888577770014</v>
          </cell>
          <cell r="EX816">
            <v>4.9772672958800115</v>
          </cell>
          <cell r="EY816">
            <v>0</v>
          </cell>
          <cell r="EZ816">
            <v>14.037271566460007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2.1769660490199385</v>
          </cell>
          <cell r="FF816">
            <v>0</v>
          </cell>
          <cell r="FG816">
            <v>0</v>
          </cell>
          <cell r="FH816">
            <v>7.3187144429994078E-2</v>
          </cell>
          <cell r="FI816">
            <v>3.0065248420015678E-2</v>
          </cell>
          <cell r="FJ816">
            <v>8.9761000939300288</v>
          </cell>
          <cell r="FK816">
            <v>7.1933071249986824E-2</v>
          </cell>
          <cell r="FL816">
            <v>4.6822787790006259E-2</v>
          </cell>
          <cell r="FM816">
            <v>-6.4589200379600129</v>
          </cell>
          <cell r="FN816">
            <v>0.2825648029499348</v>
          </cell>
          <cell r="FO816">
            <v>0</v>
          </cell>
          <cell r="FP816">
            <v>-0.84478706178998664</v>
          </cell>
          <cell r="FQ816">
            <v>0</v>
          </cell>
          <cell r="FR816">
            <v>-2.0505761222798355</v>
          </cell>
          <cell r="FS816">
            <v>-0.10667446310999651</v>
          </cell>
          <cell r="FT816">
            <v>-4.207954037099995</v>
          </cell>
          <cell r="FU816">
            <v>2.0877339221700026</v>
          </cell>
          <cell r="FV816">
            <v>1.7793808269971123E-2</v>
          </cell>
          <cell r="FW816">
            <v>-5.7576509800014719E-3</v>
          </cell>
          <cell r="FX816">
            <v>5.0726229760016395E-2</v>
          </cell>
          <cell r="FY816">
            <v>5.6597224359961729E-2</v>
          </cell>
          <cell r="FZ816">
            <v>0</v>
          </cell>
          <cell r="GA816">
            <v>-3.0065011700344257E-3</v>
          </cell>
          <cell r="GB816">
            <v>0</v>
          </cell>
          <cell r="GC816">
            <v>5.9965345520012647E-2</v>
          </cell>
          <cell r="GD816">
            <v>0</v>
          </cell>
          <cell r="GE816">
            <v>1.4603591954196418</v>
          </cell>
          <cell r="GF816">
            <v>0</v>
          </cell>
          <cell r="GG816">
            <v>0</v>
          </cell>
          <cell r="GH816">
            <v>0</v>
          </cell>
          <cell r="GI816">
            <v>4.3289579309998771E-2</v>
          </cell>
          <cell r="GJ816">
            <v>14.656891277710031</v>
          </cell>
          <cell r="GK816">
            <v>7.3218463899991093E-3</v>
          </cell>
          <cell r="GL816">
            <v>0.2000218822199713</v>
          </cell>
          <cell r="GM816">
            <v>0</v>
          </cell>
          <cell r="GN816">
            <v>-10.951219378330052</v>
          </cell>
          <cell r="GO816">
            <v>0</v>
          </cell>
          <cell r="GP816">
            <v>0</v>
          </cell>
          <cell r="GQ816">
            <v>-2.4959460118799939</v>
          </cell>
          <cell r="GR816">
            <v>-3.9983184149100452</v>
          </cell>
          <cell r="GS816">
            <v>0</v>
          </cell>
          <cell r="GT816">
            <v>0</v>
          </cell>
          <cell r="GU816">
            <v>0</v>
          </cell>
          <cell r="GV816">
            <v>0</v>
          </cell>
          <cell r="GW816">
            <v>13.837387823249998</v>
          </cell>
          <cell r="GX816">
            <v>0.6282006970200058</v>
          </cell>
          <cell r="GY816">
            <v>-29.24871496137996</v>
          </cell>
          <cell r="GZ816">
            <v>38.423851472380079</v>
          </cell>
          <cell r="HA816">
            <v>-27.639043446179812</v>
          </cell>
          <cell r="HB816">
            <v>0</v>
          </cell>
          <cell r="HC816">
            <v>0</v>
          </cell>
          <cell r="HD816">
            <v>0</v>
          </cell>
          <cell r="HE816">
            <v>18.758336060130659</v>
          </cell>
          <cell r="HF816">
            <v>0</v>
          </cell>
          <cell r="HG816">
            <v>0</v>
          </cell>
          <cell r="HH816">
            <v>1.4751794070008373E-2</v>
          </cell>
          <cell r="HI816">
            <v>0</v>
          </cell>
          <cell r="HJ816">
            <v>0.20431208549999269</v>
          </cell>
          <cell r="HK816">
            <v>0</v>
          </cell>
          <cell r="HL816">
            <v>14.706040920899994</v>
          </cell>
          <cell r="HM816">
            <v>-2.6182776933397918</v>
          </cell>
          <cell r="HN816">
            <v>1.67024816198591E-2</v>
          </cell>
          <cell r="HO816">
            <v>-1.5233556271699626</v>
          </cell>
          <cell r="HP816">
            <v>7.3802616201600131</v>
          </cell>
          <cell r="HQ816">
            <v>0.57790047839000636</v>
          </cell>
          <cell r="HR816">
            <v>-11.16909935879994</v>
          </cell>
          <cell r="HS816">
            <v>0</v>
          </cell>
          <cell r="HT816">
            <v>-4.1155468229987946E-2</v>
          </cell>
          <cell r="HU816">
            <v>0.34840778761002866</v>
          </cell>
          <cell r="HV816">
            <v>0.1334187331800365</v>
          </cell>
          <cell r="HW816">
            <v>0.70198171072001969</v>
          </cell>
          <cell r="HX816">
            <v>1.1134548572299821</v>
          </cell>
          <cell r="HY816">
            <v>0</v>
          </cell>
          <cell r="HZ816">
            <v>-3.3588954000038029E-2</v>
          </cell>
          <cell r="IA816">
            <v>6.9986549109898988E-2</v>
          </cell>
          <cell r="IB816">
            <v>-1.5270712359699701</v>
          </cell>
          <cell r="IC816">
            <v>-11.934533338449967</v>
          </cell>
          <cell r="ID816">
            <v>0</v>
          </cell>
          <cell r="IE816">
            <v>11.012511452729086</v>
          </cell>
          <cell r="IF816">
            <v>0</v>
          </cell>
          <cell r="IG816">
            <v>0</v>
          </cell>
          <cell r="IH816">
            <v>0</v>
          </cell>
          <cell r="II816">
            <v>5.0675201296699584</v>
          </cell>
          <cell r="IJ816">
            <v>8.4163824699999168E-2</v>
          </cell>
          <cell r="IK816">
            <v>0</v>
          </cell>
          <cell r="IL816">
            <v>42.168642125129963</v>
          </cell>
          <cell r="IM816">
            <v>-36.140024965030307</v>
          </cell>
          <cell r="IN816">
            <v>0.24463764440997693</v>
          </cell>
          <cell r="IO816">
            <v>-0.41242730615010714</v>
          </cell>
          <cell r="IP816">
            <v>0</v>
          </cell>
          <cell r="IQ816">
            <v>0</v>
          </cell>
          <cell r="IR816">
            <v>41.09573851146888</v>
          </cell>
          <cell r="IS816">
            <v>0</v>
          </cell>
          <cell r="IT816">
            <v>6.9789574207100031</v>
          </cell>
          <cell r="IU816">
            <v>3.2278934210012267E-2</v>
          </cell>
          <cell r="IV816">
            <v>7.6325583520002738E-2</v>
          </cell>
          <cell r="IW816">
            <v>0.50048740343004283</v>
          </cell>
          <cell r="IX816">
            <v>0</v>
          </cell>
          <cell r="IY816">
            <v>0</v>
          </cell>
          <cell r="IZ816">
            <v>-26.336769121880252</v>
          </cell>
          <cell r="JA816">
            <v>1.7268057769001643</v>
          </cell>
          <cell r="JB816">
            <v>19.079054104600004</v>
          </cell>
          <cell r="JC816">
            <v>39.019989266149992</v>
          </cell>
          <cell r="JD816">
            <v>1.8609143830076391E-2</v>
          </cell>
          <cell r="JE816">
            <v>71.598437223839937</v>
          </cell>
          <cell r="JF816">
            <v>0.52509670004999975</v>
          </cell>
          <cell r="JG816">
            <v>0</v>
          </cell>
          <cell r="JH816">
            <v>3.0459517730699872</v>
          </cell>
          <cell r="JI816">
            <v>23.032101204989999</v>
          </cell>
          <cell r="JJ816">
            <v>-15.401906424309971</v>
          </cell>
          <cell r="JK816">
            <v>17.160852412580027</v>
          </cell>
          <cell r="JL816">
            <v>0</v>
          </cell>
          <cell r="JM816">
            <v>37.038743937089748</v>
          </cell>
          <cell r="JN816">
            <v>-12.23790846254019</v>
          </cell>
          <cell r="JO816">
            <v>0</v>
          </cell>
          <cell r="JP816">
            <v>0</v>
          </cell>
          <cell r="JQ816">
            <v>18.435506082910024</v>
          </cell>
        </row>
        <row r="817">
          <cell r="D817" t="str">
            <v>MKT.EX.PLV._.___.Palo Verde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O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0</v>
          </cell>
          <cell r="GW817">
            <v>0</v>
          </cell>
          <cell r="GX817">
            <v>0</v>
          </cell>
          <cell r="GY817">
            <v>0</v>
          </cell>
          <cell r="GZ817">
            <v>0</v>
          </cell>
          <cell r="HA817">
            <v>0</v>
          </cell>
          <cell r="HB817">
            <v>0</v>
          </cell>
          <cell r="HC817">
            <v>0</v>
          </cell>
          <cell r="HD817">
            <v>0</v>
          </cell>
          <cell r="HE817">
            <v>0</v>
          </cell>
          <cell r="HF817">
            <v>0</v>
          </cell>
          <cell r="HG817">
            <v>0</v>
          </cell>
          <cell r="HH817">
            <v>0</v>
          </cell>
          <cell r="HI817">
            <v>0</v>
          </cell>
          <cell r="HJ817">
            <v>0</v>
          </cell>
          <cell r="HK817">
            <v>0</v>
          </cell>
          <cell r="HL817">
            <v>0</v>
          </cell>
          <cell r="HM817">
            <v>0</v>
          </cell>
          <cell r="HN817">
            <v>0</v>
          </cell>
          <cell r="HO817">
            <v>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0</v>
          </cell>
          <cell r="HW817">
            <v>0</v>
          </cell>
          <cell r="HX817">
            <v>0</v>
          </cell>
          <cell r="HY817">
            <v>0</v>
          </cell>
          <cell r="HZ817">
            <v>0</v>
          </cell>
          <cell r="IA817">
            <v>0</v>
          </cell>
          <cell r="IB817">
            <v>0</v>
          </cell>
          <cell r="IC817">
            <v>0</v>
          </cell>
          <cell r="ID817">
            <v>0</v>
          </cell>
          <cell r="IE817">
            <v>0</v>
          </cell>
          <cell r="IF817">
            <v>0</v>
          </cell>
          <cell r="IG817">
            <v>0</v>
          </cell>
          <cell r="IH817">
            <v>0</v>
          </cell>
          <cell r="II817">
            <v>0</v>
          </cell>
          <cell r="IJ817">
            <v>0</v>
          </cell>
          <cell r="IK817">
            <v>0</v>
          </cell>
          <cell r="IL817">
            <v>0</v>
          </cell>
          <cell r="IM817">
            <v>0</v>
          </cell>
          <cell r="IN817">
            <v>0</v>
          </cell>
          <cell r="IO817">
            <v>0</v>
          </cell>
          <cell r="IP817">
            <v>0</v>
          </cell>
          <cell r="IQ817">
            <v>0</v>
          </cell>
          <cell r="IR817">
            <v>0</v>
          </cell>
          <cell r="IS817">
            <v>0</v>
          </cell>
          <cell r="IT817">
            <v>0</v>
          </cell>
          <cell r="IU817">
            <v>0</v>
          </cell>
          <cell r="IV817">
            <v>0</v>
          </cell>
          <cell r="IW817">
            <v>0</v>
          </cell>
          <cell r="IX817">
            <v>0</v>
          </cell>
          <cell r="IY817">
            <v>0</v>
          </cell>
          <cell r="IZ817">
            <v>0</v>
          </cell>
          <cell r="JA817">
            <v>0</v>
          </cell>
          <cell r="JB817">
            <v>0</v>
          </cell>
          <cell r="JC817">
            <v>0</v>
          </cell>
          <cell r="JD817">
            <v>0</v>
          </cell>
          <cell r="JE817">
            <v>0</v>
          </cell>
          <cell r="JF817">
            <v>0</v>
          </cell>
          <cell r="JG817">
            <v>0</v>
          </cell>
          <cell r="JH817">
            <v>0</v>
          </cell>
          <cell r="JI817">
            <v>0</v>
          </cell>
          <cell r="JJ817">
            <v>0</v>
          </cell>
          <cell r="JK817">
            <v>0</v>
          </cell>
          <cell r="JL817">
            <v>0</v>
          </cell>
          <cell r="JM817">
            <v>0</v>
          </cell>
          <cell r="JN817">
            <v>0</v>
          </cell>
          <cell r="JO817">
            <v>0</v>
          </cell>
          <cell r="JP817">
            <v>0</v>
          </cell>
          <cell r="JQ817">
            <v>0</v>
          </cell>
        </row>
        <row r="818">
          <cell r="D818" t="str">
            <v>MKT.EX.WYE._.___.WyomingE</v>
          </cell>
          <cell r="F818">
            <v>2.7112967500215746E-3</v>
          </cell>
          <cell r="G818">
            <v>-0.38379234973990606</v>
          </cell>
          <cell r="H818">
            <v>-8.179588705002061E-2</v>
          </cell>
          <cell r="I818">
            <v>-9.961013796998941E-2</v>
          </cell>
          <cell r="J818">
            <v>-3.6349475275205805</v>
          </cell>
          <cell r="K818">
            <v>5.5959918432299673</v>
          </cell>
          <cell r="L818">
            <v>8.7368387137598802</v>
          </cell>
          <cell r="M818">
            <v>0</v>
          </cell>
          <cell r="N818">
            <v>-2.3607702780000182</v>
          </cell>
          <cell r="O818">
            <v>0.39254339011995398</v>
          </cell>
          <cell r="P818">
            <v>-0.33480343415999414</v>
          </cell>
          <cell r="Q818">
            <v>0</v>
          </cell>
          <cell r="R818">
            <v>-169.67132179492</v>
          </cell>
          <cell r="S818">
            <v>-20.523725798999749</v>
          </cell>
          <cell r="T818">
            <v>-5.0567490292797856</v>
          </cell>
          <cell r="U818">
            <v>-3.6621661439101558</v>
          </cell>
          <cell r="V818">
            <v>1.3233472387998972</v>
          </cell>
          <cell r="W818">
            <v>-14.395976504139981</v>
          </cell>
          <cell r="X818">
            <v>-23.41931796593019</v>
          </cell>
          <cell r="Y818">
            <v>-2.9743381311898247</v>
          </cell>
          <cell r="Z818">
            <v>-23.186271456050008</v>
          </cell>
          <cell r="AA818">
            <v>-18.101072645020167</v>
          </cell>
          <cell r="AB818">
            <v>-12.131196266049983</v>
          </cell>
          <cell r="AC818">
            <v>-33.479433277150292</v>
          </cell>
          <cell r="AD818">
            <v>-14.064421816000049</v>
          </cell>
          <cell r="AE818">
            <v>-289.91259049028849</v>
          </cell>
          <cell r="AF818">
            <v>-24.217850835659874</v>
          </cell>
          <cell r="AG818">
            <v>-6.2150861503896522</v>
          </cell>
          <cell r="AH818">
            <v>2.5039253844398672</v>
          </cell>
          <cell r="AI818">
            <v>-1.2465926571999262</v>
          </cell>
          <cell r="AJ818">
            <v>-24.301821725460059</v>
          </cell>
          <cell r="AK818">
            <v>-40.448320400280181</v>
          </cell>
          <cell r="AL818">
            <v>-48.945696501309953</v>
          </cell>
          <cell r="AM818">
            <v>-47.212677593369904</v>
          </cell>
          <cell r="AN818">
            <v>-31.228769611610232</v>
          </cell>
          <cell r="AO818">
            <v>-42.302552434189977</v>
          </cell>
          <cell r="AP818">
            <v>-26.215543880899531</v>
          </cell>
          <cell r="AQ818">
            <v>-8.1604084359980789E-2</v>
          </cell>
          <cell r="AR818">
            <v>-594.83144285840172</v>
          </cell>
          <cell r="AS818">
            <v>-58.555615391961055</v>
          </cell>
          <cell r="AT818">
            <v>-50.780596848279856</v>
          </cell>
          <cell r="AU818">
            <v>-23.88218556451011</v>
          </cell>
          <cell r="AV818">
            <v>-25.511052201690291</v>
          </cell>
          <cell r="AW818">
            <v>-83.287609951551531</v>
          </cell>
          <cell r="AX818">
            <v>-63.995051223639621</v>
          </cell>
          <cell r="AY818">
            <v>-42.84170523631019</v>
          </cell>
          <cell r="AZ818">
            <v>-47.01556715352001</v>
          </cell>
          <cell r="BA818">
            <v>-104.4940852122204</v>
          </cell>
          <cell r="BB818">
            <v>-33.964920094109971</v>
          </cell>
          <cell r="BC818">
            <v>-34.281582521819928</v>
          </cell>
          <cell r="BD818">
            <v>-26.221471458790347</v>
          </cell>
          <cell r="BE818">
            <v>-881.32569310938561</v>
          </cell>
          <cell r="BF818">
            <v>-75.068893820910489</v>
          </cell>
          <cell r="BG818">
            <v>-24.512658234999435</v>
          </cell>
          <cell r="BH818">
            <v>9.6515173299103481</v>
          </cell>
          <cell r="BI818">
            <v>-15.366195608740327</v>
          </cell>
          <cell r="BJ818">
            <v>-110.34910421022687</v>
          </cell>
          <cell r="BK818">
            <v>-121.22522793879034</v>
          </cell>
          <cell r="BL818">
            <v>-96.356284080849946</v>
          </cell>
          <cell r="BM818">
            <v>-199.22592033471983</v>
          </cell>
          <cell r="BN818">
            <v>-106.68212078291072</v>
          </cell>
          <cell r="BO818">
            <v>-65.773669914589846</v>
          </cell>
          <cell r="BP818">
            <v>-59.352987788709925</v>
          </cell>
          <cell r="BQ818">
            <v>-17.064147723839596</v>
          </cell>
          <cell r="BR818">
            <v>-1164.8375131234352</v>
          </cell>
          <cell r="BS818">
            <v>-63.515386131570267</v>
          </cell>
          <cell r="BT818">
            <v>-50.862872502309983</v>
          </cell>
          <cell r="BU818">
            <v>-37.77051395539047</v>
          </cell>
          <cell r="BV818">
            <v>-58.463456327040149</v>
          </cell>
          <cell r="BW818">
            <v>-112.96646655247969</v>
          </cell>
          <cell r="BX818">
            <v>-206.14041229487066</v>
          </cell>
          <cell r="BY818">
            <v>-131.09866673791021</v>
          </cell>
          <cell r="BZ818">
            <v>-228.75717405399973</v>
          </cell>
          <cell r="CA818">
            <v>-107.34991033633924</v>
          </cell>
          <cell r="CB818">
            <v>-96.041524417630171</v>
          </cell>
          <cell r="CC818">
            <v>-56.865536572378915</v>
          </cell>
          <cell r="CD818">
            <v>-15.005593241500264</v>
          </cell>
          <cell r="CE818">
            <v>88.311700335849309</v>
          </cell>
          <cell r="CF818">
            <v>9.5579312404297525</v>
          </cell>
          <cell r="CG818">
            <v>-9.9474527310576377E-2</v>
          </cell>
          <cell r="CH818">
            <v>-6.6302021850099635</v>
          </cell>
          <cell r="CI818">
            <v>6.1681441179007379</v>
          </cell>
          <cell r="CJ818">
            <v>31.182733299830034</v>
          </cell>
          <cell r="CK818">
            <v>15.655929020149415</v>
          </cell>
          <cell r="CL818">
            <v>46.57336491210026</v>
          </cell>
          <cell r="CM818">
            <v>-5.9105831053698239</v>
          </cell>
          <cell r="CN818">
            <v>-0.55044097341942688</v>
          </cell>
          <cell r="CO818">
            <v>-8.7248656910105638E-2</v>
          </cell>
          <cell r="CP818">
            <v>-5.2556939437508845</v>
          </cell>
          <cell r="CQ818">
            <v>-2.292758862789924</v>
          </cell>
          <cell r="CR818">
            <v>-106.54035126810049</v>
          </cell>
          <cell r="CS818">
            <v>-0.12233872926981348</v>
          </cell>
          <cell r="CT818">
            <v>-0.78334384418985792</v>
          </cell>
          <cell r="CU818">
            <v>-1.0354605472200404</v>
          </cell>
          <cell r="CV818">
            <v>-9.9266612480196272</v>
          </cell>
          <cell r="CW818">
            <v>-3.6091507920100412</v>
          </cell>
          <cell r="CX818">
            <v>-2.1893511991306696</v>
          </cell>
          <cell r="CY818">
            <v>-3.0378907168801561</v>
          </cell>
          <cell r="CZ818">
            <v>-36.70170139576021</v>
          </cell>
          <cell r="DA818">
            <v>-24.752040006160314</v>
          </cell>
          <cell r="DB818">
            <v>-12.207650119879872</v>
          </cell>
          <cell r="DC818">
            <v>-21.540272225259741</v>
          </cell>
          <cell r="DD818">
            <v>9.3655095556696324</v>
          </cell>
          <cell r="DE818">
            <v>159.28164823629777</v>
          </cell>
          <cell r="DF818">
            <v>2.9493673473298259</v>
          </cell>
          <cell r="DG818">
            <v>108.06073210310024</v>
          </cell>
          <cell r="DH818">
            <v>11.556657344229848</v>
          </cell>
          <cell r="DI818">
            <v>-2.2691643690200181</v>
          </cell>
          <cell r="DJ818">
            <v>0.95061639040977752</v>
          </cell>
          <cell r="DK818">
            <v>5.9391067476590251</v>
          </cell>
          <cell r="DL818">
            <v>19.97855106291081</v>
          </cell>
          <cell r="DM818">
            <v>-5.0694594957600003</v>
          </cell>
          <cell r="DN818">
            <v>11.987019700239216</v>
          </cell>
          <cell r="DO818">
            <v>6.8877699413200162</v>
          </cell>
          <cell r="DP818">
            <v>-0.42101632125013566</v>
          </cell>
          <cell r="DQ818">
            <v>-1.2685322148699925</v>
          </cell>
          <cell r="DR818">
            <v>-77.69124375069805</v>
          </cell>
          <cell r="DS818">
            <v>-1.1175403615702635</v>
          </cell>
          <cell r="DT818">
            <v>5.6880053873210272</v>
          </cell>
          <cell r="DU818">
            <v>-5.4746364958899676</v>
          </cell>
          <cell r="DV818">
            <v>-49.995269392540195</v>
          </cell>
          <cell r="DW818">
            <v>6.9388827599591423</v>
          </cell>
          <cell r="DX818">
            <v>2.8271869892696486</v>
          </cell>
          <cell r="DY818">
            <v>-0.58166151137038469</v>
          </cell>
          <cell r="DZ818">
            <v>0.1694925168702639</v>
          </cell>
          <cell r="EA818">
            <v>-23.375304994229737</v>
          </cell>
          <cell r="EB818">
            <v>0.22352015063984254</v>
          </cell>
          <cell r="EC818">
            <v>1.2262144125697887</v>
          </cell>
          <cell r="ED818">
            <v>-14.220133211729717</v>
          </cell>
          <cell r="EE818">
            <v>-0.11287215491029201</v>
          </cell>
          <cell r="EF818">
            <v>0.98301102567029375</v>
          </cell>
          <cell r="EG818">
            <v>11.733165548789657</v>
          </cell>
          <cell r="EH818">
            <v>-2.1351691156203287</v>
          </cell>
          <cell r="EI818">
            <v>1.3981195226701857</v>
          </cell>
          <cell r="EJ818">
            <v>25.962349430929862</v>
          </cell>
          <cell r="EK818">
            <v>-4.537779477359436</v>
          </cell>
          <cell r="EL818">
            <v>-14.098267970910456</v>
          </cell>
          <cell r="EM818">
            <v>0.60112938797999504</v>
          </cell>
          <cell r="EN818">
            <v>-17.865464895360674</v>
          </cell>
          <cell r="EO818">
            <v>0.36261777246022575</v>
          </cell>
          <cell r="EP818">
            <v>-0.78278159897013211</v>
          </cell>
          <cell r="EQ818">
            <v>-1.7338017851902805</v>
          </cell>
          <cell r="ER818">
            <v>29.442795963259414</v>
          </cell>
          <cell r="ES818">
            <v>0.82158400641037588</v>
          </cell>
          <cell r="ET818">
            <v>6.8760536638092162</v>
          </cell>
          <cell r="EU818">
            <v>19.631031368980757</v>
          </cell>
          <cell r="EV818">
            <v>-12.591885262929736</v>
          </cell>
          <cell r="EW818">
            <v>11.85053496486762</v>
          </cell>
          <cell r="EX818">
            <v>4.4400955301994145</v>
          </cell>
          <cell r="EY818">
            <v>23.758995191380109</v>
          </cell>
          <cell r="EZ818">
            <v>-30.950210510069951</v>
          </cell>
          <cell r="FA818">
            <v>-5.5931401545801691</v>
          </cell>
          <cell r="FB818">
            <v>7.0227445061000253</v>
          </cell>
          <cell r="FC818">
            <v>5.8454254947896516</v>
          </cell>
          <cell r="FD818">
            <v>-1.6684328356900551</v>
          </cell>
          <cell r="FE818">
            <v>114.89036051063158</v>
          </cell>
          <cell r="FF818">
            <v>2.0775084146903282</v>
          </cell>
          <cell r="FG818">
            <v>-4.7456768104002549</v>
          </cell>
          <cell r="FH818">
            <v>5.8487667557496934</v>
          </cell>
          <cell r="FI818">
            <v>9.0226427482384679</v>
          </cell>
          <cell r="FJ818">
            <v>23.954727675489266</v>
          </cell>
          <cell r="FK818">
            <v>19.648952584047947</v>
          </cell>
          <cell r="FL818">
            <v>1.9732215560807163</v>
          </cell>
          <cell r="FM818">
            <v>75.716213613010041</v>
          </cell>
          <cell r="FN818">
            <v>-0.59936129017842177</v>
          </cell>
          <cell r="FO818">
            <v>16.711182584279868</v>
          </cell>
          <cell r="FP818">
            <v>-5.153532598880247</v>
          </cell>
          <cell r="FQ818">
            <v>-29.564284721499916</v>
          </cell>
          <cell r="FR818">
            <v>136.80997509921872</v>
          </cell>
          <cell r="FS818">
            <v>1.3519842302393954</v>
          </cell>
          <cell r="FT818">
            <v>22.296677690329489</v>
          </cell>
          <cell r="FU818">
            <v>-7.9673231149299681</v>
          </cell>
          <cell r="FV818">
            <v>-12.100710512799196</v>
          </cell>
          <cell r="FW818">
            <v>12.538174140887349</v>
          </cell>
          <cell r="FX818">
            <v>29.484635110670752</v>
          </cell>
          <cell r="FY818">
            <v>7.4047968513013984</v>
          </cell>
          <cell r="FZ818">
            <v>23.293829586880292</v>
          </cell>
          <cell r="GA818">
            <v>-6.4674876980025147</v>
          </cell>
          <cell r="GB818">
            <v>-1.8858075658899907</v>
          </cell>
          <cell r="GC818">
            <v>36.019004122930255</v>
          </cell>
          <cell r="GD818">
            <v>32.842202257600093</v>
          </cell>
          <cell r="GE818">
            <v>-3.7500911580282263</v>
          </cell>
          <cell r="GF818">
            <v>0.84885552402010944</v>
          </cell>
          <cell r="GG818">
            <v>14.761843846749798</v>
          </cell>
          <cell r="GH818">
            <v>3.3493420709646671E-2</v>
          </cell>
          <cell r="GI818">
            <v>7.248431480191357</v>
          </cell>
          <cell r="GJ818">
            <v>-25.71244562994616</v>
          </cell>
          <cell r="GK818">
            <v>-30.632090467440321</v>
          </cell>
          <cell r="GL818">
            <v>15.363922880180326</v>
          </cell>
          <cell r="GM818">
            <v>-4.6328233038500457</v>
          </cell>
          <cell r="GN818">
            <v>-45.179298630213452</v>
          </cell>
          <cell r="GO818">
            <v>42.997891627270064</v>
          </cell>
          <cell r="GP818">
            <v>0.85454537425039234</v>
          </cell>
          <cell r="GQ818">
            <v>20.297582720050286</v>
          </cell>
          <cell r="GR818">
            <v>-58.80699198973889</v>
          </cell>
          <cell r="GS818">
            <v>-1.6878307004994895</v>
          </cell>
          <cell r="GT818">
            <v>-14.577278357890464</v>
          </cell>
          <cell r="GU818">
            <v>2.6494280125298246</v>
          </cell>
          <cell r="GV818">
            <v>-28.639454037700489</v>
          </cell>
          <cell r="GW818">
            <v>3.0908607002857025E-2</v>
          </cell>
          <cell r="GX818">
            <v>-6.0634229390179826</v>
          </cell>
          <cell r="GY818">
            <v>40.657828681900355</v>
          </cell>
          <cell r="GZ818">
            <v>-56.236976550210784</v>
          </cell>
          <cell r="HA818">
            <v>22.704435251749601</v>
          </cell>
          <cell r="HB818">
            <v>-15.336019955710071</v>
          </cell>
          <cell r="HC818">
            <v>-0.96457992648038271</v>
          </cell>
          <cell r="HD818">
            <v>-1.3440300754209602</v>
          </cell>
          <cell r="HE818">
            <v>49.774361327668885</v>
          </cell>
          <cell r="HF818">
            <v>2.5341100511614059</v>
          </cell>
          <cell r="HG818">
            <v>-28.009220755770002</v>
          </cell>
          <cell r="HH818">
            <v>26.66795280445001</v>
          </cell>
          <cell r="HI818">
            <v>7.2186873653863586</v>
          </cell>
          <cell r="HJ818">
            <v>-7.4848010627465555</v>
          </cell>
          <cell r="HK818">
            <v>-8.4870912492988282E-2</v>
          </cell>
          <cell r="HL818">
            <v>19.366823849777575</v>
          </cell>
          <cell r="HM818">
            <v>-13.990860233310741</v>
          </cell>
          <cell r="HN818">
            <v>5.6768477046935004</v>
          </cell>
          <cell r="HO818">
            <v>51.599757266630149</v>
          </cell>
          <cell r="HP818">
            <v>-12.787943474830172</v>
          </cell>
          <cell r="HQ818">
            <v>-0.93212127527931443</v>
          </cell>
          <cell r="HR818">
            <v>162.63505943861674</v>
          </cell>
          <cell r="HS818">
            <v>5.8597832960604137</v>
          </cell>
          <cell r="HT818">
            <v>16.75374002963963</v>
          </cell>
          <cell r="HU818">
            <v>-0.94045899267075583</v>
          </cell>
          <cell r="HV818">
            <v>5.5431872561966884</v>
          </cell>
          <cell r="HW818">
            <v>7.4733529393633944</v>
          </cell>
          <cell r="HX818">
            <v>28.496933450378492</v>
          </cell>
          <cell r="HY818">
            <v>18.33092973296516</v>
          </cell>
          <cell r="HZ818">
            <v>12.166249867930674</v>
          </cell>
          <cell r="IA818">
            <v>5.2936897264407889</v>
          </cell>
          <cell r="IB818">
            <v>9.9061568239994813</v>
          </cell>
          <cell r="IC818">
            <v>-20.972127954539246</v>
          </cell>
          <cell r="ID818">
            <v>74.723623262830188</v>
          </cell>
          <cell r="IE818">
            <v>-227.41217880201293</v>
          </cell>
          <cell r="IF818">
            <v>10.429262748360998</v>
          </cell>
          <cell r="IG818">
            <v>1.2132678250200115</v>
          </cell>
          <cell r="IH818">
            <v>-2.8824318129882158</v>
          </cell>
          <cell r="II818">
            <v>18.407487240943738</v>
          </cell>
          <cell r="IJ818">
            <v>1.5622191897127777</v>
          </cell>
          <cell r="IK818">
            <v>22.443529032721926</v>
          </cell>
          <cell r="IL818">
            <v>10.046969928727776</v>
          </cell>
          <cell r="IM818">
            <v>-149.59254986450469</v>
          </cell>
          <cell r="IN818">
            <v>8.8463683820264123</v>
          </cell>
          <cell r="IO818">
            <v>-50.112220881439498</v>
          </cell>
          <cell r="IP818">
            <v>-56.897737205650628</v>
          </cell>
          <cell r="IQ818">
            <v>-40.876343384930806</v>
          </cell>
          <cell r="IR818">
            <v>-244.4580450518406</v>
          </cell>
          <cell r="IS818">
            <v>-45.647860059361847</v>
          </cell>
          <cell r="IT818">
            <v>0.79173254954184813</v>
          </cell>
          <cell r="IU818">
            <v>-8.366161931519855</v>
          </cell>
          <cell r="IV818">
            <v>34.45859468260096</v>
          </cell>
          <cell r="IW818">
            <v>-16.101950006701372</v>
          </cell>
          <cell r="IX818">
            <v>109.83141851835171</v>
          </cell>
          <cell r="IY818">
            <v>4.0963758300276822</v>
          </cell>
          <cell r="IZ818">
            <v>18.21069327490477</v>
          </cell>
          <cell r="JA818">
            <v>-13.42113033528949</v>
          </cell>
          <cell r="JB818">
            <v>-285.58916901623888</v>
          </cell>
          <cell r="JC818">
            <v>26.599506210630352</v>
          </cell>
          <cell r="JD818">
            <v>-69.320094768780109</v>
          </cell>
          <cell r="JE818">
            <v>2023.5360101185215</v>
          </cell>
          <cell r="JF818">
            <v>81.390959454420226</v>
          </cell>
          <cell r="JG818">
            <v>-16.965567023131371</v>
          </cell>
          <cell r="JH818">
            <v>86.638517140781005</v>
          </cell>
          <cell r="JI818">
            <v>81.430021180040058</v>
          </cell>
          <cell r="JJ818">
            <v>271.53475576941128</v>
          </cell>
          <cell r="JK818">
            <v>273.2429398435379</v>
          </cell>
          <cell r="JL818">
            <v>273.64785320844021</v>
          </cell>
          <cell r="JM818">
            <v>329.03300602091622</v>
          </cell>
          <cell r="JN818">
            <v>229.93315517455994</v>
          </cell>
          <cell r="JO818">
            <v>118.19993407109905</v>
          </cell>
          <cell r="JP818">
            <v>176.88790948547103</v>
          </cell>
          <cell r="JQ818">
            <v>118.56252579298234</v>
          </cell>
        </row>
        <row r="819">
          <cell r="F819">
            <v>1.8735281381500499</v>
          </cell>
          <cell r="G819">
            <v>-0.88370528097993883</v>
          </cell>
          <cell r="H819">
            <v>-1.0013181784800054</v>
          </cell>
          <cell r="I819">
            <v>0.44243860034066529</v>
          </cell>
          <cell r="J819">
            <v>-8.2847618226714985</v>
          </cell>
          <cell r="K819">
            <v>16.875948102239818</v>
          </cell>
          <cell r="L819">
            <v>13.91573030419022</v>
          </cell>
          <cell r="M819">
            <v>0</v>
          </cell>
          <cell r="N819">
            <v>-5.1326912800400351</v>
          </cell>
          <cell r="O819">
            <v>0.42897637072996986</v>
          </cell>
          <cell r="P819">
            <v>0.1144190591203369</v>
          </cell>
          <cell r="Q819">
            <v>-2.5537991439705365E-2</v>
          </cell>
          <cell r="R819">
            <v>-677.76405652803805</v>
          </cell>
          <cell r="S819">
            <v>-8.3543689365687896</v>
          </cell>
          <cell r="T819">
            <v>-4.2084296083194204</v>
          </cell>
          <cell r="U819">
            <v>-8.2053778978606715</v>
          </cell>
          <cell r="V819">
            <v>-15.454319700959786</v>
          </cell>
          <cell r="W819">
            <v>-102.55812952111864</v>
          </cell>
          <cell r="X819">
            <v>-113.47822884502057</v>
          </cell>
          <cell r="Y819">
            <v>-160.19856278263978</v>
          </cell>
          <cell r="Z819">
            <v>-134.7425982436198</v>
          </cell>
          <cell r="AA819">
            <v>-44.525840465269994</v>
          </cell>
          <cell r="AB819">
            <v>-18.330403544370029</v>
          </cell>
          <cell r="AC819">
            <v>-47.645201580720823</v>
          </cell>
          <cell r="AD819">
            <v>-20.062595401570434</v>
          </cell>
          <cell r="AE819">
            <v>-1126.206482011934</v>
          </cell>
          <cell r="AF819">
            <v>-62.371759761269914</v>
          </cell>
          <cell r="AG819">
            <v>-30.609170398190145</v>
          </cell>
          <cell r="AH819">
            <v>-10.578293294259765</v>
          </cell>
          <cell r="AI819">
            <v>-54.630370297109948</v>
          </cell>
          <cell r="AJ819">
            <v>-83.113810238679434</v>
          </cell>
          <cell r="AK819">
            <v>-138.10195051293158</v>
          </cell>
          <cell r="AL819">
            <v>-341.46242602714938</v>
          </cell>
          <cell r="AM819">
            <v>-182.0760274075692</v>
          </cell>
          <cell r="AN819">
            <v>-90.505469937410453</v>
          </cell>
          <cell r="AO819">
            <v>-59.54434631803997</v>
          </cell>
          <cell r="AP819">
            <v>-44.122336228259428</v>
          </cell>
          <cell r="AQ819">
            <v>-29.090521591069773</v>
          </cell>
          <cell r="AR819">
            <v>-1025.29372208524</v>
          </cell>
          <cell r="AS819">
            <v>-91.869486225960827</v>
          </cell>
          <cell r="AT819">
            <v>-64.070162493890166</v>
          </cell>
          <cell r="AU819">
            <v>-23.76656307309986</v>
          </cell>
          <cell r="AV819">
            <v>-54.447705981110175</v>
          </cell>
          <cell r="AW819">
            <v>-129.61110937551166</v>
          </cell>
          <cell r="AX819">
            <v>-132.96134486431856</v>
          </cell>
          <cell r="AY819">
            <v>-162.25064920889417</v>
          </cell>
          <cell r="AZ819">
            <v>-95.723271108152403</v>
          </cell>
          <cell r="BA819">
            <v>-126.61878151824021</v>
          </cell>
          <cell r="BB819">
            <v>-63.665674570829879</v>
          </cell>
          <cell r="BC819">
            <v>-44.03837976909017</v>
          </cell>
          <cell r="BD819">
            <v>-36.270593896140326</v>
          </cell>
          <cell r="BE819">
            <v>-1708.3977252737968</v>
          </cell>
          <cell r="BF819">
            <v>-99.207953134600757</v>
          </cell>
          <cell r="BG819">
            <v>-69.70931419705903</v>
          </cell>
          <cell r="BH819">
            <v>12.684223549829767</v>
          </cell>
          <cell r="BI819">
            <v>-90.436763483270624</v>
          </cell>
          <cell r="BJ819">
            <v>-183.42688793672642</v>
          </cell>
          <cell r="BK819">
            <v>-257.57980405962189</v>
          </cell>
          <cell r="BL819">
            <v>-338.99341565014038</v>
          </cell>
          <cell r="BM819">
            <v>-257.06246867995105</v>
          </cell>
          <cell r="BN819">
            <v>-161.31620117025159</v>
          </cell>
          <cell r="BO819">
            <v>-110.8705335277391</v>
          </cell>
          <cell r="BP819">
            <v>-103.25061459571953</v>
          </cell>
          <cell r="BQ819">
            <v>-49.227992388550774</v>
          </cell>
          <cell r="BR819">
            <v>-1746.1109477522987</v>
          </cell>
          <cell r="BS819">
            <v>-89.238036645831016</v>
          </cell>
          <cell r="BT819">
            <v>-75.200191616380835</v>
          </cell>
          <cell r="BU819">
            <v>-45.031541911410386</v>
          </cell>
          <cell r="BV819">
            <v>-88.355491568019715</v>
          </cell>
          <cell r="BW819">
            <v>-178.57926098019016</v>
          </cell>
          <cell r="BX819">
            <v>-320.986807333873</v>
          </cell>
          <cell r="BY819">
            <v>-222.18406023430907</v>
          </cell>
          <cell r="BZ819">
            <v>-295.92591224494026</v>
          </cell>
          <cell r="CA819">
            <v>-161.47495288979917</v>
          </cell>
          <cell r="CB819">
            <v>-114.21223460864985</v>
          </cell>
          <cell r="CC819">
            <v>-96.203123375637006</v>
          </cell>
          <cell r="CD819">
            <v>-58.719334343250011</v>
          </cell>
          <cell r="CE819">
            <v>73.094833844428649</v>
          </cell>
          <cell r="CF819">
            <v>9.4701980127101706</v>
          </cell>
          <cell r="CG819">
            <v>-0.17195045672997367</v>
          </cell>
          <cell r="CH819">
            <v>-2.0754609419400367</v>
          </cell>
          <cell r="CI819">
            <v>-1.7613347325095674</v>
          </cell>
          <cell r="CJ819">
            <v>35.872606809600256</v>
          </cell>
          <cell r="CK819">
            <v>17.69884093751898</v>
          </cell>
          <cell r="CL819">
            <v>4.6861653198793647</v>
          </cell>
          <cell r="CM819">
            <v>-4.4818148703398037</v>
          </cell>
          <cell r="CN819">
            <v>-0.58589262731948111</v>
          </cell>
          <cell r="CO819">
            <v>1.9256012383793859</v>
          </cell>
          <cell r="CP819">
            <v>11.249947059918668</v>
          </cell>
          <cell r="CQ819">
            <v>1.267928095260686</v>
          </cell>
          <cell r="CR819">
            <v>-51.890229785029078</v>
          </cell>
          <cell r="CS819">
            <v>-7.1317220951495983</v>
          </cell>
          <cell r="CT819">
            <v>19.391521560500223</v>
          </cell>
          <cell r="CU819">
            <v>1.7157577565799329</v>
          </cell>
          <cell r="CV819">
            <v>3.8425424333008777</v>
          </cell>
          <cell r="CW819">
            <v>11.112412918710106</v>
          </cell>
          <cell r="CX819">
            <v>-22.311021589230222</v>
          </cell>
          <cell r="CY819">
            <v>-14.130455922199872</v>
          </cell>
          <cell r="CZ819">
            <v>4.1907572687496213</v>
          </cell>
          <cell r="DA819">
            <v>-15.584840088939018</v>
          </cell>
          <cell r="DB819">
            <v>-21.471178134029969</v>
          </cell>
          <cell r="DC819">
            <v>-19.823126102479364</v>
          </cell>
          <cell r="DD819">
            <v>8.3091222091488817</v>
          </cell>
          <cell r="DE819">
            <v>195.05729912339302</v>
          </cell>
          <cell r="DF819">
            <v>12.108754532900093</v>
          </cell>
          <cell r="DG819">
            <v>149.38487169817017</v>
          </cell>
          <cell r="DH819">
            <v>-10.902338463350077</v>
          </cell>
          <cell r="DI819">
            <v>1.161781471030281</v>
          </cell>
          <cell r="DJ819">
            <v>35.618788282929017</v>
          </cell>
          <cell r="DK819">
            <v>5.069300929720157</v>
          </cell>
          <cell r="DL819">
            <v>20.261687010271999</v>
          </cell>
          <cell r="DM819">
            <v>2.9021449562401358</v>
          </cell>
          <cell r="DN819">
            <v>21.086914901898126</v>
          </cell>
          <cell r="DO819">
            <v>-17.970854656390202</v>
          </cell>
          <cell r="DP819">
            <v>-29.513147711030797</v>
          </cell>
          <cell r="DQ819">
            <v>5.8493961710091753</v>
          </cell>
          <cell r="DR819">
            <v>-227.72258859857538</v>
          </cell>
          <cell r="DS819">
            <v>1.6204205264002667</v>
          </cell>
          <cell r="DT819">
            <v>1.05837736974172</v>
          </cell>
          <cell r="DU819">
            <v>-8.9051711484397629</v>
          </cell>
          <cell r="DV819">
            <v>-43.32737397775054</v>
          </cell>
          <cell r="DW819">
            <v>11.051108955709424</v>
          </cell>
          <cell r="DX819">
            <v>-21.09732519210047</v>
          </cell>
          <cell r="DY819">
            <v>1.4757534285299698</v>
          </cell>
          <cell r="DZ819">
            <v>-37.868785678369477</v>
          </cell>
          <cell r="EA819">
            <v>-79.691481140169344</v>
          </cell>
          <cell r="EB819">
            <v>-3.120324059260156</v>
          </cell>
          <cell r="EC819">
            <v>0.89417807865993382</v>
          </cell>
          <cell r="ED819">
            <v>-49.811965761529791</v>
          </cell>
          <cell r="EE819">
            <v>-27.635937201164779</v>
          </cell>
          <cell r="EF819">
            <v>-9.814008172749709</v>
          </cell>
          <cell r="EG819">
            <v>21.451158492449395</v>
          </cell>
          <cell r="EH819">
            <v>-2.7035019110403482</v>
          </cell>
          <cell r="EI819">
            <v>-1.6783506723986648</v>
          </cell>
          <cell r="EJ819">
            <v>22.35279333057224</v>
          </cell>
          <cell r="EK819">
            <v>42.52956036615069</v>
          </cell>
          <cell r="EL819">
            <v>-24.57512755991047</v>
          </cell>
          <cell r="EM819">
            <v>-20.782817098709984</v>
          </cell>
          <cell r="EN819">
            <v>-23.603316747790814</v>
          </cell>
          <cell r="EO819">
            <v>-15.981701325989889</v>
          </cell>
          <cell r="EP819">
            <v>-0.59830616037015716</v>
          </cell>
          <cell r="EQ819">
            <v>-14.232319741369793</v>
          </cell>
          <cell r="ER819">
            <v>82.60788266446616</v>
          </cell>
          <cell r="ES819">
            <v>35.931762986800095</v>
          </cell>
          <cell r="ET819">
            <v>7.1897054845594539</v>
          </cell>
          <cell r="EU819">
            <v>-4.3893407185593105</v>
          </cell>
          <cell r="EV819">
            <v>-18.287833640790268</v>
          </cell>
          <cell r="EW819">
            <v>46.944616973039956</v>
          </cell>
          <cell r="EX819">
            <v>-20.814488812910895</v>
          </cell>
          <cell r="EY819">
            <v>3.2992468551901766</v>
          </cell>
          <cell r="EZ819">
            <v>36.981237381270603</v>
          </cell>
          <cell r="FA819">
            <v>-10.086768148009924</v>
          </cell>
          <cell r="FB819">
            <v>4.4701600602693361</v>
          </cell>
          <cell r="FC819">
            <v>3.2968794267299018</v>
          </cell>
          <cell r="FD819">
            <v>-1.9272951831198952</v>
          </cell>
          <cell r="FE819">
            <v>111.47104908512847</v>
          </cell>
          <cell r="FF819">
            <v>0.70828538196019508</v>
          </cell>
          <cell r="FG819">
            <v>-19.974588527909873</v>
          </cell>
          <cell r="FH819">
            <v>-1.9584097285101052</v>
          </cell>
          <cell r="FI819">
            <v>52.767514728899187</v>
          </cell>
          <cell r="FJ819">
            <v>55.856726848020116</v>
          </cell>
          <cell r="FK819">
            <v>19.861798616898341</v>
          </cell>
          <cell r="FL819">
            <v>15.171877373601092</v>
          </cell>
          <cell r="FM819">
            <v>35.148284435369533</v>
          </cell>
          <cell r="FN819">
            <v>-4.4271905814803176</v>
          </cell>
          <cell r="FO819">
            <v>11.781076631949873</v>
          </cell>
          <cell r="FP819">
            <v>-12.188195862539942</v>
          </cell>
          <cell r="FQ819">
            <v>-41.276130231139177</v>
          </cell>
          <cell r="FR819">
            <v>86.971078108283109</v>
          </cell>
          <cell r="FS819">
            <v>7.0244323717597581</v>
          </cell>
          <cell r="FT819">
            <v>-18.847185747161348</v>
          </cell>
          <cell r="FU819">
            <v>-5.3844671931701669</v>
          </cell>
          <cell r="FV819">
            <v>-8.6938877605498419</v>
          </cell>
          <cell r="FW819">
            <v>13.940974286926576</v>
          </cell>
          <cell r="FX819">
            <v>37.370302958881439</v>
          </cell>
          <cell r="FY819">
            <v>7.6224832793013775</v>
          </cell>
          <cell r="FZ819">
            <v>14.455282510500183</v>
          </cell>
          <cell r="GA819">
            <v>-20.816239951383977</v>
          </cell>
          <cell r="GB819">
            <v>-24.439007910010332</v>
          </cell>
          <cell r="GC819">
            <v>49.05993933874106</v>
          </cell>
          <cell r="GD819">
            <v>35.678451924439287</v>
          </cell>
          <cell r="GE819">
            <v>-20.412632577761542</v>
          </cell>
          <cell r="GF819">
            <v>2.9028947132092071</v>
          </cell>
          <cell r="GG819">
            <v>78.573538250198908</v>
          </cell>
          <cell r="GH819">
            <v>-14.776583212560581</v>
          </cell>
          <cell r="GI819">
            <v>27.91123602737207</v>
          </cell>
          <cell r="GJ819">
            <v>-31.92351622152637</v>
          </cell>
          <cell r="GK819">
            <v>-7.978552596650843</v>
          </cell>
          <cell r="GL819">
            <v>33.61044315961044</v>
          </cell>
          <cell r="GM819">
            <v>-14.686186461580292</v>
          </cell>
          <cell r="GN819">
            <v>-157.82513158243091</v>
          </cell>
          <cell r="GO819">
            <v>44.210637357100495</v>
          </cell>
          <cell r="GP819">
            <v>6.9884713716310216</v>
          </cell>
          <cell r="GQ819">
            <v>12.580116617858948</v>
          </cell>
          <cell r="GR819">
            <v>-94.892190200276673</v>
          </cell>
          <cell r="GS819">
            <v>-5.5287669027893571</v>
          </cell>
          <cell r="GT819">
            <v>-37.251738119300171</v>
          </cell>
          <cell r="GU819">
            <v>-20.586081994220422</v>
          </cell>
          <cell r="GV819">
            <v>-28.60400855106036</v>
          </cell>
          <cell r="GW819">
            <v>31.053111754423298</v>
          </cell>
          <cell r="GX819">
            <v>-33.868370526288345</v>
          </cell>
          <cell r="GY819">
            <v>42.321764767020795</v>
          </cell>
          <cell r="GZ819">
            <v>-18.1124581201002</v>
          </cell>
          <cell r="HA819">
            <v>-31.671333634389157</v>
          </cell>
          <cell r="HB819">
            <v>7.928260590359514</v>
          </cell>
          <cell r="HC819">
            <v>2.5471075067289348</v>
          </cell>
          <cell r="HD819">
            <v>-3.1196769706621126</v>
          </cell>
          <cell r="HE819">
            <v>11.155816664948361</v>
          </cell>
          <cell r="HF819">
            <v>-23.92973323636943</v>
          </cell>
          <cell r="HG819">
            <v>-40.838322688379776</v>
          </cell>
          <cell r="HH819">
            <v>26.760634267240221</v>
          </cell>
          <cell r="HI819">
            <v>-18.190679592782544</v>
          </cell>
          <cell r="HJ819">
            <v>15.01089261780362</v>
          </cell>
          <cell r="HK819">
            <v>37.188910582466633</v>
          </cell>
          <cell r="HL819">
            <v>25.028244231536519</v>
          </cell>
          <cell r="HM819">
            <v>-71.30518222572573</v>
          </cell>
          <cell r="HN819">
            <v>-25.95967541743812</v>
          </cell>
          <cell r="HO819">
            <v>82.16738224430992</v>
          </cell>
          <cell r="HP819">
            <v>-24.403832901330134</v>
          </cell>
          <cell r="HQ819">
            <v>29.627178783590352</v>
          </cell>
          <cell r="HR819">
            <v>163.32441686169477</v>
          </cell>
          <cell r="HS819">
            <v>6.7335556163416186</v>
          </cell>
          <cell r="HT819">
            <v>14.05386565642948</v>
          </cell>
          <cell r="HU819">
            <v>2.6845106915488941</v>
          </cell>
          <cell r="HV819">
            <v>10.087720426756277</v>
          </cell>
          <cell r="HW819">
            <v>10.52843132583439</v>
          </cell>
          <cell r="HX819">
            <v>32.033437463480368</v>
          </cell>
          <cell r="HY819">
            <v>23.745812811725045</v>
          </cell>
          <cell r="HZ819">
            <v>10.450319622083043</v>
          </cell>
          <cell r="IA819">
            <v>9.6238571704452625</v>
          </cell>
          <cell r="IB819">
            <v>10.528294934420046</v>
          </cell>
          <cell r="IC819">
            <v>-28.411122313069427</v>
          </cell>
          <cell r="ID819">
            <v>61.265733455722511</v>
          </cell>
          <cell r="IE819">
            <v>-120.20846855448326</v>
          </cell>
          <cell r="IF819">
            <v>-13.156012398059829</v>
          </cell>
          <cell r="IG819">
            <v>-21.108383168568253</v>
          </cell>
          <cell r="IH819">
            <v>56.716959307081197</v>
          </cell>
          <cell r="II819">
            <v>55.446850964726764</v>
          </cell>
          <cell r="IJ819">
            <v>13.288325653833454</v>
          </cell>
          <cell r="IK819">
            <v>42.11503985489253</v>
          </cell>
          <cell r="IL819">
            <v>56.077053842738678</v>
          </cell>
          <cell r="IM819">
            <v>-179.89911607043177</v>
          </cell>
          <cell r="IN819">
            <v>12.505078649941424</v>
          </cell>
          <cell r="IO819">
            <v>-33.824831236590398</v>
          </cell>
          <cell r="IP819">
            <v>-60.557765938361626</v>
          </cell>
          <cell r="IQ819">
            <v>-47.811668015780015</v>
          </cell>
          <cell r="IR819">
            <v>-17.907263162720483</v>
          </cell>
          <cell r="IS819">
            <v>-34.655849224021949</v>
          </cell>
          <cell r="IT819">
            <v>11.902902956710022</v>
          </cell>
          <cell r="IU819">
            <v>-15.113380930559288</v>
          </cell>
          <cell r="IV819">
            <v>6.5418994208303047</v>
          </cell>
          <cell r="IW819">
            <v>54.930606515255931</v>
          </cell>
          <cell r="IX819">
            <v>142.40351979239495</v>
          </cell>
          <cell r="IY819">
            <v>0.74014677861850942</v>
          </cell>
          <cell r="IZ819">
            <v>-83.725680255352927</v>
          </cell>
          <cell r="JA819">
            <v>-11.377578546860605</v>
          </cell>
          <cell r="JB819">
            <v>-108.37426961259007</v>
          </cell>
          <cell r="JC819">
            <v>93.824599801939257</v>
          </cell>
          <cell r="JD819">
            <v>-75.004179859090073</v>
          </cell>
          <cell r="JE819">
            <v>3047.704767690564</v>
          </cell>
          <cell r="JF819">
            <v>99.673885573658481</v>
          </cell>
          <cell r="JG819">
            <v>34.738464334306627</v>
          </cell>
          <cell r="JH819">
            <v>189.93152315939915</v>
          </cell>
          <cell r="JI819">
            <v>240.00609012001951</v>
          </cell>
          <cell r="JJ819">
            <v>308.18559959858248</v>
          </cell>
          <cell r="JK819">
            <v>415.10638581484818</v>
          </cell>
          <cell r="JL819">
            <v>369.43282446765079</v>
          </cell>
          <cell r="JM819">
            <v>507.50500046293746</v>
          </cell>
          <cell r="JN819">
            <v>275.36518135832739</v>
          </cell>
          <cell r="JO819">
            <v>215.98188035649946</v>
          </cell>
          <cell r="JP819">
            <v>184.82097813942164</v>
          </cell>
          <cell r="JQ819">
            <v>206.95695430485284</v>
          </cell>
        </row>
        <row r="822">
          <cell r="D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O822">
            <v>0</v>
          </cell>
          <cell r="GP822">
            <v>0</v>
          </cell>
          <cell r="GQ822">
            <v>0</v>
          </cell>
          <cell r="GR822">
            <v>0</v>
          </cell>
          <cell r="GS822">
            <v>0</v>
          </cell>
          <cell r="GT822">
            <v>0</v>
          </cell>
          <cell r="GU822">
            <v>0</v>
          </cell>
          <cell r="GV822">
            <v>0</v>
          </cell>
          <cell r="GW822">
            <v>0</v>
          </cell>
          <cell r="GX822">
            <v>0</v>
          </cell>
          <cell r="GY822">
            <v>0</v>
          </cell>
          <cell r="GZ822">
            <v>0</v>
          </cell>
          <cell r="HA822">
            <v>0</v>
          </cell>
          <cell r="HB822">
            <v>0</v>
          </cell>
          <cell r="HC822">
            <v>0</v>
          </cell>
          <cell r="HD822">
            <v>0</v>
          </cell>
          <cell r="HE822">
            <v>0</v>
          </cell>
          <cell r="HF822">
            <v>0</v>
          </cell>
          <cell r="HG822">
            <v>0</v>
          </cell>
          <cell r="HH822">
            <v>0</v>
          </cell>
          <cell r="HI822">
            <v>0</v>
          </cell>
          <cell r="HJ822">
            <v>0</v>
          </cell>
          <cell r="HK822">
            <v>0</v>
          </cell>
          <cell r="HL822">
            <v>0</v>
          </cell>
          <cell r="HM822">
            <v>0</v>
          </cell>
          <cell r="HN822">
            <v>0</v>
          </cell>
          <cell r="HO822">
            <v>0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0</v>
          </cell>
          <cell r="HU822">
            <v>0</v>
          </cell>
          <cell r="HV822">
            <v>0</v>
          </cell>
          <cell r="HW822">
            <v>0</v>
          </cell>
          <cell r="HX822">
            <v>0</v>
          </cell>
          <cell r="HY822">
            <v>0</v>
          </cell>
          <cell r="HZ822">
            <v>0</v>
          </cell>
          <cell r="IA822">
            <v>0</v>
          </cell>
          <cell r="IB822">
            <v>0</v>
          </cell>
          <cell r="IC822">
            <v>0</v>
          </cell>
          <cell r="ID822">
            <v>0</v>
          </cell>
          <cell r="IE822">
            <v>0</v>
          </cell>
          <cell r="IF822">
            <v>0</v>
          </cell>
          <cell r="IG822">
            <v>0</v>
          </cell>
          <cell r="IH822">
            <v>0</v>
          </cell>
          <cell r="II822">
            <v>0</v>
          </cell>
          <cell r="IJ822">
            <v>0</v>
          </cell>
          <cell r="IK822">
            <v>0</v>
          </cell>
          <cell r="IL822">
            <v>0</v>
          </cell>
          <cell r="IM822">
            <v>0</v>
          </cell>
          <cell r="IN822">
            <v>0</v>
          </cell>
          <cell r="IO822">
            <v>0</v>
          </cell>
          <cell r="IP822">
            <v>0</v>
          </cell>
          <cell r="IQ822">
            <v>0</v>
          </cell>
          <cell r="IR822">
            <v>0</v>
          </cell>
          <cell r="IS822">
            <v>0</v>
          </cell>
          <cell r="IT822">
            <v>0</v>
          </cell>
          <cell r="IU822">
            <v>0</v>
          </cell>
          <cell r="IV822">
            <v>0</v>
          </cell>
          <cell r="IW822">
            <v>0</v>
          </cell>
          <cell r="IX822">
            <v>0</v>
          </cell>
          <cell r="IY822">
            <v>0</v>
          </cell>
          <cell r="IZ822">
            <v>0</v>
          </cell>
          <cell r="JA822">
            <v>0</v>
          </cell>
          <cell r="JB822">
            <v>0</v>
          </cell>
          <cell r="JC822">
            <v>0</v>
          </cell>
          <cell r="JD822">
            <v>0</v>
          </cell>
          <cell r="JE822">
            <v>0</v>
          </cell>
          <cell r="JF822">
            <v>0</v>
          </cell>
          <cell r="JG822">
            <v>0</v>
          </cell>
          <cell r="JH822">
            <v>0</v>
          </cell>
          <cell r="JI822">
            <v>0</v>
          </cell>
          <cell r="JJ822">
            <v>0</v>
          </cell>
          <cell r="JK822">
            <v>0</v>
          </cell>
          <cell r="JL822">
            <v>0</v>
          </cell>
          <cell r="JM822">
            <v>0</v>
          </cell>
          <cell r="JN822">
            <v>0</v>
          </cell>
          <cell r="JO822">
            <v>0</v>
          </cell>
          <cell r="JP822">
            <v>0</v>
          </cell>
          <cell r="JQ822">
            <v>0</v>
          </cell>
        </row>
        <row r="823">
          <cell r="D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O823">
            <v>0</v>
          </cell>
          <cell r="GP823">
            <v>0</v>
          </cell>
          <cell r="GQ823">
            <v>0</v>
          </cell>
          <cell r="GR823">
            <v>0</v>
          </cell>
          <cell r="GS823">
            <v>0</v>
          </cell>
          <cell r="GT823">
            <v>0</v>
          </cell>
          <cell r="GU823">
            <v>0</v>
          </cell>
          <cell r="GV823">
            <v>0</v>
          </cell>
          <cell r="GW823">
            <v>0</v>
          </cell>
          <cell r="GX823">
            <v>0</v>
          </cell>
          <cell r="GY823">
            <v>0</v>
          </cell>
          <cell r="GZ823">
            <v>0</v>
          </cell>
          <cell r="HA823">
            <v>0</v>
          </cell>
          <cell r="HB823">
            <v>0</v>
          </cell>
          <cell r="HC823">
            <v>0</v>
          </cell>
          <cell r="HD823">
            <v>0</v>
          </cell>
          <cell r="HE823">
            <v>0</v>
          </cell>
          <cell r="HF823">
            <v>0</v>
          </cell>
          <cell r="HG823">
            <v>0</v>
          </cell>
          <cell r="HH823">
            <v>0</v>
          </cell>
          <cell r="HI823">
            <v>0</v>
          </cell>
          <cell r="HJ823">
            <v>0</v>
          </cell>
          <cell r="HK823">
            <v>0</v>
          </cell>
          <cell r="HL823">
            <v>0</v>
          </cell>
          <cell r="HM823">
            <v>0</v>
          </cell>
          <cell r="HN823">
            <v>0</v>
          </cell>
          <cell r="HO823">
            <v>0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0</v>
          </cell>
          <cell r="HU823">
            <v>0</v>
          </cell>
          <cell r="HV823">
            <v>0</v>
          </cell>
          <cell r="HW823">
            <v>0</v>
          </cell>
          <cell r="HX823">
            <v>0</v>
          </cell>
          <cell r="HY823">
            <v>0</v>
          </cell>
          <cell r="HZ823">
            <v>0</v>
          </cell>
          <cell r="IA823">
            <v>0</v>
          </cell>
          <cell r="IB823">
            <v>0</v>
          </cell>
          <cell r="IC823">
            <v>0</v>
          </cell>
          <cell r="ID823">
            <v>0</v>
          </cell>
          <cell r="IE823">
            <v>0</v>
          </cell>
          <cell r="IF823">
            <v>0</v>
          </cell>
          <cell r="IG823">
            <v>0</v>
          </cell>
          <cell r="IH823">
            <v>0</v>
          </cell>
          <cell r="II823">
            <v>0</v>
          </cell>
          <cell r="IJ823">
            <v>0</v>
          </cell>
          <cell r="IK823">
            <v>0</v>
          </cell>
          <cell r="IL823">
            <v>0</v>
          </cell>
          <cell r="IM823">
            <v>0</v>
          </cell>
          <cell r="IN823">
            <v>0</v>
          </cell>
          <cell r="IO823">
            <v>0</v>
          </cell>
          <cell r="IP823">
            <v>0</v>
          </cell>
          <cell r="IQ823">
            <v>0</v>
          </cell>
          <cell r="IR823">
            <v>0</v>
          </cell>
          <cell r="IS823">
            <v>0</v>
          </cell>
          <cell r="IT823">
            <v>0</v>
          </cell>
          <cell r="IU823">
            <v>0</v>
          </cell>
          <cell r="IV823">
            <v>0</v>
          </cell>
          <cell r="IW823">
            <v>0</v>
          </cell>
          <cell r="IX823">
            <v>0</v>
          </cell>
          <cell r="IY823">
            <v>0</v>
          </cell>
          <cell r="IZ823">
            <v>0</v>
          </cell>
          <cell r="JA823">
            <v>0</v>
          </cell>
          <cell r="JB823">
            <v>0</v>
          </cell>
          <cell r="JC823">
            <v>0</v>
          </cell>
          <cell r="JD823">
            <v>0</v>
          </cell>
          <cell r="JE823">
            <v>0</v>
          </cell>
          <cell r="JF823">
            <v>0</v>
          </cell>
          <cell r="JG823">
            <v>0</v>
          </cell>
          <cell r="JH823">
            <v>0</v>
          </cell>
          <cell r="JI823">
            <v>0</v>
          </cell>
          <cell r="JJ823">
            <v>0</v>
          </cell>
          <cell r="JK823">
            <v>0</v>
          </cell>
          <cell r="JL823">
            <v>0</v>
          </cell>
          <cell r="JM823">
            <v>0</v>
          </cell>
          <cell r="JN823">
            <v>0</v>
          </cell>
          <cell r="JO823">
            <v>0</v>
          </cell>
          <cell r="JP823">
            <v>0</v>
          </cell>
          <cell r="JQ823">
            <v>0</v>
          </cell>
        </row>
        <row r="824">
          <cell r="D824" t="str">
            <v>Total DSM $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O824">
            <v>0</v>
          </cell>
          <cell r="GP824">
            <v>0</v>
          </cell>
          <cell r="GQ824">
            <v>0</v>
          </cell>
          <cell r="GR824">
            <v>0</v>
          </cell>
          <cell r="GS824">
            <v>0</v>
          </cell>
          <cell r="GT824">
            <v>0</v>
          </cell>
          <cell r="GU824">
            <v>0</v>
          </cell>
          <cell r="GV824">
            <v>0</v>
          </cell>
          <cell r="GW824">
            <v>0</v>
          </cell>
          <cell r="GX824">
            <v>0</v>
          </cell>
          <cell r="GY824">
            <v>0</v>
          </cell>
          <cell r="GZ824">
            <v>0</v>
          </cell>
          <cell r="HA824">
            <v>0</v>
          </cell>
          <cell r="HB824">
            <v>0</v>
          </cell>
          <cell r="HC824">
            <v>0</v>
          </cell>
          <cell r="HD824">
            <v>0</v>
          </cell>
          <cell r="HE824">
            <v>0</v>
          </cell>
          <cell r="HF824">
            <v>0</v>
          </cell>
          <cell r="HG824">
            <v>0</v>
          </cell>
          <cell r="HH824">
            <v>0</v>
          </cell>
          <cell r="HI824">
            <v>0</v>
          </cell>
          <cell r="HJ824">
            <v>0</v>
          </cell>
          <cell r="HK824">
            <v>0</v>
          </cell>
          <cell r="HL824">
            <v>0</v>
          </cell>
          <cell r="HM824">
            <v>0</v>
          </cell>
          <cell r="HN824">
            <v>0</v>
          </cell>
          <cell r="HO824">
            <v>0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0</v>
          </cell>
          <cell r="HU824">
            <v>0</v>
          </cell>
          <cell r="HV824">
            <v>0</v>
          </cell>
          <cell r="HW824">
            <v>0</v>
          </cell>
          <cell r="HX824">
            <v>0</v>
          </cell>
          <cell r="HY824">
            <v>0</v>
          </cell>
          <cell r="HZ824">
            <v>0</v>
          </cell>
          <cell r="IA824">
            <v>0</v>
          </cell>
          <cell r="IB824">
            <v>0</v>
          </cell>
          <cell r="IC824">
            <v>0</v>
          </cell>
          <cell r="ID824">
            <v>0</v>
          </cell>
          <cell r="IE824">
            <v>0</v>
          </cell>
          <cell r="IF824">
            <v>0</v>
          </cell>
          <cell r="IG824">
            <v>0</v>
          </cell>
          <cell r="IH824">
            <v>0</v>
          </cell>
          <cell r="II824">
            <v>0</v>
          </cell>
          <cell r="IJ824">
            <v>0</v>
          </cell>
          <cell r="IK824">
            <v>0</v>
          </cell>
          <cell r="IL824">
            <v>0</v>
          </cell>
          <cell r="IM824">
            <v>0</v>
          </cell>
          <cell r="IN824">
            <v>0</v>
          </cell>
          <cell r="IO824">
            <v>0</v>
          </cell>
          <cell r="IP824">
            <v>0</v>
          </cell>
          <cell r="IQ824">
            <v>0</v>
          </cell>
          <cell r="IR824">
            <v>0</v>
          </cell>
          <cell r="IS824">
            <v>0</v>
          </cell>
          <cell r="IT824">
            <v>0</v>
          </cell>
          <cell r="IU824">
            <v>0</v>
          </cell>
          <cell r="IV824">
            <v>0</v>
          </cell>
          <cell r="IW824">
            <v>0</v>
          </cell>
          <cell r="IX824">
            <v>0</v>
          </cell>
          <cell r="IY824">
            <v>0</v>
          </cell>
          <cell r="IZ824">
            <v>0</v>
          </cell>
          <cell r="JA824">
            <v>0</v>
          </cell>
          <cell r="JB824">
            <v>0</v>
          </cell>
          <cell r="JC824">
            <v>0</v>
          </cell>
          <cell r="JD824">
            <v>0</v>
          </cell>
          <cell r="JE824">
            <v>0</v>
          </cell>
          <cell r="JF824">
            <v>0</v>
          </cell>
          <cell r="JG824">
            <v>0</v>
          </cell>
          <cell r="JH824">
            <v>0</v>
          </cell>
          <cell r="JI824">
            <v>0</v>
          </cell>
          <cell r="JJ824">
            <v>0</v>
          </cell>
          <cell r="JK824">
            <v>0</v>
          </cell>
          <cell r="JL824">
            <v>0</v>
          </cell>
          <cell r="JM824">
            <v>0</v>
          </cell>
          <cell r="JN824">
            <v>0</v>
          </cell>
          <cell r="JO824">
            <v>0</v>
          </cell>
          <cell r="JP824">
            <v>0</v>
          </cell>
          <cell r="JQ824">
            <v>0</v>
          </cell>
        </row>
        <row r="825">
          <cell r="D825"/>
          <cell r="R825"/>
          <cell r="AE825"/>
          <cell r="AR825"/>
          <cell r="BE825"/>
          <cell r="BR825"/>
          <cell r="CE825"/>
          <cell r="CR825"/>
          <cell r="DE825"/>
          <cell r="DR825"/>
          <cell r="EE825"/>
          <cell r="ER825"/>
          <cell r="FE825"/>
          <cell r="FR825"/>
          <cell r="GE825"/>
          <cell r="GR825"/>
          <cell r="HE825"/>
          <cell r="HR825"/>
          <cell r="IE825"/>
          <cell r="IR825"/>
          <cell r="JE825"/>
        </row>
        <row r="826">
          <cell r="D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O826">
            <v>0</v>
          </cell>
          <cell r="GP826">
            <v>0</v>
          </cell>
          <cell r="GQ826">
            <v>0</v>
          </cell>
          <cell r="GR826">
            <v>0</v>
          </cell>
          <cell r="GS826">
            <v>0</v>
          </cell>
          <cell r="GT826">
            <v>0</v>
          </cell>
          <cell r="GU826">
            <v>0</v>
          </cell>
          <cell r="GV826">
            <v>0</v>
          </cell>
          <cell r="GW826">
            <v>0</v>
          </cell>
          <cell r="GX826">
            <v>0</v>
          </cell>
          <cell r="GY826">
            <v>0</v>
          </cell>
          <cell r="GZ826">
            <v>0</v>
          </cell>
          <cell r="HA826">
            <v>0</v>
          </cell>
          <cell r="HB826">
            <v>0</v>
          </cell>
          <cell r="HC826">
            <v>0</v>
          </cell>
          <cell r="HD826">
            <v>0</v>
          </cell>
          <cell r="HE826">
            <v>0</v>
          </cell>
          <cell r="HF826">
            <v>0</v>
          </cell>
          <cell r="HG826">
            <v>0</v>
          </cell>
          <cell r="HH826">
            <v>0</v>
          </cell>
          <cell r="HI826">
            <v>0</v>
          </cell>
          <cell r="HJ826">
            <v>0</v>
          </cell>
          <cell r="HK826">
            <v>0</v>
          </cell>
          <cell r="HL826">
            <v>0</v>
          </cell>
          <cell r="HM826">
            <v>0</v>
          </cell>
          <cell r="HN826">
            <v>0</v>
          </cell>
          <cell r="HO826">
            <v>0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0</v>
          </cell>
          <cell r="HU826">
            <v>0</v>
          </cell>
          <cell r="HV826">
            <v>0</v>
          </cell>
          <cell r="HW826">
            <v>0</v>
          </cell>
          <cell r="HX826">
            <v>0</v>
          </cell>
          <cell r="HY826">
            <v>0</v>
          </cell>
          <cell r="HZ826">
            <v>0</v>
          </cell>
          <cell r="IA826">
            <v>0</v>
          </cell>
          <cell r="IB826">
            <v>0</v>
          </cell>
          <cell r="IC826">
            <v>0</v>
          </cell>
          <cell r="ID826">
            <v>0</v>
          </cell>
          <cell r="IE826">
            <v>0</v>
          </cell>
          <cell r="IF826">
            <v>0</v>
          </cell>
          <cell r="IG826">
            <v>0</v>
          </cell>
          <cell r="IH826">
            <v>0</v>
          </cell>
          <cell r="II826">
            <v>0</v>
          </cell>
          <cell r="IJ826">
            <v>0</v>
          </cell>
          <cell r="IK826">
            <v>0</v>
          </cell>
          <cell r="IL826">
            <v>0</v>
          </cell>
          <cell r="IM826">
            <v>0</v>
          </cell>
          <cell r="IN826">
            <v>0</v>
          </cell>
          <cell r="IO826">
            <v>0</v>
          </cell>
          <cell r="IP826">
            <v>0</v>
          </cell>
          <cell r="IQ826">
            <v>0</v>
          </cell>
          <cell r="IR826">
            <v>0</v>
          </cell>
          <cell r="IS826">
            <v>0</v>
          </cell>
          <cell r="IT826">
            <v>0</v>
          </cell>
          <cell r="IU826">
            <v>0</v>
          </cell>
          <cell r="IV826">
            <v>0</v>
          </cell>
          <cell r="IW826">
            <v>0</v>
          </cell>
          <cell r="IX826">
            <v>0</v>
          </cell>
          <cell r="IY826">
            <v>0</v>
          </cell>
          <cell r="IZ826">
            <v>0</v>
          </cell>
          <cell r="JA826">
            <v>0</v>
          </cell>
          <cell r="JB826">
            <v>0</v>
          </cell>
          <cell r="JC826">
            <v>0</v>
          </cell>
          <cell r="JD826">
            <v>0</v>
          </cell>
          <cell r="JE826">
            <v>0</v>
          </cell>
          <cell r="JF826">
            <v>0</v>
          </cell>
          <cell r="JG826">
            <v>0</v>
          </cell>
          <cell r="JH826">
            <v>0</v>
          </cell>
          <cell r="JI826">
            <v>0</v>
          </cell>
          <cell r="JJ826">
            <v>0</v>
          </cell>
          <cell r="JK826">
            <v>0</v>
          </cell>
          <cell r="JL826">
            <v>0</v>
          </cell>
          <cell r="JM826">
            <v>0</v>
          </cell>
          <cell r="JN826">
            <v>0</v>
          </cell>
          <cell r="JO826">
            <v>0</v>
          </cell>
          <cell r="JP826">
            <v>0</v>
          </cell>
          <cell r="JQ826">
            <v>0</v>
          </cell>
        </row>
        <row r="827">
          <cell r="D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O827">
            <v>0</v>
          </cell>
          <cell r="GP827">
            <v>0</v>
          </cell>
          <cell r="GQ827">
            <v>0</v>
          </cell>
          <cell r="GR827">
            <v>0</v>
          </cell>
          <cell r="GS827">
            <v>0</v>
          </cell>
          <cell r="GT827">
            <v>0</v>
          </cell>
          <cell r="GU827">
            <v>0</v>
          </cell>
          <cell r="GV827">
            <v>0</v>
          </cell>
          <cell r="GW827">
            <v>0</v>
          </cell>
          <cell r="GX827">
            <v>0</v>
          </cell>
          <cell r="GY827">
            <v>0</v>
          </cell>
          <cell r="GZ827">
            <v>0</v>
          </cell>
          <cell r="HA827">
            <v>0</v>
          </cell>
          <cell r="HB827">
            <v>0</v>
          </cell>
          <cell r="HC827">
            <v>0</v>
          </cell>
          <cell r="HD827">
            <v>0</v>
          </cell>
          <cell r="HE827">
            <v>0</v>
          </cell>
          <cell r="HF827">
            <v>0</v>
          </cell>
          <cell r="HG827">
            <v>0</v>
          </cell>
          <cell r="HH827">
            <v>0</v>
          </cell>
          <cell r="HI827">
            <v>0</v>
          </cell>
          <cell r="HJ827">
            <v>0</v>
          </cell>
          <cell r="HK827">
            <v>0</v>
          </cell>
          <cell r="HL827">
            <v>0</v>
          </cell>
          <cell r="HM827">
            <v>0</v>
          </cell>
          <cell r="HN827">
            <v>0</v>
          </cell>
          <cell r="HO827">
            <v>0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0</v>
          </cell>
          <cell r="HU827">
            <v>0</v>
          </cell>
          <cell r="HV827">
            <v>0</v>
          </cell>
          <cell r="HW827">
            <v>0</v>
          </cell>
          <cell r="HX827">
            <v>0</v>
          </cell>
          <cell r="HY827">
            <v>0</v>
          </cell>
          <cell r="HZ827">
            <v>0</v>
          </cell>
          <cell r="IA827">
            <v>0</v>
          </cell>
          <cell r="IB827">
            <v>0</v>
          </cell>
          <cell r="IC827">
            <v>0</v>
          </cell>
          <cell r="ID827">
            <v>0</v>
          </cell>
          <cell r="IE827">
            <v>0</v>
          </cell>
          <cell r="IF827">
            <v>0</v>
          </cell>
          <cell r="IG827">
            <v>0</v>
          </cell>
          <cell r="IH827">
            <v>0</v>
          </cell>
          <cell r="II827">
            <v>0</v>
          </cell>
          <cell r="IJ827">
            <v>0</v>
          </cell>
          <cell r="IK827">
            <v>0</v>
          </cell>
          <cell r="IL827">
            <v>0</v>
          </cell>
          <cell r="IM827">
            <v>0</v>
          </cell>
          <cell r="IN827">
            <v>0</v>
          </cell>
          <cell r="IO827">
            <v>0</v>
          </cell>
          <cell r="IP827">
            <v>0</v>
          </cell>
          <cell r="IQ827">
            <v>0</v>
          </cell>
          <cell r="IR827">
            <v>0</v>
          </cell>
          <cell r="IS827">
            <v>0</v>
          </cell>
          <cell r="IT827">
            <v>0</v>
          </cell>
          <cell r="IU827">
            <v>0</v>
          </cell>
          <cell r="IV827">
            <v>0</v>
          </cell>
          <cell r="IW827">
            <v>0</v>
          </cell>
          <cell r="IX827">
            <v>0</v>
          </cell>
          <cell r="IY827">
            <v>0</v>
          </cell>
          <cell r="IZ827">
            <v>0</v>
          </cell>
          <cell r="JA827">
            <v>0</v>
          </cell>
          <cell r="JB827">
            <v>0</v>
          </cell>
          <cell r="JC827">
            <v>0</v>
          </cell>
          <cell r="JD827">
            <v>0</v>
          </cell>
          <cell r="JE827">
            <v>0</v>
          </cell>
          <cell r="JF827">
            <v>0</v>
          </cell>
          <cell r="JG827">
            <v>0</v>
          </cell>
          <cell r="JH827">
            <v>0</v>
          </cell>
          <cell r="JI827">
            <v>0</v>
          </cell>
          <cell r="JJ827">
            <v>0</v>
          </cell>
          <cell r="JK827">
            <v>0</v>
          </cell>
          <cell r="JL827">
            <v>0</v>
          </cell>
          <cell r="JM827">
            <v>0</v>
          </cell>
          <cell r="JN827">
            <v>0</v>
          </cell>
          <cell r="JO827">
            <v>0</v>
          </cell>
          <cell r="JP827">
            <v>0</v>
          </cell>
          <cell r="JQ827">
            <v>0</v>
          </cell>
        </row>
        <row r="828">
          <cell r="D828" t="str">
            <v>Total EE $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O828">
            <v>0</v>
          </cell>
          <cell r="GP828">
            <v>0</v>
          </cell>
          <cell r="GQ828">
            <v>0</v>
          </cell>
          <cell r="GR828">
            <v>0</v>
          </cell>
          <cell r="GS828">
            <v>0</v>
          </cell>
          <cell r="GT828">
            <v>0</v>
          </cell>
          <cell r="GU828">
            <v>0</v>
          </cell>
          <cell r="GV828">
            <v>0</v>
          </cell>
          <cell r="GW828">
            <v>0</v>
          </cell>
          <cell r="GX828">
            <v>0</v>
          </cell>
          <cell r="GY828">
            <v>0</v>
          </cell>
          <cell r="GZ828">
            <v>0</v>
          </cell>
          <cell r="HA828">
            <v>0</v>
          </cell>
          <cell r="HB828">
            <v>0</v>
          </cell>
          <cell r="HC828">
            <v>0</v>
          </cell>
          <cell r="HD828">
            <v>0</v>
          </cell>
          <cell r="HE828">
            <v>0</v>
          </cell>
          <cell r="HF828">
            <v>0</v>
          </cell>
          <cell r="HG828">
            <v>0</v>
          </cell>
          <cell r="HH828">
            <v>0</v>
          </cell>
          <cell r="HI828">
            <v>0</v>
          </cell>
          <cell r="HJ828">
            <v>0</v>
          </cell>
          <cell r="HK828">
            <v>0</v>
          </cell>
          <cell r="HL828">
            <v>0</v>
          </cell>
          <cell r="HM828">
            <v>0</v>
          </cell>
          <cell r="HN828">
            <v>0</v>
          </cell>
          <cell r="HO828">
            <v>0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0</v>
          </cell>
          <cell r="HU828">
            <v>0</v>
          </cell>
          <cell r="HV828">
            <v>0</v>
          </cell>
          <cell r="HW828">
            <v>0</v>
          </cell>
          <cell r="HX828">
            <v>0</v>
          </cell>
          <cell r="HY828">
            <v>0</v>
          </cell>
          <cell r="HZ828">
            <v>0</v>
          </cell>
          <cell r="IA828">
            <v>0</v>
          </cell>
          <cell r="IB828">
            <v>0</v>
          </cell>
          <cell r="IC828">
            <v>0</v>
          </cell>
          <cell r="ID828">
            <v>0</v>
          </cell>
          <cell r="IE828">
            <v>0</v>
          </cell>
          <cell r="IF828">
            <v>0</v>
          </cell>
          <cell r="IG828">
            <v>0</v>
          </cell>
          <cell r="IH828">
            <v>0</v>
          </cell>
          <cell r="II828">
            <v>0</v>
          </cell>
          <cell r="IJ828">
            <v>0</v>
          </cell>
          <cell r="IK828">
            <v>0</v>
          </cell>
          <cell r="IL828">
            <v>0</v>
          </cell>
          <cell r="IM828">
            <v>0</v>
          </cell>
          <cell r="IN828">
            <v>0</v>
          </cell>
          <cell r="IO828">
            <v>0</v>
          </cell>
          <cell r="IP828">
            <v>0</v>
          </cell>
          <cell r="IQ828">
            <v>0</v>
          </cell>
          <cell r="IR828">
            <v>0</v>
          </cell>
          <cell r="IS828">
            <v>0</v>
          </cell>
          <cell r="IT828">
            <v>0</v>
          </cell>
          <cell r="IU828">
            <v>0</v>
          </cell>
          <cell r="IV828">
            <v>0</v>
          </cell>
          <cell r="IW828">
            <v>0</v>
          </cell>
          <cell r="IX828">
            <v>0</v>
          </cell>
          <cell r="IY828">
            <v>0</v>
          </cell>
          <cell r="IZ828">
            <v>0</v>
          </cell>
          <cell r="JA828">
            <v>0</v>
          </cell>
          <cell r="JB828">
            <v>0</v>
          </cell>
          <cell r="JC828">
            <v>0</v>
          </cell>
          <cell r="JD828">
            <v>0</v>
          </cell>
          <cell r="JE828">
            <v>0</v>
          </cell>
          <cell r="JF828">
            <v>0</v>
          </cell>
          <cell r="JG828">
            <v>0</v>
          </cell>
          <cell r="JH828">
            <v>0</v>
          </cell>
          <cell r="JI828">
            <v>0</v>
          </cell>
          <cell r="JJ828">
            <v>0</v>
          </cell>
          <cell r="JK828">
            <v>0</v>
          </cell>
          <cell r="JL828">
            <v>0</v>
          </cell>
          <cell r="JM828">
            <v>0</v>
          </cell>
          <cell r="JN828">
            <v>0</v>
          </cell>
          <cell r="JO828">
            <v>0</v>
          </cell>
          <cell r="JP828">
            <v>0</v>
          </cell>
          <cell r="JQ828">
            <v>0</v>
          </cell>
        </row>
        <row r="830">
          <cell r="D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O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0</v>
          </cell>
          <cell r="GT830">
            <v>0</v>
          </cell>
          <cell r="GU830">
            <v>0</v>
          </cell>
          <cell r="GV830">
            <v>0</v>
          </cell>
          <cell r="GW830">
            <v>0</v>
          </cell>
          <cell r="GX830">
            <v>0</v>
          </cell>
          <cell r="GY830">
            <v>0</v>
          </cell>
          <cell r="GZ830">
            <v>0</v>
          </cell>
          <cell r="HA830">
            <v>0</v>
          </cell>
          <cell r="HB830">
            <v>0</v>
          </cell>
          <cell r="HC830">
            <v>0</v>
          </cell>
          <cell r="HD830">
            <v>0</v>
          </cell>
          <cell r="HE830">
            <v>0</v>
          </cell>
          <cell r="HF830">
            <v>0</v>
          </cell>
          <cell r="HG830">
            <v>0</v>
          </cell>
          <cell r="HH830">
            <v>0</v>
          </cell>
          <cell r="HI830">
            <v>0</v>
          </cell>
          <cell r="HJ830">
            <v>0</v>
          </cell>
          <cell r="HK830">
            <v>0</v>
          </cell>
          <cell r="HL830">
            <v>0</v>
          </cell>
          <cell r="HM830">
            <v>0</v>
          </cell>
          <cell r="HN830">
            <v>0</v>
          </cell>
          <cell r="HO830">
            <v>0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0</v>
          </cell>
          <cell r="HV830">
            <v>0</v>
          </cell>
          <cell r="HW830">
            <v>0</v>
          </cell>
          <cell r="HX830">
            <v>0</v>
          </cell>
          <cell r="HY830">
            <v>0</v>
          </cell>
          <cell r="HZ830">
            <v>0</v>
          </cell>
          <cell r="IA830">
            <v>0</v>
          </cell>
          <cell r="IB830">
            <v>0</v>
          </cell>
          <cell r="IC830">
            <v>0</v>
          </cell>
          <cell r="ID830">
            <v>0</v>
          </cell>
          <cell r="IE830">
            <v>0</v>
          </cell>
          <cell r="IF830">
            <v>0</v>
          </cell>
          <cell r="IG830">
            <v>0</v>
          </cell>
          <cell r="IH830">
            <v>0</v>
          </cell>
          <cell r="II830">
            <v>0</v>
          </cell>
          <cell r="IJ830">
            <v>0</v>
          </cell>
          <cell r="IK830">
            <v>0</v>
          </cell>
          <cell r="IL830">
            <v>0</v>
          </cell>
          <cell r="IM830">
            <v>0</v>
          </cell>
          <cell r="IN830">
            <v>0</v>
          </cell>
          <cell r="IO830">
            <v>0</v>
          </cell>
          <cell r="IP830">
            <v>0</v>
          </cell>
          <cell r="IQ830">
            <v>0</v>
          </cell>
          <cell r="IR830">
            <v>0</v>
          </cell>
          <cell r="IS830">
            <v>0</v>
          </cell>
          <cell r="IT830">
            <v>0</v>
          </cell>
          <cell r="IU830">
            <v>0</v>
          </cell>
          <cell r="IV830">
            <v>0</v>
          </cell>
          <cell r="IW830">
            <v>0</v>
          </cell>
          <cell r="IX830">
            <v>0</v>
          </cell>
          <cell r="IY830">
            <v>0</v>
          </cell>
          <cell r="IZ830">
            <v>0</v>
          </cell>
          <cell r="JA830">
            <v>0</v>
          </cell>
          <cell r="JB830">
            <v>0</v>
          </cell>
          <cell r="JC830">
            <v>0</v>
          </cell>
          <cell r="JD830">
            <v>0</v>
          </cell>
          <cell r="JE830">
            <v>0</v>
          </cell>
          <cell r="JF830">
            <v>0</v>
          </cell>
          <cell r="JG830">
            <v>0</v>
          </cell>
          <cell r="JH830">
            <v>0</v>
          </cell>
          <cell r="JI830">
            <v>0</v>
          </cell>
          <cell r="JJ830">
            <v>0</v>
          </cell>
          <cell r="JK830">
            <v>0</v>
          </cell>
          <cell r="JL830">
            <v>0</v>
          </cell>
          <cell r="JM830">
            <v>0</v>
          </cell>
          <cell r="JN830">
            <v>0</v>
          </cell>
          <cell r="JO830">
            <v>0</v>
          </cell>
          <cell r="JP830">
            <v>0</v>
          </cell>
          <cell r="JQ830">
            <v>0</v>
          </cell>
        </row>
        <row r="833">
          <cell r="D833"/>
          <cell r="R833"/>
          <cell r="AE833"/>
          <cell r="AR833"/>
          <cell r="BE833"/>
          <cell r="BR833"/>
          <cell r="CE833"/>
          <cell r="CR833"/>
          <cell r="DE833"/>
          <cell r="DR833"/>
          <cell r="EE833"/>
          <cell r="ER833"/>
          <cell r="FE833"/>
          <cell r="FR833"/>
          <cell r="GE833"/>
          <cell r="GR833"/>
          <cell r="HE833"/>
          <cell r="HR833"/>
          <cell r="IE833"/>
          <cell r="IR833"/>
          <cell r="JE833"/>
        </row>
        <row r="834">
          <cell r="D834"/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O834">
            <v>0</v>
          </cell>
          <cell r="GP834">
            <v>0</v>
          </cell>
          <cell r="GQ834">
            <v>0</v>
          </cell>
          <cell r="GR834">
            <v>0</v>
          </cell>
          <cell r="GS834">
            <v>0</v>
          </cell>
          <cell r="GT834">
            <v>0</v>
          </cell>
          <cell r="GU834">
            <v>0</v>
          </cell>
          <cell r="GV834">
            <v>0</v>
          </cell>
          <cell r="GW834">
            <v>0</v>
          </cell>
          <cell r="GX834">
            <v>0</v>
          </cell>
          <cell r="GY834">
            <v>0</v>
          </cell>
          <cell r="GZ834">
            <v>0</v>
          </cell>
          <cell r="HA834">
            <v>0</v>
          </cell>
          <cell r="HB834">
            <v>0</v>
          </cell>
          <cell r="HC834">
            <v>0</v>
          </cell>
          <cell r="HD834">
            <v>0</v>
          </cell>
          <cell r="HE834">
            <v>0</v>
          </cell>
          <cell r="HF834">
            <v>0</v>
          </cell>
          <cell r="HG834">
            <v>0</v>
          </cell>
          <cell r="HH834">
            <v>0</v>
          </cell>
          <cell r="HI834">
            <v>0</v>
          </cell>
          <cell r="HJ834">
            <v>0</v>
          </cell>
          <cell r="HK834">
            <v>0</v>
          </cell>
          <cell r="HL834">
            <v>0</v>
          </cell>
          <cell r="HM834">
            <v>0</v>
          </cell>
          <cell r="HN834">
            <v>0</v>
          </cell>
          <cell r="HO834">
            <v>0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0</v>
          </cell>
          <cell r="HU834">
            <v>0</v>
          </cell>
          <cell r="HV834">
            <v>0</v>
          </cell>
          <cell r="HW834">
            <v>0</v>
          </cell>
          <cell r="HX834">
            <v>0</v>
          </cell>
          <cell r="HY834">
            <v>0</v>
          </cell>
          <cell r="HZ834">
            <v>0</v>
          </cell>
          <cell r="IA834">
            <v>0</v>
          </cell>
          <cell r="IB834">
            <v>0</v>
          </cell>
          <cell r="IC834">
            <v>0</v>
          </cell>
          <cell r="ID834">
            <v>0</v>
          </cell>
          <cell r="IE834">
            <v>0</v>
          </cell>
          <cell r="IF834">
            <v>0</v>
          </cell>
          <cell r="IG834">
            <v>0</v>
          </cell>
          <cell r="IH834">
            <v>0</v>
          </cell>
          <cell r="II834">
            <v>0</v>
          </cell>
          <cell r="IJ834">
            <v>0</v>
          </cell>
          <cell r="IK834">
            <v>0</v>
          </cell>
          <cell r="IL834">
            <v>0</v>
          </cell>
          <cell r="IM834">
            <v>0</v>
          </cell>
          <cell r="IN834">
            <v>0</v>
          </cell>
          <cell r="IO834">
            <v>0</v>
          </cell>
          <cell r="IP834">
            <v>0</v>
          </cell>
          <cell r="IQ834">
            <v>0</v>
          </cell>
          <cell r="IR834">
            <v>0</v>
          </cell>
          <cell r="IS834">
            <v>0</v>
          </cell>
          <cell r="IT834">
            <v>0</v>
          </cell>
          <cell r="IU834">
            <v>0</v>
          </cell>
          <cell r="IV834">
            <v>0</v>
          </cell>
          <cell r="IW834">
            <v>0</v>
          </cell>
          <cell r="IX834">
            <v>0</v>
          </cell>
          <cell r="IY834">
            <v>0</v>
          </cell>
          <cell r="IZ834">
            <v>0</v>
          </cell>
          <cell r="JA834">
            <v>0</v>
          </cell>
          <cell r="JB834">
            <v>0</v>
          </cell>
          <cell r="JC834">
            <v>0</v>
          </cell>
          <cell r="JD834">
            <v>0</v>
          </cell>
          <cell r="JE834">
            <v>0</v>
          </cell>
          <cell r="JF834">
            <v>0</v>
          </cell>
          <cell r="JG834">
            <v>0</v>
          </cell>
          <cell r="JH834">
            <v>0</v>
          </cell>
          <cell r="JI834">
            <v>0</v>
          </cell>
          <cell r="JJ834">
            <v>0</v>
          </cell>
          <cell r="JK834">
            <v>0</v>
          </cell>
          <cell r="JL834">
            <v>0</v>
          </cell>
          <cell r="JM834">
            <v>0</v>
          </cell>
          <cell r="JN834">
            <v>0</v>
          </cell>
          <cell r="JO834">
            <v>0</v>
          </cell>
          <cell r="JP834">
            <v>0</v>
          </cell>
          <cell r="JQ834">
            <v>0</v>
          </cell>
        </row>
        <row r="835">
          <cell r="D835" t="str">
            <v>Shortage Cost ($000)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-8.3544832952962791E-2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-8.3544832952962791E-2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O835">
            <v>0</v>
          </cell>
          <cell r="GP835">
            <v>0</v>
          </cell>
          <cell r="GQ835">
            <v>0</v>
          </cell>
          <cell r="GR835">
            <v>0</v>
          </cell>
          <cell r="GS835">
            <v>0</v>
          </cell>
          <cell r="GT835">
            <v>0</v>
          </cell>
          <cell r="GU835">
            <v>0</v>
          </cell>
          <cell r="GV835">
            <v>0</v>
          </cell>
          <cell r="GW835">
            <v>0</v>
          </cell>
          <cell r="GX835">
            <v>0</v>
          </cell>
          <cell r="GY835">
            <v>0</v>
          </cell>
          <cell r="GZ835">
            <v>0</v>
          </cell>
          <cell r="HA835">
            <v>0</v>
          </cell>
          <cell r="HB835">
            <v>0</v>
          </cell>
          <cell r="HC835">
            <v>0</v>
          </cell>
          <cell r="HD835">
            <v>0</v>
          </cell>
          <cell r="HE835">
            <v>0</v>
          </cell>
          <cell r="HF835">
            <v>0</v>
          </cell>
          <cell r="HG835">
            <v>0</v>
          </cell>
          <cell r="HH835">
            <v>0</v>
          </cell>
          <cell r="HI835">
            <v>0</v>
          </cell>
          <cell r="HJ835">
            <v>0</v>
          </cell>
          <cell r="HK835">
            <v>0</v>
          </cell>
          <cell r="HL835">
            <v>0</v>
          </cell>
          <cell r="HM835">
            <v>0</v>
          </cell>
          <cell r="HN835">
            <v>0</v>
          </cell>
          <cell r="HO835">
            <v>0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0</v>
          </cell>
          <cell r="HU835">
            <v>0</v>
          </cell>
          <cell r="HV835">
            <v>0</v>
          </cell>
          <cell r="HW835">
            <v>0</v>
          </cell>
          <cell r="HX835">
            <v>0</v>
          </cell>
          <cell r="HY835">
            <v>0</v>
          </cell>
          <cell r="HZ835">
            <v>0</v>
          </cell>
          <cell r="IA835">
            <v>0</v>
          </cell>
          <cell r="IB835">
            <v>0</v>
          </cell>
          <cell r="IC835">
            <v>0</v>
          </cell>
          <cell r="ID835">
            <v>0</v>
          </cell>
          <cell r="IE835">
            <v>0</v>
          </cell>
          <cell r="IF835">
            <v>0</v>
          </cell>
          <cell r="IG835">
            <v>0</v>
          </cell>
          <cell r="IH835">
            <v>0</v>
          </cell>
          <cell r="II835">
            <v>0</v>
          </cell>
          <cell r="IJ835">
            <v>0</v>
          </cell>
          <cell r="IK835">
            <v>0</v>
          </cell>
          <cell r="IL835">
            <v>0</v>
          </cell>
          <cell r="IM835">
            <v>0</v>
          </cell>
          <cell r="IN835">
            <v>0</v>
          </cell>
          <cell r="IO835">
            <v>0</v>
          </cell>
          <cell r="IP835">
            <v>0</v>
          </cell>
          <cell r="IQ835">
            <v>0</v>
          </cell>
          <cell r="IR835">
            <v>0</v>
          </cell>
          <cell r="IS835">
            <v>0</v>
          </cell>
          <cell r="IT835">
            <v>0</v>
          </cell>
          <cell r="IU835">
            <v>0</v>
          </cell>
          <cell r="IV835">
            <v>0</v>
          </cell>
          <cell r="IW835">
            <v>0</v>
          </cell>
          <cell r="IX835">
            <v>0</v>
          </cell>
          <cell r="IY835">
            <v>0</v>
          </cell>
          <cell r="IZ835">
            <v>0</v>
          </cell>
          <cell r="JA835">
            <v>0</v>
          </cell>
          <cell r="JB835">
            <v>0</v>
          </cell>
          <cell r="JC835">
            <v>0</v>
          </cell>
          <cell r="JD835">
            <v>0</v>
          </cell>
          <cell r="JE835">
            <v>0</v>
          </cell>
          <cell r="JF835">
            <v>0</v>
          </cell>
          <cell r="JG835">
            <v>0</v>
          </cell>
          <cell r="JH835">
            <v>0</v>
          </cell>
          <cell r="JI835">
            <v>0</v>
          </cell>
          <cell r="JJ835">
            <v>0</v>
          </cell>
          <cell r="JK835">
            <v>0</v>
          </cell>
          <cell r="JL835">
            <v>0</v>
          </cell>
          <cell r="JM835">
            <v>0</v>
          </cell>
          <cell r="JN835">
            <v>0</v>
          </cell>
          <cell r="JO835">
            <v>0</v>
          </cell>
          <cell r="JP835">
            <v>0</v>
          </cell>
          <cell r="JQ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-8.3544832952962791E-2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-8.3544832952962791E-2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0</v>
          </cell>
          <cell r="FF836">
            <v>0</v>
          </cell>
          <cell r="FG836">
            <v>0</v>
          </cell>
          <cell r="FH836">
            <v>0</v>
          </cell>
          <cell r="FI836">
            <v>0</v>
          </cell>
          <cell r="FJ836">
            <v>0</v>
          </cell>
          <cell r="FK836">
            <v>0</v>
          </cell>
          <cell r="FL836">
            <v>0</v>
          </cell>
          <cell r="FM836">
            <v>0</v>
          </cell>
          <cell r="FN836">
            <v>0</v>
          </cell>
          <cell r="FO836">
            <v>0</v>
          </cell>
          <cell r="FP836">
            <v>0</v>
          </cell>
          <cell r="FQ836">
            <v>0</v>
          </cell>
          <cell r="FR836">
            <v>0</v>
          </cell>
          <cell r="FS836">
            <v>0</v>
          </cell>
          <cell r="FT836">
            <v>0</v>
          </cell>
          <cell r="FU836">
            <v>0</v>
          </cell>
          <cell r="FV836">
            <v>0</v>
          </cell>
          <cell r="FW836">
            <v>0</v>
          </cell>
          <cell r="FX836">
            <v>0</v>
          </cell>
          <cell r="FY836">
            <v>0</v>
          </cell>
          <cell r="FZ836">
            <v>0</v>
          </cell>
          <cell r="GA836">
            <v>0</v>
          </cell>
          <cell r="GB836">
            <v>0</v>
          </cell>
          <cell r="GC836">
            <v>0</v>
          </cell>
          <cell r="GD836">
            <v>0</v>
          </cell>
          <cell r="GE836">
            <v>0</v>
          </cell>
          <cell r="GF836">
            <v>0</v>
          </cell>
          <cell r="GG836">
            <v>0</v>
          </cell>
          <cell r="GH836">
            <v>0</v>
          </cell>
          <cell r="GI836">
            <v>0</v>
          </cell>
          <cell r="GJ836">
            <v>0</v>
          </cell>
          <cell r="GK836">
            <v>0</v>
          </cell>
          <cell r="GL836">
            <v>0</v>
          </cell>
          <cell r="GM836">
            <v>0</v>
          </cell>
          <cell r="GN836">
            <v>0</v>
          </cell>
          <cell r="GO836">
            <v>0</v>
          </cell>
          <cell r="GP836">
            <v>0</v>
          </cell>
          <cell r="GQ836">
            <v>0</v>
          </cell>
          <cell r="GR836">
            <v>0</v>
          </cell>
          <cell r="GS836">
            <v>0</v>
          </cell>
          <cell r="GT836">
            <v>0</v>
          </cell>
          <cell r="GU836">
            <v>0</v>
          </cell>
          <cell r="GV836">
            <v>0</v>
          </cell>
          <cell r="GW836">
            <v>0</v>
          </cell>
          <cell r="GX836">
            <v>0</v>
          </cell>
          <cell r="GY836">
            <v>0</v>
          </cell>
          <cell r="GZ836">
            <v>0</v>
          </cell>
          <cell r="HA836">
            <v>0</v>
          </cell>
          <cell r="HB836">
            <v>0</v>
          </cell>
          <cell r="HC836">
            <v>0</v>
          </cell>
          <cell r="HD836">
            <v>0</v>
          </cell>
          <cell r="HE836">
            <v>0</v>
          </cell>
          <cell r="HF836">
            <v>0</v>
          </cell>
          <cell r="HG836">
            <v>0</v>
          </cell>
          <cell r="HH836">
            <v>0</v>
          </cell>
          <cell r="HI836">
            <v>0</v>
          </cell>
          <cell r="HJ836">
            <v>0</v>
          </cell>
          <cell r="HK836">
            <v>0</v>
          </cell>
          <cell r="HL836">
            <v>0</v>
          </cell>
          <cell r="HM836">
            <v>0</v>
          </cell>
          <cell r="HN836">
            <v>0</v>
          </cell>
          <cell r="HO836">
            <v>0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0</v>
          </cell>
          <cell r="HU836">
            <v>0</v>
          </cell>
          <cell r="HV836">
            <v>0</v>
          </cell>
          <cell r="HW836">
            <v>0</v>
          </cell>
          <cell r="HX836">
            <v>0</v>
          </cell>
          <cell r="HY836">
            <v>0</v>
          </cell>
          <cell r="HZ836">
            <v>0</v>
          </cell>
          <cell r="IA836">
            <v>0</v>
          </cell>
          <cell r="IB836">
            <v>0</v>
          </cell>
          <cell r="IC836">
            <v>0</v>
          </cell>
          <cell r="ID836">
            <v>0</v>
          </cell>
          <cell r="IE836">
            <v>0</v>
          </cell>
          <cell r="IF836">
            <v>0</v>
          </cell>
          <cell r="IG836">
            <v>0</v>
          </cell>
          <cell r="IH836">
            <v>0</v>
          </cell>
          <cell r="II836">
            <v>0</v>
          </cell>
          <cell r="IJ836">
            <v>0</v>
          </cell>
          <cell r="IK836">
            <v>0</v>
          </cell>
          <cell r="IL836">
            <v>0</v>
          </cell>
          <cell r="IM836">
            <v>0</v>
          </cell>
          <cell r="IN836">
            <v>0</v>
          </cell>
          <cell r="IO836">
            <v>0</v>
          </cell>
          <cell r="IP836">
            <v>0</v>
          </cell>
          <cell r="IQ836">
            <v>0</v>
          </cell>
          <cell r="IR836">
            <v>0</v>
          </cell>
          <cell r="IS836">
            <v>0</v>
          </cell>
          <cell r="IT836">
            <v>0</v>
          </cell>
          <cell r="IU836">
            <v>0</v>
          </cell>
          <cell r="IV836">
            <v>0</v>
          </cell>
          <cell r="IW836">
            <v>0</v>
          </cell>
          <cell r="IX836">
            <v>0</v>
          </cell>
          <cell r="IY836">
            <v>0</v>
          </cell>
          <cell r="IZ836">
            <v>0</v>
          </cell>
          <cell r="JA836">
            <v>0</v>
          </cell>
          <cell r="JB836">
            <v>0</v>
          </cell>
          <cell r="JC836">
            <v>0</v>
          </cell>
          <cell r="JD836">
            <v>0</v>
          </cell>
          <cell r="JE836">
            <v>0</v>
          </cell>
          <cell r="JF836">
            <v>0</v>
          </cell>
          <cell r="JG836">
            <v>0</v>
          </cell>
          <cell r="JH836">
            <v>0</v>
          </cell>
          <cell r="JI836">
            <v>0</v>
          </cell>
          <cell r="JJ836">
            <v>0</v>
          </cell>
          <cell r="JK836">
            <v>0</v>
          </cell>
          <cell r="JL836">
            <v>0</v>
          </cell>
          <cell r="JM836">
            <v>0</v>
          </cell>
          <cell r="JN836">
            <v>0</v>
          </cell>
          <cell r="JO836">
            <v>0</v>
          </cell>
          <cell r="JP836">
            <v>0</v>
          </cell>
          <cell r="JQ836">
            <v>0</v>
          </cell>
        </row>
        <row r="838">
          <cell r="F838">
            <v>6.5504814568848815</v>
          </cell>
          <cell r="G838">
            <v>-0.28581674773158738</v>
          </cell>
          <cell r="H838">
            <v>1.1226213371555787</v>
          </cell>
          <cell r="I838">
            <v>-2.2000351712704287</v>
          </cell>
          <cell r="J838">
            <v>-1.0823169880313799</v>
          </cell>
          <cell r="K838">
            <v>27.487813972256845</v>
          </cell>
          <cell r="L838">
            <v>-17.038323179469444</v>
          </cell>
          <cell r="M838">
            <v>0.44035914770211093</v>
          </cell>
          <cell r="N838">
            <v>6.9379498666821746</v>
          </cell>
          <cell r="O838">
            <v>-6.2798840047880731</v>
          </cell>
          <cell r="P838">
            <v>10.559848401971976</v>
          </cell>
          <cell r="Q838">
            <v>0.44118144108506385</v>
          </cell>
          <cell r="R838">
            <v>-3140.7636153784115</v>
          </cell>
          <cell r="S838">
            <v>-107.60033951437072</v>
          </cell>
          <cell r="T838">
            <v>-116.41323475856188</v>
          </cell>
          <cell r="U838">
            <v>49.681416440245812</v>
          </cell>
          <cell r="V838">
            <v>-13.81277054990278</v>
          </cell>
          <cell r="W838">
            <v>-156.69570922306593</v>
          </cell>
          <cell r="X838">
            <v>-434.35337750051258</v>
          </cell>
          <cell r="Y838">
            <v>-723.93006566757686</v>
          </cell>
          <cell r="Z838">
            <v>-686.38075852034672</v>
          </cell>
          <cell r="AA838">
            <v>-378.50143107541953</v>
          </cell>
          <cell r="AB838">
            <v>-160.00437122952098</v>
          </cell>
          <cell r="AC838">
            <v>-239.04638806496951</v>
          </cell>
          <cell r="AD838">
            <v>-173.70658571425884</v>
          </cell>
          <cell r="AE838">
            <v>-4041.8092197874794</v>
          </cell>
          <cell r="AF838">
            <v>-184.74210539666092</v>
          </cell>
          <cell r="AG838">
            <v>-242.74815805498656</v>
          </cell>
          <cell r="AH838">
            <v>-56.780127181504213</v>
          </cell>
          <cell r="AI838">
            <v>-103.79563911474543</v>
          </cell>
          <cell r="AJ838">
            <v>-239.23202110467537</v>
          </cell>
          <cell r="AK838">
            <v>-524.06138639945129</v>
          </cell>
          <cell r="AL838">
            <v>-821.47916533269745</v>
          </cell>
          <cell r="AM838">
            <v>-815.57882177148713</v>
          </cell>
          <cell r="AN838">
            <v>-420.16869178705383</v>
          </cell>
          <cell r="AO838">
            <v>-187.77570607047528</v>
          </cell>
          <cell r="AP838">
            <v>-237.34332359537802</v>
          </cell>
          <cell r="AQ838">
            <v>-208.10407397855306</v>
          </cell>
          <cell r="AR838">
            <v>-4215.1916960774688</v>
          </cell>
          <cell r="AS838">
            <v>-237.55242657395138</v>
          </cell>
          <cell r="AT838">
            <v>-223.73119652172318</v>
          </cell>
          <cell r="AU838">
            <v>-62.838778011795512</v>
          </cell>
          <cell r="AV838">
            <v>-143.61530975462847</v>
          </cell>
          <cell r="AW838">
            <v>-266.74694635238848</v>
          </cell>
          <cell r="AX838">
            <v>-462.94292696029152</v>
          </cell>
          <cell r="AY838">
            <v>-846.94766412617173</v>
          </cell>
          <cell r="AZ838">
            <v>-809.44623598633916</v>
          </cell>
          <cell r="BA838">
            <v>-491.91369183405186</v>
          </cell>
          <cell r="BB838">
            <v>-206.68535212861389</v>
          </cell>
          <cell r="BC838">
            <v>-235.74109699815745</v>
          </cell>
          <cell r="BD838">
            <v>-227.03007082937256</v>
          </cell>
          <cell r="BE838">
            <v>-5129.9682841106551</v>
          </cell>
          <cell r="BF838">
            <v>-222.39128988373704</v>
          </cell>
          <cell r="BG838">
            <v>-281.81779497126263</v>
          </cell>
          <cell r="BH838">
            <v>-126.9650691392344</v>
          </cell>
          <cell r="BI838">
            <v>-140.85690082927977</v>
          </cell>
          <cell r="BJ838">
            <v>-286.26982973686972</v>
          </cell>
          <cell r="BK838">
            <v>-675.0820036362129</v>
          </cell>
          <cell r="BL838">
            <v>-1058.0342065253644</v>
          </cell>
          <cell r="BM838">
            <v>-890.16910980941611</v>
          </cell>
          <cell r="BN838">
            <v>-561.76538489383529</v>
          </cell>
          <cell r="BO838">
            <v>-317.32111851573245</v>
          </cell>
          <cell r="BP838">
            <v>-282.7430223490519</v>
          </cell>
          <cell r="BQ838">
            <v>-286.55255382080213</v>
          </cell>
          <cell r="BR838">
            <v>-5178.5207989632036</v>
          </cell>
          <cell r="BS838">
            <v>-274.9074026123053</v>
          </cell>
          <cell r="BT838">
            <v>-313.58909049818249</v>
          </cell>
          <cell r="BU838">
            <v>-105.51709577054862</v>
          </cell>
          <cell r="BV838">
            <v>-5.3387597456458025</v>
          </cell>
          <cell r="BW838">
            <v>-150.53706165839685</v>
          </cell>
          <cell r="BX838">
            <v>-724.30094744388771</v>
          </cell>
          <cell r="BY838">
            <v>-946.60287725827402</v>
          </cell>
          <cell r="BZ838">
            <v>-1026.5431590586195</v>
          </cell>
          <cell r="CA838">
            <v>-616.51956597980097</v>
          </cell>
          <cell r="CB838">
            <v>-323.20365979726193</v>
          </cell>
          <cell r="CC838">
            <v>-365.77122191526178</v>
          </cell>
          <cell r="CD838">
            <v>-325.68995722498221</v>
          </cell>
          <cell r="CE838">
            <v>10133.875360899314</v>
          </cell>
          <cell r="CF838">
            <v>390.54970766082624</v>
          </cell>
          <cell r="CG838">
            <v>578.04089762234798</v>
          </cell>
          <cell r="CH838">
            <v>727.64133064943599</v>
          </cell>
          <cell r="CI838">
            <v>925.57102608316927</v>
          </cell>
          <cell r="CJ838">
            <v>1115.1866956442827</v>
          </cell>
          <cell r="CK838">
            <v>1321.0218874070852</v>
          </cell>
          <cell r="CL838">
            <v>1313.4109133636302</v>
          </cell>
          <cell r="CM838">
            <v>1137.4912081320163</v>
          </cell>
          <cell r="CN838">
            <v>957.07955167832188</v>
          </cell>
          <cell r="CO838">
            <v>715.67050019855378</v>
          </cell>
          <cell r="CP838">
            <v>597.30558339840718</v>
          </cell>
          <cell r="CQ838">
            <v>354.90605906120982</v>
          </cell>
          <cell r="CR838">
            <v>10293.675989061245</v>
          </cell>
          <cell r="CS838">
            <v>391.58054207493115</v>
          </cell>
          <cell r="CT838">
            <v>666.80007688412297</v>
          </cell>
          <cell r="CU838">
            <v>697.40798463550163</v>
          </cell>
          <cell r="CV838">
            <v>963.02532403987425</v>
          </cell>
          <cell r="CW838">
            <v>1159.2123114216229</v>
          </cell>
          <cell r="CX838">
            <v>1364.9682130397268</v>
          </cell>
          <cell r="CY838">
            <v>1293.3457679773965</v>
          </cell>
          <cell r="CZ838">
            <v>1141.8847315060284</v>
          </cell>
          <cell r="DA838">
            <v>969.53649196938022</v>
          </cell>
          <cell r="DB838">
            <v>740.2634920336568</v>
          </cell>
          <cell r="DC838">
            <v>536.38414225861743</v>
          </cell>
          <cell r="DD838">
            <v>369.2669112204776</v>
          </cell>
          <cell r="DE838">
            <v>10448.845453074726</v>
          </cell>
          <cell r="DF838">
            <v>374.65215661006368</v>
          </cell>
          <cell r="DG838">
            <v>645.60109029088926</v>
          </cell>
          <cell r="DH838">
            <v>812.39221226493828</v>
          </cell>
          <cell r="DI838">
            <v>907.9268622607633</v>
          </cell>
          <cell r="DJ838">
            <v>1223.4226621043053</v>
          </cell>
          <cell r="DK838">
            <v>1382.6673179786303</v>
          </cell>
          <cell r="DL838">
            <v>1290.4387882898372</v>
          </cell>
          <cell r="DM838">
            <v>1187.8625439965508</v>
          </cell>
          <cell r="DN838">
            <v>976.09850149923295</v>
          </cell>
          <cell r="DO838">
            <v>731.77271920048224</v>
          </cell>
          <cell r="DP838">
            <v>563.77474931231973</v>
          </cell>
          <cell r="DQ838">
            <v>352.235849266679</v>
          </cell>
          <cell r="DR838">
            <v>10565.816502174479</v>
          </cell>
          <cell r="DS838">
            <v>391.28418631530076</v>
          </cell>
          <cell r="DT838">
            <v>669.02766129786323</v>
          </cell>
          <cell r="DU838">
            <v>798.40418010627036</v>
          </cell>
          <cell r="DV838">
            <v>946.37306372028252</v>
          </cell>
          <cell r="DW838">
            <v>1234.08748468876</v>
          </cell>
          <cell r="DX838">
            <v>1371.158711221884</v>
          </cell>
          <cell r="DY838">
            <v>1303.280829530966</v>
          </cell>
          <cell r="DZ838">
            <v>1213.4969805732799</v>
          </cell>
          <cell r="EA838">
            <v>883.94712578848339</v>
          </cell>
          <cell r="EB838">
            <v>790.72698501660489</v>
          </cell>
          <cell r="EC838">
            <v>556.22352451687493</v>
          </cell>
          <cell r="ED838">
            <v>407.80576939776802</v>
          </cell>
          <cell r="EE838">
            <v>10970.320427106868</v>
          </cell>
          <cell r="EF838">
            <v>415.58613665305165</v>
          </cell>
          <cell r="EG838">
            <v>688.32536416624862</v>
          </cell>
          <cell r="EH838">
            <v>858.32186203250603</v>
          </cell>
          <cell r="EI838">
            <v>1008.5431958820554</v>
          </cell>
          <cell r="EJ838">
            <v>1264.3990812074771</v>
          </cell>
          <cell r="EK838">
            <v>1536.0779672777717</v>
          </cell>
          <cell r="EL838">
            <v>1283.9490466321058</v>
          </cell>
          <cell r="EM838">
            <v>1214.7112740998382</v>
          </cell>
          <cell r="EN838">
            <v>997.26807472132714</v>
          </cell>
          <cell r="EO838">
            <v>744.40953102019557</v>
          </cell>
          <cell r="EP838">
            <v>594.77870622868795</v>
          </cell>
          <cell r="EQ838">
            <v>363.95018718570645</v>
          </cell>
          <cell r="ER838">
            <v>11278.650034052669</v>
          </cell>
          <cell r="ES838">
            <v>440.31545531563825</v>
          </cell>
          <cell r="ET838">
            <v>707.08175913761806</v>
          </cell>
          <cell r="EU838">
            <v>933.58046256535454</v>
          </cell>
          <cell r="EV838">
            <v>1072.7822385957552</v>
          </cell>
          <cell r="EW838">
            <v>1347.1359487404989</v>
          </cell>
          <cell r="EX838">
            <v>1494.012258054805</v>
          </cell>
          <cell r="EY838">
            <v>1390.6636036093914</v>
          </cell>
          <cell r="EZ838">
            <v>1177.5855327718705</v>
          </cell>
          <cell r="FA838">
            <v>1007.6742199099008</v>
          </cell>
          <cell r="FB838">
            <v>783.51157320792117</v>
          </cell>
          <cell r="FC838">
            <v>544.46302286377613</v>
          </cell>
          <cell r="FD838">
            <v>379.8439592800205</v>
          </cell>
          <cell r="FE838">
            <v>11656.499529687106</v>
          </cell>
          <cell r="FF838">
            <v>431.68930895793983</v>
          </cell>
          <cell r="FG838">
            <v>697.62118427374298</v>
          </cell>
          <cell r="FH838">
            <v>819.27006400488608</v>
          </cell>
          <cell r="FI838">
            <v>1128.2282611004339</v>
          </cell>
          <cell r="FJ838">
            <v>1307.2343346490088</v>
          </cell>
          <cell r="FK838">
            <v>1518.079144003932</v>
          </cell>
          <cell r="FL838">
            <v>1497.4893411566536</v>
          </cell>
          <cell r="FM838">
            <v>1280.3881108073792</v>
          </cell>
          <cell r="FN838">
            <v>1121.2210459130456</v>
          </cell>
          <cell r="FO838">
            <v>808.52889195317402</v>
          </cell>
          <cell r="FP838">
            <v>638.64538521820941</v>
          </cell>
          <cell r="FQ838">
            <v>408.10445764873293</v>
          </cell>
          <cell r="FR838">
            <v>11590.519470136787</v>
          </cell>
          <cell r="FS838">
            <v>452.31032942917591</v>
          </cell>
          <cell r="FT838">
            <v>734.30454493534489</v>
          </cell>
          <cell r="FU838">
            <v>820.18588052614359</v>
          </cell>
          <cell r="FV838">
            <v>1068.2912628209306</v>
          </cell>
          <cell r="FW838">
            <v>1283.6635964668676</v>
          </cell>
          <cell r="FX838">
            <v>1537.8238556621945</v>
          </cell>
          <cell r="FY838">
            <v>1449.9788900818457</v>
          </cell>
          <cell r="FZ838">
            <v>1282.1150746285948</v>
          </cell>
          <cell r="GA838">
            <v>1105.0176374442217</v>
          </cell>
          <cell r="GB838">
            <v>798.39575481903012</v>
          </cell>
          <cell r="GC838">
            <v>587.53042515071866</v>
          </cell>
          <cell r="GD838">
            <v>470.90221817175916</v>
          </cell>
          <cell r="GE838">
            <v>11855.193276744598</v>
          </cell>
          <cell r="GF838">
            <v>457.58214466109985</v>
          </cell>
          <cell r="GG838">
            <v>735.96498251097728</v>
          </cell>
          <cell r="GH838">
            <v>860.24715715028287</v>
          </cell>
          <cell r="GI838">
            <v>1067.7418520861102</v>
          </cell>
          <cell r="GJ838">
            <v>1346.0377390439098</v>
          </cell>
          <cell r="GK838">
            <v>1567.8502520478796</v>
          </cell>
          <cell r="GL838">
            <v>1505.3296747367494</v>
          </cell>
          <cell r="GM838">
            <v>1332.5243269788316</v>
          </cell>
          <cell r="GN838">
            <v>1084.8070358519471</v>
          </cell>
          <cell r="GO838">
            <v>849.071289183521</v>
          </cell>
          <cell r="GP838">
            <v>619.45774940852425</v>
          </cell>
          <cell r="GQ838">
            <v>428.57907308475114</v>
          </cell>
          <cell r="GR838">
            <v>12278.27656333975</v>
          </cell>
          <cell r="GS838">
            <v>440.09044705721317</v>
          </cell>
          <cell r="GT838">
            <v>819.07838350667225</v>
          </cell>
          <cell r="GU838">
            <v>944.60618857794543</v>
          </cell>
          <cell r="GV838">
            <v>1127.9750517574721</v>
          </cell>
          <cell r="GW838">
            <v>1419.8239435463256</v>
          </cell>
          <cell r="GX838">
            <v>1603.4745802401521</v>
          </cell>
          <cell r="GY838">
            <v>1548.3465603396471</v>
          </cell>
          <cell r="GZ838">
            <v>1267.3855290244537</v>
          </cell>
          <cell r="HA838">
            <v>1156.6818121109172</v>
          </cell>
          <cell r="HB838">
            <v>875.9695097836684</v>
          </cell>
          <cell r="HC838">
            <v>638.28578894429666</v>
          </cell>
          <cell r="HD838">
            <v>436.55876845099556</v>
          </cell>
          <cell r="HE838">
            <v>310.45228772272822</v>
          </cell>
          <cell r="HF838">
            <v>23.32376881824166</v>
          </cell>
          <cell r="HG838">
            <v>47.958332427580899</v>
          </cell>
          <cell r="HH838">
            <v>13.856712644297659</v>
          </cell>
          <cell r="HI838">
            <v>-24.813594306779123</v>
          </cell>
          <cell r="HJ838">
            <v>60.610315985872148</v>
          </cell>
          <cell r="HK838">
            <v>37.857376503758132</v>
          </cell>
          <cell r="HL838">
            <v>52.421767504769377</v>
          </cell>
          <cell r="HM838">
            <v>330.50825326380436</v>
          </cell>
          <cell r="HN838">
            <v>-307.64721429171914</v>
          </cell>
          <cell r="HO838">
            <v>81.927179762642481</v>
          </cell>
          <cell r="HP838">
            <v>-56.045902438199846</v>
          </cell>
          <cell r="HQ838">
            <v>50.495291848535999</v>
          </cell>
          <cell r="HR838">
            <v>453.14915632735938</v>
          </cell>
          <cell r="HS838">
            <v>6.0020713661797345</v>
          </cell>
          <cell r="HT838">
            <v>61.222192688612267</v>
          </cell>
          <cell r="HU838">
            <v>21.391408932278864</v>
          </cell>
          <cell r="HV838">
            <v>41.111775130106253</v>
          </cell>
          <cell r="HW838">
            <v>16.471247985842638</v>
          </cell>
          <cell r="HX838">
            <v>41.985266482704901</v>
          </cell>
          <cell r="HY838">
            <v>80.441800104483264</v>
          </cell>
          <cell r="HZ838">
            <v>52.496474613697501</v>
          </cell>
          <cell r="IA838">
            <v>46.617653752880869</v>
          </cell>
          <cell r="IB838">
            <v>32.807450828840956</v>
          </cell>
          <cell r="IC838">
            <v>-12.645349138736492</v>
          </cell>
          <cell r="ID838">
            <v>65.247163580701454</v>
          </cell>
          <cell r="IE838">
            <v>571.50197857152671</v>
          </cell>
          <cell r="IF838">
            <v>-32.333511753182393</v>
          </cell>
          <cell r="IG838">
            <v>13.404805073805619</v>
          </cell>
          <cell r="IH838">
            <v>-13.886979529328528</v>
          </cell>
          <cell r="II838">
            <v>66.77089318545768</v>
          </cell>
          <cell r="IJ838">
            <v>11.789048056685715</v>
          </cell>
          <cell r="IK838">
            <v>84.734947983073653</v>
          </cell>
          <cell r="IL838">
            <v>34.10656147217378</v>
          </cell>
          <cell r="IM838">
            <v>135.3146956707933</v>
          </cell>
          <cell r="IN838">
            <v>51.983334584336262</v>
          </cell>
          <cell r="IO838">
            <v>-35.487418951001018</v>
          </cell>
          <cell r="IP838">
            <v>55.278868846333353</v>
          </cell>
          <cell r="IQ838">
            <v>199.82673393256846</v>
          </cell>
          <cell r="IR838">
            <v>445.23069310653955</v>
          </cell>
          <cell r="IS838">
            <v>36.909637695614947</v>
          </cell>
          <cell r="IT838">
            <v>-5.0746554678189568</v>
          </cell>
          <cell r="IU838">
            <v>20.164790533643099</v>
          </cell>
          <cell r="IV838">
            <v>16.307062489329837</v>
          </cell>
          <cell r="IW838">
            <v>-1.1689014003786724</v>
          </cell>
          <cell r="IX838">
            <v>121.32295996542962</v>
          </cell>
          <cell r="IY838">
            <v>59.094313231180422</v>
          </cell>
          <cell r="IZ838">
            <v>77.17260420153616</v>
          </cell>
          <cell r="JA838">
            <v>79.244978859060211</v>
          </cell>
          <cell r="JB838">
            <v>-2.3923548525199294</v>
          </cell>
          <cell r="JC838">
            <v>68.450692504673498</v>
          </cell>
          <cell r="JD838">
            <v>-24.80043465338531</v>
          </cell>
          <cell r="JE838">
            <v>10097.628875839058</v>
          </cell>
          <cell r="JF838">
            <v>496.61229278816609</v>
          </cell>
          <cell r="JG838">
            <v>668.202026421146</v>
          </cell>
          <cell r="JH838">
            <v>568.83544181832985</v>
          </cell>
          <cell r="JI838">
            <v>399.9393073250103</v>
          </cell>
          <cell r="JJ838">
            <v>608.0161638718273</v>
          </cell>
          <cell r="JK838">
            <v>1059.6269934821466</v>
          </cell>
          <cell r="JL838">
            <v>1673.1658614707412</v>
          </cell>
          <cell r="JM838">
            <v>1479.344989189296</v>
          </cell>
          <cell r="JN838">
            <v>1248.02870047529</v>
          </cell>
          <cell r="JO838">
            <v>480.18504589135409</v>
          </cell>
          <cell r="JP838">
            <v>862.12037702667294</v>
          </cell>
          <cell r="JQ838">
            <v>553.55167607869953</v>
          </cell>
        </row>
        <row r="839"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F839"/>
          <cell r="AG839"/>
          <cell r="AH839"/>
          <cell r="AI839"/>
          <cell r="AJ839"/>
          <cell r="AK839"/>
          <cell r="AL839"/>
          <cell r="AM839"/>
          <cell r="AN839"/>
          <cell r="AO839"/>
          <cell r="AP839"/>
          <cell r="AQ839"/>
          <cell r="AS839"/>
          <cell r="AT839"/>
          <cell r="AU839"/>
          <cell r="AV839"/>
          <cell r="AW839"/>
          <cell r="AX839"/>
          <cell r="AY839"/>
          <cell r="AZ839"/>
          <cell r="BA839"/>
          <cell r="BB839"/>
          <cell r="BC839"/>
          <cell r="BD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S839"/>
          <cell r="BT839"/>
          <cell r="BU839"/>
          <cell r="BV839"/>
          <cell r="BW839"/>
          <cell r="BX839"/>
          <cell r="BY839"/>
          <cell r="BZ839"/>
          <cell r="CA839"/>
          <cell r="CB839"/>
          <cell r="CC839"/>
          <cell r="CD839"/>
          <cell r="CF839"/>
          <cell r="CG839"/>
          <cell r="CH839"/>
          <cell r="CI839"/>
          <cell r="CJ839"/>
          <cell r="CK839"/>
          <cell r="CL839"/>
          <cell r="CM839"/>
          <cell r="CN839"/>
          <cell r="CO839"/>
          <cell r="CP839"/>
          <cell r="CQ839"/>
          <cell r="CS839"/>
          <cell r="CT839"/>
          <cell r="CU839"/>
          <cell r="CV839"/>
          <cell r="CW839"/>
          <cell r="CX839"/>
          <cell r="CY839"/>
          <cell r="CZ839"/>
          <cell r="DA839"/>
          <cell r="DB839"/>
          <cell r="DC839"/>
          <cell r="DD839"/>
          <cell r="DF839"/>
          <cell r="DG839"/>
          <cell r="DH839"/>
          <cell r="DI839"/>
          <cell r="DJ839"/>
          <cell r="DK839"/>
          <cell r="DL839"/>
          <cell r="DM839"/>
          <cell r="DN839"/>
          <cell r="DO839"/>
          <cell r="DP839"/>
          <cell r="DQ839"/>
          <cell r="DS839"/>
          <cell r="DT839"/>
          <cell r="DU839"/>
          <cell r="DV839"/>
          <cell r="DW839"/>
          <cell r="DX839"/>
          <cell r="DY839"/>
          <cell r="DZ839"/>
          <cell r="EA839"/>
          <cell r="EB839"/>
          <cell r="EC839"/>
          <cell r="ED839"/>
          <cell r="EF839"/>
          <cell r="EG839"/>
          <cell r="EH839"/>
          <cell r="EI839"/>
          <cell r="EJ839"/>
          <cell r="EK839"/>
          <cell r="EL839"/>
          <cell r="EM839"/>
          <cell r="EN839"/>
          <cell r="EO839"/>
          <cell r="EP839"/>
          <cell r="EQ839"/>
          <cell r="ES839"/>
          <cell r="ET839"/>
          <cell r="EU839"/>
          <cell r="EV839"/>
          <cell r="EW839"/>
          <cell r="EX839"/>
          <cell r="EY839"/>
          <cell r="EZ839"/>
          <cell r="FA839"/>
          <cell r="FB839"/>
          <cell r="FC839"/>
          <cell r="FD839"/>
          <cell r="FF839"/>
          <cell r="FG839"/>
          <cell r="FH839"/>
          <cell r="FI839"/>
          <cell r="FJ839"/>
          <cell r="FK839"/>
          <cell r="FL839"/>
          <cell r="FM839"/>
          <cell r="FN839"/>
          <cell r="FO839"/>
          <cell r="FP839"/>
          <cell r="FQ839"/>
          <cell r="FS839"/>
          <cell r="FT839"/>
          <cell r="FU839"/>
          <cell r="FV839"/>
          <cell r="FW839"/>
          <cell r="FX839"/>
          <cell r="FY839"/>
          <cell r="FZ839"/>
          <cell r="GA839"/>
          <cell r="GB839"/>
          <cell r="GC839"/>
          <cell r="GD839"/>
          <cell r="GF839"/>
          <cell r="GG839"/>
          <cell r="GH839"/>
          <cell r="GI839"/>
          <cell r="GJ839"/>
          <cell r="GK839"/>
          <cell r="GL839"/>
          <cell r="GM839"/>
          <cell r="GN839"/>
          <cell r="GO839"/>
          <cell r="GP839"/>
          <cell r="GQ839"/>
          <cell r="GS839"/>
          <cell r="GT839"/>
          <cell r="GU839"/>
          <cell r="GV839"/>
          <cell r="GW839"/>
          <cell r="GX839"/>
          <cell r="GY839"/>
          <cell r="GZ839"/>
          <cell r="HA839"/>
          <cell r="HB839"/>
          <cell r="HC839"/>
          <cell r="HD839"/>
          <cell r="HF839"/>
          <cell r="HG839"/>
          <cell r="HH839"/>
          <cell r="HI839"/>
          <cell r="HJ839"/>
          <cell r="HK839"/>
          <cell r="HL839"/>
          <cell r="HM839"/>
          <cell r="HN839"/>
          <cell r="HO839"/>
          <cell r="HP839"/>
          <cell r="HQ839"/>
          <cell r="HS839"/>
          <cell r="HT839"/>
          <cell r="HU839"/>
          <cell r="HV839"/>
          <cell r="HW839"/>
          <cell r="HX839"/>
          <cell r="HY839"/>
          <cell r="HZ839"/>
          <cell r="IA839"/>
          <cell r="IB839"/>
          <cell r="IC839"/>
          <cell r="ID839"/>
          <cell r="IF839"/>
          <cell r="IG839"/>
          <cell r="IH839"/>
          <cell r="II839"/>
          <cell r="IJ839"/>
          <cell r="IK839"/>
          <cell r="IL839"/>
          <cell r="IM839"/>
          <cell r="IN839"/>
          <cell r="IO839"/>
          <cell r="IP839"/>
          <cell r="IQ839"/>
          <cell r="IS839"/>
          <cell r="IT839"/>
          <cell r="IU839"/>
          <cell r="IV839"/>
          <cell r="IW839"/>
          <cell r="IX839"/>
          <cell r="IY839"/>
          <cell r="IZ839"/>
          <cell r="JA839"/>
          <cell r="JB839"/>
          <cell r="JC839"/>
          <cell r="JD839"/>
          <cell r="JF839"/>
          <cell r="JG839"/>
          <cell r="JH839"/>
          <cell r="JI839"/>
          <cell r="JJ839"/>
          <cell r="JK839"/>
          <cell r="JL839"/>
          <cell r="JM839"/>
          <cell r="JN839"/>
          <cell r="JO839"/>
          <cell r="JP839"/>
          <cell r="JQ839"/>
        </row>
        <row r="840">
          <cell r="A840" t="str">
            <v>Total Net Power Cost ($ 000)</v>
          </cell>
          <cell r="F840">
            <v>6.55103105026501</v>
          </cell>
          <cell r="G840">
            <v>-0.28581674773158738</v>
          </cell>
          <cell r="H840">
            <v>1.1225954622059362</v>
          </cell>
          <cell r="I840">
            <v>-2.3000828398580779</v>
          </cell>
          <cell r="J840">
            <v>-1.117915611495846</v>
          </cell>
          <cell r="K840">
            <v>28.285338989160664</v>
          </cell>
          <cell r="L840">
            <v>-14.397468711336842</v>
          </cell>
          <cell r="M840">
            <v>0.44035914770211093</v>
          </cell>
          <cell r="N840">
            <v>6.9379498666821746</v>
          </cell>
          <cell r="O840">
            <v>-6.2794849949978016</v>
          </cell>
          <cell r="P840">
            <v>10.610306800648686</v>
          </cell>
          <cell r="Q840">
            <v>0.44118144108506385</v>
          </cell>
          <cell r="R840">
            <v>-3213.6618591848528</v>
          </cell>
          <cell r="S840">
            <v>-108.47326623022673</v>
          </cell>
          <cell r="T840">
            <v>-116.8461527519612</v>
          </cell>
          <cell r="U840">
            <v>49.01292414958516</v>
          </cell>
          <cell r="V840">
            <v>-16.249864838890062</v>
          </cell>
          <cell r="W840">
            <v>-164.46361136368796</v>
          </cell>
          <cell r="X840">
            <v>-436.58427903683332</v>
          </cell>
          <cell r="Y840">
            <v>-743.98307083347754</v>
          </cell>
          <cell r="Z840">
            <v>-705.49430777021917</v>
          </cell>
          <cell r="AA840">
            <v>-394.49156466047862</v>
          </cell>
          <cell r="AB840">
            <v>-161.10952048592026</v>
          </cell>
          <cell r="AC840">
            <v>-241.29349407547852</v>
          </cell>
          <cell r="AD840">
            <v>-173.68565128726914</v>
          </cell>
          <cell r="AE840">
            <v>-4113.086641544709</v>
          </cell>
          <cell r="AF840">
            <v>-194.89304125578929</v>
          </cell>
          <cell r="AG840">
            <v>-243.01522117786953</v>
          </cell>
          <cell r="AH840">
            <v>-62.346059962776053</v>
          </cell>
          <cell r="AI840">
            <v>-104.90662550911657</v>
          </cell>
          <cell r="AJ840">
            <v>-248.38091889027419</v>
          </cell>
          <cell r="AK840">
            <v>-528.89165867321572</v>
          </cell>
          <cell r="AL840">
            <v>-833.11539576150244</v>
          </cell>
          <cell r="AM840">
            <v>-824.74006335668673</v>
          </cell>
          <cell r="AN840">
            <v>-427.3143166295049</v>
          </cell>
          <cell r="AO840">
            <v>-188.50863629680498</v>
          </cell>
          <cell r="AP840">
            <v>-242.65702182976383</v>
          </cell>
          <cell r="AQ840">
            <v>-214.31768220132653</v>
          </cell>
          <cell r="AR840">
            <v>-4357.6748975438531</v>
          </cell>
          <cell r="AS840">
            <v>-249.86425512457208</v>
          </cell>
          <cell r="AT840">
            <v>-224.70811000969843</v>
          </cell>
          <cell r="AU840">
            <v>-60.909557309987576</v>
          </cell>
          <cell r="AV840">
            <v>-145.68937652398017</v>
          </cell>
          <cell r="AW840">
            <v>-270.66174449080427</v>
          </cell>
          <cell r="AX840">
            <v>-466.59422677654948</v>
          </cell>
          <cell r="AY840">
            <v>-879.09011908071989</v>
          </cell>
          <cell r="AZ840">
            <v>-871.16225011668575</v>
          </cell>
          <cell r="BA840">
            <v>-505.39706230105367</v>
          </cell>
          <cell r="BB840">
            <v>-216.96272230180512</v>
          </cell>
          <cell r="BC840">
            <v>-236.8570785395641</v>
          </cell>
          <cell r="BD840">
            <v>-229.77839496832166</v>
          </cell>
          <cell r="BE840">
            <v>-5220.5715124685084</v>
          </cell>
          <cell r="BF840">
            <v>-227.06864712293827</v>
          </cell>
          <cell r="BG840">
            <v>-283.78587797482032</v>
          </cell>
          <cell r="BH840">
            <v>-125.51959872024236</v>
          </cell>
          <cell r="BI840">
            <v>-144.0612683431209</v>
          </cell>
          <cell r="BJ840">
            <v>-293.19466527270924</v>
          </cell>
          <cell r="BK840">
            <v>-682.00247197984572</v>
          </cell>
          <cell r="BL840">
            <v>-1064.0262556832022</v>
          </cell>
          <cell r="BM840">
            <v>-911.32514813616581</v>
          </cell>
          <cell r="BN840">
            <v>-587.96031253739784</v>
          </cell>
          <cell r="BO840">
            <v>-324.17192065954259</v>
          </cell>
          <cell r="BP840">
            <v>-289.49773936987185</v>
          </cell>
          <cell r="BQ840">
            <v>-287.9576066687805</v>
          </cell>
          <cell r="BR840">
            <v>-5245.6573925078264</v>
          </cell>
          <cell r="BS840">
            <v>-277.79952330028755</v>
          </cell>
          <cell r="BT840">
            <v>-315.0718869930206</v>
          </cell>
          <cell r="BU840">
            <v>-108.47415107671986</v>
          </cell>
          <cell r="BV840">
            <v>-5.795443325288943</v>
          </cell>
          <cell r="BW840">
            <v>-161.12089862202993</v>
          </cell>
          <cell r="BX840">
            <v>-731.3043747362608</v>
          </cell>
          <cell r="BY840">
            <v>-950.80088204490312</v>
          </cell>
          <cell r="BZ840">
            <v>-1037.6048007116588</v>
          </cell>
          <cell r="CA840">
            <v>-634.247619821017</v>
          </cell>
          <cell r="CB840">
            <v>-324.78283972323698</v>
          </cell>
          <cell r="CC840">
            <v>-374.03813961050128</v>
          </cell>
          <cell r="CD840">
            <v>-324.61683254292075</v>
          </cell>
          <cell r="CE840">
            <v>10127.664178413746</v>
          </cell>
          <cell r="CF840">
            <v>390.56983829087767</v>
          </cell>
          <cell r="CG840">
            <v>578.10503862524638</v>
          </cell>
          <cell r="CH840">
            <v>727.63935318274162</v>
          </cell>
          <cell r="CI840">
            <v>925.38933931903739</v>
          </cell>
          <cell r="CJ840">
            <v>1115.1715608912782</v>
          </cell>
          <cell r="CK840">
            <v>1317.4139835142996</v>
          </cell>
          <cell r="CL840">
            <v>1312.3485916809677</v>
          </cell>
          <cell r="CM840">
            <v>1137.4892469165479</v>
          </cell>
          <cell r="CN840">
            <v>957.04431459893021</v>
          </cell>
          <cell r="CO840">
            <v>714.32042541477131</v>
          </cell>
          <cell r="CP840">
            <v>597.25580848236677</v>
          </cell>
          <cell r="CQ840">
            <v>354.91667749674889</v>
          </cell>
          <cell r="CR840">
            <v>10277.968240896356</v>
          </cell>
          <cell r="CS840">
            <v>390.83831658805138</v>
          </cell>
          <cell r="CT840">
            <v>667.55372451143194</v>
          </cell>
          <cell r="CU840">
            <v>696.9480539826036</v>
          </cell>
          <cell r="CV840">
            <v>963.83609471988166</v>
          </cell>
          <cell r="CW840">
            <v>1159.2168480854743</v>
          </cell>
          <cell r="CX840">
            <v>1360.3423414673452</v>
          </cell>
          <cell r="CY840">
            <v>1289.5551333575058</v>
          </cell>
          <cell r="CZ840">
            <v>1141.1928650772315</v>
          </cell>
          <cell r="DA840">
            <v>963.25864024564726</v>
          </cell>
          <cell r="DB840">
            <v>737.85566684954392</v>
          </cell>
          <cell r="DC840">
            <v>544.79937952703767</v>
          </cell>
          <cell r="DD840">
            <v>362.57117648458643</v>
          </cell>
          <cell r="DE840">
            <v>10439.644658482051</v>
          </cell>
          <cell r="DF840">
            <v>373.7183276834694</v>
          </cell>
          <cell r="DG840">
            <v>648.42656595725566</v>
          </cell>
          <cell r="DH840">
            <v>807.54470009512443</v>
          </cell>
          <cell r="DI840">
            <v>907.70366731304966</v>
          </cell>
          <cell r="DJ840">
            <v>1228.353072386366</v>
          </cell>
          <cell r="DK840">
            <v>1382.7920504311187</v>
          </cell>
          <cell r="DL840">
            <v>1290.3504734037633</v>
          </cell>
          <cell r="DM840">
            <v>1187.8625439965472</v>
          </cell>
          <cell r="DN840">
            <v>968.27467657037778</v>
          </cell>
          <cell r="DO840">
            <v>724.85571399988839</v>
          </cell>
          <cell r="DP840">
            <v>562.75631275359046</v>
          </cell>
          <cell r="DQ840">
            <v>357.00655389151871</v>
          </cell>
          <cell r="DR840">
            <v>10547.380644054618</v>
          </cell>
          <cell r="DS840">
            <v>388.94851584214484</v>
          </cell>
          <cell r="DT840">
            <v>661.22688113801269</v>
          </cell>
          <cell r="DU840">
            <v>797.69846704258816</v>
          </cell>
          <cell r="DV840">
            <v>948.35147687402787</v>
          </cell>
          <cell r="DW840">
            <v>1234.131480910728</v>
          </cell>
          <cell r="DX840">
            <v>1372.1934009950783</v>
          </cell>
          <cell r="DY840">
            <v>1303.2808295309806</v>
          </cell>
          <cell r="DZ840">
            <v>1204.9835133941233</v>
          </cell>
          <cell r="EA840">
            <v>881.28754747138737</v>
          </cell>
          <cell r="EB840">
            <v>790.92725397970935</v>
          </cell>
          <cell r="EC840">
            <v>563.86886022006456</v>
          </cell>
          <cell r="ED840">
            <v>400.48241665574824</v>
          </cell>
          <cell r="EE840">
            <v>10970.713085445168</v>
          </cell>
          <cell r="EF840">
            <v>415.46370493403811</v>
          </cell>
          <cell r="EG840">
            <v>697.83944169799724</v>
          </cell>
          <cell r="EH840">
            <v>858.13098478557367</v>
          </cell>
          <cell r="EI840">
            <v>1008.3682801073592</v>
          </cell>
          <cell r="EJ840">
            <v>1264.3901421322516</v>
          </cell>
          <cell r="EK840">
            <v>1538.1040457103663</v>
          </cell>
          <cell r="EL840">
            <v>1280.5638201936672</v>
          </cell>
          <cell r="EM840">
            <v>1213.6060517578662</v>
          </cell>
          <cell r="EN840">
            <v>996.63847029079989</v>
          </cell>
          <cell r="EO840">
            <v>747.58008760117809</v>
          </cell>
          <cell r="EP840">
            <v>594.77870622868795</v>
          </cell>
          <cell r="EQ840">
            <v>355.24935000550613</v>
          </cell>
          <cell r="ER840">
            <v>11282.79044202558</v>
          </cell>
          <cell r="ES840">
            <v>442.07685146110452</v>
          </cell>
          <cell r="ET840">
            <v>707.43541352051034</v>
          </cell>
          <cell r="EU840">
            <v>932.4870973396246</v>
          </cell>
          <cell r="EV840">
            <v>1072.8497389294644</v>
          </cell>
          <cell r="EW840">
            <v>1352.3024224930705</v>
          </cell>
          <cell r="EX840">
            <v>1489.5890768701502</v>
          </cell>
          <cell r="EY840">
            <v>1390.4527713470234</v>
          </cell>
          <cell r="EZ840">
            <v>1183.4824279222521</v>
          </cell>
          <cell r="FA840">
            <v>1006.6551930066271</v>
          </cell>
          <cell r="FB840">
            <v>780.00089655253396</v>
          </cell>
          <cell r="FC840">
            <v>544.66056462570486</v>
          </cell>
          <cell r="FD840">
            <v>380.79798795744136</v>
          </cell>
          <cell r="FE840">
            <v>11633.020222793217</v>
          </cell>
          <cell r="FF840">
            <v>431.80763363132974</v>
          </cell>
          <cell r="FG840">
            <v>687.854638437002</v>
          </cell>
          <cell r="FH840">
            <v>817.56387023985735</v>
          </cell>
          <cell r="FI840">
            <v>1126.3180711712848</v>
          </cell>
          <cell r="FJ840">
            <v>1307.9329403503361</v>
          </cell>
          <cell r="FK840">
            <v>1519.040308749667</v>
          </cell>
          <cell r="FL840">
            <v>1498.4990659545365</v>
          </cell>
          <cell r="FM840">
            <v>1271.0123168154787</v>
          </cell>
          <cell r="FN840">
            <v>1120.6214469025981</v>
          </cell>
          <cell r="FO840">
            <v>805.70978414353885</v>
          </cell>
          <cell r="FP840">
            <v>638.55568874885648</v>
          </cell>
          <cell r="FQ840">
            <v>408.10445764873293</v>
          </cell>
          <cell r="FR840">
            <v>11574.151691104867</v>
          </cell>
          <cell r="FS840">
            <v>452.84910379513531</v>
          </cell>
          <cell r="FT840">
            <v>731.0985376442768</v>
          </cell>
          <cell r="FU840">
            <v>812.40600897787954</v>
          </cell>
          <cell r="FV840">
            <v>1069.2375921364146</v>
          </cell>
          <cell r="FW840">
            <v>1281.3946369720943</v>
          </cell>
          <cell r="FX840">
            <v>1538.5773819860624</v>
          </cell>
          <cell r="FY840">
            <v>1449.484207556965</v>
          </cell>
          <cell r="FZ840">
            <v>1280.2024454430903</v>
          </cell>
          <cell r="GA840">
            <v>1101.6437900433721</v>
          </cell>
          <cell r="GB840">
            <v>793.95164702823968</v>
          </cell>
          <cell r="GC840">
            <v>592.22428337230667</v>
          </cell>
          <cell r="GD840">
            <v>471.08205614909821</v>
          </cell>
          <cell r="GE840">
            <v>11855.109207705245</v>
          </cell>
          <cell r="GF840">
            <v>461.98080259983089</v>
          </cell>
          <cell r="GG840">
            <v>743.00799557331629</v>
          </cell>
          <cell r="GH840">
            <v>853.06876884968369</v>
          </cell>
          <cell r="GI840">
            <v>1068.5239086087386</v>
          </cell>
          <cell r="GJ840">
            <v>1347.9940162769053</v>
          </cell>
          <cell r="GK840">
            <v>1568.3523023464513</v>
          </cell>
          <cell r="GL840">
            <v>1505.3243672266835</v>
          </cell>
          <cell r="GM840">
            <v>1330.4986058572649</v>
          </cell>
          <cell r="GN840">
            <v>1079.4749072639424</v>
          </cell>
          <cell r="GO840">
            <v>849.17637981241569</v>
          </cell>
          <cell r="GP840">
            <v>619.60408405376074</v>
          </cell>
          <cell r="GQ840">
            <v>428.10306923634198</v>
          </cell>
          <cell r="GR840">
            <v>12278.497973212834</v>
          </cell>
          <cell r="GS840">
            <v>437.7553246937623</v>
          </cell>
          <cell r="GT840">
            <v>817.9580530384228</v>
          </cell>
          <cell r="GU840">
            <v>937.71126527564775</v>
          </cell>
          <cell r="GV840">
            <v>1128.0057908180606</v>
          </cell>
          <cell r="GW840">
            <v>1420.4583559802195</v>
          </cell>
          <cell r="GX840">
            <v>1603.5615612453184</v>
          </cell>
          <cell r="GY840">
            <v>1553.2714586608636</v>
          </cell>
          <cell r="GZ840">
            <v>1269.2450650813116</v>
          </cell>
          <cell r="HA840">
            <v>1169.0250848633368</v>
          </cell>
          <cell r="HB840">
            <v>875.54455482786943</v>
          </cell>
          <cell r="HC840">
            <v>637.98137787197629</v>
          </cell>
          <cell r="HD840">
            <v>427.98008085603942</v>
          </cell>
          <cell r="HE840">
            <v>289.41234768071445</v>
          </cell>
          <cell r="HF840">
            <v>13.723435261381383</v>
          </cell>
          <cell r="HG840">
            <v>50.835851346986601</v>
          </cell>
          <cell r="HH840">
            <v>13.334319479447913</v>
          </cell>
          <cell r="HI840">
            <v>-31.182798259327683</v>
          </cell>
          <cell r="HJ840">
            <v>61.137076424143743</v>
          </cell>
          <cell r="HK840">
            <v>38.890510375897975</v>
          </cell>
          <cell r="HL840">
            <v>49.23075908775354</v>
          </cell>
          <cell r="HM840">
            <v>325.8730166181922</v>
          </cell>
          <cell r="HN840">
            <v>-306.47661495003558</v>
          </cell>
          <cell r="HO840">
            <v>79.789117003481806</v>
          </cell>
          <cell r="HP840">
            <v>-63.033583977885428</v>
          </cell>
          <cell r="HQ840">
            <v>57.291259270772571</v>
          </cell>
          <cell r="HR840">
            <v>453.91093698516488</v>
          </cell>
          <cell r="HS840">
            <v>6.3454239497077651</v>
          </cell>
          <cell r="HT840">
            <v>61.066720772607368</v>
          </cell>
          <cell r="HU840">
            <v>18.323086943375529</v>
          </cell>
          <cell r="HV840">
            <v>39.349979591133888</v>
          </cell>
          <cell r="HW840">
            <v>16.925691762422503</v>
          </cell>
          <cell r="HX840">
            <v>42.154913175021647</v>
          </cell>
          <cell r="HY840">
            <v>80.441800104512367</v>
          </cell>
          <cell r="HZ840">
            <v>52.67789929616265</v>
          </cell>
          <cell r="IA840">
            <v>47.412294863257557</v>
          </cell>
          <cell r="IB840">
            <v>32.750091775829787</v>
          </cell>
          <cell r="IC840">
            <v>-13.179953359358478</v>
          </cell>
          <cell r="ID840">
            <v>69.642988110455917</v>
          </cell>
          <cell r="IE840">
            <v>638.7323158448562</v>
          </cell>
          <cell r="IF840">
            <v>-18.643137130886316</v>
          </cell>
          <cell r="IG840">
            <v>12.792059496205184</v>
          </cell>
          <cell r="IH840">
            <v>-15.275129511763225</v>
          </cell>
          <cell r="II840">
            <v>65.688337345898617</v>
          </cell>
          <cell r="IJ840">
            <v>11.730254044116009</v>
          </cell>
          <cell r="IK840">
            <v>84.774946839941549</v>
          </cell>
          <cell r="IL840">
            <v>57.013703969161725</v>
          </cell>
          <cell r="IM840">
            <v>164.21794635345577</v>
          </cell>
          <cell r="IN840">
            <v>51.027162499638507</v>
          </cell>
          <cell r="IO840">
            <v>-14.755529135727556</v>
          </cell>
          <cell r="IP840">
            <v>44.151367607817519</v>
          </cell>
          <cell r="IQ840">
            <v>196.01033346680924</v>
          </cell>
          <cell r="IR840">
            <v>446.50186468590982</v>
          </cell>
          <cell r="IS840">
            <v>45.635816874506418</v>
          </cell>
          <cell r="IT840">
            <v>5.3790507453377359</v>
          </cell>
          <cell r="IU840">
            <v>21.532848996605026</v>
          </cell>
          <cell r="IV840">
            <v>16.242763108530198</v>
          </cell>
          <cell r="IW840">
            <v>3.1007867611915572</v>
          </cell>
          <cell r="IX840">
            <v>120.94015724243945</v>
          </cell>
          <cell r="IY840">
            <v>59.263273927994305</v>
          </cell>
          <cell r="IZ840">
            <v>62.831067124265246</v>
          </cell>
          <cell r="JA840">
            <v>64.59944154942059</v>
          </cell>
          <cell r="JB840">
            <v>2.8417870292178122</v>
          </cell>
          <cell r="JC840">
            <v>85.583325811312534</v>
          </cell>
          <cell r="JD840">
            <v>-41.448454485042021</v>
          </cell>
          <cell r="JE840">
            <v>10209.498947830871</v>
          </cell>
          <cell r="JF840">
            <v>503.06377278926084</v>
          </cell>
          <cell r="JG840">
            <v>668.202026421146</v>
          </cell>
          <cell r="JH840">
            <v>595.72016011532105</v>
          </cell>
          <cell r="JI840">
            <v>407.7409168179729</v>
          </cell>
          <cell r="JJ840">
            <v>611.70507276925491</v>
          </cell>
          <cell r="JK840">
            <v>1069.3056362923962</v>
          </cell>
          <cell r="JL840">
            <v>1684.2145590002183</v>
          </cell>
          <cell r="JM840">
            <v>1476.6850350476452</v>
          </cell>
          <cell r="JN840">
            <v>1267.5947554487211</v>
          </cell>
          <cell r="JO840">
            <v>494.62232929602033</v>
          </cell>
          <cell r="JP840">
            <v>871.16935665547499</v>
          </cell>
          <cell r="JQ840">
            <v>559.47532717732247</v>
          </cell>
        </row>
        <row r="841"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F841"/>
          <cell r="AG841"/>
          <cell r="AH841"/>
          <cell r="AI841"/>
          <cell r="AJ841"/>
          <cell r="AK841"/>
          <cell r="AL841"/>
          <cell r="AM841"/>
          <cell r="AN841"/>
          <cell r="AO841"/>
          <cell r="AP841"/>
          <cell r="AQ841"/>
          <cell r="AS841"/>
          <cell r="AT841"/>
          <cell r="AU841"/>
          <cell r="AV841"/>
          <cell r="AW841"/>
          <cell r="AX841"/>
          <cell r="AY841"/>
          <cell r="AZ841"/>
          <cell r="BA841"/>
          <cell r="BB841"/>
          <cell r="BC841"/>
          <cell r="BD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S841"/>
          <cell r="BT841"/>
          <cell r="BU841"/>
          <cell r="BV841"/>
          <cell r="BW841"/>
          <cell r="BX841"/>
          <cell r="BY841"/>
          <cell r="BZ841"/>
          <cell r="CA841"/>
          <cell r="CB841"/>
          <cell r="CC841"/>
          <cell r="CD841"/>
          <cell r="CF841"/>
          <cell r="CG841"/>
          <cell r="CH841"/>
          <cell r="CI841"/>
          <cell r="CJ841"/>
          <cell r="CK841"/>
          <cell r="CL841"/>
          <cell r="CM841"/>
          <cell r="CN841"/>
          <cell r="CO841"/>
          <cell r="CP841"/>
          <cell r="CQ841"/>
          <cell r="CS841"/>
          <cell r="CT841"/>
          <cell r="CU841"/>
          <cell r="CV841"/>
          <cell r="CW841"/>
          <cell r="CX841"/>
          <cell r="CY841"/>
          <cell r="CZ841"/>
          <cell r="DA841"/>
          <cell r="DB841"/>
          <cell r="DC841"/>
          <cell r="DD841"/>
          <cell r="DF841"/>
          <cell r="DG841"/>
          <cell r="DH841"/>
          <cell r="DI841"/>
          <cell r="DJ841"/>
          <cell r="DK841"/>
          <cell r="DL841"/>
          <cell r="DM841"/>
          <cell r="DN841"/>
          <cell r="DO841"/>
          <cell r="DP841"/>
          <cell r="DQ841"/>
          <cell r="DS841"/>
          <cell r="DT841"/>
          <cell r="DU841"/>
          <cell r="DV841"/>
          <cell r="DW841"/>
          <cell r="DX841"/>
          <cell r="DY841"/>
          <cell r="DZ841"/>
          <cell r="EA841"/>
          <cell r="EB841"/>
          <cell r="EC841"/>
          <cell r="ED841"/>
          <cell r="EF841"/>
          <cell r="EG841"/>
          <cell r="EH841"/>
          <cell r="EI841"/>
          <cell r="EJ841"/>
          <cell r="EK841"/>
          <cell r="EL841"/>
          <cell r="EM841"/>
          <cell r="EN841"/>
          <cell r="EO841"/>
          <cell r="EP841"/>
          <cell r="EQ841"/>
          <cell r="ES841"/>
          <cell r="ET841"/>
          <cell r="EU841"/>
          <cell r="EV841"/>
          <cell r="EW841"/>
          <cell r="EX841"/>
          <cell r="EY841"/>
          <cell r="EZ841"/>
          <cell r="FA841"/>
          <cell r="FB841"/>
          <cell r="FC841"/>
          <cell r="FD841"/>
          <cell r="FF841"/>
          <cell r="FG841"/>
          <cell r="FH841"/>
          <cell r="FI841"/>
          <cell r="FJ841"/>
          <cell r="FK841"/>
          <cell r="FL841"/>
          <cell r="FM841"/>
          <cell r="FN841"/>
          <cell r="FO841"/>
          <cell r="FP841"/>
          <cell r="FQ841"/>
          <cell r="FS841"/>
          <cell r="FT841"/>
          <cell r="FU841"/>
          <cell r="FV841"/>
          <cell r="FW841"/>
          <cell r="FX841"/>
          <cell r="FY841"/>
          <cell r="FZ841"/>
          <cell r="GA841"/>
          <cell r="GB841"/>
          <cell r="GC841"/>
          <cell r="GD841"/>
          <cell r="GF841"/>
          <cell r="GG841"/>
          <cell r="GH841"/>
          <cell r="GI841"/>
          <cell r="GJ841"/>
          <cell r="GK841"/>
          <cell r="GL841"/>
          <cell r="GM841"/>
          <cell r="GN841"/>
          <cell r="GO841"/>
          <cell r="GP841"/>
          <cell r="GQ841"/>
          <cell r="GS841"/>
          <cell r="GT841"/>
          <cell r="GU841"/>
          <cell r="GV841"/>
          <cell r="GW841"/>
          <cell r="GX841"/>
          <cell r="GY841"/>
          <cell r="GZ841"/>
          <cell r="HA841"/>
          <cell r="HB841"/>
          <cell r="HC841"/>
          <cell r="HD841"/>
          <cell r="HF841"/>
          <cell r="HG841"/>
          <cell r="HH841"/>
          <cell r="HI841"/>
          <cell r="HJ841"/>
          <cell r="HK841"/>
          <cell r="HL841"/>
          <cell r="HM841"/>
          <cell r="HN841"/>
          <cell r="HO841"/>
          <cell r="HP841"/>
          <cell r="HQ841"/>
          <cell r="HS841"/>
          <cell r="HT841"/>
          <cell r="HU841"/>
          <cell r="HV841"/>
          <cell r="HW841"/>
          <cell r="HX841"/>
          <cell r="HY841"/>
          <cell r="HZ841"/>
          <cell r="IA841"/>
          <cell r="IB841"/>
          <cell r="IC841"/>
          <cell r="ID841"/>
          <cell r="IF841"/>
          <cell r="IG841"/>
          <cell r="IH841"/>
          <cell r="II841"/>
          <cell r="IJ841"/>
          <cell r="IK841"/>
          <cell r="IL841"/>
          <cell r="IM841"/>
          <cell r="IN841"/>
          <cell r="IO841"/>
          <cell r="IP841"/>
          <cell r="IQ841"/>
          <cell r="IS841"/>
          <cell r="IT841"/>
          <cell r="IU841"/>
          <cell r="IV841"/>
          <cell r="IW841"/>
          <cell r="IX841"/>
          <cell r="IY841"/>
          <cell r="IZ841"/>
          <cell r="JA841"/>
          <cell r="JB841"/>
          <cell r="JC841"/>
          <cell r="JD841"/>
          <cell r="JF841"/>
          <cell r="JG841"/>
          <cell r="JH841"/>
          <cell r="JI841"/>
          <cell r="JJ841"/>
          <cell r="JK841"/>
          <cell r="JL841"/>
          <cell r="JM841"/>
          <cell r="JN841"/>
          <cell r="JO841"/>
          <cell r="JP841"/>
          <cell r="JQ841"/>
        </row>
        <row r="842">
          <cell r="A842" t="str">
            <v>Net Power Cost/Net System Load ($/MWH)</v>
          </cell>
          <cell r="D842">
            <v>0</v>
          </cell>
          <cell r="F842">
            <v>1.1811270396595575E-3</v>
          </cell>
          <cell r="G842">
            <v>-6.3642092419158303E-5</v>
          </cell>
          <cell r="H842">
            <v>2.205962665922101E-4</v>
          </cell>
          <cell r="I842">
            <v>-4.8119885441000321E-4</v>
          </cell>
          <cell r="J842">
            <v>-2.2251630256242549E-4</v>
          </cell>
          <cell r="K842">
            <v>5.2040331818652419E-3</v>
          </cell>
          <cell r="L842">
            <v>-2.2960139533605428E-3</v>
          </cell>
          <cell r="M842">
            <v>7.3137476992002348E-5</v>
          </cell>
          <cell r="N842">
            <v>1.3529645610628194E-3</v>
          </cell>
          <cell r="O842">
            <v>-1.2735492359577938E-3</v>
          </cell>
          <cell r="P842">
            <v>2.0818952833892013E-3</v>
          </cell>
          <cell r="Q842">
            <v>8.0602171474986051E-5</v>
          </cell>
          <cell r="R842">
            <v>-5.1688698164742419E-2</v>
          </cell>
          <cell r="S842">
            <v>-1.9522305783020499E-2</v>
          </cell>
          <cell r="T842">
            <v>-2.3632636705144705E-2</v>
          </cell>
          <cell r="U842">
            <v>9.6888479154957352E-3</v>
          </cell>
          <cell r="V842">
            <v>-3.4238516175557621E-3</v>
          </cell>
          <cell r="W842">
            <v>-3.3024818569518999E-2</v>
          </cell>
          <cell r="X842">
            <v>-8.1639063744244567E-2</v>
          </cell>
          <cell r="Y842">
            <v>-0.12903461351935164</v>
          </cell>
          <cell r="Z842">
            <v>-0.11928306310136882</v>
          </cell>
          <cell r="AA842">
            <v>-7.640645054611106E-2</v>
          </cell>
          <cell r="AB842">
            <v>-3.1989035208205285E-2</v>
          </cell>
          <cell r="AC842">
            <v>-4.7792771964717318E-2</v>
          </cell>
          <cell r="AD842">
            <v>-3.2260956165648835E-2</v>
          </cell>
          <cell r="AE842">
            <v>-6.3320998059580802E-2</v>
          </cell>
          <cell r="AF842">
            <v>-3.3633629920012176E-2</v>
          </cell>
          <cell r="AG842">
            <v>-4.785556640346833E-2</v>
          </cell>
          <cell r="AH842">
            <v>-1.3720594212523807E-2</v>
          </cell>
          <cell r="AI842">
            <v>-2.1119275523457492E-2</v>
          </cell>
          <cell r="AJ842">
            <v>-4.7190922924116308E-2</v>
          </cell>
          <cell r="AK842">
            <v>-9.5581480247405537E-2</v>
          </cell>
          <cell r="AL842">
            <v>-0.14105547693245057</v>
          </cell>
          <cell r="AM842">
            <v>-0.13703200575022123</v>
          </cell>
          <cell r="AN842">
            <v>-7.9267063402490123E-2</v>
          </cell>
          <cell r="AO842">
            <v>-3.5791594811680483E-2</v>
          </cell>
          <cell r="AP842">
            <v>-4.8182967338741278E-2</v>
          </cell>
          <cell r="AQ842">
            <v>-3.7023991907334519E-2</v>
          </cell>
          <cell r="AR842">
            <v>-6.2010851399628919E-2</v>
          </cell>
          <cell r="AS842">
            <v>-4.1192563789398839E-2</v>
          </cell>
          <cell r="AT842">
            <v>-3.850532122793382E-2</v>
          </cell>
          <cell r="AU842">
            <v>-1.1292650226160106E-2</v>
          </cell>
          <cell r="AV842">
            <v>-2.7290133701723729E-2</v>
          </cell>
          <cell r="AW842">
            <v>-4.8200455244895579E-2</v>
          </cell>
          <cell r="AX842">
            <v>-7.7962769213786309E-2</v>
          </cell>
          <cell r="AY842">
            <v>-0.13047305093292927</v>
          </cell>
          <cell r="AZ842">
            <v>-0.13327003840818108</v>
          </cell>
          <cell r="BA842">
            <v>-8.6368146907666699E-2</v>
          </cell>
          <cell r="BB842">
            <v>-3.9235451428418333E-2</v>
          </cell>
          <cell r="BC842">
            <v>-4.1782253466376318E-2</v>
          </cell>
          <cell r="BD842">
            <v>-4.0688099966356361E-2</v>
          </cell>
          <cell r="BE842">
            <v>-7.3145393722882091E-2</v>
          </cell>
          <cell r="BF842">
            <v>-3.5947434741606443E-2</v>
          </cell>
          <cell r="BG842">
            <v>-5.1050993524635047E-2</v>
          </cell>
          <cell r="BH842">
            <v>-2.3807129503364166E-2</v>
          </cell>
          <cell r="BI842">
            <v>-2.5690796320790521E-2</v>
          </cell>
          <cell r="BJ842">
            <v>-5.0355033954105899E-2</v>
          </cell>
          <cell r="BK842">
            <v>-0.1128467033943652</v>
          </cell>
          <cell r="BL842">
            <v>-0.15934723160006925</v>
          </cell>
          <cell r="BM842">
            <v>-0.13703882005636991</v>
          </cell>
          <cell r="BN842">
            <v>-0.10172235884211567</v>
          </cell>
          <cell r="BO842">
            <v>-5.6948987528316675E-2</v>
          </cell>
          <cell r="BP842">
            <v>-5.1085444473869757E-2</v>
          </cell>
          <cell r="BQ842">
            <v>-4.6760273119971885E-2</v>
          </cell>
          <cell r="BR842">
            <v>-6.528191872193112E-2</v>
          </cell>
          <cell r="BS842">
            <v>-3.7804286158936051E-2</v>
          </cell>
          <cell r="BT842">
            <v>-4.938681257813915E-2</v>
          </cell>
          <cell r="BU842">
            <v>-1.1585065815419071E-2</v>
          </cell>
          <cell r="BV842">
            <v>5.6109717661207981E-3</v>
          </cell>
          <cell r="BW842">
            <v>-2.112432129484354E-2</v>
          </cell>
          <cell r="BX842">
            <v>-0.10714103881710813</v>
          </cell>
          <cell r="BY842">
            <v>-0.13082874447908388</v>
          </cell>
          <cell r="BZ842">
            <v>-0.14776692618303244</v>
          </cell>
          <cell r="CA842">
            <v>-0.10256398086666396</v>
          </cell>
          <cell r="CB842">
            <v>-4.8856245198479087E-2</v>
          </cell>
          <cell r="CC842">
            <v>-6.0309091870052622E-2</v>
          </cell>
          <cell r="CD842">
            <v>-5.0803973425042948E-2</v>
          </cell>
          <cell r="CE842">
            <v>0.12908022144217846</v>
          </cell>
          <cell r="CF842">
            <v>5.8073323473664562E-2</v>
          </cell>
          <cell r="CG842">
            <v>9.4358922683999147E-2</v>
          </cell>
          <cell r="CH842">
            <v>0.11184926548541618</v>
          </cell>
          <cell r="CI842">
            <v>0.15002069321743683</v>
          </cell>
          <cell r="CJ842">
            <v>0.17584964122492508</v>
          </cell>
          <cell r="CK842">
            <v>0.19612157443213896</v>
          </cell>
          <cell r="CL842">
            <v>0.17700390621594564</v>
          </cell>
          <cell r="CM842">
            <v>0.15987553955580747</v>
          </cell>
          <cell r="CN842">
            <v>0.15210197729517877</v>
          </cell>
          <cell r="CO842">
            <v>0.11515636373165705</v>
          </cell>
          <cell r="CP842">
            <v>9.5158316669273546E-2</v>
          </cell>
          <cell r="CQ842">
            <v>5.3472203269463225E-2</v>
          </cell>
          <cell r="CR842">
            <v>0.12832963956737409</v>
          </cell>
          <cell r="CS842">
            <v>5.7379468009204793E-2</v>
          </cell>
          <cell r="CT842">
            <v>0.10357119567571438</v>
          </cell>
          <cell r="CU842">
            <v>0.10542257927047416</v>
          </cell>
          <cell r="CV842">
            <v>0.15343186249318919</v>
          </cell>
          <cell r="CW842">
            <v>0.17801622021307395</v>
          </cell>
          <cell r="CX842">
            <v>0.19866186956531173</v>
          </cell>
          <cell r="CY842">
            <v>0.1708648676073059</v>
          </cell>
          <cell r="CZ842">
            <v>0.15714101990371709</v>
          </cell>
          <cell r="DA842">
            <v>0.15071434457042709</v>
          </cell>
          <cell r="DB842">
            <v>0.11433829175248889</v>
          </cell>
          <cell r="DC842">
            <v>8.5161115895178052E-2</v>
          </cell>
          <cell r="DD842">
            <v>5.5385922967370549E-2</v>
          </cell>
          <cell r="DE842">
            <v>0.12894064991620624</v>
          </cell>
          <cell r="DF842">
            <v>5.386322627347262E-2</v>
          </cell>
          <cell r="DG842">
            <v>0.10130961720544285</v>
          </cell>
          <cell r="DH842">
            <v>0.12426725158106322</v>
          </cell>
          <cell r="DI842">
            <v>0.14285947818411593</v>
          </cell>
          <cell r="DJ842">
            <v>0.18585808049014219</v>
          </cell>
          <cell r="DK842">
            <v>0.20219383342861619</v>
          </cell>
          <cell r="DL842">
            <v>0.16820771035666748</v>
          </cell>
          <cell r="DM842">
            <v>0.1612194060479073</v>
          </cell>
          <cell r="DN842">
            <v>0.15067773596702594</v>
          </cell>
          <cell r="DO842">
            <v>0.11077041556602829</v>
          </cell>
          <cell r="DP842">
            <v>8.6351803714316444E-2</v>
          </cell>
          <cell r="DQ842">
            <v>5.2256257465844058E-2</v>
          </cell>
          <cell r="DR842">
            <v>0.12809337900989526</v>
          </cell>
          <cell r="DS842">
            <v>5.5878634083160961E-2</v>
          </cell>
          <cell r="DT842">
            <v>0.10380080774927958</v>
          </cell>
          <cell r="DU842">
            <v>0.1179123783457694</v>
          </cell>
          <cell r="DV842">
            <v>0.14614094177742132</v>
          </cell>
          <cell r="DW842">
            <v>0.1783965790718991</v>
          </cell>
          <cell r="DX842">
            <v>0.18774361841229847</v>
          </cell>
          <cell r="DY842">
            <v>0.16949403070875846</v>
          </cell>
          <cell r="DZ842">
            <v>0.1625457939238597</v>
          </cell>
          <cell r="EA842">
            <v>0.13361968610205377</v>
          </cell>
          <cell r="EB842">
            <v>0.12358547689028754</v>
          </cell>
          <cell r="EC842">
            <v>8.6046845274329042E-2</v>
          </cell>
          <cell r="ED842">
            <v>5.8218314357710632E-2</v>
          </cell>
          <cell r="EE842">
            <v>0.13347333479090651</v>
          </cell>
          <cell r="EF842">
            <v>5.895917647365323E-2</v>
          </cell>
          <cell r="EG842">
            <v>0.10814855625601361</v>
          </cell>
          <cell r="EH842">
            <v>0.12601034464729288</v>
          </cell>
          <cell r="EI842">
            <v>0.15604435213431778</v>
          </cell>
          <cell r="EJ842">
            <v>0.18929562640349928</v>
          </cell>
          <cell r="EK842">
            <v>0.22594530757883113</v>
          </cell>
          <cell r="EL842">
            <v>0.16509447301167723</v>
          </cell>
          <cell r="EM842">
            <v>0.16277071980452007</v>
          </cell>
          <cell r="EN842">
            <v>0.15170054093838292</v>
          </cell>
          <cell r="EO842">
            <v>0.11293349541591446</v>
          </cell>
          <cell r="EP842">
            <v>8.9884876029858507E-2</v>
          </cell>
          <cell r="EQ842">
            <v>5.1127705602028506E-2</v>
          </cell>
          <cell r="ER842">
            <v>0.13597841840603131</v>
          </cell>
          <cell r="ES842">
            <v>6.2078238988989565E-2</v>
          </cell>
          <cell r="ET842">
            <v>0.10604059863420279</v>
          </cell>
          <cell r="EU842">
            <v>0.13594568829514841</v>
          </cell>
          <cell r="EV842">
            <v>0.15889405014828561</v>
          </cell>
          <cell r="EW842">
            <v>0.20116839125498664</v>
          </cell>
          <cell r="EX842">
            <v>0.21361383348187957</v>
          </cell>
          <cell r="EY842">
            <v>0.17799906362240936</v>
          </cell>
          <cell r="EZ842">
            <v>0.15777205129940564</v>
          </cell>
          <cell r="FA842">
            <v>0.15228905004216964</v>
          </cell>
          <cell r="FB842">
            <v>0.11861126631313557</v>
          </cell>
          <cell r="FC842">
            <v>8.1386965281028623E-2</v>
          </cell>
          <cell r="FD842">
            <v>5.6224632262565244E-2</v>
          </cell>
          <cell r="FE842">
            <v>0.13867685493798332</v>
          </cell>
          <cell r="FF842">
            <v>5.9548690606496146E-2</v>
          </cell>
          <cell r="FG842">
            <v>0.10430463841153159</v>
          </cell>
          <cell r="FH842">
            <v>0.11937664937540848</v>
          </cell>
          <cell r="FI842">
            <v>0.17045616468740921</v>
          </cell>
          <cell r="FJ842">
            <v>0.19390205808956473</v>
          </cell>
          <cell r="FK842">
            <v>0.2141108660091966</v>
          </cell>
          <cell r="FL842">
            <v>0.19051033353674152</v>
          </cell>
          <cell r="FM842">
            <v>0.16838499846526478</v>
          </cell>
          <cell r="FN842">
            <v>0.16738113703009994</v>
          </cell>
          <cell r="FO842">
            <v>0.12115794227574739</v>
          </cell>
          <cell r="FP842">
            <v>9.4689910198173521E-2</v>
          </cell>
          <cell r="FQ842">
            <v>5.7440199850562035E-2</v>
          </cell>
          <cell r="FR842">
            <v>0.13542814988060581</v>
          </cell>
          <cell r="FS842">
            <v>6.1920499558688169E-2</v>
          </cell>
          <cell r="FT842">
            <v>0.10842958897164534</v>
          </cell>
          <cell r="FU842">
            <v>0.11461191017661498</v>
          </cell>
          <cell r="FV842">
            <v>0.16079090363703052</v>
          </cell>
          <cell r="FW842">
            <v>0.18404407206329942</v>
          </cell>
          <cell r="FX842">
            <v>0.20896183152765779</v>
          </cell>
          <cell r="FY842">
            <v>0.18112726895511821</v>
          </cell>
          <cell r="FZ842">
            <v>0.16678937049389919</v>
          </cell>
          <cell r="GA842">
            <v>0.16235828906221572</v>
          </cell>
          <cell r="GB842">
            <v>0.11679949723951211</v>
          </cell>
          <cell r="GC842">
            <v>8.6056811195024174E-2</v>
          </cell>
          <cell r="GD842">
            <v>6.3857612963383659E-2</v>
          </cell>
          <cell r="GE842">
            <v>0.13567927496473109</v>
          </cell>
          <cell r="GF842">
            <v>6.2147939083695425E-2</v>
          </cell>
          <cell r="GG842">
            <v>0.10870735957812228</v>
          </cell>
          <cell r="GH842">
            <v>0.11740741354015327</v>
          </cell>
          <cell r="GI842">
            <v>0.15653298287735673</v>
          </cell>
          <cell r="GJ842">
            <v>0.18951060965246747</v>
          </cell>
          <cell r="GK842">
            <v>0.20693456951245892</v>
          </cell>
          <cell r="GL842">
            <v>0.18170322933454841</v>
          </cell>
          <cell r="GM842">
            <v>0.16928107830069461</v>
          </cell>
          <cell r="GN842">
            <v>0.15626584064081794</v>
          </cell>
          <cell r="GO842">
            <v>0.12345449343719661</v>
          </cell>
          <cell r="GP842">
            <v>8.8771088779846963E-2</v>
          </cell>
          <cell r="GQ842">
            <v>5.8362783230045068E-2</v>
          </cell>
          <cell r="GR842">
            <v>0.13735149386746548</v>
          </cell>
          <cell r="GS842">
            <v>5.8224401473755738E-2</v>
          </cell>
          <cell r="GT842">
            <v>0.11436305990890128</v>
          </cell>
          <cell r="GU842">
            <v>0.12587594448602779</v>
          </cell>
          <cell r="GV842">
            <v>0.16100702092067021</v>
          </cell>
          <cell r="GW842">
            <v>0.19382226637248934</v>
          </cell>
          <cell r="GX842">
            <v>0.20638492526047614</v>
          </cell>
          <cell r="GY842">
            <v>0.18555695336287892</v>
          </cell>
          <cell r="GZ842">
            <v>0.15937485949184227</v>
          </cell>
          <cell r="HA842">
            <v>0.16453696848519339</v>
          </cell>
          <cell r="HB842">
            <v>0.1233237719120388</v>
          </cell>
          <cell r="HC842">
            <v>8.957972645969825E-2</v>
          </cell>
          <cell r="HD842">
            <v>6.0786937210506764E-2</v>
          </cell>
          <cell r="HE842">
            <v>2.7685251829678847E-3</v>
          </cell>
          <cell r="HF842">
            <v>1.6661015851635597E-3</v>
          </cell>
          <cell r="HG842">
            <v>8.4070945473095904E-3</v>
          </cell>
          <cell r="HH842">
            <v>1.5166382924759469E-3</v>
          </cell>
          <cell r="HI842">
            <v>-4.9646561004070833E-3</v>
          </cell>
          <cell r="HJ842">
            <v>7.6883860136911508E-3</v>
          </cell>
          <cell r="HK842">
            <v>5.0247707111698153E-3</v>
          </cell>
          <cell r="HL842">
            <v>7.1871397249871904E-3</v>
          </cell>
          <cell r="HM842">
            <v>3.8131836925873408E-2</v>
          </cell>
          <cell r="HN842">
            <v>-4.2900182847833257E-2</v>
          </cell>
          <cell r="HO842">
            <v>1.0852690505102291E-2</v>
          </cell>
          <cell r="HP842">
            <v>-8.2513608541692207E-3</v>
          </cell>
          <cell r="HQ842">
            <v>7.629325863737435E-3</v>
          </cell>
          <cell r="HR842">
            <v>4.9783369237488273E-3</v>
          </cell>
          <cell r="HS842">
            <v>5.4007581416470885E-4</v>
          </cell>
          <cell r="HT842">
            <v>9.3513777467464365E-3</v>
          </cell>
          <cell r="HU842">
            <v>2.7525877169356505E-3</v>
          </cell>
          <cell r="HV842">
            <v>5.7087984701311711E-3</v>
          </cell>
          <cell r="HW842">
            <v>2.9839318943247761E-3</v>
          </cell>
          <cell r="HX842">
            <v>3.8140752724835636E-3</v>
          </cell>
          <cell r="HY842">
            <v>9.2183981403817228E-3</v>
          </cell>
          <cell r="HZ842">
            <v>5.8839946022857248E-3</v>
          </cell>
          <cell r="IA842">
            <v>6.685051171373857E-3</v>
          </cell>
          <cell r="IB842">
            <v>4.9312128538225863E-3</v>
          </cell>
          <cell r="IC842">
            <v>-2.6384012239724086E-3</v>
          </cell>
          <cell r="ID842">
            <v>9.1915756327374254E-3</v>
          </cell>
          <cell r="IE842">
            <v>7.6505681724547969E-3</v>
          </cell>
          <cell r="IF842">
            <v>-1.77057565223393E-3</v>
          </cell>
          <cell r="IG842">
            <v>4.7050782342594744E-4</v>
          </cell>
          <cell r="IH842">
            <v>1.4994578233711309E-3</v>
          </cell>
          <cell r="II842">
            <v>5.9988556016747907E-3</v>
          </cell>
          <cell r="IJ842">
            <v>4.6411968649131552E-3</v>
          </cell>
          <cell r="IK842">
            <v>8.8349881356108995E-3</v>
          </cell>
          <cell r="IL842">
            <v>1.2761674633498643E-2</v>
          </cell>
          <cell r="IM842">
            <v>1.6505304320730829E-2</v>
          </cell>
          <cell r="IN842">
            <v>7.8302378456491795E-3</v>
          </cell>
          <cell r="IO842">
            <v>7.9951379718501414E-4</v>
          </cell>
          <cell r="IP842">
            <v>9.8741677859344179E-3</v>
          </cell>
          <cell r="IQ842">
            <v>2.0135457668416734E-2</v>
          </cell>
          <cell r="IR842">
            <v>3.8767307962785935E-3</v>
          </cell>
          <cell r="IS842">
            <v>5.7167085293308162E-3</v>
          </cell>
          <cell r="IT842">
            <v>3.4582531282048024E-3</v>
          </cell>
          <cell r="IU842">
            <v>6.0929137331715566E-3</v>
          </cell>
          <cell r="IV842">
            <v>-9.5183961857259192E-5</v>
          </cell>
          <cell r="IW842">
            <v>2.1720610781041927E-3</v>
          </cell>
          <cell r="IX842">
            <v>2.6780153028695963E-3</v>
          </cell>
          <cell r="IY842">
            <v>4.573853931635341E-3</v>
          </cell>
          <cell r="IZ842">
            <v>1.4048588138287244E-2</v>
          </cell>
          <cell r="JA842">
            <v>1.0111665089635125E-2</v>
          </cell>
          <cell r="JB842">
            <v>-2.364514342907853E-3</v>
          </cell>
          <cell r="JC842">
            <v>9.2133121392592443E-3</v>
          </cell>
          <cell r="JD842">
            <v>-2.9345978163384245E-3</v>
          </cell>
          <cell r="JE842">
            <v>0.11434958964779796</v>
          </cell>
          <cell r="JF842">
            <v>6.8704053908813734E-2</v>
          </cell>
          <cell r="JG842">
            <v>9.8613342802924109E-2</v>
          </cell>
          <cell r="JH842">
            <v>8.8964132582001199E-2</v>
          </cell>
          <cell r="JI842">
            <v>5.9389374547372142E-2</v>
          </cell>
          <cell r="JJ842">
            <v>9.0663028010567359E-2</v>
          </cell>
          <cell r="JK842">
            <v>0.12260860838737386</v>
          </cell>
          <cell r="JL842">
            <v>0.18851477942764916</v>
          </cell>
          <cell r="JM842">
            <v>0.17259215658578597</v>
          </cell>
          <cell r="JN842">
            <v>0.17086010739128454</v>
          </cell>
          <cell r="JO842">
            <v>7.9923168495945163E-2</v>
          </cell>
          <cell r="JP842">
            <v>0.12310249038966248</v>
          </cell>
          <cell r="JQ842">
            <v>8.2654826309823903E-2</v>
          </cell>
        </row>
        <row r="843">
          <cell r="A843"/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15.196434135759022</v>
          </cell>
          <cell r="S843">
            <v>13.61425045042264</v>
          </cell>
          <cell r="T843">
            <v>9.0138174703495508</v>
          </cell>
          <cell r="U843">
            <v>-3.2506652091643433</v>
          </cell>
          <cell r="V843">
            <v>0.82631238264432183</v>
          </cell>
          <cell r="W843">
            <v>7.0375008587130665</v>
          </cell>
          <cell r="X843">
            <v>15.682617110131918</v>
          </cell>
          <cell r="Y843">
            <v>27.863673868099685</v>
          </cell>
          <cell r="Z843">
            <v>30.020002537375007</v>
          </cell>
          <cell r="AA843">
            <v>19.281810579889964</v>
          </cell>
          <cell r="AB843">
            <v>10.802918719580671</v>
          </cell>
          <cell r="AC843">
            <v>20.873192524209898</v>
          </cell>
          <cell r="AD843">
            <v>23.288368099820868</v>
          </cell>
          <cell r="AE843">
            <v>19.56331850623949</v>
          </cell>
          <cell r="AF843">
            <v>24.834663604612508</v>
          </cell>
          <cell r="AG843">
            <v>18.321210500373571</v>
          </cell>
          <cell r="AH843">
            <v>4.1325571719574459</v>
          </cell>
          <cell r="AI843">
            <v>5.4013218722679941</v>
          </cell>
          <cell r="AJ843">
            <v>10.531425367494595</v>
          </cell>
          <cell r="AK843">
            <v>19.044955565885999</v>
          </cell>
          <cell r="AL843">
            <v>31.764002565090824</v>
          </cell>
          <cell r="AM843">
            <v>34.971169552246778</v>
          </cell>
          <cell r="AN843">
            <v>21.490290485480809</v>
          </cell>
          <cell r="AO843">
            <v>12.617300249963288</v>
          </cell>
          <cell r="AP843">
            <v>21.492921115606464</v>
          </cell>
          <cell r="AQ843">
            <v>29.189384210215287</v>
          </cell>
          <cell r="AR843">
            <v>20.827865731861934</v>
          </cell>
          <cell r="AS843">
            <v>31.304640567755118</v>
          </cell>
          <cell r="AT843">
            <v>16.871065223835814</v>
          </cell>
          <cell r="AU843">
            <v>3.8532679978287758</v>
          </cell>
          <cell r="AV843">
            <v>7.6670236064590664</v>
          </cell>
          <cell r="AW843">
            <v>11.134674248533434</v>
          </cell>
          <cell r="AX843">
            <v>16.925505191307515</v>
          </cell>
          <cell r="AY843">
            <v>34.157694777083698</v>
          </cell>
          <cell r="AZ843">
            <v>36.735888933933651</v>
          </cell>
          <cell r="BA843">
            <v>26.806845166670854</v>
          </cell>
          <cell r="BB843">
            <v>14.337917832420841</v>
          </cell>
          <cell r="BC843">
            <v>21.817409088122336</v>
          </cell>
          <cell r="BD843">
            <v>33.083193943441934</v>
          </cell>
          <cell r="BE843">
            <v>25.075632140806956</v>
          </cell>
          <cell r="BF843">
            <v>28.812753978052797</v>
          </cell>
          <cell r="BG843">
            <v>21.581125149025222</v>
          </cell>
          <cell r="BH843">
            <v>7.8600303100280984</v>
          </cell>
          <cell r="BI843">
            <v>7.4690911072086914</v>
          </cell>
          <cell r="BJ843">
            <v>12.160463768754109</v>
          </cell>
          <cell r="BK843">
            <v>24.747865706164806</v>
          </cell>
          <cell r="BL843">
            <v>41.639900962231515</v>
          </cell>
          <cell r="BM843">
            <v>39.08829988368678</v>
          </cell>
          <cell r="BN843">
            <v>31.191655706977592</v>
          </cell>
          <cell r="BO843">
            <v>22.042106736230888</v>
          </cell>
          <cell r="BP843">
            <v>27.168087614636448</v>
          </cell>
          <cell r="BQ843">
            <v>40.236119937998104</v>
          </cell>
          <cell r="BR843">
            <v>25.321809790112514</v>
          </cell>
          <cell r="BS843">
            <v>34.936238816803957</v>
          </cell>
          <cell r="BT843">
            <v>24.396733017882987</v>
          </cell>
          <cell r="BU843">
            <v>6.6886031649719104</v>
          </cell>
          <cell r="BV843">
            <v>0.2974018545154325</v>
          </cell>
          <cell r="BW843">
            <v>6.6972710647125657</v>
          </cell>
          <cell r="BX843">
            <v>27.186542379819027</v>
          </cell>
          <cell r="BY843">
            <v>36.981272811560935</v>
          </cell>
          <cell r="BZ843">
            <v>44.560359077011739</v>
          </cell>
          <cell r="CA843">
            <v>34.023218654816731</v>
          </cell>
          <cell r="CB843">
            <v>22.489190833187124</v>
          </cell>
          <cell r="CC843">
            <v>36.300096802006415</v>
          </cell>
          <cell r="CD843">
            <v>44.783637205397135</v>
          </cell>
          <cell r="CE843">
            <v>-49.09554443899124</v>
          </cell>
          <cell r="CF843">
            <v>-49.60233034767964</v>
          </cell>
          <cell r="CG843">
            <v>-46.977156440109816</v>
          </cell>
          <cell r="CH843">
            <v>-49.487031860882503</v>
          </cell>
          <cell r="CI843">
            <v>-48.40498675763574</v>
          </cell>
          <cell r="CJ843">
            <v>-49.725650719620674</v>
          </cell>
          <cell r="CK843">
            <v>-48.483355244640975</v>
          </cell>
          <cell r="CL843">
            <v>-49.331513168954871</v>
          </cell>
          <cell r="CM843">
            <v>-49.473951583013097</v>
          </cell>
          <cell r="CN843">
            <v>-48.7562929586678</v>
          </cell>
          <cell r="CO843">
            <v>-48.914722654296519</v>
          </cell>
          <cell r="CP843">
            <v>-51.085802609719984</v>
          </cell>
          <cell r="CQ843">
            <v>-49.525536902941326</v>
          </cell>
          <cell r="CR843">
            <v>-50.085173879613208</v>
          </cell>
          <cell r="CS843">
            <v>-50.550860553228745</v>
          </cell>
          <cell r="CT843">
            <v>-50.559774806707473</v>
          </cell>
          <cell r="CU843">
            <v>-47.368949010533363</v>
          </cell>
          <cell r="CV843">
            <v>-50.884300480935387</v>
          </cell>
          <cell r="CW843">
            <v>-50.398439688694779</v>
          </cell>
          <cell r="CX843">
            <v>-50.227891054635272</v>
          </cell>
          <cell r="CY843">
            <v>-50.414267147324132</v>
          </cell>
          <cell r="CZ843">
            <v>-49.617581796454914</v>
          </cell>
          <cell r="DA843">
            <v>-49.673096897733906</v>
          </cell>
          <cell r="DB843">
            <v>-50.639578822744419</v>
          </cell>
          <cell r="DC843">
            <v>-49.479199805731788</v>
          </cell>
          <cell r="DD843">
            <v>-51.919788775242019</v>
          </cell>
          <cell r="DE843">
            <v>-51.163303195895878</v>
          </cell>
          <cell r="DF843">
            <v>-48.010021818577357</v>
          </cell>
          <cell r="DG843">
            <v>-51.099546149106558</v>
          </cell>
          <cell r="DH843">
            <v>-53.637928526687169</v>
          </cell>
          <cell r="DI843">
            <v>-49.25243918436707</v>
          </cell>
          <cell r="DJ843">
            <v>-52.179863792071508</v>
          </cell>
          <cell r="DK843">
            <v>-51.148573439565141</v>
          </cell>
          <cell r="DL843">
            <v>-50.774186607314029</v>
          </cell>
          <cell r="DM843">
            <v>-52.13926477731475</v>
          </cell>
          <cell r="DN843">
            <v>-51.275523690647518</v>
          </cell>
          <cell r="DO843">
            <v>-49.728593649970307</v>
          </cell>
          <cell r="DP843">
            <v>-52.587795338877115</v>
          </cell>
          <cell r="DQ843">
            <v>-49.903275277240134</v>
          </cell>
          <cell r="DR843">
            <v>-51.888331352413168</v>
          </cell>
          <cell r="DS843">
            <v>-49.481031348593397</v>
          </cell>
          <cell r="DT843">
            <v>-52.073889889316547</v>
          </cell>
          <cell r="DU843">
            <v>-52.000477479751964</v>
          </cell>
          <cell r="DV843">
            <v>-51.42721925445462</v>
          </cell>
          <cell r="DW843">
            <v>-52.316281931387337</v>
          </cell>
          <cell r="DX843">
            <v>-51.291146553764634</v>
          </cell>
          <cell r="DY843">
            <v>-52.181668731818391</v>
          </cell>
          <cell r="DZ843">
            <v>-52.359731613887064</v>
          </cell>
          <cell r="EA843">
            <v>-48.167646595396498</v>
          </cell>
          <cell r="EB843">
            <v>-53.859498844919678</v>
          </cell>
          <cell r="EC843">
            <v>-53.520445449325443</v>
          </cell>
          <cell r="ED843">
            <v>-56.546127929636647</v>
          </cell>
          <cell r="EE843">
            <v>-54.307390529765904</v>
          </cell>
          <cell r="EF843">
            <v>-54.331403691166791</v>
          </cell>
          <cell r="EG843">
            <v>-54.692660843133886</v>
          </cell>
          <cell r="EH843">
            <v>-55.380452429572983</v>
          </cell>
          <cell r="EI843">
            <v>-53.88029141488488</v>
          </cell>
          <cell r="EJ843">
            <v>-54.046230940564655</v>
          </cell>
          <cell r="EK843">
            <v>-57.521175631120698</v>
          </cell>
          <cell r="EL843">
            <v>-51.647440987858175</v>
          </cell>
          <cell r="EM843">
            <v>-53.64650054384186</v>
          </cell>
          <cell r="EN843">
            <v>-54.490187291889995</v>
          </cell>
          <cell r="EO843">
            <v>-52.38725820418788</v>
          </cell>
          <cell r="EP843">
            <v>-57.525386008395479</v>
          </cell>
          <cell r="EQ843">
            <v>-51.157706742333808</v>
          </cell>
          <cell r="ER843">
            <v>-56.157702683230916</v>
          </cell>
          <cell r="ES843">
            <v>-57.290985874279478</v>
          </cell>
          <cell r="ET843">
            <v>-55.697783872491293</v>
          </cell>
          <cell r="EU843">
            <v>-57.014375624672788</v>
          </cell>
          <cell r="EV843">
            <v>-56.932172102020509</v>
          </cell>
          <cell r="EW843">
            <v>-57.398323040767941</v>
          </cell>
          <cell r="EX843">
            <v>-57.067175672117969</v>
          </cell>
          <cell r="EY843">
            <v>-55.860236677327443</v>
          </cell>
          <cell r="EZ843">
            <v>-52.514394878979601</v>
          </cell>
          <cell r="FA843">
            <v>-56.281322237468387</v>
          </cell>
          <cell r="FB843">
            <v>-56.208159804524726</v>
          </cell>
          <cell r="FC843">
            <v>-56.242289050750912</v>
          </cell>
          <cell r="FD843">
            <v>-56.350626755299423</v>
          </cell>
          <cell r="FE843">
            <v>-58.126040145553745</v>
          </cell>
          <cell r="FF843">
            <v>-57.266161645004232</v>
          </cell>
          <cell r="FG843">
            <v>-56.069638092356868</v>
          </cell>
          <cell r="FH843">
            <v>-57.295440301497422</v>
          </cell>
          <cell r="FI843">
            <v>-60.519077707373633</v>
          </cell>
          <cell r="FJ843">
            <v>-59.138575172284824</v>
          </cell>
          <cell r="FK843">
            <v>-57.657589962047176</v>
          </cell>
          <cell r="FL843">
            <v>-59.301891003419847</v>
          </cell>
          <cell r="FM843">
            <v>-57.148351928584653</v>
          </cell>
          <cell r="FN843">
            <v>-57.876966665546512</v>
          </cell>
          <cell r="FO843">
            <v>-57.086745117593594</v>
          </cell>
          <cell r="FP843">
            <v>-58.368534005033837</v>
          </cell>
          <cell r="FQ843">
            <v>-57.820679992927126</v>
          </cell>
          <cell r="FR843">
            <v>-58.171322570047906</v>
          </cell>
          <cell r="FS843">
            <v>-60.976228917851813</v>
          </cell>
          <cell r="FT843">
            <v>-58.242727364279283</v>
          </cell>
          <cell r="FU843">
            <v>-56.902072540343944</v>
          </cell>
          <cell r="FV843">
            <v>-58.172330161758907</v>
          </cell>
          <cell r="FW843">
            <v>-57.411240024163703</v>
          </cell>
          <cell r="FX843">
            <v>-58.543366160390327</v>
          </cell>
          <cell r="FY843">
            <v>-58.39674635059599</v>
          </cell>
          <cell r="FZ843">
            <v>-57.361013710618515</v>
          </cell>
          <cell r="GA843">
            <v>-58.543830311566893</v>
          </cell>
          <cell r="GB843">
            <v>-56.153178036992827</v>
          </cell>
          <cell r="GC843">
            <v>-55.428597900060581</v>
          </cell>
          <cell r="GD843">
            <v>-67.796705677961228</v>
          </cell>
          <cell r="GE843">
            <v>-59.875485228426221</v>
          </cell>
          <cell r="GF843">
            <v>-61.162054229282333</v>
          </cell>
          <cell r="GG843">
            <v>-60.342091427406892</v>
          </cell>
          <cell r="GH843">
            <v>-58.392907008237529</v>
          </cell>
          <cell r="GI843">
            <v>-59.750084713398131</v>
          </cell>
          <cell r="GJ843">
            <v>-59.011725960851628</v>
          </cell>
          <cell r="GK843">
            <v>-59.78481712146209</v>
          </cell>
          <cell r="GL843">
            <v>-61.043019657180999</v>
          </cell>
          <cell r="GM843">
            <v>-60.18437658980416</v>
          </cell>
          <cell r="GN843">
            <v>-58.910771481718285</v>
          </cell>
          <cell r="GO843">
            <v>-60.03757526130542</v>
          </cell>
          <cell r="GP843">
            <v>-59.669100127459366</v>
          </cell>
          <cell r="GQ843">
            <v>-61.669699306735922</v>
          </cell>
          <cell r="GR843">
            <v>-62.251286219309847</v>
          </cell>
          <cell r="GS843">
            <v>-57.392621597671585</v>
          </cell>
          <cell r="GT843">
            <v>-64.884294967363104</v>
          </cell>
          <cell r="GU843">
            <v>-62.049853515002525</v>
          </cell>
          <cell r="GV843">
            <v>-61.800330912446974</v>
          </cell>
          <cell r="GW843">
            <v>-62.256045164807134</v>
          </cell>
          <cell r="GX843">
            <v>-61.488852398430303</v>
          </cell>
          <cell r="GY843">
            <v>-64.233805730487674</v>
          </cell>
          <cell r="GZ843">
            <v>-57.527812290028535</v>
          </cell>
          <cell r="HA843">
            <v>-65.534983616224281</v>
          </cell>
          <cell r="HB843">
            <v>-62.909307834239449</v>
          </cell>
          <cell r="HC843">
            <v>-63.267524666022595</v>
          </cell>
          <cell r="HD843">
            <v>-64.23386155490158</v>
          </cell>
          <cell r="HE843">
            <v>-1.4761173958399914</v>
          </cell>
          <cell r="HF843">
            <v>-1.8235451122987658</v>
          </cell>
          <cell r="HG843">
            <v>-4.159117050502072</v>
          </cell>
          <cell r="HH843">
            <v>-0.86873845979806308</v>
          </cell>
          <cell r="HI843">
            <v>1.6907566975718227</v>
          </cell>
          <cell r="HJ843">
            <v>-2.6850952151292096</v>
          </cell>
          <cell r="HK843">
            <v>-1.527595851917593</v>
          </cell>
          <cell r="HL843">
            <v>-2.023195419197886</v>
          </cell>
          <cell r="HM843">
            <v>-14.786797743439895</v>
          </cell>
          <cell r="HN843">
            <v>17.370923775766524</v>
          </cell>
          <cell r="HO843">
            <v>-5.8375879417635881</v>
          </cell>
          <cell r="HP843">
            <v>6.4635768714842783</v>
          </cell>
          <cell r="HQ843">
            <v>-8.3511391009646836</v>
          </cell>
          <cell r="HR843">
            <v>-2.3252867289795804</v>
          </cell>
          <cell r="HS843">
            <v>-0.85160283680949489</v>
          </cell>
          <cell r="HT843">
            <v>-5.243939197093856</v>
          </cell>
          <cell r="HU843">
            <v>-1.3168822598614041</v>
          </cell>
          <cell r="HV843">
            <v>-2.1751199044229175</v>
          </cell>
          <cell r="HW843">
            <v>-0.79755068928527362</v>
          </cell>
          <cell r="HX843">
            <v>-1.6394254585391763</v>
          </cell>
          <cell r="HY843">
            <v>-3.195435719586686</v>
          </cell>
          <cell r="HZ843">
            <v>-2.4212008916448791</v>
          </cell>
          <cell r="IA843">
            <v>-2.5524819784863393</v>
          </cell>
          <cell r="IB843">
            <v>-2.369911485556488</v>
          </cell>
          <cell r="IC843">
            <v>1.1913154931372054</v>
          </cell>
          <cell r="ID843">
            <v>-10.26959364400585</v>
          </cell>
          <cell r="IE843">
            <v>-3.2888218573072061</v>
          </cell>
          <cell r="IF843">
            <v>2.5478271403698374</v>
          </cell>
          <cell r="IG843">
            <v>-1.0745206340665154</v>
          </cell>
          <cell r="IH843">
            <v>1.1031294469815927</v>
          </cell>
          <cell r="II843">
            <v>-3.637162665327291</v>
          </cell>
          <cell r="IJ843">
            <v>-0.54655768269936633</v>
          </cell>
          <cell r="IK843">
            <v>-3.3158732366232435</v>
          </cell>
          <cell r="IL843">
            <v>-2.3250619474501906</v>
          </cell>
          <cell r="IM843">
            <v>-7.608828133035062</v>
          </cell>
          <cell r="IN843">
            <v>-2.715760435301831</v>
          </cell>
          <cell r="IO843">
            <v>1.0773445985325241</v>
          </cell>
          <cell r="IP843">
            <v>-4.1587936699437433</v>
          </cell>
          <cell r="IQ843">
            <v>-28.617654106548855</v>
          </cell>
          <cell r="IR843">
            <v>-2.3125633331324353</v>
          </cell>
          <cell r="IS843">
            <v>-6.332328966152259</v>
          </cell>
          <cell r="IT843">
            <v>-0.43442758635456125</v>
          </cell>
          <cell r="IU843">
            <v>-1.5112343241623107</v>
          </cell>
          <cell r="IV843">
            <v>-0.93125464483608278</v>
          </cell>
          <cell r="IW843">
            <v>-0.13917989802843034</v>
          </cell>
          <cell r="IX843">
            <v>-4.7268526954254151</v>
          </cell>
          <cell r="IY843">
            <v>-2.4640290140645034</v>
          </cell>
          <cell r="IZ843">
            <v>-2.914056973813592</v>
          </cell>
          <cell r="JA843">
            <v>-3.614641101330609</v>
          </cell>
          <cell r="JB843">
            <v>-0.20600180532293785</v>
          </cell>
          <cell r="JC843">
            <v>-8.4504266454905554</v>
          </cell>
          <cell r="JD843">
            <v>6.3514799537435787</v>
          </cell>
          <cell r="JE843">
            <v>-31532.941424457324</v>
          </cell>
          <cell r="JF843">
            <v>-1553.7570022964319</v>
          </cell>
          <cell r="JG843">
            <v>0</v>
          </cell>
          <cell r="JH843">
            <v>0</v>
          </cell>
          <cell r="JI843">
            <v>0</v>
          </cell>
          <cell r="JJ843">
            <v>0</v>
          </cell>
          <cell r="JK843">
            <v>0</v>
          </cell>
          <cell r="JL843">
            <v>0</v>
          </cell>
          <cell r="JM843">
            <v>0</v>
          </cell>
          <cell r="JN843">
            <v>0</v>
          </cell>
          <cell r="JO843">
            <v>0</v>
          </cell>
          <cell r="JP843">
            <v>0</v>
          </cell>
          <cell r="JQ843">
            <v>0</v>
          </cell>
        </row>
        <row r="844">
          <cell r="A844" t="str">
            <v>MWHS</v>
          </cell>
        </row>
        <row r="845">
          <cell r="A845"/>
          <cell r="D845" t="str">
            <v>System Load</v>
          </cell>
          <cell r="F845">
            <v>0</v>
          </cell>
          <cell r="G845">
            <v>0</v>
          </cell>
          <cell r="H845">
            <v>0</v>
          </cell>
          <cell r="I845">
            <v>3.5017728805541992E-7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7.80448317527771E-7</v>
          </cell>
          <cell r="R845">
            <v>9.9837779998779297E-7</v>
          </cell>
          <cell r="S845">
            <v>-2.3003667593002319E-7</v>
          </cell>
          <cell r="T845">
            <v>-2.6077032089233398E-7</v>
          </cell>
          <cell r="U845">
            <v>-4.6007335186004639E-7</v>
          </cell>
          <cell r="V845">
            <v>1.9399449229240417E-6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-1.1920928955078125E-7</v>
          </cell>
          <cell r="AF845">
            <v>0</v>
          </cell>
          <cell r="AG845">
            <v>0</v>
          </cell>
          <cell r="AH845">
            <v>-1.1920928955078125E-7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-1.4901161193847656E-7</v>
          </cell>
          <cell r="AS845">
            <v>0</v>
          </cell>
          <cell r="AT845">
            <v>0</v>
          </cell>
          <cell r="AU845">
            <v>3.9115548133850098E-8</v>
          </cell>
          <cell r="AV845">
            <v>0</v>
          </cell>
          <cell r="AW845">
            <v>0</v>
          </cell>
          <cell r="AX845">
            <v>-1.7881393432617188E-7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7.8976154327392578E-7</v>
          </cell>
          <cell r="BS845">
            <v>0</v>
          </cell>
          <cell r="BT845">
            <v>0</v>
          </cell>
          <cell r="BU845">
            <v>4.2002648115158081E-7</v>
          </cell>
          <cell r="BV845">
            <v>3.9953738451004028E-7</v>
          </cell>
          <cell r="BW845">
            <v>0</v>
          </cell>
          <cell r="BX845">
            <v>-1.9557774066925049E-8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1.4126300811767578E-5</v>
          </cell>
          <cell r="CF845">
            <v>1.4159828424453735E-5</v>
          </cell>
          <cell r="CG845">
            <v>0</v>
          </cell>
          <cell r="CH845">
            <v>0</v>
          </cell>
          <cell r="CI845">
            <v>-4.0046870708465576E-8</v>
          </cell>
          <cell r="CJ845">
            <v>0</v>
          </cell>
          <cell r="CK845">
            <v>1.9557774066925049E-8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1.7881393432617188E-7</v>
          </cell>
          <cell r="CS845">
            <v>0</v>
          </cell>
          <cell r="CT845">
            <v>0</v>
          </cell>
          <cell r="CU845">
            <v>0</v>
          </cell>
          <cell r="CV845">
            <v>-6.5099447965621948E-7</v>
          </cell>
          <cell r="CW845">
            <v>3.9953738451004028E-7</v>
          </cell>
          <cell r="CX845">
            <v>-7.0780515670776367E-8</v>
          </cell>
          <cell r="CY845">
            <v>0</v>
          </cell>
          <cell r="CZ845">
            <v>0</v>
          </cell>
          <cell r="DA845">
            <v>-5.9604644775390625E-8</v>
          </cell>
          <cell r="DB845">
            <v>0</v>
          </cell>
          <cell r="DC845">
            <v>0</v>
          </cell>
          <cell r="DD845">
            <v>5.504116415977478E-7</v>
          </cell>
          <cell r="DE845">
            <v>-1.0877847671508789E-6</v>
          </cell>
          <cell r="DF845">
            <v>0</v>
          </cell>
          <cell r="DG845">
            <v>0</v>
          </cell>
          <cell r="DH845">
            <v>-1.4062970876693726E-7</v>
          </cell>
          <cell r="DI845">
            <v>-4.0046870708465576E-7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2.9802322387695313E-8</v>
          </cell>
          <cell r="DO845">
            <v>0</v>
          </cell>
          <cell r="DP845">
            <v>3.2037496566772461E-7</v>
          </cell>
          <cell r="DQ845">
            <v>-9.0058892965316772E-7</v>
          </cell>
          <cell r="DR845">
            <v>2.5331974029541016E-7</v>
          </cell>
          <cell r="DS845">
            <v>0</v>
          </cell>
          <cell r="DT845">
            <v>0</v>
          </cell>
          <cell r="DU845">
            <v>0</v>
          </cell>
          <cell r="DV845">
            <v>-1.8067657947540283E-7</v>
          </cell>
          <cell r="DW845">
            <v>3.3061951398849487E-7</v>
          </cell>
          <cell r="DX845">
            <v>3.0733644962310791E-8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8.0093741416931152E-8</v>
          </cell>
          <cell r="EE845">
            <v>-6.5565109252929688E-7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-7.0035457611083984E-7</v>
          </cell>
          <cell r="EL845">
            <v>0</v>
          </cell>
          <cell r="EM845">
            <v>0</v>
          </cell>
          <cell r="EN845">
            <v>2.9802322387695313E-8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-2.8870999813079834E-8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7.7486038208007813E-7</v>
          </cell>
          <cell r="FF845">
            <v>0</v>
          </cell>
          <cell r="FG845">
            <v>0</v>
          </cell>
          <cell r="FH845">
            <v>8.2980841398239136E-7</v>
          </cell>
          <cell r="FI845">
            <v>-2.0489096641540527E-8</v>
          </cell>
          <cell r="FJ845">
            <v>0</v>
          </cell>
          <cell r="FK845">
            <v>-2.9802322387695313E-8</v>
          </cell>
          <cell r="FL845">
            <v>0</v>
          </cell>
          <cell r="FM845">
            <v>0</v>
          </cell>
          <cell r="FN845">
            <v>0</v>
          </cell>
          <cell r="FO845">
            <v>0</v>
          </cell>
          <cell r="FP845">
            <v>0</v>
          </cell>
          <cell r="FQ845">
            <v>0</v>
          </cell>
          <cell r="FR845">
            <v>0</v>
          </cell>
          <cell r="FS845">
            <v>0</v>
          </cell>
          <cell r="FT845">
            <v>0</v>
          </cell>
          <cell r="FU845">
            <v>0</v>
          </cell>
          <cell r="FV845">
            <v>0</v>
          </cell>
          <cell r="FW845">
            <v>0</v>
          </cell>
          <cell r="FX845">
            <v>-4.0046870708465576E-8</v>
          </cell>
          <cell r="FY845">
            <v>0</v>
          </cell>
          <cell r="FZ845">
            <v>0</v>
          </cell>
          <cell r="GA845">
            <v>5.029141902923584E-8</v>
          </cell>
          <cell r="GB845">
            <v>0</v>
          </cell>
          <cell r="GC845">
            <v>0</v>
          </cell>
          <cell r="GD845">
            <v>0</v>
          </cell>
          <cell r="GE845">
            <v>0</v>
          </cell>
          <cell r="GF845">
            <v>0</v>
          </cell>
          <cell r="GG845">
            <v>0</v>
          </cell>
          <cell r="GH845">
            <v>0</v>
          </cell>
          <cell r="GI845">
            <v>0</v>
          </cell>
          <cell r="GJ845">
            <v>0</v>
          </cell>
          <cell r="GK845">
            <v>0</v>
          </cell>
          <cell r="GL845">
            <v>0</v>
          </cell>
          <cell r="GM845">
            <v>0</v>
          </cell>
          <cell r="GN845">
            <v>0</v>
          </cell>
          <cell r="GO845">
            <v>0</v>
          </cell>
          <cell r="GP845">
            <v>0</v>
          </cell>
          <cell r="GQ845">
            <v>0</v>
          </cell>
          <cell r="GR845">
            <v>-4.9173831939697266E-7</v>
          </cell>
          <cell r="GS845">
            <v>0</v>
          </cell>
          <cell r="GT845">
            <v>0</v>
          </cell>
          <cell r="GU845">
            <v>0</v>
          </cell>
          <cell r="GV845">
            <v>0</v>
          </cell>
          <cell r="GW845">
            <v>0</v>
          </cell>
          <cell r="GX845">
            <v>0</v>
          </cell>
          <cell r="GY845">
            <v>0</v>
          </cell>
          <cell r="GZ845">
            <v>0</v>
          </cell>
          <cell r="HA845">
            <v>2.9802322387695313E-8</v>
          </cell>
          <cell r="HB845">
            <v>0</v>
          </cell>
          <cell r="HC845">
            <v>0</v>
          </cell>
          <cell r="HD845">
            <v>-5.1967799663543701E-7</v>
          </cell>
          <cell r="HE845">
            <v>0</v>
          </cell>
          <cell r="HF845">
            <v>0</v>
          </cell>
          <cell r="HG845">
            <v>0</v>
          </cell>
          <cell r="HH845">
            <v>0</v>
          </cell>
          <cell r="HI845">
            <v>0</v>
          </cell>
          <cell r="HJ845">
            <v>0</v>
          </cell>
          <cell r="HK845">
            <v>6.9849193096160889E-8</v>
          </cell>
          <cell r="HL845">
            <v>0</v>
          </cell>
          <cell r="HM845">
            <v>0</v>
          </cell>
          <cell r="HN845">
            <v>0</v>
          </cell>
          <cell r="HO845">
            <v>0</v>
          </cell>
          <cell r="HP845">
            <v>0</v>
          </cell>
          <cell r="HQ845">
            <v>0</v>
          </cell>
          <cell r="HR845">
            <v>-2.2351741790771484E-7</v>
          </cell>
          <cell r="HS845">
            <v>0</v>
          </cell>
          <cell r="HT845">
            <v>0</v>
          </cell>
          <cell r="HU845">
            <v>0</v>
          </cell>
          <cell r="HV845">
            <v>0</v>
          </cell>
          <cell r="HW845">
            <v>0</v>
          </cell>
          <cell r="HX845">
            <v>4.6100467443466187E-7</v>
          </cell>
          <cell r="HY845">
            <v>-2.4866312742233276E-7</v>
          </cell>
          <cell r="HZ845">
            <v>0</v>
          </cell>
          <cell r="IA845">
            <v>-4.4982880353927612E-7</v>
          </cell>
          <cell r="IB845">
            <v>0</v>
          </cell>
          <cell r="IC845">
            <v>0</v>
          </cell>
          <cell r="ID845">
            <v>0</v>
          </cell>
          <cell r="IE845">
            <v>0</v>
          </cell>
          <cell r="IF845">
            <v>0</v>
          </cell>
          <cell r="IG845">
            <v>0</v>
          </cell>
          <cell r="IH845">
            <v>0</v>
          </cell>
          <cell r="II845">
            <v>0</v>
          </cell>
          <cell r="IJ845">
            <v>0</v>
          </cell>
          <cell r="IK845">
            <v>0</v>
          </cell>
          <cell r="IL845">
            <v>0</v>
          </cell>
          <cell r="IM845">
            <v>0</v>
          </cell>
          <cell r="IN845">
            <v>0</v>
          </cell>
          <cell r="IO845">
            <v>0</v>
          </cell>
          <cell r="IP845">
            <v>0</v>
          </cell>
          <cell r="IQ845">
            <v>0</v>
          </cell>
          <cell r="IR845">
            <v>-7.7486038208007813E-7</v>
          </cell>
          <cell r="IS845">
            <v>0</v>
          </cell>
          <cell r="IT845">
            <v>0</v>
          </cell>
          <cell r="IU845">
            <v>-5.8673322200775146E-8</v>
          </cell>
          <cell r="IV845">
            <v>0</v>
          </cell>
          <cell r="IW845">
            <v>0</v>
          </cell>
          <cell r="IX845">
            <v>0</v>
          </cell>
          <cell r="IY845">
            <v>0</v>
          </cell>
          <cell r="IZ845">
            <v>0</v>
          </cell>
          <cell r="JA845">
            <v>6.1467289924621582E-8</v>
          </cell>
          <cell r="JB845">
            <v>0</v>
          </cell>
          <cell r="JC845">
            <v>-7.7951699495315552E-7</v>
          </cell>
          <cell r="JD845">
            <v>0</v>
          </cell>
          <cell r="JE845">
            <v>-6.4074993133544922E-7</v>
          </cell>
          <cell r="JF845">
            <v>0</v>
          </cell>
          <cell r="JG845">
            <v>0</v>
          </cell>
          <cell r="JH845">
            <v>0</v>
          </cell>
          <cell r="JI845">
            <v>0</v>
          </cell>
          <cell r="JJ845">
            <v>0</v>
          </cell>
          <cell r="JK845">
            <v>0</v>
          </cell>
          <cell r="JL845">
            <v>0</v>
          </cell>
          <cell r="JM845">
            <v>0</v>
          </cell>
          <cell r="JN845">
            <v>0</v>
          </cell>
          <cell r="JO845">
            <v>-6.3050538301467896E-7</v>
          </cell>
          <cell r="JP845">
            <v>0</v>
          </cell>
          <cell r="JQ845">
            <v>0</v>
          </cell>
        </row>
        <row r="846">
          <cell r="A846"/>
          <cell r="D846" t="str">
            <v>Battery Load</v>
          </cell>
          <cell r="F846">
            <v>5.3170870000144532E-2</v>
          </cell>
          <cell r="G846">
            <v>3.0492260200000487</v>
          </cell>
          <cell r="H846">
            <v>6.8208169999991242E-2</v>
          </cell>
          <cell r="I846">
            <v>0</v>
          </cell>
          <cell r="J846">
            <v>-2.8723549999995157E-2</v>
          </cell>
          <cell r="K846">
            <v>-1.7807060000052388E-2</v>
          </cell>
          <cell r="L846">
            <v>2.5821785299999647</v>
          </cell>
          <cell r="M846">
            <v>0</v>
          </cell>
          <cell r="N846">
            <v>0</v>
          </cell>
          <cell r="O846">
            <v>0.12000074000007999</v>
          </cell>
          <cell r="P846">
            <v>-4.2464600000471364E-3</v>
          </cell>
          <cell r="Q846">
            <v>-1.0000007932831068E-8</v>
          </cell>
          <cell r="R846">
            <v>15604.141678029788</v>
          </cell>
          <cell r="S846">
            <v>2.9038648800001283</v>
          </cell>
          <cell r="T846">
            <v>-5.8610699999235294E-3</v>
          </cell>
          <cell r="U846">
            <v>-2.1130208800001355</v>
          </cell>
          <cell r="V846">
            <v>5.5200837699999283</v>
          </cell>
          <cell r="W846">
            <v>4.3755155200001354</v>
          </cell>
          <cell r="X846">
            <v>2604.016395840008</v>
          </cell>
          <cell r="Y846">
            <v>6080.6486637800117</v>
          </cell>
          <cell r="Z846">
            <v>1792.6154387299903</v>
          </cell>
          <cell r="AA846">
            <v>1032.7845053799392</v>
          </cell>
          <cell r="AB846">
            <v>1628.8219760199718</v>
          </cell>
          <cell r="AC846">
            <v>1216.5869740599883</v>
          </cell>
          <cell r="AD846">
            <v>1237.9871420000127</v>
          </cell>
          <cell r="AE846">
            <v>19089.621524360031</v>
          </cell>
          <cell r="AF846">
            <v>401.37334806998842</v>
          </cell>
          <cell r="AG846">
            <v>782.73191692004912</v>
          </cell>
          <cell r="AH846">
            <v>2027.1274609900429</v>
          </cell>
          <cell r="AI846">
            <v>645.40266429987969</v>
          </cell>
          <cell r="AJ846">
            <v>360.94117454011575</v>
          </cell>
          <cell r="AK846">
            <v>2273.7459647700016</v>
          </cell>
          <cell r="AL846">
            <v>6104.7410952700302</v>
          </cell>
          <cell r="AM846">
            <v>2668.4406769599591</v>
          </cell>
          <cell r="AN846">
            <v>767.89313226004015</v>
          </cell>
          <cell r="AO846">
            <v>542.9235858299653</v>
          </cell>
          <cell r="AP846">
            <v>2079.2414677699853</v>
          </cell>
          <cell r="AQ846">
            <v>435.05903668007522</v>
          </cell>
          <cell r="AR846">
            <v>10057.612225919962</v>
          </cell>
          <cell r="AS846">
            <v>741.11622164011351</v>
          </cell>
          <cell r="AT846">
            <v>-354.54750147007871</v>
          </cell>
          <cell r="AU846">
            <v>1025.1508439398021</v>
          </cell>
          <cell r="AV846">
            <v>1279.8387528400635</v>
          </cell>
          <cell r="AW846">
            <v>389.88558989984449</v>
          </cell>
          <cell r="AX846">
            <v>753.64019076986006</v>
          </cell>
          <cell r="AY846">
            <v>1603.4961093101301</v>
          </cell>
          <cell r="AZ846">
            <v>1389.8454380698386</v>
          </cell>
          <cell r="BA846">
            <v>-65.320022949890699</v>
          </cell>
          <cell r="BB846">
            <v>1397.0592688100296</v>
          </cell>
          <cell r="BC846">
            <v>561.64788392008631</v>
          </cell>
          <cell r="BD846">
            <v>1335.7994511399884</v>
          </cell>
          <cell r="BE846">
            <v>19927.687864449807</v>
          </cell>
          <cell r="BF846">
            <v>757.49812035998912</v>
          </cell>
          <cell r="BG846">
            <v>1156.8123961600359</v>
          </cell>
          <cell r="BH846">
            <v>3903.657865640067</v>
          </cell>
          <cell r="BI846">
            <v>597.5735171699198</v>
          </cell>
          <cell r="BJ846">
            <v>292.61734630994033</v>
          </cell>
          <cell r="BK846">
            <v>2599.4445219398476</v>
          </cell>
          <cell r="BL846">
            <v>3754.7620366701158</v>
          </cell>
          <cell r="BM846">
            <v>1245.5865573999472</v>
          </cell>
          <cell r="BN846">
            <v>1116.5067926399061</v>
          </cell>
          <cell r="BO846">
            <v>2208.1125969699933</v>
          </cell>
          <cell r="BP846">
            <v>1582.6377852600417</v>
          </cell>
          <cell r="BQ846">
            <v>712.4783279299736</v>
          </cell>
          <cell r="BR846">
            <v>37433.657161750831</v>
          </cell>
          <cell r="BS846">
            <v>2816.2656223901431</v>
          </cell>
          <cell r="BT846">
            <v>3428.8627982399194</v>
          </cell>
          <cell r="BU846">
            <v>3348.1869010601658</v>
          </cell>
          <cell r="BV846">
            <v>2570.3415552502265</v>
          </cell>
          <cell r="BW846">
            <v>2300.8922924100189</v>
          </cell>
          <cell r="BX846">
            <v>4081.3630442097783</v>
          </cell>
          <cell r="BY846">
            <v>4152.3293396000518</v>
          </cell>
          <cell r="BZ846">
            <v>1386.0568361500045</v>
          </cell>
          <cell r="CA846">
            <v>6832.1472297001746</v>
          </cell>
          <cell r="CB846">
            <v>2443.7371723200195</v>
          </cell>
          <cell r="CC846">
            <v>2195.928257959953</v>
          </cell>
          <cell r="CD846">
            <v>1877.5461124601425</v>
          </cell>
          <cell r="CE846">
            <v>-1115.2388918092474</v>
          </cell>
          <cell r="CF846">
            <v>-269.71765604999382</v>
          </cell>
          <cell r="CG846">
            <v>20.486721139983274</v>
          </cell>
          <cell r="CH846">
            <v>-256.28348497988191</v>
          </cell>
          <cell r="CI846">
            <v>18.777854650048539</v>
          </cell>
          <cell r="CJ846">
            <v>232.70912664011121</v>
          </cell>
          <cell r="CK846">
            <v>-1193.4266763096675</v>
          </cell>
          <cell r="CL846">
            <v>-674.5142823701608</v>
          </cell>
          <cell r="CM846">
            <v>145.63083439983893</v>
          </cell>
          <cell r="CN846">
            <v>11.947314699937124</v>
          </cell>
          <cell r="CO846">
            <v>44.842961810179986</v>
          </cell>
          <cell r="CP846">
            <v>333.23757895006565</v>
          </cell>
          <cell r="CQ846">
            <v>471.07081561011728</v>
          </cell>
          <cell r="CR846">
            <v>-651.16442667786032</v>
          </cell>
          <cell r="CS846">
            <v>195.17201089003356</v>
          </cell>
          <cell r="CT846">
            <v>-42.513665860169567</v>
          </cell>
          <cell r="CU846">
            <v>27.739517889800481</v>
          </cell>
          <cell r="CV846">
            <v>583.78493352024816</v>
          </cell>
          <cell r="CW846">
            <v>168.51699203031603</v>
          </cell>
          <cell r="CX846">
            <v>-559.27646089997143</v>
          </cell>
          <cell r="CY846">
            <v>-162.58573823980987</v>
          </cell>
          <cell r="CZ846">
            <v>-374.49034624942578</v>
          </cell>
          <cell r="DA846">
            <v>250.23135757038835</v>
          </cell>
          <cell r="DB846">
            <v>-912.53435947024263</v>
          </cell>
          <cell r="DC846">
            <v>-72.378037869930267</v>
          </cell>
          <cell r="DD846">
            <v>247.16937001020415</v>
          </cell>
          <cell r="DE846">
            <v>4741.2426978796721</v>
          </cell>
          <cell r="DF846">
            <v>52.467685859824996</v>
          </cell>
          <cell r="DG846">
            <v>-622.64241910015699</v>
          </cell>
          <cell r="DH846">
            <v>2053.7240803798195</v>
          </cell>
          <cell r="DI846">
            <v>-76.136410220293328</v>
          </cell>
          <cell r="DJ846">
            <v>471.91018782986794</v>
          </cell>
          <cell r="DK846">
            <v>1345.5594053800451</v>
          </cell>
          <cell r="DL846">
            <v>-64.807555959676392</v>
          </cell>
          <cell r="DM846">
            <v>584.02424589998554</v>
          </cell>
          <cell r="DN846">
            <v>1209.7621364397928</v>
          </cell>
          <cell r="DO846">
            <v>-835.41176345013082</v>
          </cell>
          <cell r="DP846">
            <v>1018.7384181501111</v>
          </cell>
          <cell r="DQ846">
            <v>-395.94531332975021</v>
          </cell>
          <cell r="DR846">
            <v>-6683.0521697197109</v>
          </cell>
          <cell r="DS846">
            <v>214.49306587007595</v>
          </cell>
          <cell r="DT846">
            <v>1024.9655203401344</v>
          </cell>
          <cell r="DU846">
            <v>67.490907410392538</v>
          </cell>
          <cell r="DV846">
            <v>73.346607830026187</v>
          </cell>
          <cell r="DW846">
            <v>-3198.6912328101462</v>
          </cell>
          <cell r="DX846">
            <v>-4585.4040246198419</v>
          </cell>
          <cell r="DY846">
            <v>97.805466349585913</v>
          </cell>
          <cell r="DZ846">
            <v>36.497126059955917</v>
          </cell>
          <cell r="EA846">
            <v>-1322.0081536800135</v>
          </cell>
          <cell r="EB846">
            <v>1029.1407791600795</v>
          </cell>
          <cell r="EC846">
            <v>-90.520932730054483</v>
          </cell>
          <cell r="ED846">
            <v>-30.167298899963498</v>
          </cell>
          <cell r="EE846">
            <v>2445.2184473816305</v>
          </cell>
          <cell r="EF846">
            <v>-45.223702169663738</v>
          </cell>
          <cell r="EG846">
            <v>161.88445971976034</v>
          </cell>
          <cell r="EH846">
            <v>-224.46123188990168</v>
          </cell>
          <cell r="EI846">
            <v>513.10474482004065</v>
          </cell>
          <cell r="EJ846">
            <v>250.14276985009201</v>
          </cell>
          <cell r="EK846">
            <v>2882.1119431202533</v>
          </cell>
          <cell r="EL846">
            <v>-1318.6338387301657</v>
          </cell>
          <cell r="EM846">
            <v>-75.470487309619784</v>
          </cell>
          <cell r="EN846">
            <v>356.02627231995575</v>
          </cell>
          <cell r="EO846">
            <v>-916.05305826989934</v>
          </cell>
          <cell r="EP846">
            <v>587.05947707995074</v>
          </cell>
          <cell r="EQ846">
            <v>274.73109883983852</v>
          </cell>
          <cell r="ER846">
            <v>-1460.6012210510671</v>
          </cell>
          <cell r="ES846">
            <v>-213.11774014000548</v>
          </cell>
          <cell r="ET846">
            <v>327.49529936991166</v>
          </cell>
          <cell r="EU846">
            <v>-75.053464640164748</v>
          </cell>
          <cell r="EV846">
            <v>-2091.8320595199475</v>
          </cell>
          <cell r="EW846">
            <v>-51.931498439749703</v>
          </cell>
          <cell r="EX846">
            <v>1103.4349756201264</v>
          </cell>
          <cell r="EY846">
            <v>-698.02669441979378</v>
          </cell>
          <cell r="EZ846">
            <v>251.4254122399725</v>
          </cell>
          <cell r="FA846">
            <v>287.45714042021427</v>
          </cell>
          <cell r="FB846">
            <v>-138.91621833993122</v>
          </cell>
          <cell r="FC846">
            <v>-140.24203818978276</v>
          </cell>
          <cell r="FD846">
            <v>-21.294335010403302</v>
          </cell>
          <cell r="FE846">
            <v>3953.4670242294669</v>
          </cell>
          <cell r="FF846">
            <v>-120.13826809008606</v>
          </cell>
          <cell r="FG846">
            <v>-10.627365550142713</v>
          </cell>
          <cell r="FH846">
            <v>1464.145722379908</v>
          </cell>
          <cell r="FI846">
            <v>454.65518476080615</v>
          </cell>
          <cell r="FJ846">
            <v>1981.6446815500967</v>
          </cell>
          <cell r="FK846">
            <v>898.87286023981869</v>
          </cell>
          <cell r="FL846">
            <v>-184.36823780974373</v>
          </cell>
          <cell r="FM846">
            <v>294.93331032991409</v>
          </cell>
          <cell r="FN846">
            <v>-169.7210054199677</v>
          </cell>
          <cell r="FO846">
            <v>-75.825498940073885</v>
          </cell>
          <cell r="FP846">
            <v>-123.55483787995763</v>
          </cell>
          <cell r="FQ846">
            <v>-456.54952133988263</v>
          </cell>
          <cell r="FR846">
            <v>3411.5349911507219</v>
          </cell>
          <cell r="FS846">
            <v>279.66583928978071</v>
          </cell>
          <cell r="FT846">
            <v>-1197.8464629100636</v>
          </cell>
          <cell r="FU846">
            <v>-139.30825141991954</v>
          </cell>
          <cell r="FV846">
            <v>1558.2697293900419</v>
          </cell>
          <cell r="FW846">
            <v>855.42587727028877</v>
          </cell>
          <cell r="FX846">
            <v>-246.3705359401647</v>
          </cell>
          <cell r="FY846">
            <v>169.615097120055</v>
          </cell>
          <cell r="FZ846">
            <v>207.07512450020295</v>
          </cell>
          <cell r="GA846">
            <v>-56.254542719922028</v>
          </cell>
          <cell r="GB846">
            <v>-224.16948783001862</v>
          </cell>
          <cell r="GC846">
            <v>631.27956356992945</v>
          </cell>
          <cell r="GD846">
            <v>1574.1530408301624</v>
          </cell>
          <cell r="GE846">
            <v>1227.7580310292542</v>
          </cell>
          <cell r="GF846">
            <v>-25.417688889894634</v>
          </cell>
          <cell r="GG846">
            <v>-304.01493126992136</v>
          </cell>
          <cell r="GH846">
            <v>-1063.7965033398941</v>
          </cell>
          <cell r="GI846">
            <v>898.74195109005086</v>
          </cell>
          <cell r="GJ846">
            <v>1503.8390181695577</v>
          </cell>
          <cell r="GK846">
            <v>574.83908834983595</v>
          </cell>
          <cell r="GL846">
            <v>-599.62193694990128</v>
          </cell>
          <cell r="GM846">
            <v>417.43659913027659</v>
          </cell>
          <cell r="GN846">
            <v>-106.35298239020631</v>
          </cell>
          <cell r="GO846">
            <v>-1.6256444395985454</v>
          </cell>
          <cell r="GP846">
            <v>-36.345910109928809</v>
          </cell>
          <cell r="GQ846">
            <v>-29.923028320074081</v>
          </cell>
          <cell r="GR846">
            <v>10587.504740290344</v>
          </cell>
          <cell r="GS846">
            <v>-1091.9918494598242</v>
          </cell>
          <cell r="GT846">
            <v>2290.0785226699663</v>
          </cell>
          <cell r="GU846">
            <v>580.39711020002142</v>
          </cell>
          <cell r="GV846">
            <v>3391.3901344896294</v>
          </cell>
          <cell r="GW846">
            <v>6858.0593737906311</v>
          </cell>
          <cell r="GX846">
            <v>-2129.7179465901572</v>
          </cell>
          <cell r="GY846">
            <v>1830.4075382701121</v>
          </cell>
          <cell r="GZ846">
            <v>-2391.2627770602703</v>
          </cell>
          <cell r="HA846">
            <v>1638.9068762602983</v>
          </cell>
          <cell r="HB846">
            <v>417.85439960996155</v>
          </cell>
          <cell r="HC846">
            <v>-10.851130550028756</v>
          </cell>
          <cell r="HD846">
            <v>-795.76551134005422</v>
          </cell>
          <cell r="HE846">
            <v>7141.692526018247</v>
          </cell>
          <cell r="HF846">
            <v>194.50457159010693</v>
          </cell>
          <cell r="HG846">
            <v>-1810.5935173198814</v>
          </cell>
          <cell r="HH846">
            <v>2505.3365396705922</v>
          </cell>
          <cell r="HI846">
            <v>1680.8846860798076</v>
          </cell>
          <cell r="HJ846">
            <v>2158.9475598100107</v>
          </cell>
          <cell r="HK846">
            <v>1636.8442429697607</v>
          </cell>
          <cell r="HL846">
            <v>-1674.9921166899148</v>
          </cell>
          <cell r="HM846">
            <v>2226.9104095801013</v>
          </cell>
          <cell r="HN846">
            <v>-132.08776134985965</v>
          </cell>
          <cell r="HO846">
            <v>684.63573783985339</v>
          </cell>
          <cell r="HP846">
            <v>-307.61394690000452</v>
          </cell>
          <cell r="HQ846">
            <v>-21.083879260229878</v>
          </cell>
          <cell r="HR846">
            <v>-453.26241260208189</v>
          </cell>
          <cell r="HS846">
            <v>102.94267458922695</v>
          </cell>
          <cell r="HT846">
            <v>-394.7216431099223</v>
          </cell>
          <cell r="HU846">
            <v>-262.5005721799098</v>
          </cell>
          <cell r="HV846">
            <v>-374.12351648998447</v>
          </cell>
          <cell r="HW846">
            <v>-752.85004767053761</v>
          </cell>
          <cell r="HX846">
            <v>1099.5949732905719</v>
          </cell>
          <cell r="HY846">
            <v>33.258774729678407</v>
          </cell>
          <cell r="HZ846">
            <v>197.97636825032532</v>
          </cell>
          <cell r="IA846">
            <v>-67.863145820447244</v>
          </cell>
          <cell r="IB846">
            <v>-276.71559181017801</v>
          </cell>
          <cell r="IC846">
            <v>312.93708837986924</v>
          </cell>
          <cell r="ID846">
            <v>-71.19777475995943</v>
          </cell>
          <cell r="IE846">
            <v>-4599.9790108129382</v>
          </cell>
          <cell r="IF846">
            <v>-206.75213063997217</v>
          </cell>
          <cell r="IG846">
            <v>523.32684129010886</v>
          </cell>
          <cell r="IH846">
            <v>-1999.7028886198532</v>
          </cell>
          <cell r="II846">
            <v>1748.2024766302202</v>
          </cell>
          <cell r="IJ846">
            <v>-2298.7045500201639</v>
          </cell>
          <cell r="IK846">
            <v>1009.1499258701224</v>
          </cell>
          <cell r="IL846">
            <v>-2919.8914331407286</v>
          </cell>
          <cell r="IM846">
            <v>1139.7625177903101</v>
          </cell>
          <cell r="IN846">
            <v>-298.36444171040785</v>
          </cell>
          <cell r="IO846">
            <v>-1416.7950606201775</v>
          </cell>
          <cell r="IP846">
            <v>-1309.5505262600491</v>
          </cell>
          <cell r="IQ846">
            <v>1429.3402586203301</v>
          </cell>
          <cell r="IR846">
            <v>3774.7881460897624</v>
          </cell>
          <cell r="IS846">
            <v>-20.838540149503388</v>
          </cell>
          <cell r="IT846">
            <v>-1036.7792371499818</v>
          </cell>
          <cell r="IU846">
            <v>-1823.9178589300718</v>
          </cell>
          <cell r="IV846">
            <v>1446.7413333603181</v>
          </cell>
          <cell r="IW846">
            <v>-1204.8774788104929</v>
          </cell>
          <cell r="IX846">
            <v>7096.2842844401021</v>
          </cell>
          <cell r="IY846">
            <v>866.63924209959805</v>
          </cell>
          <cell r="IZ846">
            <v>-2354.4175757004414</v>
          </cell>
          <cell r="JA846">
            <v>-440.17553547001444</v>
          </cell>
          <cell r="JB846">
            <v>1289.6043675197288</v>
          </cell>
          <cell r="JC846">
            <v>620.69747402984649</v>
          </cell>
          <cell r="JD846">
            <v>-664.17232915037312</v>
          </cell>
          <cell r="JE846">
            <v>-45289.964332940057</v>
          </cell>
          <cell r="JF846">
            <v>-2786.7769145603525</v>
          </cell>
          <cell r="JG846">
            <v>-3503.6900972500443</v>
          </cell>
          <cell r="JH846">
            <v>-7999.2614284199663</v>
          </cell>
          <cell r="JI846">
            <v>-5531.7904916703701</v>
          </cell>
          <cell r="JJ846">
            <v>-9409.167967089219</v>
          </cell>
          <cell r="JK846">
            <v>2465.427208829904</v>
          </cell>
          <cell r="JL846">
            <v>-1652.6184246002231</v>
          </cell>
          <cell r="JM846">
            <v>-1560.3126321199816</v>
          </cell>
          <cell r="JN846">
            <v>-1670.1438377501909</v>
          </cell>
          <cell r="JO846">
            <v>-6553.0701710199937</v>
          </cell>
          <cell r="JP846">
            <v>-3719.4848262203159</v>
          </cell>
          <cell r="JQ846">
            <v>-3369.0747510698857</v>
          </cell>
        </row>
        <row r="847">
          <cell r="A847"/>
          <cell r="D847" t="str">
            <v>Pump Load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0.12000000000000455</v>
          </cell>
          <cell r="BS847">
            <v>0</v>
          </cell>
          <cell r="BT847">
            <v>0</v>
          </cell>
          <cell r="BU847">
            <v>0</v>
          </cell>
          <cell r="BV847">
            <v>0.12000000000000099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-0.25538462000008622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0.11076923000000249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-0.36615385000000344</v>
          </cell>
          <cell r="CQ847">
            <v>0</v>
          </cell>
          <cell r="CR847">
            <v>0.8184615299996949</v>
          </cell>
          <cell r="CS847">
            <v>0</v>
          </cell>
          <cell r="CT847">
            <v>0</v>
          </cell>
          <cell r="CU847">
            <v>0</v>
          </cell>
          <cell r="CV847">
            <v>-5.8461540000003254E-2</v>
          </cell>
          <cell r="CW847">
            <v>0.24000000000000909</v>
          </cell>
          <cell r="CX847">
            <v>0.46153845999999987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0.12000000000000099</v>
          </cell>
          <cell r="DD847">
            <v>5.5384610000000833E-2</v>
          </cell>
          <cell r="DE847">
            <v>-0.43692309000016394</v>
          </cell>
          <cell r="DF847">
            <v>0</v>
          </cell>
          <cell r="DG847">
            <v>0</v>
          </cell>
          <cell r="DH847">
            <v>-0.3076923100000073</v>
          </cell>
          <cell r="DI847">
            <v>-6.1538500000111185E-3</v>
          </cell>
          <cell r="DJ847">
            <v>-8.6153850000187049E-2</v>
          </cell>
          <cell r="DK847">
            <v>0</v>
          </cell>
          <cell r="DL847">
            <v>0</v>
          </cell>
          <cell r="DM847">
            <v>-3.6923080000001107E-2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0.77743587999952979</v>
          </cell>
          <cell r="DS847">
            <v>0</v>
          </cell>
          <cell r="DT847">
            <v>-0.69948718000000198</v>
          </cell>
          <cell r="DU847">
            <v>0.47999999999998977</v>
          </cell>
          <cell r="DV847">
            <v>0</v>
          </cell>
          <cell r="DW847">
            <v>-1.0000007932831068E-8</v>
          </cell>
          <cell r="DX847">
            <v>0.28307691999999918</v>
          </cell>
          <cell r="DY847">
            <v>7.3846149999994282E-2</v>
          </cell>
          <cell r="DZ847">
            <v>0</v>
          </cell>
          <cell r="EA847">
            <v>0.12000000000000455</v>
          </cell>
          <cell r="EB847">
            <v>0.64000000000000057</v>
          </cell>
          <cell r="EC847">
            <v>0</v>
          </cell>
          <cell r="ED847">
            <v>-0.11999999999999744</v>
          </cell>
          <cell r="EE847">
            <v>-5.8461539999825618E-2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-5.8461540000003254E-2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0.37846155000011095</v>
          </cell>
          <cell r="ES847">
            <v>0</v>
          </cell>
          <cell r="ET847">
            <v>0</v>
          </cell>
          <cell r="EU847">
            <v>0</v>
          </cell>
          <cell r="EV847">
            <v>0.24000000000000199</v>
          </cell>
          <cell r="EW847">
            <v>0.23384615999998459</v>
          </cell>
          <cell r="EX847">
            <v>-9.5384610000003534E-2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0.12000000000011823</v>
          </cell>
          <cell r="FF847">
            <v>0</v>
          </cell>
          <cell r="FG847">
            <v>0</v>
          </cell>
          <cell r="FH847">
            <v>0</v>
          </cell>
          <cell r="FI847">
            <v>-0.10769231000000445</v>
          </cell>
          <cell r="FJ847">
            <v>0</v>
          </cell>
          <cell r="FK847">
            <v>0</v>
          </cell>
          <cell r="FL847">
            <v>0</v>
          </cell>
          <cell r="FM847">
            <v>0</v>
          </cell>
          <cell r="FN847">
            <v>0</v>
          </cell>
          <cell r="FO847">
            <v>0</v>
          </cell>
          <cell r="FP847">
            <v>0.1661538500000006</v>
          </cell>
          <cell r="FQ847">
            <v>6.1538460000001294E-2</v>
          </cell>
          <cell r="FR847">
            <v>-0.24923075999981847</v>
          </cell>
          <cell r="FS847">
            <v>0</v>
          </cell>
          <cell r="FT847">
            <v>0</v>
          </cell>
          <cell r="FU847">
            <v>0</v>
          </cell>
          <cell r="FV847">
            <v>-1.2307690000007199E-2</v>
          </cell>
          <cell r="FW847">
            <v>-2.4615380000000187E-2</v>
          </cell>
          <cell r="FX847">
            <v>0</v>
          </cell>
          <cell r="FY847">
            <v>-0.11999999999999744</v>
          </cell>
          <cell r="FZ847">
            <v>-4.3076919999997187E-2</v>
          </cell>
          <cell r="GA847">
            <v>-0.12000000000000455</v>
          </cell>
          <cell r="GB847">
            <v>7.0769230000003347E-2</v>
          </cell>
          <cell r="GC847">
            <v>0</v>
          </cell>
          <cell r="GD847">
            <v>0</v>
          </cell>
          <cell r="GE847">
            <v>-0.16000000000008185</v>
          </cell>
          <cell r="GF847">
            <v>0</v>
          </cell>
          <cell r="GG847">
            <v>0</v>
          </cell>
          <cell r="GH847">
            <v>7.9999999999998295E-2</v>
          </cell>
          <cell r="GI847">
            <v>0</v>
          </cell>
          <cell r="GJ847">
            <v>0</v>
          </cell>
          <cell r="GK847">
            <v>0</v>
          </cell>
          <cell r="GL847">
            <v>0</v>
          </cell>
          <cell r="GM847">
            <v>-0.24000000000000199</v>
          </cell>
          <cell r="GN847">
            <v>0</v>
          </cell>
          <cell r="GO847">
            <v>0</v>
          </cell>
          <cell r="GP847">
            <v>0</v>
          </cell>
          <cell r="GQ847">
            <v>0</v>
          </cell>
          <cell r="GR847">
            <v>2.5846153899999535</v>
          </cell>
          <cell r="GS847">
            <v>0</v>
          </cell>
          <cell r="GT847">
            <v>0</v>
          </cell>
          <cell r="GU847">
            <v>0</v>
          </cell>
          <cell r="GV847">
            <v>1.5323077000000005</v>
          </cell>
          <cell r="GW847">
            <v>0.77846154000008028</v>
          </cell>
          <cell r="GX847">
            <v>0</v>
          </cell>
          <cell r="GY847">
            <v>0</v>
          </cell>
          <cell r="GZ847">
            <v>0.12000000000000455</v>
          </cell>
          <cell r="HA847">
            <v>0</v>
          </cell>
          <cell r="HB847">
            <v>0</v>
          </cell>
          <cell r="HC847">
            <v>0.15384614999999968</v>
          </cell>
          <cell r="HD847">
            <v>0</v>
          </cell>
          <cell r="HE847">
            <v>0.32307691999994859</v>
          </cell>
          <cell r="HF847">
            <v>0</v>
          </cell>
          <cell r="HG847">
            <v>0.35999999999999766</v>
          </cell>
          <cell r="HH847">
            <v>0</v>
          </cell>
          <cell r="HI847">
            <v>-0.11692308000000295</v>
          </cell>
          <cell r="HJ847">
            <v>0</v>
          </cell>
          <cell r="HK847">
            <v>0</v>
          </cell>
          <cell r="HL847">
            <v>0</v>
          </cell>
          <cell r="HM847">
            <v>0</v>
          </cell>
          <cell r="HN847">
            <v>0</v>
          </cell>
          <cell r="HO847">
            <v>0</v>
          </cell>
          <cell r="HP847">
            <v>8.0000000000001847E-2</v>
          </cell>
          <cell r="HQ847">
            <v>0</v>
          </cell>
          <cell r="HR847">
            <v>-0.24000000000000909</v>
          </cell>
          <cell r="HS847">
            <v>0</v>
          </cell>
          <cell r="HT847">
            <v>0</v>
          </cell>
          <cell r="HU847">
            <v>0</v>
          </cell>
          <cell r="HV847">
            <v>0</v>
          </cell>
          <cell r="HW847">
            <v>0</v>
          </cell>
          <cell r="HX847">
            <v>0</v>
          </cell>
          <cell r="HY847">
            <v>0</v>
          </cell>
          <cell r="HZ847">
            <v>0</v>
          </cell>
          <cell r="IA847">
            <v>0</v>
          </cell>
          <cell r="IB847">
            <v>-0.11999999999999744</v>
          </cell>
          <cell r="IC847">
            <v>-0.11999999999999744</v>
          </cell>
          <cell r="ID847">
            <v>0</v>
          </cell>
          <cell r="IE847">
            <v>-0.1661538500000006</v>
          </cell>
          <cell r="IF847">
            <v>0</v>
          </cell>
          <cell r="IG847">
            <v>0</v>
          </cell>
          <cell r="IH847">
            <v>0</v>
          </cell>
          <cell r="II847">
            <v>0</v>
          </cell>
          <cell r="IJ847">
            <v>0</v>
          </cell>
          <cell r="IK847">
            <v>0</v>
          </cell>
          <cell r="IL847">
            <v>0</v>
          </cell>
          <cell r="IM847">
            <v>0</v>
          </cell>
          <cell r="IN847">
            <v>0</v>
          </cell>
          <cell r="IO847">
            <v>0</v>
          </cell>
          <cell r="IP847">
            <v>-0.59692307999999983</v>
          </cell>
          <cell r="IQ847">
            <v>0.43076922999999923</v>
          </cell>
          <cell r="IR847">
            <v>9.1507692200000292</v>
          </cell>
          <cell r="IS847">
            <v>0</v>
          </cell>
          <cell r="IT847">
            <v>0</v>
          </cell>
          <cell r="IU847">
            <v>0</v>
          </cell>
          <cell r="IV847">
            <v>0</v>
          </cell>
          <cell r="IW847">
            <v>0.92307692000008501</v>
          </cell>
          <cell r="IX847">
            <v>7.0430769200000007</v>
          </cell>
          <cell r="IY847">
            <v>0</v>
          </cell>
          <cell r="IZ847">
            <v>0</v>
          </cell>
          <cell r="JA847">
            <v>0</v>
          </cell>
          <cell r="JB847">
            <v>0</v>
          </cell>
          <cell r="JC847">
            <v>-0.12000000000000455</v>
          </cell>
          <cell r="JD847">
            <v>1.3046153799999978</v>
          </cell>
          <cell r="JE847">
            <v>3.3671794899998986</v>
          </cell>
          <cell r="JF847">
            <v>0</v>
          </cell>
          <cell r="JG847">
            <v>2.2994871799999999</v>
          </cell>
          <cell r="JH847">
            <v>-0.11999999999999034</v>
          </cell>
          <cell r="JI847">
            <v>-0.69538460999999785</v>
          </cell>
          <cell r="JJ847">
            <v>0.4799999999999045</v>
          </cell>
          <cell r="JK847">
            <v>0</v>
          </cell>
          <cell r="JL847">
            <v>-8.00000000000054E-2</v>
          </cell>
          <cell r="JM847">
            <v>0</v>
          </cell>
          <cell r="JN847">
            <v>0</v>
          </cell>
          <cell r="JO847">
            <v>0</v>
          </cell>
          <cell r="JP847">
            <v>0</v>
          </cell>
          <cell r="JQ847">
            <v>1.483076920000002</v>
          </cell>
        </row>
        <row r="848">
          <cell r="A848"/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0</v>
          </cell>
          <cell r="FF848">
            <v>0</v>
          </cell>
          <cell r="FG848">
            <v>0</v>
          </cell>
          <cell r="FH848">
            <v>0</v>
          </cell>
          <cell r="FI848">
            <v>0</v>
          </cell>
          <cell r="FJ848">
            <v>0</v>
          </cell>
          <cell r="FK848">
            <v>0</v>
          </cell>
          <cell r="FL848">
            <v>0</v>
          </cell>
          <cell r="FM848">
            <v>0</v>
          </cell>
          <cell r="FN848">
            <v>0</v>
          </cell>
          <cell r="FO848">
            <v>0</v>
          </cell>
          <cell r="FP848">
            <v>0</v>
          </cell>
          <cell r="FQ848">
            <v>0</v>
          </cell>
          <cell r="FR848">
            <v>0</v>
          </cell>
          <cell r="FS848">
            <v>0</v>
          </cell>
          <cell r="FT848">
            <v>0</v>
          </cell>
          <cell r="FU848">
            <v>0</v>
          </cell>
          <cell r="FV848">
            <v>0</v>
          </cell>
          <cell r="FW848">
            <v>0</v>
          </cell>
          <cell r="FX848">
            <v>0</v>
          </cell>
          <cell r="FY848">
            <v>0</v>
          </cell>
          <cell r="FZ848">
            <v>0</v>
          </cell>
          <cell r="GA848">
            <v>0</v>
          </cell>
          <cell r="GB848">
            <v>0</v>
          </cell>
          <cell r="GC848">
            <v>0</v>
          </cell>
          <cell r="GD848">
            <v>0</v>
          </cell>
          <cell r="GE848">
            <v>0</v>
          </cell>
          <cell r="GF848">
            <v>0</v>
          </cell>
          <cell r="GG848">
            <v>0</v>
          </cell>
          <cell r="GH848">
            <v>0</v>
          </cell>
          <cell r="GI848">
            <v>0</v>
          </cell>
          <cell r="GJ848">
            <v>0</v>
          </cell>
          <cell r="GK848">
            <v>0</v>
          </cell>
          <cell r="GL848">
            <v>0</v>
          </cell>
          <cell r="GM848">
            <v>0</v>
          </cell>
          <cell r="GN848">
            <v>0</v>
          </cell>
          <cell r="GO848">
            <v>0</v>
          </cell>
          <cell r="GP848">
            <v>0</v>
          </cell>
          <cell r="GQ848">
            <v>0</v>
          </cell>
          <cell r="GR848">
            <v>0</v>
          </cell>
          <cell r="GS848">
            <v>0</v>
          </cell>
          <cell r="GT848">
            <v>0</v>
          </cell>
          <cell r="GU848">
            <v>0</v>
          </cell>
          <cell r="GV848">
            <v>0</v>
          </cell>
          <cell r="GW848">
            <v>0</v>
          </cell>
          <cell r="GX848">
            <v>0</v>
          </cell>
          <cell r="GY848">
            <v>0</v>
          </cell>
          <cell r="GZ848">
            <v>0</v>
          </cell>
          <cell r="HA848">
            <v>0</v>
          </cell>
          <cell r="HB848">
            <v>0</v>
          </cell>
          <cell r="HC848">
            <v>0</v>
          </cell>
          <cell r="HD848">
            <v>0</v>
          </cell>
          <cell r="HE848">
            <v>0</v>
          </cell>
          <cell r="HF848">
            <v>0</v>
          </cell>
          <cell r="HG848">
            <v>0</v>
          </cell>
          <cell r="HH848">
            <v>0</v>
          </cell>
          <cell r="HI848">
            <v>0</v>
          </cell>
          <cell r="HJ848">
            <v>0</v>
          </cell>
          <cell r="HK848">
            <v>0</v>
          </cell>
          <cell r="HL848">
            <v>0</v>
          </cell>
          <cell r="HM848">
            <v>0</v>
          </cell>
          <cell r="HN848">
            <v>0</v>
          </cell>
          <cell r="HO848">
            <v>0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0</v>
          </cell>
          <cell r="HU848">
            <v>0</v>
          </cell>
          <cell r="HV848">
            <v>0</v>
          </cell>
          <cell r="HW848">
            <v>0</v>
          </cell>
          <cell r="HX848">
            <v>0</v>
          </cell>
          <cell r="HY848">
            <v>0</v>
          </cell>
          <cell r="HZ848">
            <v>0</v>
          </cell>
          <cell r="IA848">
            <v>0</v>
          </cell>
          <cell r="IB848">
            <v>0</v>
          </cell>
          <cell r="IC848">
            <v>0</v>
          </cell>
          <cell r="ID848">
            <v>0</v>
          </cell>
          <cell r="IE848">
            <v>0</v>
          </cell>
          <cell r="IF848">
            <v>0</v>
          </cell>
          <cell r="IG848">
            <v>0</v>
          </cell>
          <cell r="IH848">
            <v>0</v>
          </cell>
          <cell r="II848">
            <v>0</v>
          </cell>
          <cell r="IJ848">
            <v>0</v>
          </cell>
          <cell r="IK848">
            <v>0</v>
          </cell>
          <cell r="IL848">
            <v>0</v>
          </cell>
          <cell r="IM848">
            <v>0</v>
          </cell>
          <cell r="IN848">
            <v>0</v>
          </cell>
          <cell r="IO848">
            <v>0</v>
          </cell>
          <cell r="IP848">
            <v>0</v>
          </cell>
          <cell r="IQ848">
            <v>0</v>
          </cell>
          <cell r="IR848">
            <v>0</v>
          </cell>
          <cell r="IS848">
            <v>0</v>
          </cell>
          <cell r="IT848">
            <v>0</v>
          </cell>
          <cell r="IU848">
            <v>0</v>
          </cell>
          <cell r="IV848">
            <v>0</v>
          </cell>
          <cell r="IW848">
            <v>0</v>
          </cell>
          <cell r="IX848">
            <v>0</v>
          </cell>
          <cell r="IY848">
            <v>0</v>
          </cell>
          <cell r="IZ848">
            <v>0</v>
          </cell>
          <cell r="JA848">
            <v>0</v>
          </cell>
          <cell r="JB848">
            <v>0</v>
          </cell>
          <cell r="JC848">
            <v>0</v>
          </cell>
          <cell r="JD848">
            <v>0</v>
          </cell>
          <cell r="JE848">
            <v>0</v>
          </cell>
          <cell r="JF848">
            <v>0</v>
          </cell>
          <cell r="JG848">
            <v>0</v>
          </cell>
          <cell r="JH848">
            <v>0</v>
          </cell>
          <cell r="JI848">
            <v>0</v>
          </cell>
          <cell r="JJ848">
            <v>0</v>
          </cell>
          <cell r="JK848">
            <v>0</v>
          </cell>
          <cell r="JL848">
            <v>0</v>
          </cell>
          <cell r="JM848">
            <v>0</v>
          </cell>
          <cell r="JN848">
            <v>0</v>
          </cell>
          <cell r="JO848">
            <v>0</v>
          </cell>
          <cell r="JP848">
            <v>0</v>
          </cell>
          <cell r="JQ848">
            <v>0</v>
          </cell>
        </row>
        <row r="849">
          <cell r="A849"/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0</v>
          </cell>
          <cell r="FF849">
            <v>0</v>
          </cell>
          <cell r="FG849">
            <v>0</v>
          </cell>
          <cell r="FH849">
            <v>0</v>
          </cell>
          <cell r="FI849">
            <v>0</v>
          </cell>
          <cell r="FJ849">
            <v>0</v>
          </cell>
          <cell r="FK849">
            <v>0</v>
          </cell>
          <cell r="FL849">
            <v>0</v>
          </cell>
          <cell r="FM849">
            <v>0</v>
          </cell>
          <cell r="FN849">
            <v>0</v>
          </cell>
          <cell r="FO849">
            <v>0</v>
          </cell>
          <cell r="FP849">
            <v>0</v>
          </cell>
          <cell r="FQ849">
            <v>0</v>
          </cell>
          <cell r="FR849">
            <v>0</v>
          </cell>
          <cell r="FS849">
            <v>0</v>
          </cell>
          <cell r="FT849">
            <v>0</v>
          </cell>
          <cell r="FU849">
            <v>0</v>
          </cell>
          <cell r="FV849">
            <v>0</v>
          </cell>
          <cell r="FW849">
            <v>0</v>
          </cell>
          <cell r="FX849">
            <v>0</v>
          </cell>
          <cell r="FY849">
            <v>0</v>
          </cell>
          <cell r="FZ849">
            <v>0</v>
          </cell>
          <cell r="GA849">
            <v>0</v>
          </cell>
          <cell r="GB849">
            <v>0</v>
          </cell>
          <cell r="GC849">
            <v>0</v>
          </cell>
          <cell r="GD849">
            <v>0</v>
          </cell>
          <cell r="GE849">
            <v>0</v>
          </cell>
          <cell r="GF849">
            <v>0</v>
          </cell>
          <cell r="GG849">
            <v>0</v>
          </cell>
          <cell r="GH849">
            <v>0</v>
          </cell>
          <cell r="GI849">
            <v>0</v>
          </cell>
          <cell r="GJ849">
            <v>0</v>
          </cell>
          <cell r="GK849">
            <v>0</v>
          </cell>
          <cell r="GL849">
            <v>0</v>
          </cell>
          <cell r="GM849">
            <v>0</v>
          </cell>
          <cell r="GN849">
            <v>0</v>
          </cell>
          <cell r="GO849">
            <v>0</v>
          </cell>
          <cell r="GP849">
            <v>0</v>
          </cell>
          <cell r="GQ849">
            <v>0</v>
          </cell>
          <cell r="GR849">
            <v>0</v>
          </cell>
          <cell r="GS849">
            <v>0</v>
          </cell>
          <cell r="GT849">
            <v>0</v>
          </cell>
          <cell r="GU849">
            <v>0</v>
          </cell>
          <cell r="GV849">
            <v>0</v>
          </cell>
          <cell r="GW849">
            <v>0</v>
          </cell>
          <cell r="GX849">
            <v>0</v>
          </cell>
          <cell r="GY849">
            <v>0</v>
          </cell>
          <cell r="GZ849">
            <v>0</v>
          </cell>
          <cell r="HA849">
            <v>0</v>
          </cell>
          <cell r="HB849">
            <v>0</v>
          </cell>
          <cell r="HC849">
            <v>0</v>
          </cell>
          <cell r="HD849">
            <v>0</v>
          </cell>
          <cell r="HE849">
            <v>0</v>
          </cell>
          <cell r="HF849">
            <v>0</v>
          </cell>
          <cell r="HG849">
            <v>0</v>
          </cell>
          <cell r="HH849">
            <v>0</v>
          </cell>
          <cell r="HI849">
            <v>0</v>
          </cell>
          <cell r="HJ849">
            <v>0</v>
          </cell>
          <cell r="HK849">
            <v>0</v>
          </cell>
          <cell r="HL849">
            <v>0</v>
          </cell>
          <cell r="HM849">
            <v>0</v>
          </cell>
          <cell r="HN849">
            <v>0</v>
          </cell>
          <cell r="HO849">
            <v>0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0</v>
          </cell>
          <cell r="HU849">
            <v>0</v>
          </cell>
          <cell r="HV849">
            <v>0</v>
          </cell>
          <cell r="HW849">
            <v>0</v>
          </cell>
          <cell r="HX849">
            <v>0</v>
          </cell>
          <cell r="HY849">
            <v>0</v>
          </cell>
          <cell r="HZ849">
            <v>0</v>
          </cell>
          <cell r="IA849">
            <v>0</v>
          </cell>
          <cell r="IB849">
            <v>0</v>
          </cell>
          <cell r="IC849">
            <v>0</v>
          </cell>
          <cell r="ID849">
            <v>0</v>
          </cell>
          <cell r="IE849">
            <v>0</v>
          </cell>
          <cell r="IF849">
            <v>0</v>
          </cell>
          <cell r="IG849">
            <v>0</v>
          </cell>
          <cell r="IH849">
            <v>0</v>
          </cell>
          <cell r="II849">
            <v>0</v>
          </cell>
          <cell r="IJ849">
            <v>0</v>
          </cell>
          <cell r="IK849">
            <v>0</v>
          </cell>
          <cell r="IL849">
            <v>0</v>
          </cell>
          <cell r="IM849">
            <v>0</v>
          </cell>
          <cell r="IN849">
            <v>0</v>
          </cell>
          <cell r="IO849">
            <v>0</v>
          </cell>
          <cell r="IP849">
            <v>0</v>
          </cell>
          <cell r="IQ849">
            <v>0</v>
          </cell>
          <cell r="IR849">
            <v>0</v>
          </cell>
          <cell r="IS849">
            <v>0</v>
          </cell>
          <cell r="IT849">
            <v>0</v>
          </cell>
          <cell r="IU849">
            <v>0</v>
          </cell>
          <cell r="IV849">
            <v>0</v>
          </cell>
          <cell r="IW849">
            <v>0</v>
          </cell>
          <cell r="IX849">
            <v>0</v>
          </cell>
          <cell r="IY849">
            <v>0</v>
          </cell>
          <cell r="IZ849">
            <v>0</v>
          </cell>
          <cell r="JA849">
            <v>0</v>
          </cell>
          <cell r="JB849">
            <v>0</v>
          </cell>
          <cell r="JC849">
            <v>0</v>
          </cell>
          <cell r="JD849">
            <v>0</v>
          </cell>
          <cell r="JE849">
            <v>0</v>
          </cell>
          <cell r="JF849">
            <v>0</v>
          </cell>
          <cell r="JG849">
            <v>0</v>
          </cell>
          <cell r="JH849">
            <v>0</v>
          </cell>
          <cell r="JI849">
            <v>0</v>
          </cell>
          <cell r="JJ849">
            <v>0</v>
          </cell>
          <cell r="JK849">
            <v>0</v>
          </cell>
          <cell r="JL849">
            <v>0</v>
          </cell>
          <cell r="JM849">
            <v>0</v>
          </cell>
          <cell r="JN849">
            <v>0</v>
          </cell>
          <cell r="JO849">
            <v>0</v>
          </cell>
          <cell r="JP849">
            <v>0</v>
          </cell>
          <cell r="JQ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0</v>
          </cell>
          <cell r="FF850">
            <v>0</v>
          </cell>
          <cell r="FG850">
            <v>0</v>
          </cell>
          <cell r="FH850">
            <v>0</v>
          </cell>
          <cell r="FI850">
            <v>0</v>
          </cell>
          <cell r="FJ850">
            <v>0</v>
          </cell>
          <cell r="FK850">
            <v>0</v>
          </cell>
          <cell r="FL850">
            <v>0</v>
          </cell>
          <cell r="FM850">
            <v>0</v>
          </cell>
          <cell r="FN850">
            <v>0</v>
          </cell>
          <cell r="FO850">
            <v>0</v>
          </cell>
          <cell r="FP850">
            <v>0</v>
          </cell>
          <cell r="FQ850">
            <v>0</v>
          </cell>
          <cell r="FR850">
            <v>0</v>
          </cell>
          <cell r="FS850">
            <v>0</v>
          </cell>
          <cell r="FT850">
            <v>0</v>
          </cell>
          <cell r="FU850">
            <v>0</v>
          </cell>
          <cell r="FV850">
            <v>0</v>
          </cell>
          <cell r="FW850">
            <v>0</v>
          </cell>
          <cell r="FX850">
            <v>0</v>
          </cell>
          <cell r="FY850">
            <v>0</v>
          </cell>
          <cell r="FZ850">
            <v>0</v>
          </cell>
          <cell r="GA850">
            <v>0</v>
          </cell>
          <cell r="GB850">
            <v>0</v>
          </cell>
          <cell r="GC850">
            <v>0</v>
          </cell>
          <cell r="GD850">
            <v>0</v>
          </cell>
          <cell r="GE850">
            <v>0</v>
          </cell>
          <cell r="GF850">
            <v>0</v>
          </cell>
          <cell r="GG850">
            <v>0</v>
          </cell>
          <cell r="GH850">
            <v>0</v>
          </cell>
          <cell r="GI850">
            <v>0</v>
          </cell>
          <cell r="GJ850">
            <v>0</v>
          </cell>
          <cell r="GK850">
            <v>0</v>
          </cell>
          <cell r="GL850">
            <v>0</v>
          </cell>
          <cell r="GM850">
            <v>0</v>
          </cell>
          <cell r="GN850">
            <v>0</v>
          </cell>
          <cell r="GO850">
            <v>0</v>
          </cell>
          <cell r="GP850">
            <v>0</v>
          </cell>
          <cell r="GQ850">
            <v>0</v>
          </cell>
          <cell r="GR850">
            <v>0</v>
          </cell>
          <cell r="GS850">
            <v>0</v>
          </cell>
          <cell r="GT850">
            <v>0</v>
          </cell>
          <cell r="GU850">
            <v>0</v>
          </cell>
          <cell r="GV850">
            <v>0</v>
          </cell>
          <cell r="GW850">
            <v>0</v>
          </cell>
          <cell r="GX850">
            <v>0</v>
          </cell>
          <cell r="GY850">
            <v>0</v>
          </cell>
          <cell r="GZ850">
            <v>0</v>
          </cell>
          <cell r="HA850">
            <v>0</v>
          </cell>
          <cell r="HB850">
            <v>0</v>
          </cell>
          <cell r="HC850">
            <v>0</v>
          </cell>
          <cell r="HD850">
            <v>0</v>
          </cell>
          <cell r="HE850">
            <v>0</v>
          </cell>
          <cell r="HF850">
            <v>0</v>
          </cell>
          <cell r="HG850">
            <v>0</v>
          </cell>
          <cell r="HH850">
            <v>0</v>
          </cell>
          <cell r="HI850">
            <v>0</v>
          </cell>
          <cell r="HJ850">
            <v>0</v>
          </cell>
          <cell r="HK850">
            <v>0</v>
          </cell>
          <cell r="HL850">
            <v>0</v>
          </cell>
          <cell r="HM850">
            <v>0</v>
          </cell>
          <cell r="HN850">
            <v>0</v>
          </cell>
          <cell r="HO850">
            <v>0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0</v>
          </cell>
          <cell r="HU850">
            <v>0</v>
          </cell>
          <cell r="HV850">
            <v>0</v>
          </cell>
          <cell r="HW850">
            <v>0</v>
          </cell>
          <cell r="HX850">
            <v>0</v>
          </cell>
          <cell r="HY850">
            <v>0</v>
          </cell>
          <cell r="HZ850">
            <v>0</v>
          </cell>
          <cell r="IA850">
            <v>0</v>
          </cell>
          <cell r="IB850">
            <v>0</v>
          </cell>
          <cell r="IC850">
            <v>0</v>
          </cell>
          <cell r="ID850">
            <v>0</v>
          </cell>
          <cell r="IE850">
            <v>0</v>
          </cell>
          <cell r="IF850">
            <v>0</v>
          </cell>
          <cell r="IG850">
            <v>0</v>
          </cell>
          <cell r="IH850">
            <v>0</v>
          </cell>
          <cell r="II850">
            <v>0</v>
          </cell>
          <cell r="IJ850">
            <v>0</v>
          </cell>
          <cell r="IK850">
            <v>0</v>
          </cell>
          <cell r="IL850">
            <v>0</v>
          </cell>
          <cell r="IM850">
            <v>0</v>
          </cell>
          <cell r="IN850">
            <v>0</v>
          </cell>
          <cell r="IO850">
            <v>0</v>
          </cell>
          <cell r="IP850">
            <v>0</v>
          </cell>
          <cell r="IQ850">
            <v>0</v>
          </cell>
          <cell r="IR850">
            <v>0</v>
          </cell>
          <cell r="IS850">
            <v>0</v>
          </cell>
          <cell r="IT850">
            <v>0</v>
          </cell>
          <cell r="IU850">
            <v>0</v>
          </cell>
          <cell r="IV850">
            <v>0</v>
          </cell>
          <cell r="IW850">
            <v>0</v>
          </cell>
          <cell r="IX850">
            <v>0</v>
          </cell>
          <cell r="IY850">
            <v>0</v>
          </cell>
          <cell r="IZ850">
            <v>0</v>
          </cell>
          <cell r="JA850">
            <v>0</v>
          </cell>
          <cell r="JB850">
            <v>0</v>
          </cell>
          <cell r="JC850">
            <v>0</v>
          </cell>
          <cell r="JD850">
            <v>0</v>
          </cell>
          <cell r="JE850">
            <v>0</v>
          </cell>
          <cell r="JF850">
            <v>0</v>
          </cell>
          <cell r="JG850">
            <v>0</v>
          </cell>
          <cell r="JH850">
            <v>0</v>
          </cell>
          <cell r="JI850">
            <v>0</v>
          </cell>
          <cell r="JJ850">
            <v>0</v>
          </cell>
          <cell r="JK850">
            <v>0</v>
          </cell>
          <cell r="JL850">
            <v>0</v>
          </cell>
          <cell r="JM850">
            <v>0</v>
          </cell>
          <cell r="JN850">
            <v>0</v>
          </cell>
          <cell r="JO850">
            <v>0</v>
          </cell>
          <cell r="JP850">
            <v>0</v>
          </cell>
          <cell r="JQ850">
            <v>0</v>
          </cell>
        </row>
        <row r="851">
          <cell r="D851" t="str">
            <v>INT.EX.UTN._.___.Bayer Regulation Reserve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-0.33333333000000032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-0.33333332999999998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-0.32258064999999991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-0.32258065000000002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0.3225806500000008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0.32258065000000014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0.12473119000000032</v>
          </cell>
          <cell r="CF851">
            <v>0</v>
          </cell>
          <cell r="CG851">
            <v>0</v>
          </cell>
          <cell r="CH851">
            <v>0</v>
          </cell>
          <cell r="CI851">
            <v>-0.13333333000000003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0.25806452000000002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-0.3225806500000008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-0.32258064999999991</v>
          </cell>
          <cell r="EE851">
            <v>-0.3225806500000008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-0.32258065000000014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-0.16666666000000063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-0.16666666000000019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-0.52380953000000119</v>
          </cell>
          <cell r="FF851">
            <v>0</v>
          </cell>
          <cell r="FG851">
            <v>-0.35714286000000006</v>
          </cell>
          <cell r="FH851">
            <v>0</v>
          </cell>
          <cell r="FI851">
            <v>0</v>
          </cell>
          <cell r="FJ851">
            <v>0</v>
          </cell>
          <cell r="FK851">
            <v>0</v>
          </cell>
          <cell r="FL851">
            <v>0</v>
          </cell>
          <cell r="FM851">
            <v>0</v>
          </cell>
          <cell r="FN851">
            <v>-0.16666666999999991</v>
          </cell>
          <cell r="FO851">
            <v>0</v>
          </cell>
          <cell r="FP851">
            <v>0</v>
          </cell>
          <cell r="FQ851">
            <v>0</v>
          </cell>
          <cell r="FR851">
            <v>0.35714285999999973</v>
          </cell>
          <cell r="FS851">
            <v>0</v>
          </cell>
          <cell r="FT851">
            <v>0.35714286000000006</v>
          </cell>
          <cell r="FU851">
            <v>0</v>
          </cell>
          <cell r="FV851">
            <v>0</v>
          </cell>
          <cell r="FW851">
            <v>0</v>
          </cell>
          <cell r="FX851">
            <v>0</v>
          </cell>
          <cell r="FY851">
            <v>0</v>
          </cell>
          <cell r="FZ851">
            <v>0</v>
          </cell>
          <cell r="GA851">
            <v>0</v>
          </cell>
          <cell r="GB851">
            <v>0</v>
          </cell>
          <cell r="GC851">
            <v>0</v>
          </cell>
          <cell r="GD851">
            <v>0</v>
          </cell>
          <cell r="GE851">
            <v>-0.35714285999999973</v>
          </cell>
          <cell r="GF851">
            <v>0</v>
          </cell>
          <cell r="GG851">
            <v>-0.35714286000000006</v>
          </cell>
          <cell r="GH851">
            <v>0</v>
          </cell>
          <cell r="GI851">
            <v>0</v>
          </cell>
          <cell r="GJ851">
            <v>0</v>
          </cell>
          <cell r="GK851">
            <v>0</v>
          </cell>
          <cell r="GL851">
            <v>0</v>
          </cell>
          <cell r="GM851">
            <v>0</v>
          </cell>
          <cell r="GN851">
            <v>0</v>
          </cell>
          <cell r="GO851">
            <v>0</v>
          </cell>
          <cell r="GP851">
            <v>0</v>
          </cell>
          <cell r="GQ851">
            <v>0</v>
          </cell>
          <cell r="GR851">
            <v>0.32258065000000258</v>
          </cell>
          <cell r="GS851">
            <v>0</v>
          </cell>
          <cell r="GT851">
            <v>0</v>
          </cell>
          <cell r="GU851">
            <v>0</v>
          </cell>
          <cell r="GV851">
            <v>0</v>
          </cell>
          <cell r="GW851">
            <v>0</v>
          </cell>
          <cell r="GX851">
            <v>0</v>
          </cell>
          <cell r="GY851">
            <v>0.32258064999999991</v>
          </cell>
          <cell r="GZ851">
            <v>0</v>
          </cell>
          <cell r="HA851">
            <v>0</v>
          </cell>
          <cell r="HB851">
            <v>0</v>
          </cell>
          <cell r="HC851">
            <v>0</v>
          </cell>
          <cell r="HD851">
            <v>0</v>
          </cell>
          <cell r="HE851">
            <v>0</v>
          </cell>
          <cell r="HF851">
            <v>0</v>
          </cell>
          <cell r="HG851">
            <v>0</v>
          </cell>
          <cell r="HH851">
            <v>0</v>
          </cell>
          <cell r="HI851">
            <v>0</v>
          </cell>
          <cell r="HJ851">
            <v>0</v>
          </cell>
          <cell r="HK851">
            <v>0</v>
          </cell>
          <cell r="HL851">
            <v>0</v>
          </cell>
          <cell r="HM851">
            <v>0</v>
          </cell>
          <cell r="HN851">
            <v>0</v>
          </cell>
          <cell r="HO851">
            <v>0</v>
          </cell>
          <cell r="HP851">
            <v>0</v>
          </cell>
          <cell r="HQ851">
            <v>0</v>
          </cell>
          <cell r="HR851">
            <v>0.1290322599999989</v>
          </cell>
          <cell r="HS851">
            <v>0</v>
          </cell>
          <cell r="HT851">
            <v>0</v>
          </cell>
          <cell r="HU851">
            <v>0</v>
          </cell>
          <cell r="HV851">
            <v>0</v>
          </cell>
          <cell r="HW851">
            <v>0</v>
          </cell>
          <cell r="HX851">
            <v>0</v>
          </cell>
          <cell r="HY851">
            <v>0.12903226000000001</v>
          </cell>
          <cell r="HZ851">
            <v>0</v>
          </cell>
          <cell r="IA851">
            <v>0</v>
          </cell>
          <cell r="IB851">
            <v>0</v>
          </cell>
          <cell r="IC851">
            <v>0</v>
          </cell>
          <cell r="ID851">
            <v>0</v>
          </cell>
          <cell r="IE851">
            <v>0</v>
          </cell>
          <cell r="IF851">
            <v>0</v>
          </cell>
          <cell r="IG851">
            <v>0</v>
          </cell>
          <cell r="IH851">
            <v>0</v>
          </cell>
          <cell r="II851">
            <v>0</v>
          </cell>
          <cell r="IJ851">
            <v>0</v>
          </cell>
          <cell r="IK851">
            <v>0</v>
          </cell>
          <cell r="IL851">
            <v>0</v>
          </cell>
          <cell r="IM851">
            <v>0</v>
          </cell>
          <cell r="IN851">
            <v>0</v>
          </cell>
          <cell r="IO851">
            <v>0</v>
          </cell>
          <cell r="IP851">
            <v>0</v>
          </cell>
          <cell r="IQ851">
            <v>0</v>
          </cell>
          <cell r="IR851">
            <v>0</v>
          </cell>
          <cell r="IS851">
            <v>0</v>
          </cell>
          <cell r="IT851">
            <v>0</v>
          </cell>
          <cell r="IU851">
            <v>0</v>
          </cell>
          <cell r="IV851">
            <v>0</v>
          </cell>
          <cell r="IW851">
            <v>0</v>
          </cell>
          <cell r="IX851">
            <v>0</v>
          </cell>
          <cell r="IY851">
            <v>0</v>
          </cell>
          <cell r="IZ851">
            <v>0</v>
          </cell>
          <cell r="JA851">
            <v>0</v>
          </cell>
          <cell r="JB851">
            <v>0</v>
          </cell>
          <cell r="JC851">
            <v>0</v>
          </cell>
          <cell r="JD851">
            <v>0</v>
          </cell>
          <cell r="JE851">
            <v>0.19999999999999751</v>
          </cell>
          <cell r="JF851">
            <v>0</v>
          </cell>
          <cell r="JG851">
            <v>0</v>
          </cell>
          <cell r="JH851">
            <v>0</v>
          </cell>
          <cell r="JI851">
            <v>0</v>
          </cell>
          <cell r="JJ851">
            <v>0</v>
          </cell>
          <cell r="JK851">
            <v>0.19999999999999973</v>
          </cell>
          <cell r="JL851">
            <v>0</v>
          </cell>
          <cell r="JM851">
            <v>0</v>
          </cell>
          <cell r="JN851">
            <v>0</v>
          </cell>
          <cell r="JO851">
            <v>0</v>
          </cell>
          <cell r="JP851">
            <v>0</v>
          </cell>
          <cell r="JQ851">
            <v>0</v>
          </cell>
        </row>
        <row r="852">
          <cell r="D852" t="str">
            <v>INT.EX.UTN._.___.MagCorp Interruptible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0</v>
          </cell>
          <cell r="FF852">
            <v>0</v>
          </cell>
          <cell r="FG852">
            <v>0</v>
          </cell>
          <cell r="FH852">
            <v>0</v>
          </cell>
          <cell r="FI852">
            <v>0</v>
          </cell>
          <cell r="FJ852">
            <v>0</v>
          </cell>
          <cell r="FK852">
            <v>0</v>
          </cell>
          <cell r="FL852">
            <v>0</v>
          </cell>
          <cell r="FM852">
            <v>0</v>
          </cell>
          <cell r="FN852">
            <v>0</v>
          </cell>
          <cell r="FO852">
            <v>0</v>
          </cell>
          <cell r="FP852">
            <v>0</v>
          </cell>
          <cell r="FQ852">
            <v>0</v>
          </cell>
          <cell r="FR852">
            <v>0</v>
          </cell>
          <cell r="FS852">
            <v>0</v>
          </cell>
          <cell r="FT852">
            <v>0</v>
          </cell>
          <cell r="FU852">
            <v>0</v>
          </cell>
          <cell r="FV852">
            <v>0</v>
          </cell>
          <cell r="FW852">
            <v>0</v>
          </cell>
          <cell r="FX852">
            <v>0</v>
          </cell>
          <cell r="FY852">
            <v>0</v>
          </cell>
          <cell r="FZ852">
            <v>0</v>
          </cell>
          <cell r="GA852">
            <v>0</v>
          </cell>
          <cell r="GB852">
            <v>0</v>
          </cell>
          <cell r="GC852">
            <v>0</v>
          </cell>
          <cell r="GD852">
            <v>0</v>
          </cell>
          <cell r="GE852">
            <v>0</v>
          </cell>
          <cell r="GF852">
            <v>0</v>
          </cell>
          <cell r="GG852">
            <v>0</v>
          </cell>
          <cell r="GH852">
            <v>0</v>
          </cell>
          <cell r="GI852">
            <v>0</v>
          </cell>
          <cell r="GJ852">
            <v>0</v>
          </cell>
          <cell r="GK852">
            <v>0</v>
          </cell>
          <cell r="GL852">
            <v>0</v>
          </cell>
          <cell r="GM852">
            <v>0</v>
          </cell>
          <cell r="GN852">
            <v>0</v>
          </cell>
          <cell r="GO852">
            <v>0</v>
          </cell>
          <cell r="GP852">
            <v>0</v>
          </cell>
          <cell r="GQ852">
            <v>0</v>
          </cell>
          <cell r="GR852">
            <v>0</v>
          </cell>
          <cell r="GS852">
            <v>0</v>
          </cell>
          <cell r="GT852">
            <v>0</v>
          </cell>
          <cell r="GU852">
            <v>0</v>
          </cell>
          <cell r="GV852">
            <v>0</v>
          </cell>
          <cell r="GW852">
            <v>0</v>
          </cell>
          <cell r="GX852">
            <v>0</v>
          </cell>
          <cell r="GY852">
            <v>0</v>
          </cell>
          <cell r="GZ852">
            <v>0</v>
          </cell>
          <cell r="HA852">
            <v>0</v>
          </cell>
          <cell r="HB852">
            <v>0</v>
          </cell>
          <cell r="HC852">
            <v>0</v>
          </cell>
          <cell r="HD852">
            <v>0</v>
          </cell>
          <cell r="HE852">
            <v>0</v>
          </cell>
          <cell r="HF852">
            <v>0</v>
          </cell>
          <cell r="HG852">
            <v>0</v>
          </cell>
          <cell r="HH852">
            <v>0</v>
          </cell>
          <cell r="HI852">
            <v>0</v>
          </cell>
          <cell r="HJ852">
            <v>0</v>
          </cell>
          <cell r="HK852">
            <v>0</v>
          </cell>
          <cell r="HL852">
            <v>0</v>
          </cell>
          <cell r="HM852">
            <v>0</v>
          </cell>
          <cell r="HN852">
            <v>0</v>
          </cell>
          <cell r="HO852">
            <v>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0</v>
          </cell>
          <cell r="HU852">
            <v>0</v>
          </cell>
          <cell r="HV852">
            <v>0</v>
          </cell>
          <cell r="HW852">
            <v>0</v>
          </cell>
          <cell r="HX852">
            <v>0</v>
          </cell>
          <cell r="HY852">
            <v>0</v>
          </cell>
          <cell r="HZ852">
            <v>0</v>
          </cell>
          <cell r="IA852">
            <v>0</v>
          </cell>
          <cell r="IB852">
            <v>0</v>
          </cell>
          <cell r="IC852">
            <v>0</v>
          </cell>
          <cell r="ID852">
            <v>0</v>
          </cell>
          <cell r="IE852">
            <v>0</v>
          </cell>
          <cell r="IF852">
            <v>0</v>
          </cell>
          <cell r="IG852">
            <v>0</v>
          </cell>
          <cell r="IH852">
            <v>0</v>
          </cell>
          <cell r="II852">
            <v>0</v>
          </cell>
          <cell r="IJ852">
            <v>0</v>
          </cell>
          <cell r="IK852">
            <v>0</v>
          </cell>
          <cell r="IL852">
            <v>0</v>
          </cell>
          <cell r="IM852">
            <v>0</v>
          </cell>
          <cell r="IN852">
            <v>0</v>
          </cell>
          <cell r="IO852">
            <v>0</v>
          </cell>
          <cell r="IP852">
            <v>0</v>
          </cell>
          <cell r="IQ852">
            <v>0</v>
          </cell>
          <cell r="IR852">
            <v>0</v>
          </cell>
          <cell r="IS852">
            <v>0</v>
          </cell>
          <cell r="IT852">
            <v>0</v>
          </cell>
          <cell r="IU852">
            <v>0</v>
          </cell>
          <cell r="IV852">
            <v>0</v>
          </cell>
          <cell r="IW852">
            <v>0</v>
          </cell>
          <cell r="IX852">
            <v>0</v>
          </cell>
          <cell r="IY852">
            <v>0</v>
          </cell>
          <cell r="IZ852">
            <v>0</v>
          </cell>
          <cell r="JA852">
            <v>0</v>
          </cell>
          <cell r="JB852">
            <v>0</v>
          </cell>
          <cell r="JC852">
            <v>0</v>
          </cell>
          <cell r="JD852">
            <v>0</v>
          </cell>
          <cell r="JE852">
            <v>0</v>
          </cell>
          <cell r="JF852">
            <v>0</v>
          </cell>
          <cell r="JG852">
            <v>0</v>
          </cell>
          <cell r="JH852">
            <v>0</v>
          </cell>
          <cell r="JI852">
            <v>0</v>
          </cell>
          <cell r="JJ852">
            <v>0</v>
          </cell>
          <cell r="JK852">
            <v>0</v>
          </cell>
          <cell r="JL852">
            <v>0</v>
          </cell>
          <cell r="JM852">
            <v>0</v>
          </cell>
          <cell r="JN852">
            <v>0</v>
          </cell>
          <cell r="JO852">
            <v>0</v>
          </cell>
          <cell r="JP852">
            <v>0</v>
          </cell>
          <cell r="JQ852">
            <v>0</v>
          </cell>
        </row>
        <row r="853">
          <cell r="D853" t="str">
            <v>INT.EX.UTN._.___.Nucor Interruptible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-0.3225806500000008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-0.32258064999999997</v>
          </cell>
          <cell r="AE853">
            <v>0.35714285999999973</v>
          </cell>
          <cell r="AF853">
            <v>0</v>
          </cell>
          <cell r="AG853">
            <v>0.35714286000000006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-0.32258064999999991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-0.32258065000000002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0.33333333000000032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0.33333332999999998</v>
          </cell>
          <cell r="CD853">
            <v>0</v>
          </cell>
          <cell r="CE853">
            <v>0.12473119000000032</v>
          </cell>
          <cell r="CF853">
            <v>0</v>
          </cell>
          <cell r="CG853">
            <v>0</v>
          </cell>
          <cell r="CH853">
            <v>0</v>
          </cell>
          <cell r="CI853">
            <v>-0.13333333000000003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0.25806452000000002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-0.3225806500000008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-0.32258064999999991</v>
          </cell>
          <cell r="EE853">
            <v>-0.20430106999999786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0.12903225999999979</v>
          </cell>
          <cell r="EM853">
            <v>0</v>
          </cell>
          <cell r="EN853">
            <v>-0.33333333000000009</v>
          </cell>
          <cell r="EO853">
            <v>0</v>
          </cell>
          <cell r="EP853">
            <v>0</v>
          </cell>
          <cell r="EQ853">
            <v>0</v>
          </cell>
          <cell r="ER853">
            <v>0.32258064999999903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0.32258065000000002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-0.52380953000000119</v>
          </cell>
          <cell r="FF853">
            <v>0</v>
          </cell>
          <cell r="FG853">
            <v>-0.35714286000000006</v>
          </cell>
          <cell r="FH853">
            <v>0</v>
          </cell>
          <cell r="FI853">
            <v>0</v>
          </cell>
          <cell r="FJ853">
            <v>0</v>
          </cell>
          <cell r="FK853">
            <v>0</v>
          </cell>
          <cell r="FL853">
            <v>0</v>
          </cell>
          <cell r="FM853">
            <v>0</v>
          </cell>
          <cell r="FN853">
            <v>-0.16666666999999991</v>
          </cell>
          <cell r="FO853">
            <v>0</v>
          </cell>
          <cell r="FP853">
            <v>0</v>
          </cell>
          <cell r="FQ853">
            <v>0</v>
          </cell>
          <cell r="FR853">
            <v>0.35714285999999973</v>
          </cell>
          <cell r="FS853">
            <v>0</v>
          </cell>
          <cell r="FT853">
            <v>0.35714286000000006</v>
          </cell>
          <cell r="FU853">
            <v>0</v>
          </cell>
          <cell r="FV853">
            <v>0</v>
          </cell>
          <cell r="FW853">
            <v>0</v>
          </cell>
          <cell r="FX853">
            <v>0</v>
          </cell>
          <cell r="FY853">
            <v>0</v>
          </cell>
          <cell r="FZ853">
            <v>0</v>
          </cell>
          <cell r="GA853">
            <v>0</v>
          </cell>
          <cell r="GB853">
            <v>0</v>
          </cell>
          <cell r="GC853">
            <v>0</v>
          </cell>
          <cell r="GD853">
            <v>0</v>
          </cell>
          <cell r="GE853">
            <v>0</v>
          </cell>
          <cell r="GF853">
            <v>0</v>
          </cell>
          <cell r="GG853">
            <v>0</v>
          </cell>
          <cell r="GH853">
            <v>0</v>
          </cell>
          <cell r="GI853">
            <v>0</v>
          </cell>
          <cell r="GJ853">
            <v>0</v>
          </cell>
          <cell r="GK853">
            <v>0</v>
          </cell>
          <cell r="GL853">
            <v>0</v>
          </cell>
          <cell r="GM853">
            <v>0</v>
          </cell>
          <cell r="GN853">
            <v>0</v>
          </cell>
          <cell r="GO853">
            <v>0</v>
          </cell>
          <cell r="GP853">
            <v>0</v>
          </cell>
          <cell r="GQ853">
            <v>0</v>
          </cell>
          <cell r="GR853">
            <v>0.32258065000000258</v>
          </cell>
          <cell r="GS853">
            <v>0</v>
          </cell>
          <cell r="GT853">
            <v>0</v>
          </cell>
          <cell r="GU853">
            <v>0</v>
          </cell>
          <cell r="GV853">
            <v>0</v>
          </cell>
          <cell r="GW853">
            <v>0</v>
          </cell>
          <cell r="GX853">
            <v>0</v>
          </cell>
          <cell r="GY853">
            <v>0.32258064999999991</v>
          </cell>
          <cell r="GZ853">
            <v>0</v>
          </cell>
          <cell r="HA853">
            <v>0</v>
          </cell>
          <cell r="HB853">
            <v>0</v>
          </cell>
          <cell r="HC853">
            <v>0</v>
          </cell>
          <cell r="HD853">
            <v>0</v>
          </cell>
          <cell r="HE853">
            <v>0</v>
          </cell>
          <cell r="HF853">
            <v>0</v>
          </cell>
          <cell r="HG853">
            <v>0</v>
          </cell>
          <cell r="HH853">
            <v>0</v>
          </cell>
          <cell r="HI853">
            <v>0</v>
          </cell>
          <cell r="HJ853">
            <v>0</v>
          </cell>
          <cell r="HK853">
            <v>0</v>
          </cell>
          <cell r="HL853">
            <v>0</v>
          </cell>
          <cell r="HM853">
            <v>0</v>
          </cell>
          <cell r="HN853">
            <v>0</v>
          </cell>
          <cell r="HO853">
            <v>0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0</v>
          </cell>
          <cell r="HU853">
            <v>0</v>
          </cell>
          <cell r="HV853">
            <v>0</v>
          </cell>
          <cell r="HW853">
            <v>0</v>
          </cell>
          <cell r="HX853">
            <v>0</v>
          </cell>
          <cell r="HY853">
            <v>0</v>
          </cell>
          <cell r="HZ853">
            <v>0</v>
          </cell>
          <cell r="IA853">
            <v>0</v>
          </cell>
          <cell r="IB853">
            <v>0</v>
          </cell>
          <cell r="IC853">
            <v>0</v>
          </cell>
          <cell r="ID853">
            <v>0</v>
          </cell>
          <cell r="IE853">
            <v>0</v>
          </cell>
          <cell r="IF853">
            <v>0</v>
          </cell>
          <cell r="IG853">
            <v>0</v>
          </cell>
          <cell r="IH853">
            <v>0</v>
          </cell>
          <cell r="II853">
            <v>0</v>
          </cell>
          <cell r="IJ853">
            <v>0</v>
          </cell>
          <cell r="IK853">
            <v>0</v>
          </cell>
          <cell r="IL853">
            <v>0</v>
          </cell>
          <cell r="IM853">
            <v>0</v>
          </cell>
          <cell r="IN853">
            <v>0</v>
          </cell>
          <cell r="IO853">
            <v>0</v>
          </cell>
          <cell r="IP853">
            <v>0</v>
          </cell>
          <cell r="IQ853">
            <v>0</v>
          </cell>
          <cell r="IR853">
            <v>0</v>
          </cell>
          <cell r="IS853">
            <v>0</v>
          </cell>
          <cell r="IT853">
            <v>0</v>
          </cell>
          <cell r="IU853">
            <v>0</v>
          </cell>
          <cell r="IV853">
            <v>0</v>
          </cell>
          <cell r="IW853">
            <v>0</v>
          </cell>
          <cell r="IX853">
            <v>0</v>
          </cell>
          <cell r="IY853">
            <v>0</v>
          </cell>
          <cell r="IZ853">
            <v>0</v>
          </cell>
          <cell r="JA853">
            <v>0</v>
          </cell>
          <cell r="JB853">
            <v>0</v>
          </cell>
          <cell r="JC853">
            <v>0</v>
          </cell>
          <cell r="JD853">
            <v>0</v>
          </cell>
          <cell r="JE853">
            <v>0.32258064999999903</v>
          </cell>
          <cell r="JF853">
            <v>0</v>
          </cell>
          <cell r="JG853">
            <v>0</v>
          </cell>
          <cell r="JH853">
            <v>0</v>
          </cell>
          <cell r="JI853">
            <v>0</v>
          </cell>
          <cell r="JJ853">
            <v>0</v>
          </cell>
          <cell r="JK853">
            <v>0</v>
          </cell>
          <cell r="JL853">
            <v>0.32258065000000002</v>
          </cell>
          <cell r="JM853">
            <v>0</v>
          </cell>
          <cell r="JN853">
            <v>0</v>
          </cell>
          <cell r="JO853">
            <v>0</v>
          </cell>
          <cell r="JP853">
            <v>0</v>
          </cell>
          <cell r="JQ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-0.65591398000000467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-0.33333333000000009</v>
          </cell>
          <cell r="AB855">
            <v>0</v>
          </cell>
          <cell r="AC855">
            <v>0</v>
          </cell>
          <cell r="AD855">
            <v>-0.32258064999999991</v>
          </cell>
          <cell r="AE855">
            <v>0.67972350999999875</v>
          </cell>
          <cell r="AF855">
            <v>0</v>
          </cell>
          <cell r="AG855">
            <v>0.35714286000000017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0.32258064999999991</v>
          </cell>
          <cell r="AP855">
            <v>0</v>
          </cell>
          <cell r="AQ855">
            <v>0</v>
          </cell>
          <cell r="AR855">
            <v>-0.96774195000000063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-0.32258064999999991</v>
          </cell>
          <cell r="AZ855">
            <v>-0.64516129999999983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0.91397850000000602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0.58064516999999993</v>
          </cell>
          <cell r="CA855">
            <v>0</v>
          </cell>
          <cell r="CB855">
            <v>0</v>
          </cell>
          <cell r="CC855">
            <v>0.33333333000000032</v>
          </cell>
          <cell r="CD855">
            <v>0</v>
          </cell>
          <cell r="CE855">
            <v>0.11612905000000495</v>
          </cell>
          <cell r="CF855">
            <v>0</v>
          </cell>
          <cell r="CG855">
            <v>0</v>
          </cell>
          <cell r="CH855">
            <v>0</v>
          </cell>
          <cell r="CI855">
            <v>-0.39999999000000042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0.51612904000000004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-0.64516129999999805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-0.64516129999999983</v>
          </cell>
          <cell r="EE855">
            <v>-0.52688171999999867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-0.19354839000000013</v>
          </cell>
          <cell r="EM855">
            <v>0</v>
          </cell>
          <cell r="EN855">
            <v>-0.33333333000000032</v>
          </cell>
          <cell r="EO855">
            <v>0</v>
          </cell>
          <cell r="EP855">
            <v>0</v>
          </cell>
          <cell r="EQ855">
            <v>0</v>
          </cell>
          <cell r="ER855">
            <v>0.47849463999998676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-0.4999999900000005</v>
          </cell>
          <cell r="EY855">
            <v>0.32258064999999991</v>
          </cell>
          <cell r="EZ855">
            <v>0.32258064999999991</v>
          </cell>
          <cell r="FA855">
            <v>0</v>
          </cell>
          <cell r="FB855">
            <v>0</v>
          </cell>
          <cell r="FC855">
            <v>0.33333332999999987</v>
          </cell>
          <cell r="FD855">
            <v>0</v>
          </cell>
          <cell r="FE855">
            <v>-1.3133640700000058</v>
          </cell>
          <cell r="FF855">
            <v>0</v>
          </cell>
          <cell r="FG855">
            <v>-1.0714285800000001</v>
          </cell>
          <cell r="FH855">
            <v>0</v>
          </cell>
          <cell r="FI855">
            <v>0</v>
          </cell>
          <cell r="FJ855">
            <v>0</v>
          </cell>
          <cell r="FK855">
            <v>0</v>
          </cell>
          <cell r="FL855">
            <v>0</v>
          </cell>
          <cell r="FM855">
            <v>0.25806451999999958</v>
          </cell>
          <cell r="FN855">
            <v>-0.50000000999999994</v>
          </cell>
          <cell r="FO855">
            <v>0</v>
          </cell>
          <cell r="FP855">
            <v>0</v>
          </cell>
          <cell r="FQ855">
            <v>0</v>
          </cell>
          <cell r="FR855">
            <v>0.71428571999999946</v>
          </cell>
          <cell r="FS855">
            <v>0</v>
          </cell>
          <cell r="FT855">
            <v>0.71428572000000035</v>
          </cell>
          <cell r="FU855">
            <v>0</v>
          </cell>
          <cell r="FV855">
            <v>0</v>
          </cell>
          <cell r="FW855">
            <v>0</v>
          </cell>
          <cell r="FX855">
            <v>0</v>
          </cell>
          <cell r="FY855">
            <v>0</v>
          </cell>
          <cell r="FZ855">
            <v>0</v>
          </cell>
          <cell r="GA855">
            <v>0</v>
          </cell>
          <cell r="GB855">
            <v>0</v>
          </cell>
          <cell r="GC855">
            <v>0</v>
          </cell>
          <cell r="GD855">
            <v>0</v>
          </cell>
          <cell r="GE855">
            <v>-0.35714285999999618</v>
          </cell>
          <cell r="GF855">
            <v>0</v>
          </cell>
          <cell r="GG855">
            <v>-0.35714285999999973</v>
          </cell>
          <cell r="GH855">
            <v>0</v>
          </cell>
          <cell r="GI855">
            <v>0</v>
          </cell>
          <cell r="GJ855">
            <v>0</v>
          </cell>
          <cell r="GK855">
            <v>0</v>
          </cell>
          <cell r="GL855">
            <v>0</v>
          </cell>
          <cell r="GM855">
            <v>0</v>
          </cell>
          <cell r="GN855">
            <v>0</v>
          </cell>
          <cell r="GO855">
            <v>0</v>
          </cell>
          <cell r="GP855">
            <v>0</v>
          </cell>
          <cell r="GQ855">
            <v>0</v>
          </cell>
          <cell r="GR855">
            <v>1.3125695399999984</v>
          </cell>
          <cell r="GS855">
            <v>0</v>
          </cell>
          <cell r="GT855">
            <v>0.34482758999999996</v>
          </cell>
          <cell r="GU855">
            <v>0</v>
          </cell>
          <cell r="GV855">
            <v>0</v>
          </cell>
          <cell r="GW855">
            <v>0</v>
          </cell>
          <cell r="GX855">
            <v>0</v>
          </cell>
          <cell r="GY855">
            <v>0.96774194999999974</v>
          </cell>
          <cell r="GZ855">
            <v>0</v>
          </cell>
          <cell r="HA855">
            <v>0</v>
          </cell>
          <cell r="HB855">
            <v>0</v>
          </cell>
          <cell r="HC855">
            <v>0</v>
          </cell>
          <cell r="HD855">
            <v>0</v>
          </cell>
          <cell r="HE855">
            <v>0</v>
          </cell>
          <cell r="HF855">
            <v>0</v>
          </cell>
          <cell r="HG855">
            <v>0</v>
          </cell>
          <cell r="HH855">
            <v>0</v>
          </cell>
          <cell r="HI855">
            <v>0</v>
          </cell>
          <cell r="HJ855">
            <v>0</v>
          </cell>
          <cell r="HK855">
            <v>0</v>
          </cell>
          <cell r="HL855">
            <v>0</v>
          </cell>
          <cell r="HM855">
            <v>0</v>
          </cell>
          <cell r="HN855">
            <v>0</v>
          </cell>
          <cell r="HO855">
            <v>0</v>
          </cell>
          <cell r="HP855">
            <v>0</v>
          </cell>
          <cell r="HQ855">
            <v>0</v>
          </cell>
          <cell r="HR855">
            <v>0.12903226000000245</v>
          </cell>
          <cell r="HS855">
            <v>0</v>
          </cell>
          <cell r="HT855">
            <v>0</v>
          </cell>
          <cell r="HU855">
            <v>0</v>
          </cell>
          <cell r="HV855">
            <v>0</v>
          </cell>
          <cell r="HW855">
            <v>0</v>
          </cell>
          <cell r="HX855">
            <v>0</v>
          </cell>
          <cell r="HY855">
            <v>0.12903225999999979</v>
          </cell>
          <cell r="HZ855">
            <v>0</v>
          </cell>
          <cell r="IA855">
            <v>0</v>
          </cell>
          <cell r="IB855">
            <v>0</v>
          </cell>
          <cell r="IC855">
            <v>0</v>
          </cell>
          <cell r="ID855">
            <v>0</v>
          </cell>
          <cell r="IE855">
            <v>0</v>
          </cell>
          <cell r="IF855">
            <v>0</v>
          </cell>
          <cell r="IG855">
            <v>0</v>
          </cell>
          <cell r="IH855">
            <v>0</v>
          </cell>
          <cell r="II855">
            <v>0</v>
          </cell>
          <cell r="IJ855">
            <v>0</v>
          </cell>
          <cell r="IK855">
            <v>0</v>
          </cell>
          <cell r="IL855">
            <v>0</v>
          </cell>
          <cell r="IM855">
            <v>0</v>
          </cell>
          <cell r="IN855">
            <v>0</v>
          </cell>
          <cell r="IO855">
            <v>0</v>
          </cell>
          <cell r="IP855">
            <v>0</v>
          </cell>
          <cell r="IQ855">
            <v>0</v>
          </cell>
          <cell r="IR855">
            <v>0</v>
          </cell>
          <cell r="IS855">
            <v>0</v>
          </cell>
          <cell r="IT855">
            <v>0</v>
          </cell>
          <cell r="IU855">
            <v>0</v>
          </cell>
          <cell r="IV855">
            <v>0</v>
          </cell>
          <cell r="IW855">
            <v>0</v>
          </cell>
          <cell r="IX855">
            <v>0</v>
          </cell>
          <cell r="IY855">
            <v>0</v>
          </cell>
          <cell r="IZ855">
            <v>0</v>
          </cell>
          <cell r="JA855">
            <v>0</v>
          </cell>
          <cell r="JB855">
            <v>0</v>
          </cell>
          <cell r="JC855">
            <v>0</v>
          </cell>
          <cell r="JD855">
            <v>0</v>
          </cell>
          <cell r="JE855">
            <v>0.32258065000000613</v>
          </cell>
          <cell r="JF855">
            <v>0</v>
          </cell>
          <cell r="JG855">
            <v>0</v>
          </cell>
          <cell r="JH855">
            <v>0</v>
          </cell>
          <cell r="JI855">
            <v>0</v>
          </cell>
          <cell r="JJ855">
            <v>0</v>
          </cell>
          <cell r="JK855">
            <v>0</v>
          </cell>
          <cell r="JL855">
            <v>0.32258064999999991</v>
          </cell>
          <cell r="JM855">
            <v>0</v>
          </cell>
          <cell r="JN855">
            <v>0</v>
          </cell>
          <cell r="JO855">
            <v>0</v>
          </cell>
          <cell r="JP855">
            <v>0</v>
          </cell>
          <cell r="JQ855">
            <v>0</v>
          </cell>
        </row>
        <row r="856">
          <cell r="F856">
            <v>5.3170869126915932E-2</v>
          </cell>
          <cell r="G856">
            <v>3.049226020462811</v>
          </cell>
          <cell r="H856">
            <v>6.8208170123398304E-2</v>
          </cell>
          <cell r="I856">
            <v>3.5017728805541992E-7</v>
          </cell>
          <cell r="J856">
            <v>-2.8723550029098988E-2</v>
          </cell>
          <cell r="K856">
            <v>-1.7807059921324253E-2</v>
          </cell>
          <cell r="L856">
            <v>2.5821785302832723</v>
          </cell>
          <cell r="M856">
            <v>0</v>
          </cell>
          <cell r="N856">
            <v>0</v>
          </cell>
          <cell r="O856">
            <v>0.12000073958188295</v>
          </cell>
          <cell r="P856">
            <v>-4.2464602738618851E-3</v>
          </cell>
          <cell r="Q856">
            <v>7.7020376920700073E-7</v>
          </cell>
          <cell r="R856">
            <v>15604.797593005002</v>
          </cell>
          <cell r="S856">
            <v>2.9038646500557661</v>
          </cell>
          <cell r="T856">
            <v>-5.8613307774066925E-3</v>
          </cell>
          <cell r="U856">
            <v>-2.1130213402211666</v>
          </cell>
          <cell r="V856">
            <v>5.520085709169507</v>
          </cell>
          <cell r="W856">
            <v>4.3755155196413398</v>
          </cell>
          <cell r="X856">
            <v>2604.0163958398625</v>
          </cell>
          <cell r="Y856">
            <v>6080.648663780652</v>
          </cell>
          <cell r="Z856">
            <v>1792.6154387304559</v>
          </cell>
          <cell r="AA856">
            <v>1033.1178387096152</v>
          </cell>
          <cell r="AB856">
            <v>1628.8219760200009</v>
          </cell>
          <cell r="AC856">
            <v>1216.5869740601629</v>
          </cell>
          <cell r="AD856">
            <v>1238.3097226507962</v>
          </cell>
          <cell r="AE856">
            <v>19088.941800743341</v>
          </cell>
          <cell r="AF856">
            <v>401.37334807030857</v>
          </cell>
          <cell r="AG856">
            <v>782.37477406021208</v>
          </cell>
          <cell r="AH856">
            <v>2027.1274608708918</v>
          </cell>
          <cell r="AI856">
            <v>645.40266429912299</v>
          </cell>
          <cell r="AJ856">
            <v>360.9411745397374</v>
          </cell>
          <cell r="AK856">
            <v>2273.745964769274</v>
          </cell>
          <cell r="AL856">
            <v>6104.7410952700302</v>
          </cell>
          <cell r="AM856">
            <v>2668.4406769601628</v>
          </cell>
          <cell r="AN856">
            <v>767.89313226006925</v>
          </cell>
          <cell r="AO856">
            <v>542.60100517887622</v>
          </cell>
          <cell r="AP856">
            <v>2079.241467770189</v>
          </cell>
          <cell r="AQ856">
            <v>435.05903667956591</v>
          </cell>
          <cell r="AR856">
            <v>10058.579967722297</v>
          </cell>
          <cell r="AS856">
            <v>741.11622164025903</v>
          </cell>
          <cell r="AT856">
            <v>-354.5475014699623</v>
          </cell>
          <cell r="AU856">
            <v>1025.1508439788595</v>
          </cell>
          <cell r="AV856">
            <v>1279.8387528397143</v>
          </cell>
          <cell r="AW856">
            <v>389.88558990042657</v>
          </cell>
          <cell r="AX856">
            <v>753.64019059110433</v>
          </cell>
          <cell r="AY856">
            <v>1603.8186899600551</v>
          </cell>
          <cell r="AZ856">
            <v>1390.4905993705615</v>
          </cell>
          <cell r="BA856">
            <v>-65.320022949017584</v>
          </cell>
          <cell r="BB856">
            <v>1397.059268809855</v>
          </cell>
          <cell r="BC856">
            <v>561.647883919999</v>
          </cell>
          <cell r="BD856">
            <v>1335.7994511397555</v>
          </cell>
          <cell r="BE856">
            <v>19927.6878644526</v>
          </cell>
          <cell r="BF856">
            <v>757.49812036007643</v>
          </cell>
          <cell r="BG856">
            <v>1156.8123961603269</v>
          </cell>
          <cell r="BH856">
            <v>3903.657865639776</v>
          </cell>
          <cell r="BI856">
            <v>597.57351716980338</v>
          </cell>
          <cell r="BJ856">
            <v>292.61734630912542</v>
          </cell>
          <cell r="BK856">
            <v>2599.444521939382</v>
          </cell>
          <cell r="BL856">
            <v>3754.7620366709307</v>
          </cell>
          <cell r="BM856">
            <v>1245.5865573994815</v>
          </cell>
          <cell r="BN856">
            <v>1116.5067926403135</v>
          </cell>
          <cell r="BO856">
            <v>2208.1125969700515</v>
          </cell>
          <cell r="BP856">
            <v>1582.6377852596343</v>
          </cell>
          <cell r="BQ856">
            <v>712.4783279299736</v>
          </cell>
          <cell r="BR856">
            <v>37432.863184049726</v>
          </cell>
          <cell r="BS856">
            <v>2816.2656223904341</v>
          </cell>
          <cell r="BT856">
            <v>3428.8627982400358</v>
          </cell>
          <cell r="BU856">
            <v>3348.1869014808908</v>
          </cell>
          <cell r="BV856">
            <v>2570.4615556485951</v>
          </cell>
          <cell r="BW856">
            <v>2300.8922924092039</v>
          </cell>
          <cell r="BX856">
            <v>4081.3630441902205</v>
          </cell>
          <cell r="BY856">
            <v>4152.3293396001682</v>
          </cell>
          <cell r="BZ856">
            <v>1385.4761909805238</v>
          </cell>
          <cell r="CA856">
            <v>6832.1472297003493</v>
          </cell>
          <cell r="CB856">
            <v>2443.7371723204851</v>
          </cell>
          <cell r="CC856">
            <v>2195.5949246305972</v>
          </cell>
          <cell r="CD856">
            <v>1877.5461124600843</v>
          </cell>
          <cell r="CE856">
            <v>-1115.6103913486004</v>
          </cell>
          <cell r="CF856">
            <v>-269.71764189004898</v>
          </cell>
          <cell r="CG856">
            <v>20.48672114033252</v>
          </cell>
          <cell r="CH856">
            <v>-256.28348498046398</v>
          </cell>
          <cell r="CI856">
            <v>19.17785460036248</v>
          </cell>
          <cell r="CJ856">
            <v>232.70912664011121</v>
          </cell>
          <cell r="CK856">
            <v>-1193.3159070601687</v>
          </cell>
          <cell r="CL856">
            <v>-674.51428236998618</v>
          </cell>
          <cell r="CM856">
            <v>145.63083439972252</v>
          </cell>
          <cell r="CN856">
            <v>11.947314700111747</v>
          </cell>
          <cell r="CO856">
            <v>44.842961809597909</v>
          </cell>
          <cell r="CP856">
            <v>332.87142509967089</v>
          </cell>
          <cell r="CQ856">
            <v>470.55468657147139</v>
          </cell>
          <cell r="CR856">
            <v>-650.34596498310566</v>
          </cell>
          <cell r="CS856">
            <v>195.17201088927686</v>
          </cell>
          <cell r="CT856">
            <v>-42.513665860518813</v>
          </cell>
          <cell r="CU856">
            <v>27.739517889916897</v>
          </cell>
          <cell r="CV856">
            <v>583.7264713300392</v>
          </cell>
          <cell r="CW856">
            <v>168.75699243042618</v>
          </cell>
          <cell r="CX856">
            <v>-558.81492251064628</v>
          </cell>
          <cell r="CY856">
            <v>-162.58573824074119</v>
          </cell>
          <cell r="CZ856">
            <v>-374.49034625012428</v>
          </cell>
          <cell r="DA856">
            <v>250.23135751020163</v>
          </cell>
          <cell r="DB856">
            <v>-912.5343594700098</v>
          </cell>
          <cell r="DC856">
            <v>-72.258037869818509</v>
          </cell>
          <cell r="DD856">
            <v>247.22475517075509</v>
          </cell>
          <cell r="DE856">
            <v>4740.8057737052441</v>
          </cell>
          <cell r="DF856">
            <v>52.467685859650373</v>
          </cell>
          <cell r="DG856">
            <v>-622.64241909980774</v>
          </cell>
          <cell r="DH856">
            <v>2053.4163879286498</v>
          </cell>
          <cell r="DI856">
            <v>-76.142564469948411</v>
          </cell>
          <cell r="DJ856">
            <v>471.82403398118913</v>
          </cell>
          <cell r="DK856">
            <v>1345.5594053799286</v>
          </cell>
          <cell r="DL856">
            <v>-64.807555959559977</v>
          </cell>
          <cell r="DM856">
            <v>583.98732282035053</v>
          </cell>
          <cell r="DN856">
            <v>1209.7621364695951</v>
          </cell>
          <cell r="DO856">
            <v>-835.4117634491995</v>
          </cell>
          <cell r="DP856">
            <v>1018.7384184710681</v>
          </cell>
          <cell r="DQ856">
            <v>-395.94531423039734</v>
          </cell>
          <cell r="DR856">
            <v>-6681.6295723170042</v>
          </cell>
          <cell r="DS856">
            <v>214.49306587036699</v>
          </cell>
          <cell r="DT856">
            <v>1024.2660331595689</v>
          </cell>
          <cell r="DU856">
            <v>67.970907410606742</v>
          </cell>
          <cell r="DV856">
            <v>73.346607648767531</v>
          </cell>
          <cell r="DW856">
            <v>-3198.6912324903533</v>
          </cell>
          <cell r="DX856">
            <v>-4585.1209476683289</v>
          </cell>
          <cell r="DY856">
            <v>97.879312499426305</v>
          </cell>
          <cell r="DZ856">
            <v>36.497126059606671</v>
          </cell>
          <cell r="EA856">
            <v>-1321.8881536796689</v>
          </cell>
          <cell r="EB856">
            <v>1029.7807791605592</v>
          </cell>
          <cell r="EC856">
            <v>-90.520932730287313</v>
          </cell>
          <cell r="ED856">
            <v>-29.642137519083917</v>
          </cell>
          <cell r="EE856">
            <v>2445.6868669092655</v>
          </cell>
          <cell r="EF856">
            <v>-45.223702169023454</v>
          </cell>
          <cell r="EG856">
            <v>161.88445971999317</v>
          </cell>
          <cell r="EH856">
            <v>-224.46123189013451</v>
          </cell>
          <cell r="EI856">
            <v>513.10474481992424</v>
          </cell>
          <cell r="EJ856">
            <v>250.14276984985918</v>
          </cell>
          <cell r="EK856">
            <v>2882.0534808794037</v>
          </cell>
          <cell r="EL856">
            <v>-1318.4402903402224</v>
          </cell>
          <cell r="EM856">
            <v>-75.470487309619784</v>
          </cell>
          <cell r="EN856">
            <v>356.35960567928851</v>
          </cell>
          <cell r="EO856">
            <v>-916.053058270365</v>
          </cell>
          <cell r="EP856">
            <v>587.05947708059102</v>
          </cell>
          <cell r="EQ856">
            <v>274.73109884094447</v>
          </cell>
          <cell r="ER856">
            <v>-1460.7012541741133</v>
          </cell>
          <cell r="ES856">
            <v>-213.11774014122784</v>
          </cell>
          <cell r="ET856">
            <v>327.4952993709594</v>
          </cell>
          <cell r="EU856">
            <v>-75.053464639931917</v>
          </cell>
          <cell r="EV856">
            <v>-2091.5920595219359</v>
          </cell>
          <cell r="EW856">
            <v>-51.697652278468013</v>
          </cell>
          <cell r="EX856">
            <v>1103.8395909713581</v>
          </cell>
          <cell r="EY856">
            <v>-698.34927507024258</v>
          </cell>
          <cell r="EZ856">
            <v>251.10283158998936</v>
          </cell>
          <cell r="FA856">
            <v>287.45714042056352</v>
          </cell>
          <cell r="FB856">
            <v>-138.91621833946556</v>
          </cell>
          <cell r="FC856">
            <v>-140.57537152152508</v>
          </cell>
          <cell r="FD856">
            <v>-21.294335010461509</v>
          </cell>
          <cell r="FE856">
            <v>3954.9003890901804</v>
          </cell>
          <cell r="FF856">
            <v>-120.13826808799058</v>
          </cell>
          <cell r="FG856">
            <v>-9.5559369707480073</v>
          </cell>
          <cell r="FH856">
            <v>1464.1457232097164</v>
          </cell>
          <cell r="FI856">
            <v>454.54749243054539</v>
          </cell>
          <cell r="FJ856">
            <v>1981.6446815514937</v>
          </cell>
          <cell r="FK856">
            <v>898.87286021001637</v>
          </cell>
          <cell r="FL856">
            <v>-184.36823781020939</v>
          </cell>
          <cell r="FM856">
            <v>294.67524581030011</v>
          </cell>
          <cell r="FN856">
            <v>-169.2210054108873</v>
          </cell>
          <cell r="FO856">
            <v>-75.825498939491808</v>
          </cell>
          <cell r="FP856">
            <v>-123.38868402969092</v>
          </cell>
          <cell r="FQ856">
            <v>-456.4879828793928</v>
          </cell>
          <cell r="FR856">
            <v>3410.5714746564627</v>
          </cell>
          <cell r="FS856">
            <v>279.66583928931504</v>
          </cell>
          <cell r="FT856">
            <v>-1198.5607486283407</v>
          </cell>
          <cell r="FU856">
            <v>-139.30825142003596</v>
          </cell>
          <cell r="FV856">
            <v>1558.2574217002839</v>
          </cell>
          <cell r="FW856">
            <v>855.40126189030707</v>
          </cell>
          <cell r="FX856">
            <v>-246.37053597997874</v>
          </cell>
          <cell r="FY856">
            <v>169.49509711936116</v>
          </cell>
          <cell r="FZ856">
            <v>207.03204757999629</v>
          </cell>
          <cell r="GA856">
            <v>-56.374542670324445</v>
          </cell>
          <cell r="GB856">
            <v>-224.09871859941632</v>
          </cell>
          <cell r="GC856">
            <v>631.27956357039511</v>
          </cell>
          <cell r="GD856">
            <v>1574.1530408300459</v>
          </cell>
          <cell r="GE856">
            <v>1227.955173894763</v>
          </cell>
          <cell r="GF856">
            <v>-25.417688891291618</v>
          </cell>
          <cell r="GG856">
            <v>-303.65778840985149</v>
          </cell>
          <cell r="GH856">
            <v>-1063.7165033407509</v>
          </cell>
          <cell r="GI856">
            <v>898.74195109028369</v>
          </cell>
          <cell r="GJ856">
            <v>1503.8390181707218</v>
          </cell>
          <cell r="GK856">
            <v>574.83908835053444</v>
          </cell>
          <cell r="GL856">
            <v>-599.62193695083261</v>
          </cell>
          <cell r="GM856">
            <v>417.19659912958741</v>
          </cell>
          <cell r="GN856">
            <v>-106.35298239067197</v>
          </cell>
          <cell r="GO856">
            <v>-1.6256444389000535</v>
          </cell>
          <cell r="GP856">
            <v>-36.345910110510886</v>
          </cell>
          <cell r="GQ856">
            <v>-29.923028321005404</v>
          </cell>
          <cell r="GR856">
            <v>10588.77678565681</v>
          </cell>
          <cell r="GS856">
            <v>-1091.9918494597077</v>
          </cell>
          <cell r="GT856">
            <v>2289.7336950823665</v>
          </cell>
          <cell r="GU856">
            <v>580.39711020048708</v>
          </cell>
          <cell r="GV856">
            <v>3392.9224421912804</v>
          </cell>
          <cell r="GW856">
            <v>6858.8378353305161</v>
          </cell>
          <cell r="GX856">
            <v>-2129.7179465908557</v>
          </cell>
          <cell r="GY856">
            <v>1829.4397963192314</v>
          </cell>
          <cell r="GZ856">
            <v>-2391.1427770610899</v>
          </cell>
          <cell r="HA856">
            <v>1638.906876290217</v>
          </cell>
          <cell r="HB856">
            <v>417.85439960844815</v>
          </cell>
          <cell r="HC856">
            <v>-10.697284399531782</v>
          </cell>
          <cell r="HD856">
            <v>-795.76551185920835</v>
          </cell>
          <cell r="HE856">
            <v>7142.0156030207872</v>
          </cell>
          <cell r="HF856">
            <v>194.5045715905726</v>
          </cell>
          <cell r="HG856">
            <v>-1810.233517318964</v>
          </cell>
          <cell r="HH856">
            <v>2505.3365396689624</v>
          </cell>
          <cell r="HI856">
            <v>1680.7677629990503</v>
          </cell>
          <cell r="HJ856">
            <v>2158.9475598093122</v>
          </cell>
          <cell r="HK856">
            <v>1636.8442430403084</v>
          </cell>
          <cell r="HL856">
            <v>-1674.9921166915447</v>
          </cell>
          <cell r="HM856">
            <v>2226.9104095799848</v>
          </cell>
          <cell r="HN856">
            <v>-132.08776134997606</v>
          </cell>
          <cell r="HO856">
            <v>684.6357378391549</v>
          </cell>
          <cell r="HP856">
            <v>-307.53394689876586</v>
          </cell>
          <cell r="HQ856">
            <v>-21.083879261277616</v>
          </cell>
          <cell r="HR856">
            <v>-453.63144508004189</v>
          </cell>
          <cell r="HS856">
            <v>102.94267458934337</v>
          </cell>
          <cell r="HT856">
            <v>-394.72164310887456</v>
          </cell>
          <cell r="HU856">
            <v>-262.50057217944413</v>
          </cell>
          <cell r="HV856">
            <v>-374.12351648975164</v>
          </cell>
          <cell r="HW856">
            <v>-752.85004767030478</v>
          </cell>
          <cell r="HX856">
            <v>1099.5949737513438</v>
          </cell>
          <cell r="HY856">
            <v>33.129742220044136</v>
          </cell>
          <cell r="HZ856">
            <v>197.97636824846268</v>
          </cell>
          <cell r="IA856">
            <v>-67.863146270625293</v>
          </cell>
          <cell r="IB856">
            <v>-276.83559180982411</v>
          </cell>
          <cell r="IC856">
            <v>312.81708837952465</v>
          </cell>
          <cell r="ID856">
            <v>-71.197774761356413</v>
          </cell>
          <cell r="IE856">
            <v>-4600.14516466856</v>
          </cell>
          <cell r="IF856">
            <v>-206.75213063880801</v>
          </cell>
          <cell r="IG856">
            <v>523.32684129010886</v>
          </cell>
          <cell r="IH856">
            <v>-1999.702888620086</v>
          </cell>
          <cell r="II856">
            <v>1748.2024766309187</v>
          </cell>
          <cell r="IJ856">
            <v>-2298.7045500185341</v>
          </cell>
          <cell r="IK856">
            <v>1009.1499258689582</v>
          </cell>
          <cell r="IL856">
            <v>-2919.8914331384003</v>
          </cell>
          <cell r="IM856">
            <v>1139.7625177893788</v>
          </cell>
          <cell r="IN856">
            <v>-298.36444171052426</v>
          </cell>
          <cell r="IO856">
            <v>-1416.7950606187806</v>
          </cell>
          <cell r="IP856">
            <v>-1310.1474493406713</v>
          </cell>
          <cell r="IQ856">
            <v>1429.7710278499871</v>
          </cell>
          <cell r="IR856">
            <v>3783.9389145374298</v>
          </cell>
          <cell r="IS856">
            <v>-20.838540148921311</v>
          </cell>
          <cell r="IT856">
            <v>-1036.7792371492833</v>
          </cell>
          <cell r="IU856">
            <v>-1823.917858988978</v>
          </cell>
          <cell r="IV856">
            <v>1446.7413333607838</v>
          </cell>
          <cell r="IW856">
            <v>-1203.9544018888846</v>
          </cell>
          <cell r="IX856">
            <v>7103.3273613583297</v>
          </cell>
          <cell r="IY856">
            <v>866.6392421014607</v>
          </cell>
          <cell r="IZ856">
            <v>-2354.4175756983459</v>
          </cell>
          <cell r="JA856">
            <v>-440.17553540784866</v>
          </cell>
          <cell r="JB856">
            <v>1289.6043675197288</v>
          </cell>
          <cell r="JC856">
            <v>620.57747325114906</v>
          </cell>
          <cell r="JD856">
            <v>-662.86771376989782</v>
          </cell>
          <cell r="JE856">
            <v>-45286.919734746218</v>
          </cell>
          <cell r="JF856">
            <v>-2786.7769145583734</v>
          </cell>
          <cell r="JG856">
            <v>-3501.3906100699678</v>
          </cell>
          <cell r="JH856">
            <v>-7999.3814284196123</v>
          </cell>
          <cell r="JI856">
            <v>-5532.4858762808144</v>
          </cell>
          <cell r="JJ856">
            <v>-9408.6879670890048</v>
          </cell>
          <cell r="JK856">
            <v>2465.4272088296711</v>
          </cell>
          <cell r="JL856">
            <v>-1653.0210052486509</v>
          </cell>
          <cell r="JM856">
            <v>-1560.3126321192831</v>
          </cell>
          <cell r="JN856">
            <v>-1670.143837749958</v>
          </cell>
          <cell r="JO856">
            <v>-6553.0701716504991</v>
          </cell>
          <cell r="JP856">
            <v>-3719.4848262201995</v>
          </cell>
          <cell r="JQ856">
            <v>-3367.5916741508991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0</v>
          </cell>
          <cell r="FF857">
            <v>0</v>
          </cell>
          <cell r="FG857">
            <v>0</v>
          </cell>
          <cell r="FH857">
            <v>0</v>
          </cell>
          <cell r="FI857">
            <v>0</v>
          </cell>
          <cell r="FJ857">
            <v>0</v>
          </cell>
          <cell r="FK857">
            <v>0</v>
          </cell>
          <cell r="FL857">
            <v>0</v>
          </cell>
          <cell r="FM857">
            <v>0</v>
          </cell>
          <cell r="FN857">
            <v>0</v>
          </cell>
          <cell r="FO857">
            <v>0</v>
          </cell>
          <cell r="FP857">
            <v>0</v>
          </cell>
          <cell r="FQ857">
            <v>0</v>
          </cell>
          <cell r="FR857">
            <v>0</v>
          </cell>
          <cell r="FS857">
            <v>0</v>
          </cell>
          <cell r="FT857">
            <v>0</v>
          </cell>
          <cell r="FU857">
            <v>0</v>
          </cell>
          <cell r="FV857">
            <v>0</v>
          </cell>
          <cell r="FW857">
            <v>0</v>
          </cell>
          <cell r="FX857">
            <v>0</v>
          </cell>
          <cell r="FY857">
            <v>0</v>
          </cell>
          <cell r="FZ857">
            <v>0</v>
          </cell>
          <cell r="GA857">
            <v>0</v>
          </cell>
          <cell r="GB857">
            <v>0</v>
          </cell>
          <cell r="GC857">
            <v>0</v>
          </cell>
          <cell r="GD857">
            <v>0</v>
          </cell>
          <cell r="GE857">
            <v>0</v>
          </cell>
          <cell r="GF857">
            <v>0</v>
          </cell>
          <cell r="GG857">
            <v>0</v>
          </cell>
          <cell r="GH857">
            <v>0</v>
          </cell>
          <cell r="GI857">
            <v>0</v>
          </cell>
          <cell r="GJ857">
            <v>0</v>
          </cell>
          <cell r="GK857">
            <v>0</v>
          </cell>
          <cell r="GL857">
            <v>0</v>
          </cell>
          <cell r="GM857">
            <v>0</v>
          </cell>
          <cell r="GN857">
            <v>0</v>
          </cell>
          <cell r="GO857">
            <v>0</v>
          </cell>
          <cell r="GP857">
            <v>0</v>
          </cell>
          <cell r="GQ857">
            <v>0</v>
          </cell>
          <cell r="GR857">
            <v>0</v>
          </cell>
          <cell r="GS857">
            <v>0</v>
          </cell>
          <cell r="GT857">
            <v>0</v>
          </cell>
          <cell r="GU857">
            <v>0</v>
          </cell>
          <cell r="GV857">
            <v>0</v>
          </cell>
          <cell r="GW857">
            <v>0</v>
          </cell>
          <cell r="GX857">
            <v>0</v>
          </cell>
          <cell r="GY857">
            <v>0</v>
          </cell>
          <cell r="GZ857">
            <v>0</v>
          </cell>
          <cell r="HA857">
            <v>0</v>
          </cell>
          <cell r="HB857">
            <v>0</v>
          </cell>
          <cell r="HC857">
            <v>0</v>
          </cell>
          <cell r="HD857">
            <v>0</v>
          </cell>
          <cell r="HE857">
            <v>0</v>
          </cell>
          <cell r="HF857">
            <v>0</v>
          </cell>
          <cell r="HG857">
            <v>0</v>
          </cell>
          <cell r="HH857">
            <v>0</v>
          </cell>
          <cell r="HI857">
            <v>0</v>
          </cell>
          <cell r="HJ857">
            <v>0</v>
          </cell>
          <cell r="HK857">
            <v>0</v>
          </cell>
          <cell r="HL857">
            <v>0</v>
          </cell>
          <cell r="HM857">
            <v>0</v>
          </cell>
          <cell r="HN857">
            <v>0</v>
          </cell>
          <cell r="HO857">
            <v>0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0</v>
          </cell>
          <cell r="HU857">
            <v>0</v>
          </cell>
          <cell r="HV857">
            <v>0</v>
          </cell>
          <cell r="HW857">
            <v>0</v>
          </cell>
          <cell r="HX857">
            <v>0</v>
          </cell>
          <cell r="HY857">
            <v>0</v>
          </cell>
          <cell r="HZ857">
            <v>0</v>
          </cell>
          <cell r="IA857">
            <v>0</v>
          </cell>
          <cell r="IB857">
            <v>0</v>
          </cell>
          <cell r="IC857">
            <v>0</v>
          </cell>
          <cell r="ID857">
            <v>0</v>
          </cell>
          <cell r="IE857">
            <v>0</v>
          </cell>
          <cell r="IF857">
            <v>0</v>
          </cell>
          <cell r="IG857">
            <v>0</v>
          </cell>
          <cell r="IH857">
            <v>0</v>
          </cell>
          <cell r="II857">
            <v>0</v>
          </cell>
          <cell r="IJ857">
            <v>0</v>
          </cell>
          <cell r="IK857">
            <v>0</v>
          </cell>
          <cell r="IL857">
            <v>0</v>
          </cell>
          <cell r="IM857">
            <v>0</v>
          </cell>
          <cell r="IN857">
            <v>0</v>
          </cell>
          <cell r="IO857">
            <v>0</v>
          </cell>
          <cell r="IP857">
            <v>0</v>
          </cell>
          <cell r="IQ857">
            <v>0</v>
          </cell>
          <cell r="IR857">
            <v>0</v>
          </cell>
          <cell r="IS857">
            <v>0</v>
          </cell>
          <cell r="IT857">
            <v>0</v>
          </cell>
          <cell r="IU857">
            <v>0</v>
          </cell>
          <cell r="IV857">
            <v>0</v>
          </cell>
          <cell r="IW857">
            <v>0</v>
          </cell>
          <cell r="IX857">
            <v>0</v>
          </cell>
          <cell r="IY857">
            <v>0</v>
          </cell>
          <cell r="IZ857">
            <v>0</v>
          </cell>
          <cell r="JA857">
            <v>0</v>
          </cell>
          <cell r="JB857">
            <v>0</v>
          </cell>
          <cell r="JC857">
            <v>0</v>
          </cell>
          <cell r="JD857">
            <v>0</v>
          </cell>
          <cell r="JE857">
            <v>0</v>
          </cell>
          <cell r="JF857">
            <v>0</v>
          </cell>
          <cell r="JG857">
            <v>0</v>
          </cell>
          <cell r="JH857">
            <v>0</v>
          </cell>
          <cell r="JI857">
            <v>0</v>
          </cell>
          <cell r="JJ857">
            <v>0</v>
          </cell>
          <cell r="JK857">
            <v>0</v>
          </cell>
          <cell r="JL857">
            <v>0</v>
          </cell>
          <cell r="JM857">
            <v>0</v>
          </cell>
          <cell r="JN857">
            <v>0</v>
          </cell>
          <cell r="JO857">
            <v>0</v>
          </cell>
          <cell r="JP857">
            <v>0</v>
          </cell>
          <cell r="JQ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0</v>
          </cell>
          <cell r="FF858">
            <v>0</v>
          </cell>
          <cell r="FG858">
            <v>0</v>
          </cell>
          <cell r="FH858">
            <v>0</v>
          </cell>
          <cell r="FI858">
            <v>0</v>
          </cell>
          <cell r="FJ858">
            <v>0</v>
          </cell>
          <cell r="FK858">
            <v>0</v>
          </cell>
          <cell r="FL858">
            <v>0</v>
          </cell>
          <cell r="FM858">
            <v>0</v>
          </cell>
          <cell r="FN858">
            <v>0</v>
          </cell>
          <cell r="FO858">
            <v>0</v>
          </cell>
          <cell r="FP858">
            <v>0</v>
          </cell>
          <cell r="FQ858">
            <v>0</v>
          </cell>
          <cell r="FR858">
            <v>0</v>
          </cell>
          <cell r="FS858">
            <v>0</v>
          </cell>
          <cell r="FT858">
            <v>0</v>
          </cell>
          <cell r="FU858">
            <v>0</v>
          </cell>
          <cell r="FV858">
            <v>0</v>
          </cell>
          <cell r="FW858">
            <v>0</v>
          </cell>
          <cell r="FX858">
            <v>0</v>
          </cell>
          <cell r="FY858">
            <v>0</v>
          </cell>
          <cell r="FZ858">
            <v>0</v>
          </cell>
          <cell r="GA858">
            <v>0</v>
          </cell>
          <cell r="GB858">
            <v>0</v>
          </cell>
          <cell r="GC858">
            <v>0</v>
          </cell>
          <cell r="GD858">
            <v>0</v>
          </cell>
          <cell r="GE858">
            <v>0</v>
          </cell>
          <cell r="GF858">
            <v>0</v>
          </cell>
          <cell r="GG858">
            <v>0</v>
          </cell>
          <cell r="GH858">
            <v>0</v>
          </cell>
          <cell r="GI858">
            <v>0</v>
          </cell>
          <cell r="GJ858">
            <v>0</v>
          </cell>
          <cell r="GK858">
            <v>0</v>
          </cell>
          <cell r="GL858">
            <v>0</v>
          </cell>
          <cell r="GM858">
            <v>0</v>
          </cell>
          <cell r="GN858">
            <v>0</v>
          </cell>
          <cell r="GO858">
            <v>0</v>
          </cell>
          <cell r="GP858">
            <v>0</v>
          </cell>
          <cell r="GQ858">
            <v>0</v>
          </cell>
          <cell r="GR858">
            <v>0</v>
          </cell>
          <cell r="GS858">
            <v>0</v>
          </cell>
          <cell r="GT858">
            <v>0</v>
          </cell>
          <cell r="GU858">
            <v>0</v>
          </cell>
          <cell r="GV858">
            <v>0</v>
          </cell>
          <cell r="GW858">
            <v>0</v>
          </cell>
          <cell r="GX858">
            <v>0</v>
          </cell>
          <cell r="GY858">
            <v>0</v>
          </cell>
          <cell r="GZ858">
            <v>0</v>
          </cell>
          <cell r="HA858">
            <v>0</v>
          </cell>
          <cell r="HB858">
            <v>0</v>
          </cell>
          <cell r="HC858">
            <v>0</v>
          </cell>
          <cell r="HD858">
            <v>0</v>
          </cell>
          <cell r="HE858">
            <v>0</v>
          </cell>
          <cell r="HF858">
            <v>0</v>
          </cell>
          <cell r="HG858">
            <v>0</v>
          </cell>
          <cell r="HH858">
            <v>0</v>
          </cell>
          <cell r="HI858">
            <v>0</v>
          </cell>
          <cell r="HJ858">
            <v>0</v>
          </cell>
          <cell r="HK858">
            <v>0</v>
          </cell>
          <cell r="HL858">
            <v>0</v>
          </cell>
          <cell r="HM858">
            <v>0</v>
          </cell>
          <cell r="HN858">
            <v>0</v>
          </cell>
          <cell r="HO858">
            <v>0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0</v>
          </cell>
          <cell r="HU858">
            <v>0</v>
          </cell>
          <cell r="HV858">
            <v>0</v>
          </cell>
          <cell r="HW858">
            <v>0</v>
          </cell>
          <cell r="HX858">
            <v>0</v>
          </cell>
          <cell r="HY858">
            <v>0</v>
          </cell>
          <cell r="HZ858">
            <v>0</v>
          </cell>
          <cell r="IA858">
            <v>0</v>
          </cell>
          <cell r="IB858">
            <v>0</v>
          </cell>
          <cell r="IC858">
            <v>0</v>
          </cell>
          <cell r="ID858">
            <v>0</v>
          </cell>
          <cell r="IE858">
            <v>0</v>
          </cell>
          <cell r="IF858">
            <v>0</v>
          </cell>
          <cell r="IG858">
            <v>0</v>
          </cell>
          <cell r="IH858">
            <v>0</v>
          </cell>
          <cell r="II858">
            <v>0</v>
          </cell>
          <cell r="IJ858">
            <v>0</v>
          </cell>
          <cell r="IK858">
            <v>0</v>
          </cell>
          <cell r="IL858">
            <v>0</v>
          </cell>
          <cell r="IM858">
            <v>0</v>
          </cell>
          <cell r="IN858">
            <v>0</v>
          </cell>
          <cell r="IO858">
            <v>0</v>
          </cell>
          <cell r="IP858">
            <v>0</v>
          </cell>
          <cell r="IQ858">
            <v>0</v>
          </cell>
          <cell r="IR858">
            <v>0</v>
          </cell>
          <cell r="IS858">
            <v>0</v>
          </cell>
          <cell r="IT858">
            <v>0</v>
          </cell>
          <cell r="IU858">
            <v>0</v>
          </cell>
          <cell r="IV858">
            <v>0</v>
          </cell>
          <cell r="IW858">
            <v>0</v>
          </cell>
          <cell r="IX858">
            <v>0</v>
          </cell>
          <cell r="IY858">
            <v>0</v>
          </cell>
          <cell r="IZ858">
            <v>0</v>
          </cell>
          <cell r="JA858">
            <v>0</v>
          </cell>
          <cell r="JB858">
            <v>0</v>
          </cell>
          <cell r="JC858">
            <v>0</v>
          </cell>
          <cell r="JD858">
            <v>0</v>
          </cell>
          <cell r="JE858">
            <v>0</v>
          </cell>
          <cell r="JF858">
            <v>0</v>
          </cell>
          <cell r="JG858">
            <v>0</v>
          </cell>
          <cell r="JH858">
            <v>0</v>
          </cell>
          <cell r="JI858">
            <v>0</v>
          </cell>
          <cell r="JJ858">
            <v>0</v>
          </cell>
          <cell r="JK858">
            <v>0</v>
          </cell>
          <cell r="JL858">
            <v>0</v>
          </cell>
          <cell r="JM858">
            <v>0</v>
          </cell>
          <cell r="JN858">
            <v>0</v>
          </cell>
          <cell r="JO858">
            <v>0</v>
          </cell>
          <cell r="JP858">
            <v>0</v>
          </cell>
          <cell r="JQ858">
            <v>0</v>
          </cell>
        </row>
        <row r="859">
          <cell r="D859" t="str">
            <v>LTC.SL.BDG._.___.BlackHills to Jim Bridger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0</v>
          </cell>
          <cell r="FF859">
            <v>0</v>
          </cell>
          <cell r="FG859">
            <v>0</v>
          </cell>
          <cell r="FH859">
            <v>0</v>
          </cell>
          <cell r="FI859">
            <v>0</v>
          </cell>
          <cell r="FJ859">
            <v>0</v>
          </cell>
          <cell r="FK859">
            <v>0</v>
          </cell>
          <cell r="FL859">
            <v>0</v>
          </cell>
          <cell r="FM859">
            <v>0</v>
          </cell>
          <cell r="FN859">
            <v>0</v>
          </cell>
          <cell r="FO859">
            <v>0</v>
          </cell>
          <cell r="FP859">
            <v>0</v>
          </cell>
          <cell r="FQ859">
            <v>0</v>
          </cell>
          <cell r="FR859">
            <v>0</v>
          </cell>
          <cell r="FS859">
            <v>0</v>
          </cell>
          <cell r="FT859">
            <v>0</v>
          </cell>
          <cell r="FU859">
            <v>0</v>
          </cell>
          <cell r="FV859">
            <v>0</v>
          </cell>
          <cell r="FW859">
            <v>0</v>
          </cell>
          <cell r="FX859">
            <v>0</v>
          </cell>
          <cell r="FY859">
            <v>0</v>
          </cell>
          <cell r="FZ859">
            <v>0</v>
          </cell>
          <cell r="GA859">
            <v>0</v>
          </cell>
          <cell r="GB859">
            <v>0</v>
          </cell>
          <cell r="GC859">
            <v>0</v>
          </cell>
          <cell r="GD859">
            <v>0</v>
          </cell>
          <cell r="GE859">
            <v>0</v>
          </cell>
          <cell r="GF859">
            <v>0</v>
          </cell>
          <cell r="GG859">
            <v>0</v>
          </cell>
          <cell r="GH859">
            <v>0</v>
          </cell>
          <cell r="GI859">
            <v>0</v>
          </cell>
          <cell r="GJ859">
            <v>0</v>
          </cell>
          <cell r="GK859">
            <v>0</v>
          </cell>
          <cell r="GL859">
            <v>0</v>
          </cell>
          <cell r="GM859">
            <v>0</v>
          </cell>
          <cell r="GN859">
            <v>0</v>
          </cell>
          <cell r="GO859">
            <v>0</v>
          </cell>
          <cell r="GP859">
            <v>0</v>
          </cell>
          <cell r="GQ859">
            <v>0</v>
          </cell>
          <cell r="GR859">
            <v>0</v>
          </cell>
          <cell r="GS859">
            <v>0</v>
          </cell>
          <cell r="GT859">
            <v>0</v>
          </cell>
          <cell r="GU859">
            <v>0</v>
          </cell>
          <cell r="GV859">
            <v>0</v>
          </cell>
          <cell r="GW859">
            <v>0</v>
          </cell>
          <cell r="GX859">
            <v>0</v>
          </cell>
          <cell r="GY859">
            <v>0</v>
          </cell>
          <cell r="GZ859">
            <v>0</v>
          </cell>
          <cell r="HA859">
            <v>0</v>
          </cell>
          <cell r="HB859">
            <v>0</v>
          </cell>
          <cell r="HC859">
            <v>0</v>
          </cell>
          <cell r="HD859">
            <v>0</v>
          </cell>
          <cell r="HE859">
            <v>0</v>
          </cell>
          <cell r="HF859">
            <v>0</v>
          </cell>
          <cell r="HG859">
            <v>0</v>
          </cell>
          <cell r="HH859">
            <v>0</v>
          </cell>
          <cell r="HI859">
            <v>0</v>
          </cell>
          <cell r="HJ859">
            <v>0</v>
          </cell>
          <cell r="HK859">
            <v>0</v>
          </cell>
          <cell r="HL859">
            <v>0</v>
          </cell>
          <cell r="HM859">
            <v>0</v>
          </cell>
          <cell r="HN859">
            <v>0</v>
          </cell>
          <cell r="HO859">
            <v>0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0</v>
          </cell>
          <cell r="HU859">
            <v>0</v>
          </cell>
          <cell r="HV859">
            <v>0</v>
          </cell>
          <cell r="HW859">
            <v>0</v>
          </cell>
          <cell r="HX859">
            <v>0</v>
          </cell>
          <cell r="HY859">
            <v>0</v>
          </cell>
          <cell r="HZ859">
            <v>0</v>
          </cell>
          <cell r="IA859">
            <v>0</v>
          </cell>
          <cell r="IB859">
            <v>0</v>
          </cell>
          <cell r="IC859">
            <v>0</v>
          </cell>
          <cell r="ID859">
            <v>0</v>
          </cell>
          <cell r="IE859">
            <v>0</v>
          </cell>
          <cell r="IF859">
            <v>0</v>
          </cell>
          <cell r="IG859">
            <v>0</v>
          </cell>
          <cell r="IH859">
            <v>0</v>
          </cell>
          <cell r="II859">
            <v>0</v>
          </cell>
          <cell r="IJ859">
            <v>0</v>
          </cell>
          <cell r="IK859">
            <v>0</v>
          </cell>
          <cell r="IL859">
            <v>0</v>
          </cell>
          <cell r="IM859">
            <v>0</v>
          </cell>
          <cell r="IN859">
            <v>0</v>
          </cell>
          <cell r="IO859">
            <v>0</v>
          </cell>
          <cell r="IP859">
            <v>0</v>
          </cell>
          <cell r="IQ859">
            <v>0</v>
          </cell>
          <cell r="IR859">
            <v>0</v>
          </cell>
          <cell r="IS859">
            <v>0</v>
          </cell>
          <cell r="IT859">
            <v>0</v>
          </cell>
          <cell r="IU859">
            <v>0</v>
          </cell>
          <cell r="IV859">
            <v>0</v>
          </cell>
          <cell r="IW859">
            <v>0</v>
          </cell>
          <cell r="IX859">
            <v>0</v>
          </cell>
          <cell r="IY859">
            <v>0</v>
          </cell>
          <cell r="IZ859">
            <v>0</v>
          </cell>
          <cell r="JA859">
            <v>0</v>
          </cell>
          <cell r="JB859">
            <v>0</v>
          </cell>
          <cell r="JC859">
            <v>0</v>
          </cell>
          <cell r="JD859">
            <v>0</v>
          </cell>
          <cell r="JE859">
            <v>0</v>
          </cell>
          <cell r="JF859">
            <v>0</v>
          </cell>
          <cell r="JG859">
            <v>0</v>
          </cell>
          <cell r="JH859">
            <v>0</v>
          </cell>
          <cell r="JI859">
            <v>0</v>
          </cell>
          <cell r="JJ859">
            <v>0</v>
          </cell>
          <cell r="JK859">
            <v>0</v>
          </cell>
          <cell r="JL859">
            <v>0</v>
          </cell>
          <cell r="JM859">
            <v>0</v>
          </cell>
          <cell r="JN859">
            <v>0</v>
          </cell>
          <cell r="JO859">
            <v>0</v>
          </cell>
          <cell r="JP859">
            <v>0</v>
          </cell>
          <cell r="JQ859">
            <v>0</v>
          </cell>
        </row>
        <row r="860">
          <cell r="D860" t="str">
            <v>LTC.SL.MDC._.___.BlackHills to MidC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0</v>
          </cell>
          <cell r="FF860">
            <v>0</v>
          </cell>
          <cell r="FG860">
            <v>0</v>
          </cell>
          <cell r="FH860">
            <v>0</v>
          </cell>
          <cell r="FI860">
            <v>0</v>
          </cell>
          <cell r="FJ860">
            <v>0</v>
          </cell>
          <cell r="FK860">
            <v>0</v>
          </cell>
          <cell r="FL860">
            <v>0</v>
          </cell>
          <cell r="FM860">
            <v>0</v>
          </cell>
          <cell r="FN860">
            <v>0</v>
          </cell>
          <cell r="FO860">
            <v>0</v>
          </cell>
          <cell r="FP860">
            <v>0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0</v>
          </cell>
          <cell r="GD860">
            <v>0</v>
          </cell>
          <cell r="GE860">
            <v>0</v>
          </cell>
          <cell r="GF860">
            <v>0</v>
          </cell>
          <cell r="GG860">
            <v>0</v>
          </cell>
          <cell r="GH860">
            <v>0</v>
          </cell>
          <cell r="GI860">
            <v>0</v>
          </cell>
          <cell r="GJ860">
            <v>0</v>
          </cell>
          <cell r="GK860">
            <v>0</v>
          </cell>
          <cell r="GL860">
            <v>0</v>
          </cell>
          <cell r="GM860">
            <v>0</v>
          </cell>
          <cell r="GN860">
            <v>0</v>
          </cell>
          <cell r="GO860">
            <v>0</v>
          </cell>
          <cell r="GP860">
            <v>0</v>
          </cell>
          <cell r="GQ860">
            <v>0</v>
          </cell>
          <cell r="GR860">
            <v>0</v>
          </cell>
          <cell r="GS860">
            <v>0</v>
          </cell>
          <cell r="GT860">
            <v>0</v>
          </cell>
          <cell r="GU860">
            <v>0</v>
          </cell>
          <cell r="GV860">
            <v>0</v>
          </cell>
          <cell r="GW860">
            <v>0</v>
          </cell>
          <cell r="GX860">
            <v>0</v>
          </cell>
          <cell r="GY860">
            <v>0</v>
          </cell>
          <cell r="GZ860">
            <v>0</v>
          </cell>
          <cell r="HA860">
            <v>0</v>
          </cell>
          <cell r="HB860">
            <v>0</v>
          </cell>
          <cell r="HC860">
            <v>0</v>
          </cell>
          <cell r="HD860">
            <v>0</v>
          </cell>
          <cell r="HE860">
            <v>0</v>
          </cell>
          <cell r="HF860">
            <v>0</v>
          </cell>
          <cell r="HG860">
            <v>0</v>
          </cell>
          <cell r="HH860">
            <v>0</v>
          </cell>
          <cell r="HI860">
            <v>0</v>
          </cell>
          <cell r="HJ860">
            <v>0</v>
          </cell>
          <cell r="HK860">
            <v>0</v>
          </cell>
          <cell r="HL860">
            <v>0</v>
          </cell>
          <cell r="HM860">
            <v>0</v>
          </cell>
          <cell r="HN860">
            <v>0</v>
          </cell>
          <cell r="HO860">
            <v>0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0</v>
          </cell>
          <cell r="HU860">
            <v>0</v>
          </cell>
          <cell r="HV860">
            <v>0</v>
          </cell>
          <cell r="HW860">
            <v>0</v>
          </cell>
          <cell r="HX860">
            <v>0</v>
          </cell>
          <cell r="HY860">
            <v>0</v>
          </cell>
          <cell r="HZ860">
            <v>0</v>
          </cell>
          <cell r="IA860">
            <v>0</v>
          </cell>
          <cell r="IB860">
            <v>0</v>
          </cell>
          <cell r="IC860">
            <v>0</v>
          </cell>
          <cell r="ID860">
            <v>0</v>
          </cell>
          <cell r="IE860">
            <v>0</v>
          </cell>
          <cell r="IF860">
            <v>0</v>
          </cell>
          <cell r="IG860">
            <v>0</v>
          </cell>
          <cell r="IH860">
            <v>0</v>
          </cell>
          <cell r="II860">
            <v>0</v>
          </cell>
          <cell r="IJ860">
            <v>0</v>
          </cell>
          <cell r="IK860">
            <v>0</v>
          </cell>
          <cell r="IL860">
            <v>0</v>
          </cell>
          <cell r="IM860">
            <v>0</v>
          </cell>
          <cell r="IN860">
            <v>0</v>
          </cell>
          <cell r="IO860">
            <v>0</v>
          </cell>
          <cell r="IP860">
            <v>0</v>
          </cell>
          <cell r="IQ860">
            <v>0</v>
          </cell>
          <cell r="IR860">
            <v>0</v>
          </cell>
          <cell r="IS860">
            <v>0</v>
          </cell>
          <cell r="IT860">
            <v>0</v>
          </cell>
          <cell r="IU860">
            <v>0</v>
          </cell>
          <cell r="IV860">
            <v>0</v>
          </cell>
          <cell r="IW860">
            <v>0</v>
          </cell>
          <cell r="IX860">
            <v>0</v>
          </cell>
          <cell r="IY860">
            <v>0</v>
          </cell>
          <cell r="IZ860">
            <v>0</v>
          </cell>
          <cell r="JA860">
            <v>0</v>
          </cell>
          <cell r="JB860">
            <v>0</v>
          </cell>
          <cell r="JC860">
            <v>0</v>
          </cell>
          <cell r="JD860">
            <v>0</v>
          </cell>
          <cell r="JE860">
            <v>0</v>
          </cell>
          <cell r="JF860">
            <v>0</v>
          </cell>
          <cell r="JG860">
            <v>0</v>
          </cell>
          <cell r="JH860">
            <v>0</v>
          </cell>
          <cell r="JI860">
            <v>0</v>
          </cell>
          <cell r="JJ860">
            <v>0</v>
          </cell>
          <cell r="JK860">
            <v>0</v>
          </cell>
          <cell r="JL860">
            <v>0</v>
          </cell>
          <cell r="JM860">
            <v>0</v>
          </cell>
          <cell r="JN860">
            <v>0</v>
          </cell>
          <cell r="JO860">
            <v>0</v>
          </cell>
          <cell r="JP860">
            <v>0</v>
          </cell>
          <cell r="JQ860">
            <v>0</v>
          </cell>
        </row>
        <row r="861">
          <cell r="D861" t="str">
            <v>LTC.SL.PNC._.___.Cowlitz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0</v>
          </cell>
          <cell r="FG861">
            <v>0</v>
          </cell>
          <cell r="FH861">
            <v>0</v>
          </cell>
          <cell r="FI861">
            <v>0</v>
          </cell>
          <cell r="FJ861">
            <v>0</v>
          </cell>
          <cell r="FK861">
            <v>0</v>
          </cell>
          <cell r="FL861">
            <v>0</v>
          </cell>
          <cell r="FM861">
            <v>0</v>
          </cell>
          <cell r="FN861">
            <v>0</v>
          </cell>
          <cell r="FO861">
            <v>0</v>
          </cell>
          <cell r="FP861">
            <v>0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0</v>
          </cell>
          <cell r="GE861">
            <v>0</v>
          </cell>
          <cell r="GF861">
            <v>0</v>
          </cell>
          <cell r="GG861">
            <v>0</v>
          </cell>
          <cell r="GH861">
            <v>0</v>
          </cell>
          <cell r="GI861">
            <v>0</v>
          </cell>
          <cell r="GJ861">
            <v>0</v>
          </cell>
          <cell r="GK861">
            <v>0</v>
          </cell>
          <cell r="GL861">
            <v>0</v>
          </cell>
          <cell r="GM861">
            <v>0</v>
          </cell>
          <cell r="GN861">
            <v>0</v>
          </cell>
          <cell r="GO861">
            <v>0</v>
          </cell>
          <cell r="GP861">
            <v>0</v>
          </cell>
          <cell r="GQ861">
            <v>0</v>
          </cell>
          <cell r="GR861">
            <v>0</v>
          </cell>
          <cell r="GS861">
            <v>0</v>
          </cell>
          <cell r="GT861">
            <v>0</v>
          </cell>
          <cell r="GU861">
            <v>0</v>
          </cell>
          <cell r="GV861">
            <v>0</v>
          </cell>
          <cell r="GW861">
            <v>0</v>
          </cell>
          <cell r="GX861">
            <v>0</v>
          </cell>
          <cell r="GY861">
            <v>0</v>
          </cell>
          <cell r="GZ861">
            <v>0</v>
          </cell>
          <cell r="HA861">
            <v>0</v>
          </cell>
          <cell r="HB861">
            <v>0</v>
          </cell>
          <cell r="HC861">
            <v>0</v>
          </cell>
          <cell r="HD861">
            <v>0</v>
          </cell>
          <cell r="HE861">
            <v>0</v>
          </cell>
          <cell r="HF861">
            <v>0</v>
          </cell>
          <cell r="HG861">
            <v>0</v>
          </cell>
          <cell r="HH861">
            <v>0</v>
          </cell>
          <cell r="HI861">
            <v>0</v>
          </cell>
          <cell r="HJ861">
            <v>0</v>
          </cell>
          <cell r="HK861">
            <v>0</v>
          </cell>
          <cell r="HL861">
            <v>0</v>
          </cell>
          <cell r="HM861">
            <v>0</v>
          </cell>
          <cell r="HN861">
            <v>0</v>
          </cell>
          <cell r="HO861">
            <v>0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0</v>
          </cell>
          <cell r="HU861">
            <v>0</v>
          </cell>
          <cell r="HV861">
            <v>0</v>
          </cell>
          <cell r="HW861">
            <v>0</v>
          </cell>
          <cell r="HX861">
            <v>0</v>
          </cell>
          <cell r="HY861">
            <v>0</v>
          </cell>
          <cell r="HZ861">
            <v>0</v>
          </cell>
          <cell r="IA861">
            <v>0</v>
          </cell>
          <cell r="IB861">
            <v>0</v>
          </cell>
          <cell r="IC861">
            <v>0</v>
          </cell>
          <cell r="ID861">
            <v>0</v>
          </cell>
          <cell r="IE861">
            <v>0</v>
          </cell>
          <cell r="IF861">
            <v>0</v>
          </cell>
          <cell r="IG861">
            <v>0</v>
          </cell>
          <cell r="IH861">
            <v>0</v>
          </cell>
          <cell r="II861">
            <v>0</v>
          </cell>
          <cell r="IJ861">
            <v>0</v>
          </cell>
          <cell r="IK861">
            <v>0</v>
          </cell>
          <cell r="IL861">
            <v>0</v>
          </cell>
          <cell r="IM861">
            <v>0</v>
          </cell>
          <cell r="IN861">
            <v>0</v>
          </cell>
          <cell r="IO861">
            <v>0</v>
          </cell>
          <cell r="IP861">
            <v>0</v>
          </cell>
          <cell r="IQ861">
            <v>0</v>
          </cell>
          <cell r="IR861">
            <v>0</v>
          </cell>
          <cell r="IS861">
            <v>0</v>
          </cell>
          <cell r="IT861">
            <v>0</v>
          </cell>
          <cell r="IU861">
            <v>0</v>
          </cell>
          <cell r="IV861">
            <v>0</v>
          </cell>
          <cell r="IW861">
            <v>0</v>
          </cell>
          <cell r="IX861">
            <v>0</v>
          </cell>
          <cell r="IY861">
            <v>0</v>
          </cell>
          <cell r="IZ861">
            <v>0</v>
          </cell>
          <cell r="JA861">
            <v>0</v>
          </cell>
          <cell r="JB861">
            <v>0</v>
          </cell>
          <cell r="JC861">
            <v>0</v>
          </cell>
          <cell r="JD861">
            <v>0</v>
          </cell>
          <cell r="JE861">
            <v>0</v>
          </cell>
          <cell r="JF861">
            <v>0</v>
          </cell>
          <cell r="JG861">
            <v>0</v>
          </cell>
          <cell r="JH861">
            <v>0</v>
          </cell>
          <cell r="JI861">
            <v>0</v>
          </cell>
          <cell r="JJ861">
            <v>0</v>
          </cell>
          <cell r="JK861">
            <v>0</v>
          </cell>
          <cell r="JL861">
            <v>0</v>
          </cell>
          <cell r="JM861">
            <v>0</v>
          </cell>
          <cell r="JN861">
            <v>0</v>
          </cell>
          <cell r="JO861">
            <v>0</v>
          </cell>
          <cell r="JP861">
            <v>0</v>
          </cell>
          <cell r="JQ861">
            <v>0</v>
          </cell>
        </row>
        <row r="862">
          <cell r="D862" t="str">
            <v>LTC.SL.UTS._.___.BlackHills to Utah South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0</v>
          </cell>
          <cell r="FF862">
            <v>0</v>
          </cell>
          <cell r="FG862">
            <v>0</v>
          </cell>
          <cell r="FH862">
            <v>0</v>
          </cell>
          <cell r="FI862">
            <v>0</v>
          </cell>
          <cell r="FJ862">
            <v>0</v>
          </cell>
          <cell r="FK862">
            <v>0</v>
          </cell>
          <cell r="FL862">
            <v>0</v>
          </cell>
          <cell r="FM862">
            <v>0</v>
          </cell>
          <cell r="FN862">
            <v>0</v>
          </cell>
          <cell r="FO862">
            <v>0</v>
          </cell>
          <cell r="FP862">
            <v>0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0</v>
          </cell>
          <cell r="GD862">
            <v>0</v>
          </cell>
          <cell r="GE862">
            <v>0</v>
          </cell>
          <cell r="GF862">
            <v>0</v>
          </cell>
          <cell r="GG862">
            <v>0</v>
          </cell>
          <cell r="GH862">
            <v>0</v>
          </cell>
          <cell r="GI862">
            <v>0</v>
          </cell>
          <cell r="GJ862">
            <v>0</v>
          </cell>
          <cell r="GK862">
            <v>0</v>
          </cell>
          <cell r="GL862">
            <v>0</v>
          </cell>
          <cell r="GM862">
            <v>0</v>
          </cell>
          <cell r="GN862">
            <v>0</v>
          </cell>
          <cell r="GO862">
            <v>0</v>
          </cell>
          <cell r="GP862">
            <v>0</v>
          </cell>
          <cell r="GQ862">
            <v>0</v>
          </cell>
          <cell r="GR862">
            <v>0</v>
          </cell>
          <cell r="GS862">
            <v>0</v>
          </cell>
          <cell r="GT862">
            <v>0</v>
          </cell>
          <cell r="GU862">
            <v>0</v>
          </cell>
          <cell r="GV862">
            <v>0</v>
          </cell>
          <cell r="GW862">
            <v>0</v>
          </cell>
          <cell r="GX862">
            <v>0</v>
          </cell>
          <cell r="GY862">
            <v>0</v>
          </cell>
          <cell r="GZ862">
            <v>0</v>
          </cell>
          <cell r="HA862">
            <v>0</v>
          </cell>
          <cell r="HB862">
            <v>0</v>
          </cell>
          <cell r="HC862">
            <v>0</v>
          </cell>
          <cell r="HD862">
            <v>0</v>
          </cell>
          <cell r="HE862">
            <v>0</v>
          </cell>
          <cell r="HF862">
            <v>0</v>
          </cell>
          <cell r="HG862">
            <v>0</v>
          </cell>
          <cell r="HH862">
            <v>0</v>
          </cell>
          <cell r="HI862">
            <v>0</v>
          </cell>
          <cell r="HJ862">
            <v>0</v>
          </cell>
          <cell r="HK862">
            <v>0</v>
          </cell>
          <cell r="HL862">
            <v>0</v>
          </cell>
          <cell r="HM862">
            <v>0</v>
          </cell>
          <cell r="HN862">
            <v>0</v>
          </cell>
          <cell r="HO862">
            <v>0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0</v>
          </cell>
          <cell r="HU862">
            <v>0</v>
          </cell>
          <cell r="HV862">
            <v>0</v>
          </cell>
          <cell r="HW862">
            <v>0</v>
          </cell>
          <cell r="HX862">
            <v>0</v>
          </cell>
          <cell r="HY862">
            <v>0</v>
          </cell>
          <cell r="HZ862">
            <v>0</v>
          </cell>
          <cell r="IA862">
            <v>0</v>
          </cell>
          <cell r="IB862">
            <v>0</v>
          </cell>
          <cell r="IC862">
            <v>0</v>
          </cell>
          <cell r="ID862">
            <v>0</v>
          </cell>
          <cell r="IE862">
            <v>0</v>
          </cell>
          <cell r="IF862">
            <v>0</v>
          </cell>
          <cell r="IG862">
            <v>0</v>
          </cell>
          <cell r="IH862">
            <v>0</v>
          </cell>
          <cell r="II862">
            <v>0</v>
          </cell>
          <cell r="IJ862">
            <v>0</v>
          </cell>
          <cell r="IK862">
            <v>0</v>
          </cell>
          <cell r="IL862">
            <v>0</v>
          </cell>
          <cell r="IM862">
            <v>0</v>
          </cell>
          <cell r="IN862">
            <v>0</v>
          </cell>
          <cell r="IO862">
            <v>0</v>
          </cell>
          <cell r="IP862">
            <v>0</v>
          </cell>
          <cell r="IQ862">
            <v>0</v>
          </cell>
          <cell r="IR862">
            <v>0</v>
          </cell>
          <cell r="IS862">
            <v>0</v>
          </cell>
          <cell r="IT862">
            <v>0</v>
          </cell>
          <cell r="IU862">
            <v>0</v>
          </cell>
          <cell r="IV862">
            <v>0</v>
          </cell>
          <cell r="IW862">
            <v>0</v>
          </cell>
          <cell r="IX862">
            <v>0</v>
          </cell>
          <cell r="IY862">
            <v>0</v>
          </cell>
          <cell r="IZ862">
            <v>0</v>
          </cell>
          <cell r="JA862">
            <v>0</v>
          </cell>
          <cell r="JB862">
            <v>0</v>
          </cell>
          <cell r="JC862">
            <v>0</v>
          </cell>
          <cell r="JD862">
            <v>0</v>
          </cell>
          <cell r="JE862">
            <v>0</v>
          </cell>
          <cell r="JF862">
            <v>0</v>
          </cell>
          <cell r="JG862">
            <v>0</v>
          </cell>
          <cell r="JH862">
            <v>0</v>
          </cell>
          <cell r="JI862">
            <v>0</v>
          </cell>
          <cell r="JJ862">
            <v>0</v>
          </cell>
          <cell r="JK862">
            <v>0</v>
          </cell>
          <cell r="JL862">
            <v>0</v>
          </cell>
          <cell r="JM862">
            <v>0</v>
          </cell>
          <cell r="JN862">
            <v>0</v>
          </cell>
          <cell r="JO862">
            <v>0</v>
          </cell>
          <cell r="JP862">
            <v>0</v>
          </cell>
          <cell r="JQ862">
            <v>0</v>
          </cell>
        </row>
        <row r="863">
          <cell r="D863" t="str">
            <v>LTC.SL.WYE._.___.BlackHills Loss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0</v>
          </cell>
          <cell r="FF863">
            <v>0</v>
          </cell>
          <cell r="FG863">
            <v>0</v>
          </cell>
          <cell r="FH863">
            <v>0</v>
          </cell>
          <cell r="FI863">
            <v>0</v>
          </cell>
          <cell r="FJ863">
            <v>0</v>
          </cell>
          <cell r="FK863">
            <v>0</v>
          </cell>
          <cell r="FL863">
            <v>0</v>
          </cell>
          <cell r="FM863">
            <v>0</v>
          </cell>
          <cell r="FN863">
            <v>0</v>
          </cell>
          <cell r="FO863">
            <v>0</v>
          </cell>
          <cell r="FP863">
            <v>0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0</v>
          </cell>
          <cell r="GD863">
            <v>0</v>
          </cell>
          <cell r="GE863">
            <v>0</v>
          </cell>
          <cell r="GF863">
            <v>0</v>
          </cell>
          <cell r="GG863">
            <v>0</v>
          </cell>
          <cell r="GH863">
            <v>0</v>
          </cell>
          <cell r="GI863">
            <v>0</v>
          </cell>
          <cell r="GJ863">
            <v>0</v>
          </cell>
          <cell r="GK863">
            <v>0</v>
          </cell>
          <cell r="GL863">
            <v>0</v>
          </cell>
          <cell r="GM863">
            <v>0</v>
          </cell>
          <cell r="GN863">
            <v>0</v>
          </cell>
          <cell r="GO863">
            <v>0</v>
          </cell>
          <cell r="GP863">
            <v>0</v>
          </cell>
          <cell r="GQ863">
            <v>0</v>
          </cell>
          <cell r="GR863">
            <v>0</v>
          </cell>
          <cell r="GS863">
            <v>0</v>
          </cell>
          <cell r="GT863">
            <v>0</v>
          </cell>
          <cell r="GU863">
            <v>0</v>
          </cell>
          <cell r="GV863">
            <v>0</v>
          </cell>
          <cell r="GW863">
            <v>0</v>
          </cell>
          <cell r="GX863">
            <v>0</v>
          </cell>
          <cell r="GY863">
            <v>0</v>
          </cell>
          <cell r="GZ863">
            <v>0</v>
          </cell>
          <cell r="HA863">
            <v>0</v>
          </cell>
          <cell r="HB863">
            <v>0</v>
          </cell>
          <cell r="HC863">
            <v>0</v>
          </cell>
          <cell r="HD863">
            <v>0</v>
          </cell>
          <cell r="HE863">
            <v>0</v>
          </cell>
          <cell r="HF863">
            <v>0</v>
          </cell>
          <cell r="HG863">
            <v>0</v>
          </cell>
          <cell r="HH863">
            <v>0</v>
          </cell>
          <cell r="HI863">
            <v>0</v>
          </cell>
          <cell r="HJ863">
            <v>0</v>
          </cell>
          <cell r="HK863">
            <v>0</v>
          </cell>
          <cell r="HL863">
            <v>0</v>
          </cell>
          <cell r="HM863">
            <v>0</v>
          </cell>
          <cell r="HN863">
            <v>0</v>
          </cell>
          <cell r="HO863">
            <v>0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0</v>
          </cell>
          <cell r="HU863">
            <v>0</v>
          </cell>
          <cell r="HV863">
            <v>0</v>
          </cell>
          <cell r="HW863">
            <v>0</v>
          </cell>
          <cell r="HX863">
            <v>0</v>
          </cell>
          <cell r="HY863">
            <v>0</v>
          </cell>
          <cell r="HZ863">
            <v>0</v>
          </cell>
          <cell r="IA863">
            <v>0</v>
          </cell>
          <cell r="IB863">
            <v>0</v>
          </cell>
          <cell r="IC863">
            <v>0</v>
          </cell>
          <cell r="ID863">
            <v>0</v>
          </cell>
          <cell r="IE863">
            <v>0</v>
          </cell>
          <cell r="IF863">
            <v>0</v>
          </cell>
          <cell r="IG863">
            <v>0</v>
          </cell>
          <cell r="IH863">
            <v>0</v>
          </cell>
          <cell r="II863">
            <v>0</v>
          </cell>
          <cell r="IJ863">
            <v>0</v>
          </cell>
          <cell r="IK863">
            <v>0</v>
          </cell>
          <cell r="IL863">
            <v>0</v>
          </cell>
          <cell r="IM863">
            <v>0</v>
          </cell>
          <cell r="IN863">
            <v>0</v>
          </cell>
          <cell r="IO863">
            <v>0</v>
          </cell>
          <cell r="IP863">
            <v>0</v>
          </cell>
          <cell r="IQ863">
            <v>0</v>
          </cell>
          <cell r="IR863">
            <v>0</v>
          </cell>
          <cell r="IS863">
            <v>0</v>
          </cell>
          <cell r="IT863">
            <v>0</v>
          </cell>
          <cell r="IU863">
            <v>0</v>
          </cell>
          <cell r="IV863">
            <v>0</v>
          </cell>
          <cell r="IW863">
            <v>0</v>
          </cell>
          <cell r="IX863">
            <v>0</v>
          </cell>
          <cell r="IY863">
            <v>0</v>
          </cell>
          <cell r="IZ863">
            <v>0</v>
          </cell>
          <cell r="JA863">
            <v>0</v>
          </cell>
          <cell r="JB863">
            <v>0</v>
          </cell>
          <cell r="JC863">
            <v>0</v>
          </cell>
          <cell r="JD863">
            <v>0</v>
          </cell>
          <cell r="JE863">
            <v>0</v>
          </cell>
          <cell r="JF863">
            <v>0</v>
          </cell>
          <cell r="JG863">
            <v>0</v>
          </cell>
          <cell r="JH863">
            <v>0</v>
          </cell>
          <cell r="JI863">
            <v>0</v>
          </cell>
          <cell r="JJ863">
            <v>0</v>
          </cell>
          <cell r="JK863">
            <v>0</v>
          </cell>
          <cell r="JL863">
            <v>0</v>
          </cell>
          <cell r="JM863">
            <v>0</v>
          </cell>
          <cell r="JN863">
            <v>0</v>
          </cell>
          <cell r="JO863">
            <v>0</v>
          </cell>
          <cell r="JP863">
            <v>0</v>
          </cell>
          <cell r="JQ863">
            <v>0</v>
          </cell>
        </row>
        <row r="864">
          <cell r="D864" t="str">
            <v>LTC.SL.WYE._.___.BlackHills to Wyoming NE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0</v>
          </cell>
          <cell r="FF864">
            <v>0</v>
          </cell>
          <cell r="FG864">
            <v>0</v>
          </cell>
          <cell r="FH864">
            <v>0</v>
          </cell>
          <cell r="FI864">
            <v>0</v>
          </cell>
          <cell r="FJ864">
            <v>0</v>
          </cell>
          <cell r="FK864">
            <v>0</v>
          </cell>
          <cell r="FL864">
            <v>0</v>
          </cell>
          <cell r="FM864">
            <v>0</v>
          </cell>
          <cell r="FN864">
            <v>0</v>
          </cell>
          <cell r="FO864">
            <v>0</v>
          </cell>
          <cell r="FP864">
            <v>0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0</v>
          </cell>
          <cell r="GD864">
            <v>0</v>
          </cell>
          <cell r="GE864">
            <v>0</v>
          </cell>
          <cell r="GF864">
            <v>0</v>
          </cell>
          <cell r="GG864">
            <v>0</v>
          </cell>
          <cell r="GH864">
            <v>0</v>
          </cell>
          <cell r="GI864">
            <v>0</v>
          </cell>
          <cell r="GJ864">
            <v>0</v>
          </cell>
          <cell r="GK864">
            <v>0</v>
          </cell>
          <cell r="GL864">
            <v>0</v>
          </cell>
          <cell r="GM864">
            <v>0</v>
          </cell>
          <cell r="GN864">
            <v>0</v>
          </cell>
          <cell r="GO864">
            <v>0</v>
          </cell>
          <cell r="GP864">
            <v>0</v>
          </cell>
          <cell r="GQ864">
            <v>0</v>
          </cell>
          <cell r="GR864">
            <v>0</v>
          </cell>
          <cell r="GS864">
            <v>0</v>
          </cell>
          <cell r="GT864">
            <v>0</v>
          </cell>
          <cell r="GU864">
            <v>0</v>
          </cell>
          <cell r="GV864">
            <v>0</v>
          </cell>
          <cell r="GW864">
            <v>0</v>
          </cell>
          <cell r="GX864">
            <v>0</v>
          </cell>
          <cell r="GY864">
            <v>0</v>
          </cell>
          <cell r="GZ864">
            <v>0</v>
          </cell>
          <cell r="HA864">
            <v>0</v>
          </cell>
          <cell r="HB864">
            <v>0</v>
          </cell>
          <cell r="HC864">
            <v>0</v>
          </cell>
          <cell r="HD864">
            <v>0</v>
          </cell>
          <cell r="HE864">
            <v>0</v>
          </cell>
          <cell r="HF864">
            <v>0</v>
          </cell>
          <cell r="HG864">
            <v>0</v>
          </cell>
          <cell r="HH864">
            <v>0</v>
          </cell>
          <cell r="HI864">
            <v>0</v>
          </cell>
          <cell r="HJ864">
            <v>0</v>
          </cell>
          <cell r="HK864">
            <v>0</v>
          </cell>
          <cell r="HL864">
            <v>0</v>
          </cell>
          <cell r="HM864">
            <v>0</v>
          </cell>
          <cell r="HN864">
            <v>0</v>
          </cell>
          <cell r="HO864">
            <v>0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0</v>
          </cell>
          <cell r="HU864">
            <v>0</v>
          </cell>
          <cell r="HV864">
            <v>0</v>
          </cell>
          <cell r="HW864">
            <v>0</v>
          </cell>
          <cell r="HX864">
            <v>0</v>
          </cell>
          <cell r="HY864">
            <v>0</v>
          </cell>
          <cell r="HZ864">
            <v>0</v>
          </cell>
          <cell r="IA864">
            <v>0</v>
          </cell>
          <cell r="IB864">
            <v>0</v>
          </cell>
          <cell r="IC864">
            <v>0</v>
          </cell>
          <cell r="ID864">
            <v>0</v>
          </cell>
          <cell r="IE864">
            <v>0</v>
          </cell>
          <cell r="IF864">
            <v>0</v>
          </cell>
          <cell r="IG864">
            <v>0</v>
          </cell>
          <cell r="IH864">
            <v>0</v>
          </cell>
          <cell r="II864">
            <v>0</v>
          </cell>
          <cell r="IJ864">
            <v>0</v>
          </cell>
          <cell r="IK864">
            <v>0</v>
          </cell>
          <cell r="IL864">
            <v>0</v>
          </cell>
          <cell r="IM864">
            <v>0</v>
          </cell>
          <cell r="IN864">
            <v>0</v>
          </cell>
          <cell r="IO864">
            <v>0</v>
          </cell>
          <cell r="IP864">
            <v>0</v>
          </cell>
          <cell r="IQ864">
            <v>0</v>
          </cell>
          <cell r="IR864">
            <v>0</v>
          </cell>
          <cell r="IS864">
            <v>0</v>
          </cell>
          <cell r="IT864">
            <v>0</v>
          </cell>
          <cell r="IU864">
            <v>0</v>
          </cell>
          <cell r="IV864">
            <v>0</v>
          </cell>
          <cell r="IW864">
            <v>0</v>
          </cell>
          <cell r="IX864">
            <v>0</v>
          </cell>
          <cell r="IY864">
            <v>0</v>
          </cell>
          <cell r="IZ864">
            <v>0</v>
          </cell>
          <cell r="JA864">
            <v>0</v>
          </cell>
          <cell r="JB864">
            <v>0</v>
          </cell>
          <cell r="JC864">
            <v>0</v>
          </cell>
          <cell r="JD864">
            <v>0</v>
          </cell>
          <cell r="JE864">
            <v>0</v>
          </cell>
          <cell r="JF864">
            <v>0</v>
          </cell>
          <cell r="JG864">
            <v>0</v>
          </cell>
          <cell r="JH864">
            <v>0</v>
          </cell>
          <cell r="JI864">
            <v>0</v>
          </cell>
          <cell r="JJ864">
            <v>0</v>
          </cell>
          <cell r="JK864">
            <v>0</v>
          </cell>
          <cell r="JL864">
            <v>0</v>
          </cell>
          <cell r="JM864">
            <v>0</v>
          </cell>
          <cell r="JN864">
            <v>0</v>
          </cell>
          <cell r="JO864">
            <v>0</v>
          </cell>
          <cell r="JP864">
            <v>0</v>
          </cell>
          <cell r="JQ864">
            <v>0</v>
          </cell>
        </row>
        <row r="865">
          <cell r="D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O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B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G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  <cell r="IH865">
            <v>0</v>
          </cell>
          <cell r="II865">
            <v>0</v>
          </cell>
          <cell r="IJ865">
            <v>0</v>
          </cell>
          <cell r="IK865">
            <v>0</v>
          </cell>
          <cell r="IL865">
            <v>0</v>
          </cell>
          <cell r="IM865">
            <v>0</v>
          </cell>
          <cell r="IN865">
            <v>0</v>
          </cell>
          <cell r="IO865">
            <v>0</v>
          </cell>
          <cell r="IP865">
            <v>0</v>
          </cell>
          <cell r="IQ865">
            <v>0</v>
          </cell>
          <cell r="IR865">
            <v>0</v>
          </cell>
          <cell r="IS865">
            <v>0</v>
          </cell>
          <cell r="IT865">
            <v>0</v>
          </cell>
          <cell r="IU865">
            <v>0</v>
          </cell>
          <cell r="IV865">
            <v>0</v>
          </cell>
          <cell r="IW865">
            <v>0</v>
          </cell>
          <cell r="IX865">
            <v>0</v>
          </cell>
          <cell r="IY865">
            <v>0</v>
          </cell>
          <cell r="IZ865">
            <v>0</v>
          </cell>
          <cell r="JA865">
            <v>0</v>
          </cell>
          <cell r="JB865">
            <v>0</v>
          </cell>
          <cell r="JC865">
            <v>0</v>
          </cell>
          <cell r="JD865">
            <v>0</v>
          </cell>
          <cell r="JE865">
            <v>0</v>
          </cell>
          <cell r="JF865">
            <v>0</v>
          </cell>
          <cell r="JG865">
            <v>0</v>
          </cell>
          <cell r="JH865">
            <v>0</v>
          </cell>
          <cell r="JI865">
            <v>0</v>
          </cell>
          <cell r="JJ865">
            <v>0</v>
          </cell>
          <cell r="JK865">
            <v>0</v>
          </cell>
          <cell r="JL865">
            <v>0</v>
          </cell>
          <cell r="JM865">
            <v>0</v>
          </cell>
          <cell r="JN865">
            <v>0</v>
          </cell>
          <cell r="JO865">
            <v>0</v>
          </cell>
          <cell r="JP865">
            <v>0</v>
          </cell>
          <cell r="JQ865">
            <v>0</v>
          </cell>
        </row>
        <row r="866">
          <cell r="D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0</v>
          </cell>
          <cell r="FF866">
            <v>0</v>
          </cell>
          <cell r="FG866">
            <v>0</v>
          </cell>
          <cell r="FH866">
            <v>0</v>
          </cell>
          <cell r="FI866">
            <v>0</v>
          </cell>
          <cell r="FJ866">
            <v>0</v>
          </cell>
          <cell r="FK866">
            <v>0</v>
          </cell>
          <cell r="FL866">
            <v>0</v>
          </cell>
          <cell r="FM866">
            <v>0</v>
          </cell>
          <cell r="FN866">
            <v>0</v>
          </cell>
          <cell r="FO866">
            <v>0</v>
          </cell>
          <cell r="FP866">
            <v>0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0</v>
          </cell>
          <cell r="GD866">
            <v>0</v>
          </cell>
          <cell r="GE866">
            <v>0</v>
          </cell>
          <cell r="GF866">
            <v>0</v>
          </cell>
          <cell r="GG866">
            <v>0</v>
          </cell>
          <cell r="GH866">
            <v>0</v>
          </cell>
          <cell r="GI866">
            <v>0</v>
          </cell>
          <cell r="GJ866">
            <v>0</v>
          </cell>
          <cell r="GK866">
            <v>0</v>
          </cell>
          <cell r="GL866">
            <v>0</v>
          </cell>
          <cell r="GM866">
            <v>0</v>
          </cell>
          <cell r="GN866">
            <v>0</v>
          </cell>
          <cell r="GO866">
            <v>0</v>
          </cell>
          <cell r="GP866">
            <v>0</v>
          </cell>
          <cell r="GQ866">
            <v>0</v>
          </cell>
          <cell r="GR866">
            <v>0</v>
          </cell>
          <cell r="GS866">
            <v>0</v>
          </cell>
          <cell r="GT866">
            <v>0</v>
          </cell>
          <cell r="GU866">
            <v>0</v>
          </cell>
          <cell r="GV866">
            <v>0</v>
          </cell>
          <cell r="GW866">
            <v>0</v>
          </cell>
          <cell r="GX866">
            <v>0</v>
          </cell>
          <cell r="GY866">
            <v>0</v>
          </cell>
          <cell r="GZ866">
            <v>0</v>
          </cell>
          <cell r="HA866">
            <v>0</v>
          </cell>
          <cell r="HB866">
            <v>0</v>
          </cell>
          <cell r="HC866">
            <v>0</v>
          </cell>
          <cell r="HD866">
            <v>0</v>
          </cell>
          <cell r="HE866">
            <v>0</v>
          </cell>
          <cell r="HF866">
            <v>0</v>
          </cell>
          <cell r="HG866">
            <v>0</v>
          </cell>
          <cell r="HH866">
            <v>0</v>
          </cell>
          <cell r="HI866">
            <v>0</v>
          </cell>
          <cell r="HJ866">
            <v>0</v>
          </cell>
          <cell r="HK866">
            <v>0</v>
          </cell>
          <cell r="HL866">
            <v>0</v>
          </cell>
          <cell r="HM866">
            <v>0</v>
          </cell>
          <cell r="HN866">
            <v>0</v>
          </cell>
          <cell r="HO866">
            <v>0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0</v>
          </cell>
          <cell r="HU866">
            <v>0</v>
          </cell>
          <cell r="HV866">
            <v>0</v>
          </cell>
          <cell r="HW866">
            <v>0</v>
          </cell>
          <cell r="HX866">
            <v>0</v>
          </cell>
          <cell r="HY866">
            <v>0</v>
          </cell>
          <cell r="HZ866">
            <v>0</v>
          </cell>
          <cell r="IA866">
            <v>0</v>
          </cell>
          <cell r="IB866">
            <v>0</v>
          </cell>
          <cell r="IC866">
            <v>0</v>
          </cell>
          <cell r="ID866">
            <v>0</v>
          </cell>
          <cell r="IE866">
            <v>0</v>
          </cell>
          <cell r="IF866">
            <v>0</v>
          </cell>
          <cell r="IG866">
            <v>0</v>
          </cell>
          <cell r="IH866">
            <v>0</v>
          </cell>
          <cell r="II866">
            <v>0</v>
          </cell>
          <cell r="IJ866">
            <v>0</v>
          </cell>
          <cell r="IK866">
            <v>0</v>
          </cell>
          <cell r="IL866">
            <v>0</v>
          </cell>
          <cell r="IM866">
            <v>0</v>
          </cell>
          <cell r="IN866">
            <v>0</v>
          </cell>
          <cell r="IO866">
            <v>0</v>
          </cell>
          <cell r="IP866">
            <v>0</v>
          </cell>
          <cell r="IQ866">
            <v>0</v>
          </cell>
          <cell r="IR866">
            <v>0</v>
          </cell>
          <cell r="IS866">
            <v>0</v>
          </cell>
          <cell r="IT866">
            <v>0</v>
          </cell>
          <cell r="IU866">
            <v>0</v>
          </cell>
          <cell r="IV866">
            <v>0</v>
          </cell>
          <cell r="IW866">
            <v>0</v>
          </cell>
          <cell r="IX866">
            <v>0</v>
          </cell>
          <cell r="IY866">
            <v>0</v>
          </cell>
          <cell r="IZ866">
            <v>0</v>
          </cell>
          <cell r="JA866">
            <v>0</v>
          </cell>
          <cell r="JB866">
            <v>0</v>
          </cell>
          <cell r="JC866">
            <v>0</v>
          </cell>
          <cell r="JD866">
            <v>0</v>
          </cell>
          <cell r="JE866">
            <v>0</v>
          </cell>
          <cell r="JF866">
            <v>0</v>
          </cell>
          <cell r="JG866">
            <v>0</v>
          </cell>
          <cell r="JH866">
            <v>0</v>
          </cell>
          <cell r="JI866">
            <v>0</v>
          </cell>
          <cell r="JJ866">
            <v>0</v>
          </cell>
          <cell r="JK866">
            <v>0</v>
          </cell>
          <cell r="JL866">
            <v>0</v>
          </cell>
          <cell r="JM866">
            <v>0</v>
          </cell>
          <cell r="JN866">
            <v>0</v>
          </cell>
          <cell r="JO866">
            <v>0</v>
          </cell>
          <cell r="JP866">
            <v>0</v>
          </cell>
          <cell r="JQ866">
            <v>0</v>
          </cell>
        </row>
        <row r="867">
          <cell r="D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0</v>
          </cell>
          <cell r="FL867">
            <v>0</v>
          </cell>
          <cell r="FM867">
            <v>0</v>
          </cell>
          <cell r="FN867">
            <v>0</v>
          </cell>
          <cell r="FO867">
            <v>0</v>
          </cell>
          <cell r="FP867">
            <v>0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0</v>
          </cell>
          <cell r="GJ867">
            <v>0</v>
          </cell>
          <cell r="GK867">
            <v>0</v>
          </cell>
          <cell r="GL867">
            <v>0</v>
          </cell>
          <cell r="GM867">
            <v>0</v>
          </cell>
          <cell r="GN867">
            <v>0</v>
          </cell>
          <cell r="GO867">
            <v>0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0</v>
          </cell>
          <cell r="GW867">
            <v>0</v>
          </cell>
          <cell r="GX867">
            <v>0</v>
          </cell>
          <cell r="GY867">
            <v>0</v>
          </cell>
          <cell r="GZ867">
            <v>0</v>
          </cell>
          <cell r="HA867">
            <v>0</v>
          </cell>
          <cell r="HB867">
            <v>0</v>
          </cell>
          <cell r="HC867">
            <v>0</v>
          </cell>
          <cell r="HD867">
            <v>0</v>
          </cell>
          <cell r="HE867">
            <v>0</v>
          </cell>
          <cell r="HF867">
            <v>0</v>
          </cell>
          <cell r="HG867">
            <v>0</v>
          </cell>
          <cell r="HH867">
            <v>0</v>
          </cell>
          <cell r="HI867">
            <v>0</v>
          </cell>
          <cell r="HJ867">
            <v>0</v>
          </cell>
          <cell r="HK867">
            <v>0</v>
          </cell>
          <cell r="HL867">
            <v>0</v>
          </cell>
          <cell r="HM867">
            <v>0</v>
          </cell>
          <cell r="HN867">
            <v>0</v>
          </cell>
          <cell r="HO867">
            <v>0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0</v>
          </cell>
          <cell r="HW867">
            <v>0</v>
          </cell>
          <cell r="HX867">
            <v>0</v>
          </cell>
          <cell r="HY867">
            <v>0</v>
          </cell>
          <cell r="HZ867">
            <v>0</v>
          </cell>
          <cell r="IA867">
            <v>0</v>
          </cell>
          <cell r="IB867">
            <v>0</v>
          </cell>
          <cell r="IC867">
            <v>0</v>
          </cell>
          <cell r="ID867">
            <v>0</v>
          </cell>
          <cell r="IE867">
            <v>0</v>
          </cell>
          <cell r="IF867">
            <v>0</v>
          </cell>
          <cell r="IG867">
            <v>0</v>
          </cell>
          <cell r="IH867">
            <v>0</v>
          </cell>
          <cell r="II867">
            <v>0</v>
          </cell>
          <cell r="IJ867">
            <v>0</v>
          </cell>
          <cell r="IK867">
            <v>0</v>
          </cell>
          <cell r="IL867">
            <v>0</v>
          </cell>
          <cell r="IM867">
            <v>0</v>
          </cell>
          <cell r="IN867">
            <v>0</v>
          </cell>
          <cell r="IO867">
            <v>0</v>
          </cell>
          <cell r="IP867">
            <v>0</v>
          </cell>
          <cell r="IQ867">
            <v>0</v>
          </cell>
          <cell r="IR867">
            <v>0</v>
          </cell>
          <cell r="IS867">
            <v>0</v>
          </cell>
          <cell r="IT867">
            <v>0</v>
          </cell>
          <cell r="IU867">
            <v>0</v>
          </cell>
          <cell r="IV867">
            <v>0</v>
          </cell>
          <cell r="IW867">
            <v>0</v>
          </cell>
          <cell r="IX867">
            <v>0</v>
          </cell>
          <cell r="IY867">
            <v>0</v>
          </cell>
          <cell r="IZ867">
            <v>0</v>
          </cell>
          <cell r="JA867">
            <v>0</v>
          </cell>
          <cell r="JB867">
            <v>0</v>
          </cell>
          <cell r="JC867">
            <v>0</v>
          </cell>
          <cell r="JD867">
            <v>0</v>
          </cell>
          <cell r="JE867">
            <v>0</v>
          </cell>
          <cell r="JF867">
            <v>0</v>
          </cell>
          <cell r="JG867">
            <v>0</v>
          </cell>
          <cell r="JH867">
            <v>0</v>
          </cell>
          <cell r="JI867">
            <v>0</v>
          </cell>
          <cell r="JJ867">
            <v>0</v>
          </cell>
          <cell r="JK867">
            <v>0</v>
          </cell>
          <cell r="JL867">
            <v>0</v>
          </cell>
          <cell r="JM867">
            <v>0</v>
          </cell>
          <cell r="JN867">
            <v>0</v>
          </cell>
          <cell r="JO867">
            <v>0</v>
          </cell>
          <cell r="JP867">
            <v>0</v>
          </cell>
          <cell r="JQ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0</v>
          </cell>
          <cell r="FF868">
            <v>0</v>
          </cell>
          <cell r="FG868">
            <v>0</v>
          </cell>
          <cell r="FH868">
            <v>0</v>
          </cell>
          <cell r="FI868">
            <v>0</v>
          </cell>
          <cell r="FJ868">
            <v>0</v>
          </cell>
          <cell r="FK868">
            <v>0</v>
          </cell>
          <cell r="FL868">
            <v>0</v>
          </cell>
          <cell r="FM868">
            <v>0</v>
          </cell>
          <cell r="FN868">
            <v>0</v>
          </cell>
          <cell r="FO868">
            <v>0</v>
          </cell>
          <cell r="FP868">
            <v>0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0</v>
          </cell>
          <cell r="GD868">
            <v>0</v>
          </cell>
          <cell r="GE868">
            <v>0</v>
          </cell>
          <cell r="GF868">
            <v>0</v>
          </cell>
          <cell r="GG868">
            <v>0</v>
          </cell>
          <cell r="GH868">
            <v>0</v>
          </cell>
          <cell r="GI868">
            <v>0</v>
          </cell>
          <cell r="GJ868">
            <v>0</v>
          </cell>
          <cell r="GK868">
            <v>0</v>
          </cell>
          <cell r="GL868">
            <v>0</v>
          </cell>
          <cell r="GM868">
            <v>0</v>
          </cell>
          <cell r="GN868">
            <v>0</v>
          </cell>
          <cell r="GO868">
            <v>0</v>
          </cell>
          <cell r="GP868">
            <v>0</v>
          </cell>
          <cell r="GQ868">
            <v>0</v>
          </cell>
          <cell r="GR868">
            <v>0</v>
          </cell>
          <cell r="GS868">
            <v>0</v>
          </cell>
          <cell r="GT868">
            <v>0</v>
          </cell>
          <cell r="GU868">
            <v>0</v>
          </cell>
          <cell r="GV868">
            <v>0</v>
          </cell>
          <cell r="GW868">
            <v>0</v>
          </cell>
          <cell r="GX868">
            <v>0</v>
          </cell>
          <cell r="GY868">
            <v>0</v>
          </cell>
          <cell r="GZ868">
            <v>0</v>
          </cell>
          <cell r="HA868">
            <v>0</v>
          </cell>
          <cell r="HB868">
            <v>0</v>
          </cell>
          <cell r="HC868">
            <v>0</v>
          </cell>
          <cell r="HD868">
            <v>0</v>
          </cell>
          <cell r="HE868">
            <v>0</v>
          </cell>
          <cell r="HF868">
            <v>0</v>
          </cell>
          <cell r="HG868">
            <v>0</v>
          </cell>
          <cell r="HH868">
            <v>0</v>
          </cell>
          <cell r="HI868">
            <v>0</v>
          </cell>
          <cell r="HJ868">
            <v>0</v>
          </cell>
          <cell r="HK868">
            <v>0</v>
          </cell>
          <cell r="HL868">
            <v>0</v>
          </cell>
          <cell r="HM868">
            <v>0</v>
          </cell>
          <cell r="HN868">
            <v>0</v>
          </cell>
          <cell r="HO868">
            <v>0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0</v>
          </cell>
          <cell r="HU868">
            <v>0</v>
          </cell>
          <cell r="HV868">
            <v>0</v>
          </cell>
          <cell r="HW868">
            <v>0</v>
          </cell>
          <cell r="HX868">
            <v>0</v>
          </cell>
          <cell r="HY868">
            <v>0</v>
          </cell>
          <cell r="HZ868">
            <v>0</v>
          </cell>
          <cell r="IA868">
            <v>0</v>
          </cell>
          <cell r="IB868">
            <v>0</v>
          </cell>
          <cell r="IC868">
            <v>0</v>
          </cell>
          <cell r="ID868">
            <v>0</v>
          </cell>
          <cell r="IE868">
            <v>0</v>
          </cell>
          <cell r="IF868">
            <v>0</v>
          </cell>
          <cell r="IG868">
            <v>0</v>
          </cell>
          <cell r="IH868">
            <v>0</v>
          </cell>
          <cell r="II868">
            <v>0</v>
          </cell>
          <cell r="IJ868">
            <v>0</v>
          </cell>
          <cell r="IK868">
            <v>0</v>
          </cell>
          <cell r="IL868">
            <v>0</v>
          </cell>
          <cell r="IM868">
            <v>0</v>
          </cell>
          <cell r="IN868">
            <v>0</v>
          </cell>
          <cell r="IO868">
            <v>0</v>
          </cell>
          <cell r="IP868">
            <v>0</v>
          </cell>
          <cell r="IQ868">
            <v>0</v>
          </cell>
          <cell r="IR868">
            <v>0</v>
          </cell>
          <cell r="IS868">
            <v>0</v>
          </cell>
          <cell r="IT868">
            <v>0</v>
          </cell>
          <cell r="IU868">
            <v>0</v>
          </cell>
          <cell r="IV868">
            <v>0</v>
          </cell>
          <cell r="IW868">
            <v>0</v>
          </cell>
          <cell r="IX868">
            <v>0</v>
          </cell>
          <cell r="IY868">
            <v>0</v>
          </cell>
          <cell r="IZ868">
            <v>0</v>
          </cell>
          <cell r="JA868">
            <v>0</v>
          </cell>
          <cell r="JB868">
            <v>0</v>
          </cell>
          <cell r="JC868">
            <v>0</v>
          </cell>
          <cell r="JD868">
            <v>0</v>
          </cell>
          <cell r="JE868">
            <v>0</v>
          </cell>
          <cell r="JF868">
            <v>0</v>
          </cell>
          <cell r="JG868">
            <v>0</v>
          </cell>
          <cell r="JH868">
            <v>0</v>
          </cell>
          <cell r="JI868">
            <v>0</v>
          </cell>
          <cell r="JJ868">
            <v>0</v>
          </cell>
          <cell r="JK868">
            <v>0</v>
          </cell>
          <cell r="JL868">
            <v>0</v>
          </cell>
          <cell r="JM868">
            <v>0</v>
          </cell>
          <cell r="JN868">
            <v>0</v>
          </cell>
          <cell r="JO868">
            <v>0</v>
          </cell>
          <cell r="JP868">
            <v>0</v>
          </cell>
          <cell r="JQ868">
            <v>0</v>
          </cell>
        </row>
        <row r="870">
          <cell r="D870" t="str">
            <v>MKT.EX.4CR._.___.4 Corners</v>
          </cell>
          <cell r="F870">
            <v>-3.238829001202248E-2</v>
          </cell>
          <cell r="G870">
            <v>0</v>
          </cell>
          <cell r="H870">
            <v>1.3825889996951446E-2</v>
          </cell>
          <cell r="I870">
            <v>0.78967855999871972</v>
          </cell>
          <cell r="J870">
            <v>0</v>
          </cell>
          <cell r="K870">
            <v>-11.491988339996169</v>
          </cell>
          <cell r="L870">
            <v>-43.648451430002751</v>
          </cell>
          <cell r="M870">
            <v>0</v>
          </cell>
          <cell r="N870">
            <v>0</v>
          </cell>
          <cell r="O870">
            <v>0</v>
          </cell>
          <cell r="P870">
            <v>1.4306929995655082E-2</v>
          </cell>
          <cell r="Q870">
            <v>0</v>
          </cell>
          <cell r="R870">
            <v>2481.9731833098922</v>
          </cell>
          <cell r="S870">
            <v>196.44507036999858</v>
          </cell>
          <cell r="T870">
            <v>494.91525610000099</v>
          </cell>
          <cell r="U870">
            <v>304.01857301998825</v>
          </cell>
          <cell r="V870">
            <v>281.43453653999677</v>
          </cell>
          <cell r="W870">
            <v>363.7651623899983</v>
          </cell>
          <cell r="X870">
            <v>0</v>
          </cell>
          <cell r="Y870">
            <v>101.33961009999621</v>
          </cell>
          <cell r="Z870">
            <v>62.288030840005376</v>
          </cell>
          <cell r="AA870">
            <v>507.05499401999987</v>
          </cell>
          <cell r="AB870">
            <v>55.629895219994069</v>
          </cell>
          <cell r="AC870">
            <v>61.541680549999001</v>
          </cell>
          <cell r="AD870">
            <v>53.54037415998755</v>
          </cell>
          <cell r="AE870">
            <v>2474.3834366200026</v>
          </cell>
          <cell r="AF870">
            <v>428.46910515000491</v>
          </cell>
          <cell r="AG870">
            <v>101.45539140999608</v>
          </cell>
          <cell r="AH870">
            <v>286.2402699499944</v>
          </cell>
          <cell r="AI870">
            <v>240.19834921000074</v>
          </cell>
          <cell r="AJ870">
            <v>333.14462839000043</v>
          </cell>
          <cell r="AK870">
            <v>90.700245079999149</v>
          </cell>
          <cell r="AL870">
            <v>24</v>
          </cell>
          <cell r="AM870">
            <v>75.618327030009823</v>
          </cell>
          <cell r="AN870">
            <v>249.78473791998113</v>
          </cell>
          <cell r="AO870">
            <v>179.28916232000483</v>
          </cell>
          <cell r="AP870">
            <v>332.34460965000471</v>
          </cell>
          <cell r="AQ870">
            <v>133.13861050998094</v>
          </cell>
          <cell r="AR870">
            <v>2464.012819629861</v>
          </cell>
          <cell r="AS870">
            <v>274.33176169998478</v>
          </cell>
          <cell r="AT870">
            <v>0</v>
          </cell>
          <cell r="AU870">
            <v>367.73115102001611</v>
          </cell>
          <cell r="AV870">
            <v>401.20922040999722</v>
          </cell>
          <cell r="AW870">
            <v>53.626215690004756</v>
          </cell>
          <cell r="AX870">
            <v>42.473759259995859</v>
          </cell>
          <cell r="AY870">
            <v>19.204491729997244</v>
          </cell>
          <cell r="AZ870">
            <v>233.25674202000664</v>
          </cell>
          <cell r="BA870">
            <v>372.8842517099838</v>
          </cell>
          <cell r="BB870">
            <v>607.87834331999329</v>
          </cell>
          <cell r="BC870">
            <v>10.928236890002154</v>
          </cell>
          <cell r="BD870">
            <v>80.488645879995602</v>
          </cell>
          <cell r="BE870">
            <v>2309.5025475699804</v>
          </cell>
          <cell r="BF870">
            <v>223.54841196000052</v>
          </cell>
          <cell r="BG870">
            <v>30.271094759991684</v>
          </cell>
          <cell r="BH870">
            <v>-20.893753299998934</v>
          </cell>
          <cell r="BI870">
            <v>280.67384038000091</v>
          </cell>
          <cell r="BJ870">
            <v>248.55054474999633</v>
          </cell>
          <cell r="BK870">
            <v>151.99999999999636</v>
          </cell>
          <cell r="BL870">
            <v>24</v>
          </cell>
          <cell r="BM870">
            <v>257.88818479000474</v>
          </cell>
          <cell r="BN870">
            <v>527.22374255999603</v>
          </cell>
          <cell r="BO870">
            <v>327.09024938000221</v>
          </cell>
          <cell r="BP870">
            <v>212</v>
          </cell>
          <cell r="BQ870">
            <v>47.150232289997803</v>
          </cell>
          <cell r="BR870">
            <v>1373.9069104300579</v>
          </cell>
          <cell r="BS870">
            <v>66.84531387998868</v>
          </cell>
          <cell r="BT870">
            <v>13.140207169999485</v>
          </cell>
          <cell r="BU870">
            <v>34.390115830006835</v>
          </cell>
          <cell r="BV870">
            <v>251.27184984000269</v>
          </cell>
          <cell r="BW870">
            <v>274.90061442999649</v>
          </cell>
          <cell r="BX870">
            <v>132.08466856999985</v>
          </cell>
          <cell r="BY870">
            <v>19.374027429999842</v>
          </cell>
          <cell r="BZ870">
            <v>0</v>
          </cell>
          <cell r="CA870">
            <v>232.8905542200082</v>
          </cell>
          <cell r="CB870">
            <v>126.49609661000432</v>
          </cell>
          <cell r="CC870">
            <v>238.43431622999196</v>
          </cell>
          <cell r="CD870">
            <v>-15.920853779993195</v>
          </cell>
          <cell r="CE870">
            <v>5.5246473900042474</v>
          </cell>
          <cell r="CF870">
            <v>0.22362293000333011</v>
          </cell>
          <cell r="CG870">
            <v>-1.2205861999973422</v>
          </cell>
          <cell r="CH870">
            <v>1.4071479700069176</v>
          </cell>
          <cell r="CI870">
            <v>9.0727799979504198E-3</v>
          </cell>
          <cell r="CJ870">
            <v>1.6265899997961242E-2</v>
          </cell>
          <cell r="CK870">
            <v>0.55765936999887344</v>
          </cell>
          <cell r="CL870">
            <v>-1.144580000982387E-3</v>
          </cell>
          <cell r="CM870">
            <v>3.3043519993952941E-2</v>
          </cell>
          <cell r="CN870">
            <v>1.1347152599919355</v>
          </cell>
          <cell r="CO870">
            <v>1.8782216499967035</v>
          </cell>
          <cell r="CP870">
            <v>1.6907006600085879</v>
          </cell>
          <cell r="CQ870">
            <v>-0.20407187000091653</v>
          </cell>
          <cell r="CR870">
            <v>20.437220150139183</v>
          </cell>
          <cell r="CS870">
            <v>12.686009040000499</v>
          </cell>
          <cell r="CT870">
            <v>-13.6543733399958</v>
          </cell>
          <cell r="CU870">
            <v>-29.694796890005819</v>
          </cell>
          <cell r="CV870">
            <v>-0.8966896399979305</v>
          </cell>
          <cell r="CW870">
            <v>-0.10999987999821315</v>
          </cell>
          <cell r="CX870">
            <v>42.000000000003638</v>
          </cell>
          <cell r="CY870">
            <v>0</v>
          </cell>
          <cell r="CZ870">
            <v>11.250737700000172</v>
          </cell>
          <cell r="DA870">
            <v>-24.528929090003658</v>
          </cell>
          <cell r="DB870">
            <v>81.009343820012873</v>
          </cell>
          <cell r="DC870">
            <v>-104.83704448999924</v>
          </cell>
          <cell r="DD870">
            <v>47.212962919998972</v>
          </cell>
          <cell r="DE870">
            <v>254.78930236015003</v>
          </cell>
          <cell r="DF870">
            <v>42.539868069994554</v>
          </cell>
          <cell r="DG870">
            <v>0.72770157000195468</v>
          </cell>
          <cell r="DH870">
            <v>50.532616410004266</v>
          </cell>
          <cell r="DI870">
            <v>18.602809380001418</v>
          </cell>
          <cell r="DJ870">
            <v>-4.8712423500001023</v>
          </cell>
          <cell r="DK870">
            <v>-4.9998648900000262</v>
          </cell>
          <cell r="DL870">
            <v>3.4635153099989111</v>
          </cell>
          <cell r="DM870">
            <v>0</v>
          </cell>
          <cell r="DN870">
            <v>90.143460840008629</v>
          </cell>
          <cell r="DO870">
            <v>128.58182018000662</v>
          </cell>
          <cell r="DP870">
            <v>13.617480130007607</v>
          </cell>
          <cell r="DQ870">
            <v>-83.548862290001125</v>
          </cell>
          <cell r="DR870">
            <v>68.682341469917446</v>
          </cell>
          <cell r="DS870">
            <v>77.668637070004479</v>
          </cell>
          <cell r="DT870">
            <v>114.2876322000011</v>
          </cell>
          <cell r="DU870">
            <v>8.0429405999893788</v>
          </cell>
          <cell r="DV870">
            <v>-35.854317370001809</v>
          </cell>
          <cell r="DW870">
            <v>-1.2425925999959873</v>
          </cell>
          <cell r="DX870">
            <v>2.3840952900027332</v>
          </cell>
          <cell r="DY870">
            <v>0</v>
          </cell>
          <cell r="DZ870">
            <v>15.204333469999256</v>
          </cell>
          <cell r="EA870">
            <v>-61.667212600012135</v>
          </cell>
          <cell r="EB870">
            <v>-3.8502817999979015</v>
          </cell>
          <cell r="EC870">
            <v>-77.916645720004453</v>
          </cell>
          <cell r="ED870">
            <v>31.625752929998271</v>
          </cell>
          <cell r="EE870">
            <v>-188.59332108008675</v>
          </cell>
          <cell r="EF870">
            <v>3.0586895499945967</v>
          </cell>
          <cell r="EG870">
            <v>-259.69834278000053</v>
          </cell>
          <cell r="EH870">
            <v>-47.267760539994924</v>
          </cell>
          <cell r="EI870">
            <v>-1.8664574299982633</v>
          </cell>
          <cell r="EJ870">
            <v>-1.2245641099943896</v>
          </cell>
          <cell r="EK870">
            <v>3.7220569299970521</v>
          </cell>
          <cell r="EL870">
            <v>-0.2012570400002005</v>
          </cell>
          <cell r="EM870">
            <v>1.729407299993909</v>
          </cell>
          <cell r="EN870">
            <v>5.6564393599910545</v>
          </cell>
          <cell r="EO870">
            <v>0</v>
          </cell>
          <cell r="EP870">
            <v>0</v>
          </cell>
          <cell r="EQ870">
            <v>107.49846768000862</v>
          </cell>
          <cell r="ER870">
            <v>158.24948727001902</v>
          </cell>
          <cell r="ES870">
            <v>0</v>
          </cell>
          <cell r="ET870">
            <v>-14.505688619996363</v>
          </cell>
          <cell r="EU870">
            <v>87.804062249997514</v>
          </cell>
          <cell r="EV870">
            <v>-3.2999927700038825</v>
          </cell>
          <cell r="EW870">
            <v>-0.58753523999985191</v>
          </cell>
          <cell r="EX870">
            <v>73.259273020001274</v>
          </cell>
          <cell r="EY870">
            <v>0</v>
          </cell>
          <cell r="EZ870">
            <v>-0.71549806999973953</v>
          </cell>
          <cell r="FA870">
            <v>3.7073795799951768</v>
          </cell>
          <cell r="FB870">
            <v>50.428045640008349</v>
          </cell>
          <cell r="FC870">
            <v>-8.4504848000069614</v>
          </cell>
          <cell r="FD870">
            <v>-29.390073720001965</v>
          </cell>
          <cell r="FE870">
            <v>101.16177626006538</v>
          </cell>
          <cell r="FF870">
            <v>-3.9225150399943232</v>
          </cell>
          <cell r="FG870">
            <v>92.729670680004347</v>
          </cell>
          <cell r="FH870">
            <v>11.636441300004662</v>
          </cell>
          <cell r="FI870">
            <v>19.696531350000441</v>
          </cell>
          <cell r="FJ870">
            <v>-4.2844809199996234</v>
          </cell>
          <cell r="FK870">
            <v>-26.412719669999206</v>
          </cell>
          <cell r="FL870">
            <v>-24</v>
          </cell>
          <cell r="FM870">
            <v>-5.423686149995774</v>
          </cell>
          <cell r="FN870">
            <v>5.5134559400030412</v>
          </cell>
          <cell r="FO870">
            <v>42.358537129999604</v>
          </cell>
          <cell r="FP870">
            <v>-6.7294583600087208</v>
          </cell>
          <cell r="FQ870">
            <v>0</v>
          </cell>
          <cell r="FR870">
            <v>150.27466088993242</v>
          </cell>
          <cell r="FS870">
            <v>-18.759182419991703</v>
          </cell>
          <cell r="FT870">
            <v>64.295804320005118</v>
          </cell>
          <cell r="FU870">
            <v>95.758314419996168</v>
          </cell>
          <cell r="FV870">
            <v>-17.357704339996417</v>
          </cell>
          <cell r="FW870">
            <v>48.059622289998515</v>
          </cell>
          <cell r="FX870">
            <v>-18.422923430000083</v>
          </cell>
          <cell r="FY870">
            <v>-33.160810170000332</v>
          </cell>
          <cell r="FZ870">
            <v>-2.4099938400031533</v>
          </cell>
          <cell r="GA870">
            <v>44.191474620005465</v>
          </cell>
          <cell r="GB870">
            <v>60.779443779989379</v>
          </cell>
          <cell r="GC870">
            <v>-69.843756710004527</v>
          </cell>
          <cell r="GD870">
            <v>-2.8556276300005266</v>
          </cell>
          <cell r="GE870">
            <v>-123.9741900600493</v>
          </cell>
          <cell r="GF870">
            <v>-59.028295430012804</v>
          </cell>
          <cell r="GG870">
            <v>-83.342728600000555</v>
          </cell>
          <cell r="GH870">
            <v>91.341765710007166</v>
          </cell>
          <cell r="GI870">
            <v>-17.659349350000412</v>
          </cell>
          <cell r="GJ870">
            <v>-15.958102990000043</v>
          </cell>
          <cell r="GK870">
            <v>-8.9158467699999164</v>
          </cell>
          <cell r="GL870">
            <v>0.1668884499995329</v>
          </cell>
          <cell r="GM870">
            <v>30.093444210004236</v>
          </cell>
          <cell r="GN870">
            <v>-30.407850700001291</v>
          </cell>
          <cell r="GO870">
            <v>-10.553761900002428</v>
          </cell>
          <cell r="GP870">
            <v>-13.146484639997652</v>
          </cell>
          <cell r="GQ870">
            <v>-6.5638680499978364</v>
          </cell>
          <cell r="GR870">
            <v>106.27124903007643</v>
          </cell>
          <cell r="GS870">
            <v>84.470488569997542</v>
          </cell>
          <cell r="GT870">
            <v>9.0034147300029872</v>
          </cell>
          <cell r="GU870">
            <v>53.78543578999961</v>
          </cell>
          <cell r="GV870">
            <v>0.106965160000982</v>
          </cell>
          <cell r="GW870">
            <v>-1.488035709997348</v>
          </cell>
          <cell r="GX870">
            <v>-3.065615589999652</v>
          </cell>
          <cell r="GY870">
            <v>-96</v>
          </cell>
          <cell r="GZ870">
            <v>-31.760981700004777</v>
          </cell>
          <cell r="HA870">
            <v>3.6229284900036873</v>
          </cell>
          <cell r="HB870">
            <v>5.3695429500003229</v>
          </cell>
          <cell r="HC870">
            <v>-7.5543655999790644</v>
          </cell>
          <cell r="HD870">
            <v>89.781471940004849</v>
          </cell>
          <cell r="HE870">
            <v>267.93920449994039</v>
          </cell>
          <cell r="HF870">
            <v>95.233258910004224</v>
          </cell>
          <cell r="HG870">
            <v>-29.78468764000354</v>
          </cell>
          <cell r="HH870">
            <v>-12.9650144200059</v>
          </cell>
          <cell r="HI870">
            <v>-49.006503599997814</v>
          </cell>
          <cell r="HJ870">
            <v>41.368677540001954</v>
          </cell>
          <cell r="HK870">
            <v>42.947766709999996</v>
          </cell>
          <cell r="HL870">
            <v>0</v>
          </cell>
          <cell r="HM870">
            <v>0.66248980000091251</v>
          </cell>
          <cell r="HN870">
            <v>-30.914967920005438</v>
          </cell>
          <cell r="HO870">
            <v>120.86728284000128</v>
          </cell>
          <cell r="HP870">
            <v>144.1320232500002</v>
          </cell>
          <cell r="HQ870">
            <v>-54.601120969986368</v>
          </cell>
          <cell r="HR870">
            <v>-41.691660370095633</v>
          </cell>
          <cell r="HS870">
            <v>-4.7777587300006417</v>
          </cell>
          <cell r="HT870">
            <v>6.1593680699988909</v>
          </cell>
          <cell r="HU870">
            <v>14.971368669997901</v>
          </cell>
          <cell r="HV870">
            <v>19.227565979999781</v>
          </cell>
          <cell r="HW870">
            <v>-9.2769349900045199</v>
          </cell>
          <cell r="HX870">
            <v>-6.0262011100003292</v>
          </cell>
          <cell r="HY870">
            <v>0</v>
          </cell>
          <cell r="HZ870">
            <v>-3.4204976700057159</v>
          </cell>
          <cell r="IA870">
            <v>-0.8749013099950389</v>
          </cell>
          <cell r="IB870">
            <v>1.4747858299961081</v>
          </cell>
          <cell r="IC870">
            <v>4.86111459001404</v>
          </cell>
          <cell r="ID870">
            <v>-64.009569700006978</v>
          </cell>
          <cell r="IE870">
            <v>-78.707196269941051</v>
          </cell>
          <cell r="IF870">
            <v>-191.10398679001082</v>
          </cell>
          <cell r="IG870">
            <v>8.5739815000015369</v>
          </cell>
          <cell r="IH870">
            <v>19.547163590010314</v>
          </cell>
          <cell r="II870">
            <v>129.69362589999946</v>
          </cell>
          <cell r="IJ870">
            <v>-6.858787150002172</v>
          </cell>
          <cell r="IK870">
            <v>-2.0695830000477144E-2</v>
          </cell>
          <cell r="IL870">
            <v>-32.065053480000643</v>
          </cell>
          <cell r="IM870">
            <v>-4.3039182999964396</v>
          </cell>
          <cell r="IN870">
            <v>-5.6146850299919606</v>
          </cell>
          <cell r="IO870">
            <v>-132.28327052000532</v>
          </cell>
          <cell r="IP870">
            <v>90.269600829997216</v>
          </cell>
          <cell r="IQ870">
            <v>45.458829010000045</v>
          </cell>
          <cell r="IR870">
            <v>-237.98764545004815</v>
          </cell>
          <cell r="IS870">
            <v>-108.43639813999471</v>
          </cell>
          <cell r="IT870">
            <v>-82.348036620005587</v>
          </cell>
          <cell r="IU870">
            <v>-26.514370740005688</v>
          </cell>
          <cell r="IV870">
            <v>-4.471849999998085</v>
          </cell>
          <cell r="IW870">
            <v>141.25161831999867</v>
          </cell>
          <cell r="IX870">
            <v>4.2341065899981913</v>
          </cell>
          <cell r="IY870">
            <v>-1.683572500005539</v>
          </cell>
          <cell r="IZ870">
            <v>9.0555210899983649</v>
          </cell>
          <cell r="JA870">
            <v>-2.6402072499986389</v>
          </cell>
          <cell r="JB870">
            <v>-50.642876429999887</v>
          </cell>
          <cell r="JC870">
            <v>-133.36394994000148</v>
          </cell>
          <cell r="JD870">
            <v>17.572370169997157</v>
          </cell>
          <cell r="JE870">
            <v>-1325.9783256399096</v>
          </cell>
          <cell r="JF870">
            <v>-79.969189340001321</v>
          </cell>
          <cell r="JG870">
            <v>0</v>
          </cell>
          <cell r="JH870">
            <v>-280.74188808999315</v>
          </cell>
          <cell r="JI870">
            <v>-233.79602517000058</v>
          </cell>
          <cell r="JJ870">
            <v>-95.273295700000745</v>
          </cell>
          <cell r="JK870">
            <v>-166.92499290999694</v>
          </cell>
          <cell r="JL870">
            <v>-100.65649997999571</v>
          </cell>
          <cell r="JM870">
            <v>51.371252150001965</v>
          </cell>
          <cell r="JN870">
            <v>-52.379481929994654</v>
          </cell>
          <cell r="JO870">
            <v>-134.1100878799989</v>
          </cell>
          <cell r="JP870">
            <v>-141.42338917999587</v>
          </cell>
          <cell r="JQ870">
            <v>-92.074727609993715</v>
          </cell>
        </row>
        <row r="871">
          <cell r="D871" t="str">
            <v>MKT.EX.COB._.___.COB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-3.160853910001606</v>
          </cell>
          <cell r="K871">
            <v>0</v>
          </cell>
          <cell r="L871">
            <v>-43.648451430002751</v>
          </cell>
          <cell r="M871">
            <v>0</v>
          </cell>
          <cell r="N871">
            <v>0</v>
          </cell>
          <cell r="O871">
            <v>0</v>
          </cell>
          <cell r="P871">
            <v>0.37390646999847377</v>
          </cell>
          <cell r="Q871">
            <v>0</v>
          </cell>
          <cell r="R871">
            <v>248.75358543993207</v>
          </cell>
          <cell r="S871">
            <v>0</v>
          </cell>
          <cell r="T871">
            <v>-23.110979409999345</v>
          </cell>
          <cell r="U871">
            <v>26.67024346999824</v>
          </cell>
          <cell r="V871">
            <v>0</v>
          </cell>
          <cell r="W871">
            <v>57.12118375999853</v>
          </cell>
          <cell r="X871">
            <v>90.882024329999695</v>
          </cell>
          <cell r="Y871">
            <v>51.051658079995832</v>
          </cell>
          <cell r="Z871">
            <v>41.079180939981597</v>
          </cell>
          <cell r="AA871">
            <v>5.0602742699920782</v>
          </cell>
          <cell r="AB871">
            <v>0</v>
          </cell>
          <cell r="AC871">
            <v>0</v>
          </cell>
          <cell r="AD871">
            <v>0</v>
          </cell>
          <cell r="AE871">
            <v>308.75539105001371</v>
          </cell>
          <cell r="AF871">
            <v>-23.004337039998063</v>
          </cell>
          <cell r="AG871">
            <v>0</v>
          </cell>
          <cell r="AH871">
            <v>0</v>
          </cell>
          <cell r="AI871">
            <v>-17.168334250000044</v>
          </cell>
          <cell r="AJ871">
            <v>62.685393179999664</v>
          </cell>
          <cell r="AK871">
            <v>69.986037030001171</v>
          </cell>
          <cell r="AL871">
            <v>178.59871367000596</v>
          </cell>
          <cell r="AM871">
            <v>18.657918459990469</v>
          </cell>
          <cell r="AN871">
            <v>0</v>
          </cell>
          <cell r="AO871">
            <v>0</v>
          </cell>
          <cell r="AP871">
            <v>0</v>
          </cell>
          <cell r="AQ871">
            <v>19</v>
          </cell>
          <cell r="AR871">
            <v>189.01249040995026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8.4321258399977523</v>
          </cell>
          <cell r="AX871">
            <v>0</v>
          </cell>
          <cell r="AY871">
            <v>140.92142728000181</v>
          </cell>
          <cell r="AZ871">
            <v>39.658937289997994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228.32150977000128</v>
          </cell>
          <cell r="BF871">
            <v>0</v>
          </cell>
          <cell r="BG871">
            <v>0</v>
          </cell>
          <cell r="BH871">
            <v>17.592151219998414</v>
          </cell>
          <cell r="BI871">
            <v>60.909658360000321</v>
          </cell>
          <cell r="BJ871">
            <v>57.672575630003848</v>
          </cell>
          <cell r="BK871">
            <v>84.888583059997472</v>
          </cell>
          <cell r="BL871">
            <v>1.8644614299992099</v>
          </cell>
          <cell r="BM871">
            <v>5.3940800700002001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732.04237653996097</v>
          </cell>
          <cell r="BS871">
            <v>0</v>
          </cell>
          <cell r="BT871">
            <v>6.840558179999789</v>
          </cell>
          <cell r="BU871">
            <v>-9</v>
          </cell>
          <cell r="BV871">
            <v>21.557032720000279</v>
          </cell>
          <cell r="BW871">
            <v>123.79501628000071</v>
          </cell>
          <cell r="BX871">
            <v>50</v>
          </cell>
          <cell r="BY871">
            <v>124.44705167000939</v>
          </cell>
          <cell r="BZ871">
            <v>186.94723199999862</v>
          </cell>
          <cell r="CA871">
            <v>207.40769032999378</v>
          </cell>
          <cell r="CB871">
            <v>8.8016765499996836</v>
          </cell>
          <cell r="CC871">
            <v>11.246118809998734</v>
          </cell>
          <cell r="CD871">
            <v>0</v>
          </cell>
          <cell r="CE871">
            <v>163.10776283999439</v>
          </cell>
          <cell r="CF871">
            <v>-0.43817701999796554</v>
          </cell>
          <cell r="CG871">
            <v>0</v>
          </cell>
          <cell r="CH871">
            <v>0</v>
          </cell>
          <cell r="CI871">
            <v>-1.0844860003999202E-2</v>
          </cell>
          <cell r="CJ871">
            <v>0</v>
          </cell>
          <cell r="CK871">
            <v>123.34295544999623</v>
          </cell>
          <cell r="CL871">
            <v>25.917076929996256</v>
          </cell>
          <cell r="CM871">
            <v>0</v>
          </cell>
          <cell r="CN871">
            <v>-0.13237040000240086</v>
          </cell>
          <cell r="CO871">
            <v>14.429122740000821</v>
          </cell>
          <cell r="CP871">
            <v>0</v>
          </cell>
          <cell r="CQ871">
            <v>0</v>
          </cell>
          <cell r="CR871">
            <v>221.19736699998612</v>
          </cell>
          <cell r="CS871">
            <v>-1.7017999925883487E-4</v>
          </cell>
          <cell r="CT871">
            <v>-10.000000000001819</v>
          </cell>
          <cell r="CU871">
            <v>16.779069980000713</v>
          </cell>
          <cell r="CV871">
            <v>-22</v>
          </cell>
          <cell r="CW871">
            <v>-7.5534899988269899E-3</v>
          </cell>
          <cell r="CX871">
            <v>106</v>
          </cell>
          <cell r="CY871">
            <v>115.80791253999632</v>
          </cell>
          <cell r="CZ871">
            <v>0</v>
          </cell>
          <cell r="DA871">
            <v>27.98715662000177</v>
          </cell>
          <cell r="DB871">
            <v>0</v>
          </cell>
          <cell r="DC871">
            <v>0</v>
          </cell>
          <cell r="DD871">
            <v>-13.369048470000052</v>
          </cell>
          <cell r="DE871">
            <v>-68.015827589959372</v>
          </cell>
          <cell r="DF871">
            <v>0</v>
          </cell>
          <cell r="DG871">
            <v>0</v>
          </cell>
          <cell r="DH871">
            <v>0</v>
          </cell>
          <cell r="DI871">
            <v>-0.13772604999940086</v>
          </cell>
          <cell r="DJ871">
            <v>-66</v>
          </cell>
          <cell r="DK871">
            <v>0</v>
          </cell>
          <cell r="DL871">
            <v>0</v>
          </cell>
          <cell r="DM871">
            <v>0</v>
          </cell>
          <cell r="DN871">
            <v>-1.8781015400018077</v>
          </cell>
          <cell r="DO871">
            <v>0</v>
          </cell>
          <cell r="DP871">
            <v>0</v>
          </cell>
          <cell r="DQ871">
            <v>0</v>
          </cell>
          <cell r="DR871">
            <v>-35.444462529965676</v>
          </cell>
          <cell r="DS871">
            <v>0</v>
          </cell>
          <cell r="DT871">
            <v>0</v>
          </cell>
          <cell r="DU871">
            <v>0</v>
          </cell>
          <cell r="DV871">
            <v>-2.7562380699982896</v>
          </cell>
          <cell r="DW871">
            <v>0</v>
          </cell>
          <cell r="DX871">
            <v>-52.616789690000587</v>
          </cell>
          <cell r="DY871">
            <v>0</v>
          </cell>
          <cell r="DZ871">
            <v>0</v>
          </cell>
          <cell r="EA871">
            <v>37.631908320006914</v>
          </cell>
          <cell r="EB871">
            <v>0</v>
          </cell>
          <cell r="EC871">
            <v>-17.703343089997361</v>
          </cell>
          <cell r="ED871">
            <v>0</v>
          </cell>
          <cell r="EE871">
            <v>166.52372440998442</v>
          </cell>
          <cell r="EF871">
            <v>0</v>
          </cell>
          <cell r="EG871">
            <v>0</v>
          </cell>
          <cell r="EH871">
            <v>-0.62745501000063086</v>
          </cell>
          <cell r="EI871">
            <v>22</v>
          </cell>
          <cell r="EJ871">
            <v>0</v>
          </cell>
          <cell r="EK871">
            <v>-49.986428500007605</v>
          </cell>
          <cell r="EL871">
            <v>188</v>
          </cell>
          <cell r="EM871">
            <v>11.356870150004397</v>
          </cell>
          <cell r="EN871">
            <v>-4.2192622299990035</v>
          </cell>
          <cell r="EO871">
            <v>0</v>
          </cell>
          <cell r="EP871">
            <v>0</v>
          </cell>
          <cell r="EQ871">
            <v>0</v>
          </cell>
          <cell r="ER871">
            <v>-212.70826066000154</v>
          </cell>
          <cell r="ES871">
            <v>-16.999999999996362</v>
          </cell>
          <cell r="ET871">
            <v>0</v>
          </cell>
          <cell r="EU871">
            <v>-0.81921073000012257</v>
          </cell>
          <cell r="EV871">
            <v>-0.49155701000017871</v>
          </cell>
          <cell r="EW871">
            <v>-160.73578800000178</v>
          </cell>
          <cell r="EX871">
            <v>0</v>
          </cell>
          <cell r="EY871">
            <v>2.2340801600003033</v>
          </cell>
          <cell r="EZ871">
            <v>-34</v>
          </cell>
          <cell r="FA871">
            <v>-1.8957850799924927</v>
          </cell>
          <cell r="FB871">
            <v>0</v>
          </cell>
          <cell r="FC871">
            <v>0</v>
          </cell>
          <cell r="FD871">
            <v>0</v>
          </cell>
          <cell r="FE871">
            <v>147.76262117002625</v>
          </cell>
          <cell r="FF871">
            <v>0</v>
          </cell>
          <cell r="FG871">
            <v>-3.7124514799997996</v>
          </cell>
          <cell r="FH871">
            <v>12.179213739997067</v>
          </cell>
          <cell r="FI871">
            <v>0</v>
          </cell>
          <cell r="FJ871">
            <v>0</v>
          </cell>
          <cell r="FK871">
            <v>0</v>
          </cell>
          <cell r="FL871">
            <v>0</v>
          </cell>
          <cell r="FM871">
            <v>135.26618998000777</v>
          </cell>
          <cell r="FN871">
            <v>0</v>
          </cell>
          <cell r="FO871">
            <v>-0.16353538999828743</v>
          </cell>
          <cell r="FP871">
            <v>4.1932043199994951</v>
          </cell>
          <cell r="FQ871">
            <v>0</v>
          </cell>
          <cell r="FR871">
            <v>48.040682180027943</v>
          </cell>
          <cell r="FS871">
            <v>0</v>
          </cell>
          <cell r="FT871">
            <v>30</v>
          </cell>
          <cell r="FU871">
            <v>0</v>
          </cell>
          <cell r="FV871">
            <v>-8.1433028900009958</v>
          </cell>
          <cell r="FW871">
            <v>-13.892673610000202</v>
          </cell>
          <cell r="FX871">
            <v>0</v>
          </cell>
          <cell r="FY871">
            <v>31.591374789997644</v>
          </cell>
          <cell r="FZ871">
            <v>3.782589669994195</v>
          </cell>
          <cell r="GA871">
            <v>0</v>
          </cell>
          <cell r="GB871">
            <v>0</v>
          </cell>
          <cell r="GC871">
            <v>4.7026942200027406</v>
          </cell>
          <cell r="GD871">
            <v>0</v>
          </cell>
          <cell r="GE871">
            <v>53.308151469973382</v>
          </cell>
          <cell r="GF871">
            <v>0</v>
          </cell>
          <cell r="GG871">
            <v>0</v>
          </cell>
          <cell r="GH871">
            <v>0</v>
          </cell>
          <cell r="GI871">
            <v>0</v>
          </cell>
          <cell r="GJ871">
            <v>-35.329386490004254</v>
          </cell>
          <cell r="GK871">
            <v>-2.2502225300049759</v>
          </cell>
          <cell r="GL871">
            <v>-0.15376385999843478</v>
          </cell>
          <cell r="GM871">
            <v>0</v>
          </cell>
          <cell r="GN871">
            <v>91.041524350002874</v>
          </cell>
          <cell r="GO871">
            <v>0</v>
          </cell>
          <cell r="GP871">
            <v>0</v>
          </cell>
          <cell r="GQ871">
            <v>0</v>
          </cell>
          <cell r="GR871">
            <v>78.184969680034555</v>
          </cell>
          <cell r="GS871">
            <v>0</v>
          </cell>
          <cell r="GT871">
            <v>0</v>
          </cell>
          <cell r="GU871">
            <v>0</v>
          </cell>
          <cell r="GV871">
            <v>0</v>
          </cell>
          <cell r="GW871">
            <v>-38.935255020001932</v>
          </cell>
          <cell r="GX871">
            <v>0</v>
          </cell>
          <cell r="GY871">
            <v>139.14910997998959</v>
          </cell>
          <cell r="GZ871">
            <v>0</v>
          </cell>
          <cell r="HA871">
            <v>-37.212253450001299</v>
          </cell>
          <cell r="HB871">
            <v>0</v>
          </cell>
          <cell r="HC871">
            <v>15.183368170000904</v>
          </cell>
          <cell r="HD871">
            <v>0</v>
          </cell>
          <cell r="HE871">
            <v>72.96259705995908</v>
          </cell>
          <cell r="HF871">
            <v>0</v>
          </cell>
          <cell r="HG871">
            <v>0</v>
          </cell>
          <cell r="HH871">
            <v>0</v>
          </cell>
          <cell r="HI871">
            <v>0</v>
          </cell>
          <cell r="HJ871">
            <v>-29</v>
          </cell>
          <cell r="HK871">
            <v>-49.999999999992724</v>
          </cell>
          <cell r="HL871">
            <v>58.500520150002558</v>
          </cell>
          <cell r="HM871">
            <v>109</v>
          </cell>
          <cell r="HN871">
            <v>-2.537923089999822</v>
          </cell>
          <cell r="HO871">
            <v>-18</v>
          </cell>
          <cell r="HP871">
            <v>0</v>
          </cell>
          <cell r="HQ871">
            <v>5.000000000001819</v>
          </cell>
          <cell r="HR871">
            <v>-3.4850349499611184</v>
          </cell>
          <cell r="HS871">
            <v>0</v>
          </cell>
          <cell r="HT871">
            <v>0</v>
          </cell>
          <cell r="HU871">
            <v>0</v>
          </cell>
          <cell r="HV871">
            <v>0</v>
          </cell>
          <cell r="HW871">
            <v>0</v>
          </cell>
          <cell r="HX871">
            <v>1.556393670005491</v>
          </cell>
          <cell r="HY871">
            <v>0</v>
          </cell>
          <cell r="HZ871">
            <v>0</v>
          </cell>
          <cell r="IA871">
            <v>-2.4794007099917508</v>
          </cell>
          <cell r="IB871">
            <v>0</v>
          </cell>
          <cell r="IC871">
            <v>-2.5620279100003245</v>
          </cell>
          <cell r="ID871">
            <v>0</v>
          </cell>
          <cell r="IE871">
            <v>-379.47685148002347</v>
          </cell>
          <cell r="IF871">
            <v>16.999999999996362</v>
          </cell>
          <cell r="IG871">
            <v>0</v>
          </cell>
          <cell r="IH871">
            <v>0</v>
          </cell>
          <cell r="II871">
            <v>-0.4203356200014241</v>
          </cell>
          <cell r="IJ871">
            <v>58</v>
          </cell>
          <cell r="IK871">
            <v>-2.0669423299914342</v>
          </cell>
          <cell r="IL871">
            <v>-252.32919219999894</v>
          </cell>
          <cell r="IM871">
            <v>-211</v>
          </cell>
          <cell r="IN871">
            <v>13.625643489998765</v>
          </cell>
          <cell r="IO871">
            <v>-30.28602482000133</v>
          </cell>
          <cell r="IP871">
            <v>28</v>
          </cell>
          <cell r="IQ871">
            <v>0</v>
          </cell>
          <cell r="IR871">
            <v>53.616014820057899</v>
          </cell>
          <cell r="IS871">
            <v>-17</v>
          </cell>
          <cell r="IT871">
            <v>0</v>
          </cell>
          <cell r="IU871">
            <v>-6.7460270999999921</v>
          </cell>
          <cell r="IV871">
            <v>0</v>
          </cell>
          <cell r="IW871">
            <v>-99</v>
          </cell>
          <cell r="IX871">
            <v>0</v>
          </cell>
          <cell r="IY871">
            <v>0</v>
          </cell>
          <cell r="IZ871">
            <v>135.19155289001355</v>
          </cell>
          <cell r="JA871">
            <v>131.1704890300025</v>
          </cell>
          <cell r="JB871">
            <v>0</v>
          </cell>
          <cell r="JC871">
            <v>-27.999999999996362</v>
          </cell>
          <cell r="JD871">
            <v>-62.000000000001819</v>
          </cell>
          <cell r="JE871">
            <v>-417.24932065000758</v>
          </cell>
          <cell r="JF871">
            <v>0</v>
          </cell>
          <cell r="JG871">
            <v>0</v>
          </cell>
          <cell r="JH871">
            <v>0</v>
          </cell>
          <cell r="JI871">
            <v>-35.41317435000019</v>
          </cell>
          <cell r="JJ871">
            <v>-25</v>
          </cell>
          <cell r="JK871">
            <v>6.6272110500067356</v>
          </cell>
          <cell r="JL871">
            <v>-63</v>
          </cell>
          <cell r="JM871">
            <v>-100.00198151000222</v>
          </cell>
          <cell r="JN871">
            <v>-159.46137584000826</v>
          </cell>
          <cell r="JO871">
            <v>-41</v>
          </cell>
          <cell r="JP871">
            <v>0</v>
          </cell>
          <cell r="JQ871">
            <v>0</v>
          </cell>
        </row>
        <row r="872">
          <cell r="D872" t="str">
            <v>MKT.EX.MDC._.___.MidC</v>
          </cell>
          <cell r="F872">
            <v>0</v>
          </cell>
          <cell r="G872">
            <v>0</v>
          </cell>
          <cell r="H872">
            <v>-5.8391999991727062E-3</v>
          </cell>
          <cell r="I872">
            <v>7.06126373999723</v>
          </cell>
          <cell r="J872">
            <v>-4.4931771700066747</v>
          </cell>
          <cell r="K872">
            <v>-6</v>
          </cell>
          <cell r="L872">
            <v>2.0979296499972406</v>
          </cell>
          <cell r="M872">
            <v>0</v>
          </cell>
          <cell r="N872">
            <v>0</v>
          </cell>
          <cell r="O872">
            <v>0</v>
          </cell>
          <cell r="P872">
            <v>-0.15450315000271075</v>
          </cell>
          <cell r="Q872">
            <v>0</v>
          </cell>
          <cell r="R872">
            <v>890.05487557000015</v>
          </cell>
          <cell r="S872">
            <v>-23.647274270002526</v>
          </cell>
          <cell r="T872">
            <v>1.0758034000045882</v>
          </cell>
          <cell r="U872">
            <v>-2.4344948299985845</v>
          </cell>
          <cell r="V872">
            <v>164.22914914999274</v>
          </cell>
          <cell r="W872">
            <v>293.11889761999919</v>
          </cell>
          <cell r="X872">
            <v>99.214740179998444</v>
          </cell>
          <cell r="Y872">
            <v>120.62851097999737</v>
          </cell>
          <cell r="Z872">
            <v>202.30778364000435</v>
          </cell>
          <cell r="AA872">
            <v>90.350522270004149</v>
          </cell>
          <cell r="AB872">
            <v>-19.022645769997325</v>
          </cell>
          <cell r="AC872">
            <v>-0.87955244000113453</v>
          </cell>
          <cell r="AD872">
            <v>-34.886564359996555</v>
          </cell>
          <cell r="AE872">
            <v>762.08605418010848</v>
          </cell>
          <cell r="AF872">
            <v>0</v>
          </cell>
          <cell r="AG872">
            <v>-12.166369249996933</v>
          </cell>
          <cell r="AH872">
            <v>72.846189749998302</v>
          </cell>
          <cell r="AI872">
            <v>166.9550328999976</v>
          </cell>
          <cell r="AJ872">
            <v>140.64450467999632</v>
          </cell>
          <cell r="AK872">
            <v>87.642857099999674</v>
          </cell>
          <cell r="AL872">
            <v>152.05354535999868</v>
          </cell>
          <cell r="AM872">
            <v>123.92297305999818</v>
          </cell>
          <cell r="AN872">
            <v>69.689054370013764</v>
          </cell>
          <cell r="AO872">
            <v>-53.084769269997196</v>
          </cell>
          <cell r="AP872">
            <v>12.843035480003891</v>
          </cell>
          <cell r="AQ872">
            <v>0.74000000000160071</v>
          </cell>
          <cell r="AR872">
            <v>543.22452478000196</v>
          </cell>
          <cell r="AS872">
            <v>0</v>
          </cell>
          <cell r="AT872">
            <v>10</v>
          </cell>
          <cell r="AU872">
            <v>25.651869009998336</v>
          </cell>
          <cell r="AV872">
            <v>19.868479789998673</v>
          </cell>
          <cell r="AW872">
            <v>189.77525729000627</v>
          </cell>
          <cell r="AX872">
            <v>106.3853933800001</v>
          </cell>
          <cell r="AY872">
            <v>92.910961470002803</v>
          </cell>
          <cell r="AZ872">
            <v>75.407132959997398</v>
          </cell>
          <cell r="BA872">
            <v>23.225430880003842</v>
          </cell>
          <cell r="BB872">
            <v>0</v>
          </cell>
          <cell r="BC872">
            <v>0</v>
          </cell>
          <cell r="BD872">
            <v>0</v>
          </cell>
          <cell r="BE872">
            <v>935.63622402003966</v>
          </cell>
          <cell r="BF872">
            <v>0</v>
          </cell>
          <cell r="BG872">
            <v>18.999999999998181</v>
          </cell>
          <cell r="BH872">
            <v>92.289201330000651</v>
          </cell>
          <cell r="BI872">
            <v>196.24625039999955</v>
          </cell>
          <cell r="BJ872">
            <v>304.47446553000555</v>
          </cell>
          <cell r="BK872">
            <v>50.281983119999495</v>
          </cell>
          <cell r="BL872">
            <v>118.06863324000005</v>
          </cell>
          <cell r="BM872">
            <v>110.48226042000169</v>
          </cell>
          <cell r="BN872">
            <v>44.793429980010842</v>
          </cell>
          <cell r="BO872">
            <v>0</v>
          </cell>
          <cell r="BP872">
            <v>0</v>
          </cell>
          <cell r="BQ872">
            <v>0</v>
          </cell>
          <cell r="BR872">
            <v>406.7282372500049</v>
          </cell>
          <cell r="BS872">
            <v>0</v>
          </cell>
          <cell r="BT872">
            <v>29</v>
          </cell>
          <cell r="BU872">
            <v>41</v>
          </cell>
          <cell r="BV872">
            <v>25.592555399991397</v>
          </cell>
          <cell r="BW872">
            <v>220.98664468999777</v>
          </cell>
          <cell r="BX872">
            <v>44.178840379998292</v>
          </cell>
          <cell r="BY872">
            <v>0</v>
          </cell>
          <cell r="BZ872">
            <v>62.970196779999242</v>
          </cell>
          <cell r="CA872">
            <v>0</v>
          </cell>
          <cell r="CB872">
            <v>-43.999999999992724</v>
          </cell>
          <cell r="CC872">
            <v>27.000000000003638</v>
          </cell>
          <cell r="CD872">
            <v>0</v>
          </cell>
          <cell r="CE872">
            <v>-17.878537649987265</v>
          </cell>
          <cell r="CF872">
            <v>0</v>
          </cell>
          <cell r="CG872">
            <v>0</v>
          </cell>
          <cell r="CH872">
            <v>2.2160849999636412E-2</v>
          </cell>
          <cell r="CI872">
            <v>0</v>
          </cell>
          <cell r="CJ872">
            <v>0.37589847999697668</v>
          </cell>
          <cell r="CK872">
            <v>-6</v>
          </cell>
          <cell r="CL872">
            <v>-12.276596980002068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60.409205529955216</v>
          </cell>
          <cell r="CS872">
            <v>0</v>
          </cell>
          <cell r="CT872">
            <v>-4.184741000244685E-2</v>
          </cell>
          <cell r="CU872">
            <v>0</v>
          </cell>
          <cell r="CV872">
            <v>-7.7938063299952773</v>
          </cell>
          <cell r="CW872">
            <v>0</v>
          </cell>
          <cell r="CX872">
            <v>0</v>
          </cell>
          <cell r="CY872">
            <v>-26.257570310001029</v>
          </cell>
          <cell r="CZ872">
            <v>0</v>
          </cell>
          <cell r="DA872">
            <v>31.66822718999174</v>
          </cell>
          <cell r="DB872">
            <v>0</v>
          </cell>
          <cell r="DC872">
            <v>0</v>
          </cell>
          <cell r="DD872">
            <v>62.83420238999679</v>
          </cell>
          <cell r="DE872">
            <v>72.806877890077885</v>
          </cell>
          <cell r="DF872">
            <v>0</v>
          </cell>
          <cell r="DG872">
            <v>0</v>
          </cell>
          <cell r="DH872">
            <v>30</v>
          </cell>
          <cell r="DI872">
            <v>-0.26652507999824593</v>
          </cell>
          <cell r="DJ872">
            <v>-47.21488051000415</v>
          </cell>
          <cell r="DK872">
            <v>3.4755032300017774</v>
          </cell>
          <cell r="DL872">
            <v>0</v>
          </cell>
          <cell r="DM872">
            <v>0</v>
          </cell>
          <cell r="DN872">
            <v>86.81278024999483</v>
          </cell>
          <cell r="DO872">
            <v>0</v>
          </cell>
          <cell r="DP872">
            <v>0</v>
          </cell>
          <cell r="DQ872">
            <v>0</v>
          </cell>
          <cell r="DR872">
            <v>145.20395691000158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6</v>
          </cell>
          <cell r="DY872">
            <v>0</v>
          </cell>
          <cell r="DZ872">
            <v>45.000000000007276</v>
          </cell>
          <cell r="EA872">
            <v>44.20395691000158</v>
          </cell>
          <cell r="EB872">
            <v>0</v>
          </cell>
          <cell r="EC872">
            <v>0</v>
          </cell>
          <cell r="ED872">
            <v>50.000000000007276</v>
          </cell>
          <cell r="EE872">
            <v>-9.355055780033581</v>
          </cell>
          <cell r="EF872">
            <v>0</v>
          </cell>
          <cell r="EG872">
            <v>0</v>
          </cell>
          <cell r="EH872">
            <v>-3.3433519300051557</v>
          </cell>
          <cell r="EI872">
            <v>-1.1703850002959371E-2</v>
          </cell>
          <cell r="EJ872">
            <v>0</v>
          </cell>
          <cell r="EK872">
            <v>-6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-43.674434399988968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6</v>
          </cell>
          <cell r="EY872">
            <v>-4.6744343999998819</v>
          </cell>
          <cell r="EZ872">
            <v>-45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10.615755949984305</v>
          </cell>
          <cell r="FF872">
            <v>0</v>
          </cell>
          <cell r="FG872">
            <v>0</v>
          </cell>
          <cell r="FH872">
            <v>0</v>
          </cell>
          <cell r="FI872">
            <v>0</v>
          </cell>
          <cell r="FJ872">
            <v>-13.384244050004781</v>
          </cell>
          <cell r="FK872">
            <v>0</v>
          </cell>
          <cell r="FL872">
            <v>24</v>
          </cell>
          <cell r="FM872">
            <v>0</v>
          </cell>
          <cell r="FN872">
            <v>0</v>
          </cell>
          <cell r="FO872">
            <v>0</v>
          </cell>
          <cell r="FP872">
            <v>0</v>
          </cell>
          <cell r="FQ872">
            <v>0</v>
          </cell>
          <cell r="FR872">
            <v>48.68738428002689</v>
          </cell>
          <cell r="FS872">
            <v>0</v>
          </cell>
          <cell r="FT872">
            <v>0</v>
          </cell>
          <cell r="FU872">
            <v>3.7506248099998629</v>
          </cell>
          <cell r="FV872">
            <v>0</v>
          </cell>
          <cell r="FW872">
            <v>46</v>
          </cell>
          <cell r="FX872">
            <v>0</v>
          </cell>
          <cell r="FY872">
            <v>0</v>
          </cell>
          <cell r="FZ872">
            <v>0</v>
          </cell>
          <cell r="GA872">
            <v>-1.0632405299984384</v>
          </cell>
          <cell r="GB872">
            <v>0</v>
          </cell>
          <cell r="GC872">
            <v>0</v>
          </cell>
          <cell r="GD872">
            <v>0</v>
          </cell>
          <cell r="GE872">
            <v>-43.160206449916586</v>
          </cell>
          <cell r="GF872">
            <v>0</v>
          </cell>
          <cell r="GG872">
            <v>-29</v>
          </cell>
          <cell r="GH872">
            <v>-1.9146917799989751</v>
          </cell>
          <cell r="GI872">
            <v>0</v>
          </cell>
          <cell r="GJ872">
            <v>-12.245514669997647</v>
          </cell>
          <cell r="GK872">
            <v>0</v>
          </cell>
          <cell r="GL872">
            <v>0</v>
          </cell>
          <cell r="GM872">
            <v>0</v>
          </cell>
          <cell r="GN872">
            <v>0</v>
          </cell>
          <cell r="GO872">
            <v>0</v>
          </cell>
          <cell r="GP872">
            <v>0</v>
          </cell>
          <cell r="GQ872">
            <v>0</v>
          </cell>
          <cell r="GR872">
            <v>-57</v>
          </cell>
          <cell r="GS872">
            <v>0</v>
          </cell>
          <cell r="GT872">
            <v>0</v>
          </cell>
          <cell r="GU872">
            <v>0</v>
          </cell>
          <cell r="GV872">
            <v>0</v>
          </cell>
          <cell r="GW872">
            <v>0</v>
          </cell>
          <cell r="GX872">
            <v>0</v>
          </cell>
          <cell r="GY872">
            <v>73</v>
          </cell>
          <cell r="GZ872">
            <v>0</v>
          </cell>
          <cell r="HA872">
            <v>-130</v>
          </cell>
          <cell r="HB872">
            <v>0</v>
          </cell>
          <cell r="HC872">
            <v>0</v>
          </cell>
          <cell r="HD872">
            <v>0</v>
          </cell>
          <cell r="HE872">
            <v>186.95215182000538</v>
          </cell>
          <cell r="HF872">
            <v>0</v>
          </cell>
          <cell r="HG872">
            <v>0.64743817000089621</v>
          </cell>
          <cell r="HH872">
            <v>0</v>
          </cell>
          <cell r="HI872">
            <v>295</v>
          </cell>
          <cell r="HJ872">
            <v>-45.999999999996362</v>
          </cell>
          <cell r="HK872">
            <v>-39.611510880000424</v>
          </cell>
          <cell r="HL872">
            <v>61</v>
          </cell>
          <cell r="HM872">
            <v>-1.0837754699969082</v>
          </cell>
          <cell r="HN872">
            <v>0</v>
          </cell>
          <cell r="HO872">
            <v>-83</v>
          </cell>
          <cell r="HP872">
            <v>0</v>
          </cell>
          <cell r="HQ872">
            <v>0</v>
          </cell>
          <cell r="HR872">
            <v>-9.9108339300146326</v>
          </cell>
          <cell r="HS872">
            <v>0</v>
          </cell>
          <cell r="HT872">
            <v>0</v>
          </cell>
          <cell r="HU872">
            <v>0</v>
          </cell>
          <cell r="HV872">
            <v>-2.0506216299982043</v>
          </cell>
          <cell r="HW872">
            <v>0</v>
          </cell>
          <cell r="HX872">
            <v>0</v>
          </cell>
          <cell r="HY872">
            <v>0</v>
          </cell>
          <cell r="HZ872">
            <v>0</v>
          </cell>
          <cell r="IA872">
            <v>-7.8602123000018764</v>
          </cell>
          <cell r="IB872">
            <v>0</v>
          </cell>
          <cell r="IC872">
            <v>0</v>
          </cell>
          <cell r="ID872">
            <v>0</v>
          </cell>
          <cell r="IE872">
            <v>-168.26969272992574</v>
          </cell>
          <cell r="IF872">
            <v>0</v>
          </cell>
          <cell r="IG872">
            <v>0</v>
          </cell>
          <cell r="IH872">
            <v>-1.142401469998731</v>
          </cell>
          <cell r="II872">
            <v>58</v>
          </cell>
          <cell r="IJ872">
            <v>0</v>
          </cell>
          <cell r="IK872">
            <v>0</v>
          </cell>
          <cell r="IL872">
            <v>-12</v>
          </cell>
          <cell r="IM872">
            <v>-125</v>
          </cell>
          <cell r="IN872">
            <v>-0.92237624997505918</v>
          </cell>
          <cell r="IO872">
            <v>-87.20491500999924</v>
          </cell>
          <cell r="IP872">
            <v>0</v>
          </cell>
          <cell r="IQ872">
            <v>0</v>
          </cell>
          <cell r="IR872">
            <v>-220.34102445997996</v>
          </cell>
          <cell r="IS872">
            <v>47</v>
          </cell>
          <cell r="IT872">
            <v>-51.653642259998378</v>
          </cell>
          <cell r="IU872">
            <v>15.105828790001397</v>
          </cell>
          <cell r="IV872">
            <v>0</v>
          </cell>
          <cell r="IW872">
            <v>-207.16929786000037</v>
          </cell>
          <cell r="IX872">
            <v>0</v>
          </cell>
          <cell r="IY872">
            <v>0</v>
          </cell>
          <cell r="IZ872">
            <v>45</v>
          </cell>
          <cell r="JA872">
            <v>0</v>
          </cell>
          <cell r="JB872">
            <v>-44</v>
          </cell>
          <cell r="JC872">
            <v>-24.623913129998982</v>
          </cell>
          <cell r="JD872">
            <v>0</v>
          </cell>
          <cell r="JE872">
            <v>-78.000000000058208</v>
          </cell>
          <cell r="JF872">
            <v>0</v>
          </cell>
          <cell r="JG872">
            <v>0</v>
          </cell>
          <cell r="JH872">
            <v>0</v>
          </cell>
          <cell r="JI872">
            <v>0</v>
          </cell>
          <cell r="JJ872">
            <v>-46</v>
          </cell>
          <cell r="JK872">
            <v>0</v>
          </cell>
          <cell r="JL872">
            <v>11.999999999996362</v>
          </cell>
          <cell r="JM872">
            <v>0</v>
          </cell>
          <cell r="JN872">
            <v>0</v>
          </cell>
          <cell r="JO872">
            <v>-43.999999999992724</v>
          </cell>
          <cell r="JP872">
            <v>0</v>
          </cell>
          <cell r="JQ872">
            <v>0</v>
          </cell>
        </row>
        <row r="873">
          <cell r="D873" t="str">
            <v>MKT.EX.MDC._.___.MidC OR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0</v>
          </cell>
          <cell r="FF873">
            <v>0</v>
          </cell>
          <cell r="FG873">
            <v>0</v>
          </cell>
          <cell r="FH873">
            <v>0</v>
          </cell>
          <cell r="FI873">
            <v>0</v>
          </cell>
          <cell r="FJ873">
            <v>0</v>
          </cell>
          <cell r="FK873">
            <v>0</v>
          </cell>
          <cell r="FL873">
            <v>0</v>
          </cell>
          <cell r="FM873">
            <v>0</v>
          </cell>
          <cell r="FN873">
            <v>0</v>
          </cell>
          <cell r="FO873">
            <v>0</v>
          </cell>
          <cell r="FP873">
            <v>0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0</v>
          </cell>
          <cell r="GD873">
            <v>0</v>
          </cell>
          <cell r="GE873">
            <v>0</v>
          </cell>
          <cell r="GF873">
            <v>0</v>
          </cell>
          <cell r="GG873">
            <v>0</v>
          </cell>
          <cell r="GH873">
            <v>0</v>
          </cell>
          <cell r="GI873">
            <v>0</v>
          </cell>
          <cell r="GJ873">
            <v>0</v>
          </cell>
          <cell r="GK873">
            <v>0</v>
          </cell>
          <cell r="GL873">
            <v>0</v>
          </cell>
          <cell r="GM873">
            <v>0</v>
          </cell>
          <cell r="GN873">
            <v>0</v>
          </cell>
          <cell r="GO873">
            <v>0</v>
          </cell>
          <cell r="GP873">
            <v>0</v>
          </cell>
          <cell r="GQ873">
            <v>0</v>
          </cell>
          <cell r="GR873">
            <v>0</v>
          </cell>
          <cell r="GS873">
            <v>0</v>
          </cell>
          <cell r="GT873">
            <v>0</v>
          </cell>
          <cell r="GU873">
            <v>0</v>
          </cell>
          <cell r="GV873">
            <v>0</v>
          </cell>
          <cell r="GW873">
            <v>0</v>
          </cell>
          <cell r="GX873">
            <v>0</v>
          </cell>
          <cell r="GY873">
            <v>0</v>
          </cell>
          <cell r="GZ873">
            <v>0</v>
          </cell>
          <cell r="HA873">
            <v>0</v>
          </cell>
          <cell r="HB873">
            <v>0</v>
          </cell>
          <cell r="HC873">
            <v>0</v>
          </cell>
          <cell r="HD873">
            <v>0</v>
          </cell>
          <cell r="HE873">
            <v>0</v>
          </cell>
          <cell r="HF873">
            <v>0</v>
          </cell>
          <cell r="HG873">
            <v>0</v>
          </cell>
          <cell r="HH873">
            <v>0</v>
          </cell>
          <cell r="HI873">
            <v>0</v>
          </cell>
          <cell r="HJ873">
            <v>0</v>
          </cell>
          <cell r="HK873">
            <v>0</v>
          </cell>
          <cell r="HL873">
            <v>0</v>
          </cell>
          <cell r="HM873">
            <v>0</v>
          </cell>
          <cell r="HN873">
            <v>0</v>
          </cell>
          <cell r="HO873">
            <v>0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0</v>
          </cell>
          <cell r="HU873">
            <v>0</v>
          </cell>
          <cell r="HV873">
            <v>0</v>
          </cell>
          <cell r="HW873">
            <v>0</v>
          </cell>
          <cell r="HX873">
            <v>0</v>
          </cell>
          <cell r="HY873">
            <v>0</v>
          </cell>
          <cell r="HZ873">
            <v>0</v>
          </cell>
          <cell r="IA873">
            <v>0</v>
          </cell>
          <cell r="IB873">
            <v>0</v>
          </cell>
          <cell r="IC873">
            <v>0</v>
          </cell>
          <cell r="ID873">
            <v>0</v>
          </cell>
          <cell r="IE873">
            <v>0</v>
          </cell>
          <cell r="IF873">
            <v>0</v>
          </cell>
          <cell r="IG873">
            <v>0</v>
          </cell>
          <cell r="IH873">
            <v>0</v>
          </cell>
          <cell r="II873">
            <v>0</v>
          </cell>
          <cell r="IJ873">
            <v>0</v>
          </cell>
          <cell r="IK873">
            <v>0</v>
          </cell>
          <cell r="IL873">
            <v>0</v>
          </cell>
          <cell r="IM873">
            <v>0</v>
          </cell>
          <cell r="IN873">
            <v>0</v>
          </cell>
          <cell r="IO873">
            <v>0</v>
          </cell>
          <cell r="IP873">
            <v>0</v>
          </cell>
          <cell r="IQ873">
            <v>0</v>
          </cell>
          <cell r="IR873">
            <v>0</v>
          </cell>
          <cell r="IS873">
            <v>0</v>
          </cell>
          <cell r="IT873">
            <v>0</v>
          </cell>
          <cell r="IU873">
            <v>0</v>
          </cell>
          <cell r="IV873">
            <v>0</v>
          </cell>
          <cell r="IW873">
            <v>0</v>
          </cell>
          <cell r="IX873">
            <v>0</v>
          </cell>
          <cell r="IY873">
            <v>0</v>
          </cell>
          <cell r="IZ873">
            <v>0</v>
          </cell>
          <cell r="JA873">
            <v>0</v>
          </cell>
          <cell r="JB873">
            <v>0</v>
          </cell>
          <cell r="JC873">
            <v>0</v>
          </cell>
          <cell r="JD873">
            <v>0</v>
          </cell>
          <cell r="JE873">
            <v>0</v>
          </cell>
          <cell r="JF873">
            <v>0</v>
          </cell>
          <cell r="JG873">
            <v>0</v>
          </cell>
          <cell r="JH873">
            <v>0</v>
          </cell>
          <cell r="JI873">
            <v>0</v>
          </cell>
          <cell r="JJ873">
            <v>0</v>
          </cell>
          <cell r="JK873">
            <v>0</v>
          </cell>
          <cell r="JL873">
            <v>0</v>
          </cell>
          <cell r="JM873">
            <v>0</v>
          </cell>
          <cell r="JN873">
            <v>0</v>
          </cell>
          <cell r="JO873">
            <v>0</v>
          </cell>
          <cell r="JP873">
            <v>0</v>
          </cell>
          <cell r="JQ873">
            <v>0</v>
          </cell>
        </row>
        <row r="874">
          <cell r="D874" t="str">
            <v>MKT.EX.MED._.___.Mead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0</v>
          </cell>
          <cell r="FF874">
            <v>0</v>
          </cell>
          <cell r="FG874">
            <v>0</v>
          </cell>
          <cell r="FH874">
            <v>0</v>
          </cell>
          <cell r="FI874">
            <v>0</v>
          </cell>
          <cell r="FJ874">
            <v>0</v>
          </cell>
          <cell r="FK874">
            <v>0</v>
          </cell>
          <cell r="FL874">
            <v>0</v>
          </cell>
          <cell r="FM874">
            <v>0</v>
          </cell>
          <cell r="FN874">
            <v>0</v>
          </cell>
          <cell r="FO874">
            <v>0</v>
          </cell>
          <cell r="FP874">
            <v>0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0</v>
          </cell>
          <cell r="GD874">
            <v>0</v>
          </cell>
          <cell r="GE874">
            <v>0</v>
          </cell>
          <cell r="GF874">
            <v>0</v>
          </cell>
          <cell r="GG874">
            <v>0</v>
          </cell>
          <cell r="GH874">
            <v>0</v>
          </cell>
          <cell r="GI874">
            <v>0</v>
          </cell>
          <cell r="GJ874">
            <v>0</v>
          </cell>
          <cell r="GK874">
            <v>0</v>
          </cell>
          <cell r="GL874">
            <v>0</v>
          </cell>
          <cell r="GM874">
            <v>0</v>
          </cell>
          <cell r="GN874">
            <v>0</v>
          </cell>
          <cell r="GO874">
            <v>0</v>
          </cell>
          <cell r="GP874">
            <v>0</v>
          </cell>
          <cell r="GQ874">
            <v>0</v>
          </cell>
          <cell r="GR874">
            <v>0</v>
          </cell>
          <cell r="GS874">
            <v>0</v>
          </cell>
          <cell r="GT874">
            <v>0</v>
          </cell>
          <cell r="GU874">
            <v>0</v>
          </cell>
          <cell r="GV874">
            <v>0</v>
          </cell>
          <cell r="GW874">
            <v>0</v>
          </cell>
          <cell r="GX874">
            <v>0</v>
          </cell>
          <cell r="GY874">
            <v>0</v>
          </cell>
          <cell r="GZ874">
            <v>0</v>
          </cell>
          <cell r="HA874">
            <v>0</v>
          </cell>
          <cell r="HB874">
            <v>0</v>
          </cell>
          <cell r="HC874">
            <v>0</v>
          </cell>
          <cell r="HD874">
            <v>0</v>
          </cell>
          <cell r="HE874">
            <v>0</v>
          </cell>
          <cell r="HF874">
            <v>0</v>
          </cell>
          <cell r="HG874">
            <v>0</v>
          </cell>
          <cell r="HH874">
            <v>0</v>
          </cell>
          <cell r="HI874">
            <v>0</v>
          </cell>
          <cell r="HJ874">
            <v>0</v>
          </cell>
          <cell r="HK874">
            <v>0</v>
          </cell>
          <cell r="HL874">
            <v>0</v>
          </cell>
          <cell r="HM874">
            <v>0</v>
          </cell>
          <cell r="HN874">
            <v>0</v>
          </cell>
          <cell r="HO874">
            <v>0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0</v>
          </cell>
          <cell r="HU874">
            <v>0</v>
          </cell>
          <cell r="HV874">
            <v>0</v>
          </cell>
          <cell r="HW874">
            <v>0</v>
          </cell>
          <cell r="HX874">
            <v>0</v>
          </cell>
          <cell r="HY874">
            <v>0</v>
          </cell>
          <cell r="HZ874">
            <v>0</v>
          </cell>
          <cell r="IA874">
            <v>0</v>
          </cell>
          <cell r="IB874">
            <v>0</v>
          </cell>
          <cell r="IC874">
            <v>0</v>
          </cell>
          <cell r="ID874">
            <v>0</v>
          </cell>
          <cell r="IE874">
            <v>0</v>
          </cell>
          <cell r="IF874">
            <v>0</v>
          </cell>
          <cell r="IG874">
            <v>0</v>
          </cell>
          <cell r="IH874">
            <v>0</v>
          </cell>
          <cell r="II874">
            <v>0</v>
          </cell>
          <cell r="IJ874">
            <v>0</v>
          </cell>
          <cell r="IK874">
            <v>0</v>
          </cell>
          <cell r="IL874">
            <v>0</v>
          </cell>
          <cell r="IM874">
            <v>0</v>
          </cell>
          <cell r="IN874">
            <v>0</v>
          </cell>
          <cell r="IO874">
            <v>0</v>
          </cell>
          <cell r="IP874">
            <v>0</v>
          </cell>
          <cell r="IQ874">
            <v>0</v>
          </cell>
          <cell r="IR874">
            <v>0</v>
          </cell>
          <cell r="IS874">
            <v>0</v>
          </cell>
          <cell r="IT874">
            <v>0</v>
          </cell>
          <cell r="IU874">
            <v>0</v>
          </cell>
          <cell r="IV874">
            <v>0</v>
          </cell>
          <cell r="IW874">
            <v>0</v>
          </cell>
          <cell r="IX874">
            <v>0</v>
          </cell>
          <cell r="IY874">
            <v>0</v>
          </cell>
          <cell r="IZ874">
            <v>0</v>
          </cell>
          <cell r="JA874">
            <v>0</v>
          </cell>
          <cell r="JB874">
            <v>0</v>
          </cell>
          <cell r="JC874">
            <v>0</v>
          </cell>
          <cell r="JD874">
            <v>0</v>
          </cell>
          <cell r="JE874">
            <v>0</v>
          </cell>
          <cell r="JF874">
            <v>0</v>
          </cell>
          <cell r="JG874">
            <v>0</v>
          </cell>
          <cell r="JH874">
            <v>0</v>
          </cell>
          <cell r="JI874">
            <v>0</v>
          </cell>
          <cell r="JJ874">
            <v>0</v>
          </cell>
          <cell r="JK874">
            <v>0</v>
          </cell>
          <cell r="JL874">
            <v>0</v>
          </cell>
          <cell r="JM874">
            <v>0</v>
          </cell>
          <cell r="JN874">
            <v>0</v>
          </cell>
          <cell r="JO874">
            <v>0</v>
          </cell>
          <cell r="JP874">
            <v>0</v>
          </cell>
          <cell r="JQ874">
            <v>0</v>
          </cell>
        </row>
        <row r="875">
          <cell r="D875" t="str">
            <v>MKT.EX.MNA._.___.Mona</v>
          </cell>
          <cell r="F875">
            <v>0</v>
          </cell>
          <cell r="G875">
            <v>0</v>
          </cell>
          <cell r="H875">
            <v>0</v>
          </cell>
          <cell r="I875">
            <v>-1.6783596200020838</v>
          </cell>
          <cell r="J875">
            <v>6.0014821999993728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-2.148499999930209E-2</v>
          </cell>
          <cell r="P875">
            <v>-3.305121670000517</v>
          </cell>
          <cell r="Q875">
            <v>0</v>
          </cell>
          <cell r="R875">
            <v>217.77977217000443</v>
          </cell>
          <cell r="S875">
            <v>2.0998740899995028</v>
          </cell>
          <cell r="T875">
            <v>0</v>
          </cell>
          <cell r="U875">
            <v>11.779688039998291</v>
          </cell>
          <cell r="V875">
            <v>12.794639569999163</v>
          </cell>
          <cell r="W875">
            <v>30.542932099999234</v>
          </cell>
          <cell r="X875">
            <v>0</v>
          </cell>
          <cell r="Y875">
            <v>38.773825669997677</v>
          </cell>
          <cell r="Z875">
            <v>51.81561464999686</v>
          </cell>
          <cell r="AA875">
            <v>32.972831480001332</v>
          </cell>
          <cell r="AB875">
            <v>2.5532533699997657</v>
          </cell>
          <cell r="AC875">
            <v>32.927480919999653</v>
          </cell>
          <cell r="AD875">
            <v>1.5196322800002235</v>
          </cell>
          <cell r="AE875">
            <v>192.57886342998245</v>
          </cell>
          <cell r="AF875">
            <v>47.591758830003528</v>
          </cell>
          <cell r="AG875">
            <v>0</v>
          </cell>
          <cell r="AH875">
            <v>60.718205320001289</v>
          </cell>
          <cell r="AI875">
            <v>-18.361686660000487</v>
          </cell>
          <cell r="AJ875">
            <v>8.0133851499977027</v>
          </cell>
          <cell r="AK875">
            <v>10.62508532999982</v>
          </cell>
          <cell r="AL875">
            <v>0</v>
          </cell>
          <cell r="AM875">
            <v>0</v>
          </cell>
          <cell r="AN875">
            <v>26.07936005999909</v>
          </cell>
          <cell r="AO875">
            <v>4.5565055699998993</v>
          </cell>
          <cell r="AP875">
            <v>31.631242149998798</v>
          </cell>
          <cell r="AQ875">
            <v>21.72500768000009</v>
          </cell>
          <cell r="AR875">
            <v>427.88192239002092</v>
          </cell>
          <cell r="AS875">
            <v>122.38823348000187</v>
          </cell>
          <cell r="AT875">
            <v>0</v>
          </cell>
          <cell r="AU875">
            <v>-24.689773120000609</v>
          </cell>
          <cell r="AV875">
            <v>8.1634810999994443</v>
          </cell>
          <cell r="AW875">
            <v>23.27556721000019</v>
          </cell>
          <cell r="AX875">
            <v>25</v>
          </cell>
          <cell r="AY875">
            <v>37.634029660001033</v>
          </cell>
          <cell r="AZ875">
            <v>58.581212679993769</v>
          </cell>
          <cell r="BA875">
            <v>98.970512159999998</v>
          </cell>
          <cell r="BB875">
            <v>51.558659220000663</v>
          </cell>
          <cell r="BC875">
            <v>21</v>
          </cell>
          <cell r="BD875">
            <v>6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0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G875">
            <v>0</v>
          </cell>
          <cell r="GH875">
            <v>0</v>
          </cell>
          <cell r="GI875">
            <v>0</v>
          </cell>
          <cell r="GJ875">
            <v>0</v>
          </cell>
          <cell r="GK875">
            <v>0</v>
          </cell>
          <cell r="GL875">
            <v>0</v>
          </cell>
          <cell r="GM875">
            <v>0</v>
          </cell>
          <cell r="GN875">
            <v>0</v>
          </cell>
          <cell r="GO875">
            <v>0</v>
          </cell>
          <cell r="GP875">
            <v>0</v>
          </cell>
          <cell r="GQ875">
            <v>0</v>
          </cell>
          <cell r="GR875">
            <v>0</v>
          </cell>
          <cell r="GS875">
            <v>0</v>
          </cell>
          <cell r="GT875">
            <v>0</v>
          </cell>
          <cell r="GU875">
            <v>0</v>
          </cell>
          <cell r="GV875">
            <v>0</v>
          </cell>
          <cell r="GW875">
            <v>0</v>
          </cell>
          <cell r="GX875">
            <v>0</v>
          </cell>
          <cell r="GY875">
            <v>0</v>
          </cell>
          <cell r="GZ875">
            <v>0</v>
          </cell>
          <cell r="HA875">
            <v>0</v>
          </cell>
          <cell r="HB875">
            <v>0</v>
          </cell>
          <cell r="HC875">
            <v>0</v>
          </cell>
          <cell r="HD875">
            <v>0</v>
          </cell>
          <cell r="HE875">
            <v>0</v>
          </cell>
          <cell r="HF875">
            <v>0</v>
          </cell>
          <cell r="HG875">
            <v>0</v>
          </cell>
          <cell r="HH875">
            <v>0</v>
          </cell>
          <cell r="HI875">
            <v>0</v>
          </cell>
          <cell r="HJ875">
            <v>0</v>
          </cell>
          <cell r="HK875">
            <v>0</v>
          </cell>
          <cell r="HL875">
            <v>0</v>
          </cell>
          <cell r="HM875">
            <v>0</v>
          </cell>
          <cell r="HN875">
            <v>0</v>
          </cell>
          <cell r="HO875">
            <v>0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0</v>
          </cell>
          <cell r="HU875">
            <v>0</v>
          </cell>
          <cell r="HV875">
            <v>0</v>
          </cell>
          <cell r="HW875">
            <v>0</v>
          </cell>
          <cell r="HX875">
            <v>0</v>
          </cell>
          <cell r="HY875">
            <v>0</v>
          </cell>
          <cell r="HZ875">
            <v>0</v>
          </cell>
          <cell r="IA875">
            <v>0</v>
          </cell>
          <cell r="IB875">
            <v>0</v>
          </cell>
          <cell r="IC875">
            <v>0</v>
          </cell>
          <cell r="ID875">
            <v>0</v>
          </cell>
          <cell r="IE875">
            <v>0</v>
          </cell>
          <cell r="IF875">
            <v>0</v>
          </cell>
          <cell r="IG875">
            <v>0</v>
          </cell>
          <cell r="IH875">
            <v>0</v>
          </cell>
          <cell r="II875">
            <v>0</v>
          </cell>
          <cell r="IJ875">
            <v>0</v>
          </cell>
          <cell r="IK875">
            <v>0</v>
          </cell>
          <cell r="IL875">
            <v>0</v>
          </cell>
          <cell r="IM875">
            <v>0</v>
          </cell>
          <cell r="IN875">
            <v>0</v>
          </cell>
          <cell r="IO875">
            <v>0</v>
          </cell>
          <cell r="IP875">
            <v>0</v>
          </cell>
          <cell r="IQ875">
            <v>0</v>
          </cell>
          <cell r="IR875">
            <v>0</v>
          </cell>
          <cell r="IS875">
            <v>0</v>
          </cell>
          <cell r="IT875">
            <v>0</v>
          </cell>
          <cell r="IU875">
            <v>0</v>
          </cell>
          <cell r="IV875">
            <v>0</v>
          </cell>
          <cell r="IW875">
            <v>0</v>
          </cell>
          <cell r="IX875">
            <v>0</v>
          </cell>
          <cell r="IY875">
            <v>0</v>
          </cell>
          <cell r="IZ875">
            <v>0</v>
          </cell>
          <cell r="JA875">
            <v>0</v>
          </cell>
          <cell r="JB875">
            <v>0</v>
          </cell>
          <cell r="JC875">
            <v>0</v>
          </cell>
          <cell r="JD875">
            <v>0</v>
          </cell>
          <cell r="JE875">
            <v>0</v>
          </cell>
          <cell r="JF875">
            <v>0</v>
          </cell>
          <cell r="JG875">
            <v>0</v>
          </cell>
          <cell r="JH875">
            <v>0</v>
          </cell>
          <cell r="JI875">
            <v>0</v>
          </cell>
          <cell r="JJ875">
            <v>0</v>
          </cell>
          <cell r="JK875">
            <v>0</v>
          </cell>
          <cell r="JL875">
            <v>0</v>
          </cell>
          <cell r="JM875">
            <v>0</v>
          </cell>
          <cell r="JN875">
            <v>0</v>
          </cell>
          <cell r="JO875">
            <v>0</v>
          </cell>
          <cell r="JP875">
            <v>0</v>
          </cell>
          <cell r="JQ875">
            <v>0</v>
          </cell>
        </row>
        <row r="876">
          <cell r="D876" t="str">
            <v>MKT.EX.NOB._.___.NOB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0</v>
          </cell>
          <cell r="FF876">
            <v>0</v>
          </cell>
          <cell r="FG876">
            <v>0</v>
          </cell>
          <cell r="FH876">
            <v>0</v>
          </cell>
          <cell r="FI876">
            <v>0</v>
          </cell>
          <cell r="FJ876">
            <v>0</v>
          </cell>
          <cell r="FK876">
            <v>0</v>
          </cell>
          <cell r="FL876">
            <v>0</v>
          </cell>
          <cell r="FM876">
            <v>0</v>
          </cell>
          <cell r="FN876">
            <v>0</v>
          </cell>
          <cell r="FO876">
            <v>0</v>
          </cell>
          <cell r="FP876">
            <v>0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0</v>
          </cell>
          <cell r="GD876">
            <v>0</v>
          </cell>
          <cell r="GE876">
            <v>0</v>
          </cell>
          <cell r="GF876">
            <v>0</v>
          </cell>
          <cell r="GG876">
            <v>0</v>
          </cell>
          <cell r="GH876">
            <v>0</v>
          </cell>
          <cell r="GI876">
            <v>0</v>
          </cell>
          <cell r="GJ876">
            <v>0</v>
          </cell>
          <cell r="GK876">
            <v>0</v>
          </cell>
          <cell r="GL876">
            <v>0</v>
          </cell>
          <cell r="GM876">
            <v>0</v>
          </cell>
          <cell r="GN876">
            <v>0</v>
          </cell>
          <cell r="GO876">
            <v>0</v>
          </cell>
          <cell r="GP876">
            <v>0</v>
          </cell>
          <cell r="GQ876">
            <v>0</v>
          </cell>
          <cell r="GR876">
            <v>0</v>
          </cell>
          <cell r="GS876">
            <v>0</v>
          </cell>
          <cell r="GT876">
            <v>0</v>
          </cell>
          <cell r="GU876">
            <v>0</v>
          </cell>
          <cell r="GV876">
            <v>0</v>
          </cell>
          <cell r="GW876">
            <v>0</v>
          </cell>
          <cell r="GX876">
            <v>0</v>
          </cell>
          <cell r="GY876">
            <v>0</v>
          </cell>
          <cell r="GZ876">
            <v>0</v>
          </cell>
          <cell r="HA876">
            <v>0</v>
          </cell>
          <cell r="HB876">
            <v>0</v>
          </cell>
          <cell r="HC876">
            <v>0</v>
          </cell>
          <cell r="HD876">
            <v>0</v>
          </cell>
          <cell r="HE876">
            <v>0</v>
          </cell>
          <cell r="HF876">
            <v>0</v>
          </cell>
          <cell r="HG876">
            <v>0</v>
          </cell>
          <cell r="HH876">
            <v>0</v>
          </cell>
          <cell r="HI876">
            <v>0</v>
          </cell>
          <cell r="HJ876">
            <v>0</v>
          </cell>
          <cell r="HK876">
            <v>0</v>
          </cell>
          <cell r="HL876">
            <v>0</v>
          </cell>
          <cell r="HM876">
            <v>0</v>
          </cell>
          <cell r="HN876">
            <v>0</v>
          </cell>
          <cell r="HO876">
            <v>0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0</v>
          </cell>
          <cell r="HU876">
            <v>0</v>
          </cell>
          <cell r="HV876">
            <v>0</v>
          </cell>
          <cell r="HW876">
            <v>0</v>
          </cell>
          <cell r="HX876">
            <v>0</v>
          </cell>
          <cell r="HY876">
            <v>0</v>
          </cell>
          <cell r="HZ876">
            <v>0</v>
          </cell>
          <cell r="IA876">
            <v>0</v>
          </cell>
          <cell r="IB876">
            <v>0</v>
          </cell>
          <cell r="IC876">
            <v>0</v>
          </cell>
          <cell r="ID876">
            <v>0</v>
          </cell>
          <cell r="IE876">
            <v>0</v>
          </cell>
          <cell r="IF876">
            <v>0</v>
          </cell>
          <cell r="IG876">
            <v>0</v>
          </cell>
          <cell r="IH876">
            <v>0</v>
          </cell>
          <cell r="II876">
            <v>0</v>
          </cell>
          <cell r="IJ876">
            <v>0</v>
          </cell>
          <cell r="IK876">
            <v>0</v>
          </cell>
          <cell r="IL876">
            <v>0</v>
          </cell>
          <cell r="IM876">
            <v>0</v>
          </cell>
          <cell r="IN876">
            <v>0</v>
          </cell>
          <cell r="IO876">
            <v>0</v>
          </cell>
          <cell r="IP876">
            <v>0</v>
          </cell>
          <cell r="IQ876">
            <v>0</v>
          </cell>
          <cell r="IR876">
            <v>0</v>
          </cell>
          <cell r="IS876">
            <v>0</v>
          </cell>
          <cell r="IT876">
            <v>0</v>
          </cell>
          <cell r="IU876">
            <v>0</v>
          </cell>
          <cell r="IV876">
            <v>0</v>
          </cell>
          <cell r="IW876">
            <v>0</v>
          </cell>
          <cell r="IX876">
            <v>0</v>
          </cell>
          <cell r="IY876">
            <v>0</v>
          </cell>
          <cell r="IZ876">
            <v>0</v>
          </cell>
          <cell r="JA876">
            <v>0</v>
          </cell>
          <cell r="JB876">
            <v>0</v>
          </cell>
          <cell r="JC876">
            <v>0</v>
          </cell>
          <cell r="JD876">
            <v>0</v>
          </cell>
          <cell r="JE876">
            <v>0</v>
          </cell>
          <cell r="JF876">
            <v>0</v>
          </cell>
          <cell r="JG876">
            <v>0</v>
          </cell>
          <cell r="JH876">
            <v>0</v>
          </cell>
          <cell r="JI876">
            <v>0</v>
          </cell>
          <cell r="JJ876">
            <v>0</v>
          </cell>
          <cell r="JK876">
            <v>0</v>
          </cell>
          <cell r="JL876">
            <v>0</v>
          </cell>
          <cell r="JM876">
            <v>0</v>
          </cell>
          <cell r="JN876">
            <v>0</v>
          </cell>
          <cell r="JO876">
            <v>0</v>
          </cell>
          <cell r="JP876">
            <v>0</v>
          </cell>
          <cell r="JQ876">
            <v>0</v>
          </cell>
        </row>
        <row r="877">
          <cell r="D877" t="str">
            <v>MKT.EX.PLV._.___.Palo Verde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0</v>
          </cell>
          <cell r="FF877">
            <v>0</v>
          </cell>
          <cell r="FG877">
            <v>0</v>
          </cell>
          <cell r="FH877">
            <v>0</v>
          </cell>
          <cell r="FI877">
            <v>0</v>
          </cell>
          <cell r="FJ877">
            <v>0</v>
          </cell>
          <cell r="FK877">
            <v>0</v>
          </cell>
          <cell r="FL877">
            <v>0</v>
          </cell>
          <cell r="FM877">
            <v>0</v>
          </cell>
          <cell r="FN877">
            <v>0</v>
          </cell>
          <cell r="FO877">
            <v>0</v>
          </cell>
          <cell r="FP877">
            <v>0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0</v>
          </cell>
          <cell r="GD877">
            <v>0</v>
          </cell>
          <cell r="GE877">
            <v>0</v>
          </cell>
          <cell r="GF877">
            <v>0</v>
          </cell>
          <cell r="GG877">
            <v>0</v>
          </cell>
          <cell r="GH877">
            <v>0</v>
          </cell>
          <cell r="GI877">
            <v>0</v>
          </cell>
          <cell r="GJ877">
            <v>0</v>
          </cell>
          <cell r="GK877">
            <v>0</v>
          </cell>
          <cell r="GL877">
            <v>0</v>
          </cell>
          <cell r="GM877">
            <v>0</v>
          </cell>
          <cell r="GN877">
            <v>0</v>
          </cell>
          <cell r="GO877">
            <v>0</v>
          </cell>
          <cell r="GP877">
            <v>0</v>
          </cell>
          <cell r="GQ877">
            <v>0</v>
          </cell>
          <cell r="GR877">
            <v>0</v>
          </cell>
          <cell r="GS877">
            <v>0</v>
          </cell>
          <cell r="GT877">
            <v>0</v>
          </cell>
          <cell r="GU877">
            <v>0</v>
          </cell>
          <cell r="GV877">
            <v>0</v>
          </cell>
          <cell r="GW877">
            <v>0</v>
          </cell>
          <cell r="GX877">
            <v>0</v>
          </cell>
          <cell r="GY877">
            <v>0</v>
          </cell>
          <cell r="GZ877">
            <v>0</v>
          </cell>
          <cell r="HA877">
            <v>0</v>
          </cell>
          <cell r="HB877">
            <v>0</v>
          </cell>
          <cell r="HC877">
            <v>0</v>
          </cell>
          <cell r="HD877">
            <v>0</v>
          </cell>
          <cell r="HE877">
            <v>0</v>
          </cell>
          <cell r="HF877">
            <v>0</v>
          </cell>
          <cell r="HG877">
            <v>0</v>
          </cell>
          <cell r="HH877">
            <v>0</v>
          </cell>
          <cell r="HI877">
            <v>0</v>
          </cell>
          <cell r="HJ877">
            <v>0</v>
          </cell>
          <cell r="HK877">
            <v>0</v>
          </cell>
          <cell r="HL877">
            <v>0</v>
          </cell>
          <cell r="HM877">
            <v>0</v>
          </cell>
          <cell r="HN877">
            <v>0</v>
          </cell>
          <cell r="HO877">
            <v>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0</v>
          </cell>
          <cell r="HU877">
            <v>0</v>
          </cell>
          <cell r="HV877">
            <v>0</v>
          </cell>
          <cell r="HW877">
            <v>0</v>
          </cell>
          <cell r="HX877">
            <v>0</v>
          </cell>
          <cell r="HY877">
            <v>0</v>
          </cell>
          <cell r="HZ877">
            <v>0</v>
          </cell>
          <cell r="IA877">
            <v>0</v>
          </cell>
          <cell r="IB877">
            <v>0</v>
          </cell>
          <cell r="IC877">
            <v>0</v>
          </cell>
          <cell r="ID877">
            <v>0</v>
          </cell>
          <cell r="IE877">
            <v>0</v>
          </cell>
          <cell r="IF877">
            <v>0</v>
          </cell>
          <cell r="IG877">
            <v>0</v>
          </cell>
          <cell r="IH877">
            <v>0</v>
          </cell>
          <cell r="II877">
            <v>0</v>
          </cell>
          <cell r="IJ877">
            <v>0</v>
          </cell>
          <cell r="IK877">
            <v>0</v>
          </cell>
          <cell r="IL877">
            <v>0</v>
          </cell>
          <cell r="IM877">
            <v>0</v>
          </cell>
          <cell r="IN877">
            <v>0</v>
          </cell>
          <cell r="IO877">
            <v>0</v>
          </cell>
          <cell r="IP877">
            <v>0</v>
          </cell>
          <cell r="IQ877">
            <v>0</v>
          </cell>
          <cell r="IR877">
            <v>0</v>
          </cell>
          <cell r="IS877">
            <v>0</v>
          </cell>
          <cell r="IT877">
            <v>0</v>
          </cell>
          <cell r="IU877">
            <v>0</v>
          </cell>
          <cell r="IV877">
            <v>0</v>
          </cell>
          <cell r="IW877">
            <v>0</v>
          </cell>
          <cell r="IX877">
            <v>0</v>
          </cell>
          <cell r="IY877">
            <v>0</v>
          </cell>
          <cell r="IZ877">
            <v>0</v>
          </cell>
          <cell r="JA877">
            <v>0</v>
          </cell>
          <cell r="JB877">
            <v>0</v>
          </cell>
          <cell r="JC877">
            <v>0</v>
          </cell>
          <cell r="JD877">
            <v>0</v>
          </cell>
          <cell r="JE877">
            <v>0</v>
          </cell>
          <cell r="JF877">
            <v>0</v>
          </cell>
          <cell r="JG877">
            <v>0</v>
          </cell>
          <cell r="JH877">
            <v>0</v>
          </cell>
          <cell r="JI877">
            <v>0</v>
          </cell>
          <cell r="JJ877">
            <v>0</v>
          </cell>
          <cell r="JK877">
            <v>0</v>
          </cell>
          <cell r="JL877">
            <v>0</v>
          </cell>
          <cell r="JM877">
            <v>0</v>
          </cell>
          <cell r="JN877">
            <v>0</v>
          </cell>
          <cell r="JO877">
            <v>0</v>
          </cell>
          <cell r="JP877">
            <v>0</v>
          </cell>
          <cell r="JQ877">
            <v>0</v>
          </cell>
        </row>
        <row r="878">
          <cell r="D878" t="str">
            <v>MKT.EX.WYE._.___.WyomingE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0</v>
          </cell>
          <cell r="FI878">
            <v>0</v>
          </cell>
          <cell r="FJ878">
            <v>0</v>
          </cell>
          <cell r="FK878">
            <v>0</v>
          </cell>
          <cell r="FL878">
            <v>0</v>
          </cell>
          <cell r="FM878">
            <v>0</v>
          </cell>
          <cell r="FN878">
            <v>0</v>
          </cell>
          <cell r="FO878">
            <v>0</v>
          </cell>
          <cell r="FP878">
            <v>0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0</v>
          </cell>
          <cell r="GG878">
            <v>0</v>
          </cell>
          <cell r="GH878">
            <v>0</v>
          </cell>
          <cell r="GI878">
            <v>0</v>
          </cell>
          <cell r="GJ878">
            <v>0</v>
          </cell>
          <cell r="GK878">
            <v>0</v>
          </cell>
          <cell r="GL878">
            <v>0</v>
          </cell>
          <cell r="GM878">
            <v>0</v>
          </cell>
          <cell r="GN878">
            <v>0</v>
          </cell>
          <cell r="GO878">
            <v>0</v>
          </cell>
          <cell r="GP878">
            <v>0</v>
          </cell>
          <cell r="GQ878">
            <v>0</v>
          </cell>
          <cell r="GR878">
            <v>0</v>
          </cell>
          <cell r="GS878">
            <v>0</v>
          </cell>
          <cell r="GT878">
            <v>0</v>
          </cell>
          <cell r="GU878">
            <v>0</v>
          </cell>
          <cell r="GV878">
            <v>0</v>
          </cell>
          <cell r="GW878">
            <v>0</v>
          </cell>
          <cell r="GX878">
            <v>0</v>
          </cell>
          <cell r="GY878">
            <v>0</v>
          </cell>
          <cell r="GZ878">
            <v>0</v>
          </cell>
          <cell r="HA878">
            <v>0</v>
          </cell>
          <cell r="HB878">
            <v>0</v>
          </cell>
          <cell r="HC878">
            <v>0</v>
          </cell>
          <cell r="HD878">
            <v>0</v>
          </cell>
          <cell r="HE878">
            <v>0</v>
          </cell>
          <cell r="HF878">
            <v>0</v>
          </cell>
          <cell r="HG878">
            <v>0</v>
          </cell>
          <cell r="HH878">
            <v>0</v>
          </cell>
          <cell r="HI878">
            <v>0</v>
          </cell>
          <cell r="HJ878">
            <v>0</v>
          </cell>
          <cell r="HK878">
            <v>0</v>
          </cell>
          <cell r="HL878">
            <v>0</v>
          </cell>
          <cell r="HM878">
            <v>0</v>
          </cell>
          <cell r="HN878">
            <v>0</v>
          </cell>
          <cell r="HO878">
            <v>0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0</v>
          </cell>
          <cell r="HV878">
            <v>0</v>
          </cell>
          <cell r="HW878">
            <v>0</v>
          </cell>
          <cell r="HX878">
            <v>0</v>
          </cell>
          <cell r="HY878">
            <v>0</v>
          </cell>
          <cell r="HZ878">
            <v>0</v>
          </cell>
          <cell r="IA878">
            <v>0</v>
          </cell>
          <cell r="IB878">
            <v>0</v>
          </cell>
          <cell r="IC878">
            <v>0</v>
          </cell>
          <cell r="ID878">
            <v>0</v>
          </cell>
          <cell r="IE878">
            <v>0</v>
          </cell>
          <cell r="IF878">
            <v>0</v>
          </cell>
          <cell r="IG878">
            <v>0</v>
          </cell>
          <cell r="IH878">
            <v>0</v>
          </cell>
          <cell r="II878">
            <v>0</v>
          </cell>
          <cell r="IJ878">
            <v>0</v>
          </cell>
          <cell r="IK878">
            <v>0</v>
          </cell>
          <cell r="IL878">
            <v>0</v>
          </cell>
          <cell r="IM878">
            <v>0</v>
          </cell>
          <cell r="IN878">
            <v>0</v>
          </cell>
          <cell r="IO878">
            <v>0</v>
          </cell>
          <cell r="IP878">
            <v>0</v>
          </cell>
          <cell r="IQ878">
            <v>0</v>
          </cell>
          <cell r="IR878">
            <v>0</v>
          </cell>
          <cell r="IS878">
            <v>0</v>
          </cell>
          <cell r="IT878">
            <v>0</v>
          </cell>
          <cell r="IU878">
            <v>0</v>
          </cell>
          <cell r="IV878">
            <v>0</v>
          </cell>
          <cell r="IW878">
            <v>0</v>
          </cell>
          <cell r="IX878">
            <v>0</v>
          </cell>
          <cell r="IY878">
            <v>0</v>
          </cell>
          <cell r="IZ878">
            <v>0</v>
          </cell>
          <cell r="JA878">
            <v>0</v>
          </cell>
          <cell r="JB878">
            <v>0</v>
          </cell>
          <cell r="JC878">
            <v>0</v>
          </cell>
          <cell r="JD878">
            <v>0</v>
          </cell>
          <cell r="JE878">
            <v>0</v>
          </cell>
          <cell r="JF878">
            <v>0</v>
          </cell>
          <cell r="JG878">
            <v>0</v>
          </cell>
          <cell r="JH878">
            <v>0</v>
          </cell>
          <cell r="JI878">
            <v>0</v>
          </cell>
          <cell r="JJ878">
            <v>0</v>
          </cell>
          <cell r="JK878">
            <v>0</v>
          </cell>
          <cell r="JL878">
            <v>0</v>
          </cell>
          <cell r="JM878">
            <v>0</v>
          </cell>
          <cell r="JN878">
            <v>0</v>
          </cell>
          <cell r="JO878">
            <v>0</v>
          </cell>
          <cell r="JP878">
            <v>0</v>
          </cell>
          <cell r="JQ878">
            <v>0</v>
          </cell>
        </row>
        <row r="879">
          <cell r="F879">
            <v>-3.238829001202248E-2</v>
          </cell>
          <cell r="G879">
            <v>0</v>
          </cell>
          <cell r="H879">
            <v>7.9866899905027822E-3</v>
          </cell>
          <cell r="I879">
            <v>6.1725826799956849</v>
          </cell>
          <cell r="J879">
            <v>-1.6525488800107269</v>
          </cell>
          <cell r="K879">
            <v>-17.491988339999807</v>
          </cell>
          <cell r="L879">
            <v>-85.198973210004624</v>
          </cell>
          <cell r="M879">
            <v>0</v>
          </cell>
          <cell r="N879">
            <v>0</v>
          </cell>
          <cell r="O879">
            <v>-2.1485000004759058E-2</v>
          </cell>
          <cell r="P879">
            <v>-3.071411419994547</v>
          </cell>
          <cell r="Q879">
            <v>0</v>
          </cell>
          <cell r="R879">
            <v>3838.5614164902363</v>
          </cell>
          <cell r="S879">
            <v>174.8976701900101</v>
          </cell>
          <cell r="T879">
            <v>472.88008009000623</v>
          </cell>
          <cell r="U879">
            <v>340.03400969997165</v>
          </cell>
          <cell r="V879">
            <v>458.45832525998412</v>
          </cell>
          <cell r="W879">
            <v>744.54817586998979</v>
          </cell>
          <cell r="X879">
            <v>190.09676451000269</v>
          </cell>
          <cell r="Y879">
            <v>311.79360483000346</v>
          </cell>
          <cell r="Z879">
            <v>357.49061007000273</v>
          </cell>
          <cell r="AA879">
            <v>635.4386220400047</v>
          </cell>
          <cell r="AB879">
            <v>39.160502820013789</v>
          </cell>
          <cell r="AC879">
            <v>93.589609029993881</v>
          </cell>
          <cell r="AD879">
            <v>20.173442080005771</v>
          </cell>
          <cell r="AE879">
            <v>3737.8037452800199</v>
          </cell>
          <cell r="AF879">
            <v>453.05652694002492</v>
          </cell>
          <cell r="AG879">
            <v>89.289022159995511</v>
          </cell>
          <cell r="AH879">
            <v>419.80466502001218</v>
          </cell>
          <cell r="AI879">
            <v>371.62336119999236</v>
          </cell>
          <cell r="AJ879">
            <v>544.4879113999923</v>
          </cell>
          <cell r="AK879">
            <v>258.95422453999345</v>
          </cell>
          <cell r="AL879">
            <v>354.65225903000101</v>
          </cell>
          <cell r="AM879">
            <v>218.19921855002758</v>
          </cell>
          <cell r="AN879">
            <v>345.55315235001035</v>
          </cell>
          <cell r="AO879">
            <v>130.76089862000663</v>
          </cell>
          <cell r="AP879">
            <v>376.81888727998012</v>
          </cell>
          <cell r="AQ879">
            <v>174.60361818998354</v>
          </cell>
          <cell r="AR879">
            <v>3624.131757209776</v>
          </cell>
          <cell r="AS879">
            <v>396.71999517998483</v>
          </cell>
          <cell r="AT879">
            <v>10</v>
          </cell>
          <cell r="AU879">
            <v>368.69324690999929</v>
          </cell>
          <cell r="AV879">
            <v>429.2411812999926</v>
          </cell>
          <cell r="AW879">
            <v>275.10916603000078</v>
          </cell>
          <cell r="AX879">
            <v>173.85915263998322</v>
          </cell>
          <cell r="AY879">
            <v>290.67091014001926</v>
          </cell>
          <cell r="AZ879">
            <v>406.9040249499958</v>
          </cell>
          <cell r="BA879">
            <v>495.08019474998582</v>
          </cell>
          <cell r="BB879">
            <v>659.43700253998395</v>
          </cell>
          <cell r="BC879">
            <v>31.928236890002154</v>
          </cell>
          <cell r="BD879">
            <v>86.48864588001743</v>
          </cell>
          <cell r="BE879">
            <v>3473.4602813599631</v>
          </cell>
          <cell r="BF879">
            <v>223.54841196000052</v>
          </cell>
          <cell r="BG879">
            <v>49.271094759977132</v>
          </cell>
          <cell r="BH879">
            <v>88.987599250001949</v>
          </cell>
          <cell r="BI879">
            <v>537.82974914001534</v>
          </cell>
          <cell r="BJ879">
            <v>610.697585910013</v>
          </cell>
          <cell r="BK879">
            <v>287.17056617999333</v>
          </cell>
          <cell r="BL879">
            <v>143.93309466999199</v>
          </cell>
          <cell r="BM879">
            <v>373.76452528004302</v>
          </cell>
          <cell r="BN879">
            <v>572.01717254001414</v>
          </cell>
          <cell r="BO879">
            <v>327.09024937998038</v>
          </cell>
          <cell r="BP879">
            <v>212</v>
          </cell>
          <cell r="BQ879">
            <v>47.150232289975975</v>
          </cell>
          <cell r="BR879">
            <v>2512.6775242201984</v>
          </cell>
          <cell r="BS879">
            <v>66.845313879995956</v>
          </cell>
          <cell r="BT879">
            <v>48.980765350002912</v>
          </cell>
          <cell r="BU879">
            <v>66.390115829999559</v>
          </cell>
          <cell r="BV879">
            <v>298.42143795998709</v>
          </cell>
          <cell r="BW879">
            <v>619.68227540000225</v>
          </cell>
          <cell r="BX879">
            <v>226.26350894999632</v>
          </cell>
          <cell r="BY879">
            <v>143.82107910000195</v>
          </cell>
          <cell r="BZ879">
            <v>249.91742877999786</v>
          </cell>
          <cell r="CA879">
            <v>440.29824454998015</v>
          </cell>
          <cell r="CB879">
            <v>91.297773160011275</v>
          </cell>
          <cell r="CC879">
            <v>276.6804350399907</v>
          </cell>
          <cell r="CD879">
            <v>-15.920853780000471</v>
          </cell>
          <cell r="CE879">
            <v>150.75387258012779</v>
          </cell>
          <cell r="CF879">
            <v>-0.21455408999463543</v>
          </cell>
          <cell r="CG879">
            <v>-1.2205861999973422</v>
          </cell>
          <cell r="CH879">
            <v>1.429308820006554</v>
          </cell>
          <cell r="CI879">
            <v>-1.7720800096867606E-3</v>
          </cell>
          <cell r="CJ879">
            <v>0.39216437998402398</v>
          </cell>
          <cell r="CK879">
            <v>117.90061481999874</v>
          </cell>
          <cell r="CL879">
            <v>13.639335369982291</v>
          </cell>
          <cell r="CM879">
            <v>3.3043519972125068E-2</v>
          </cell>
          <cell r="CN879">
            <v>1.0023448599968106</v>
          </cell>
          <cell r="CO879">
            <v>16.307344389992068</v>
          </cell>
          <cell r="CP879">
            <v>1.6907006600231398</v>
          </cell>
          <cell r="CQ879">
            <v>-0.20407187000091653</v>
          </cell>
          <cell r="CR879">
            <v>302.04379267967306</v>
          </cell>
          <cell r="CS879">
            <v>12.685838859993964</v>
          </cell>
          <cell r="CT879">
            <v>-23.696220750003704</v>
          </cell>
          <cell r="CU879">
            <v>-12.91572690999601</v>
          </cell>
          <cell r="CV879">
            <v>-30.69049596998957</v>
          </cell>
          <cell r="CW879">
            <v>-0.11755337000067811</v>
          </cell>
          <cell r="CX879">
            <v>148.00000000001455</v>
          </cell>
          <cell r="CY879">
            <v>89.550342229995294</v>
          </cell>
          <cell r="CZ879">
            <v>11.250737700000172</v>
          </cell>
          <cell r="DA879">
            <v>35.126454720011679</v>
          </cell>
          <cell r="DB879">
            <v>81.009343820012873</v>
          </cell>
          <cell r="DC879">
            <v>-104.83704449000652</v>
          </cell>
          <cell r="DD879">
            <v>96.678116839990253</v>
          </cell>
          <cell r="DE879">
            <v>259.58035266003571</v>
          </cell>
          <cell r="DF879">
            <v>42.539868069987278</v>
          </cell>
          <cell r="DG879">
            <v>0.72770157000195468</v>
          </cell>
          <cell r="DH879">
            <v>80.532616410011542</v>
          </cell>
          <cell r="DI879">
            <v>18.19855825000559</v>
          </cell>
          <cell r="DJ879">
            <v>-118.08612286001153</v>
          </cell>
          <cell r="DK879">
            <v>-1.5243616599909728</v>
          </cell>
          <cell r="DL879">
            <v>3.4635153099952731</v>
          </cell>
          <cell r="DM879">
            <v>0</v>
          </cell>
          <cell r="DN879">
            <v>175.07813955002348</v>
          </cell>
          <cell r="DO879">
            <v>128.58182018002844</v>
          </cell>
          <cell r="DP879">
            <v>13.617480129993055</v>
          </cell>
          <cell r="DQ879">
            <v>-83.548862290001125</v>
          </cell>
          <cell r="DR879">
            <v>178.44183584977873</v>
          </cell>
          <cell r="DS879">
            <v>77.668637070004479</v>
          </cell>
          <cell r="DT879">
            <v>114.28763219999382</v>
          </cell>
          <cell r="DU879">
            <v>8.0429405999893788</v>
          </cell>
          <cell r="DV879">
            <v>-38.610555439998279</v>
          </cell>
          <cell r="DW879">
            <v>-1.2425925999850733</v>
          </cell>
          <cell r="DX879">
            <v>-44.232694399994216</v>
          </cell>
          <cell r="DY879">
            <v>0</v>
          </cell>
          <cell r="DZ879">
            <v>60.204333470028359</v>
          </cell>
          <cell r="EA879">
            <v>20.168652630003635</v>
          </cell>
          <cell r="EB879">
            <v>-3.8502817999979015</v>
          </cell>
          <cell r="EC879">
            <v>-95.61998881000909</v>
          </cell>
          <cell r="ED879">
            <v>81.625752930005547</v>
          </cell>
          <cell r="EE879">
            <v>-31.424652450019494</v>
          </cell>
          <cell r="EF879">
            <v>3.0586895499873208</v>
          </cell>
          <cell r="EG879">
            <v>-259.69834278000053</v>
          </cell>
          <cell r="EH879">
            <v>-51.23856748000253</v>
          </cell>
          <cell r="EI879">
            <v>20.121838719991501</v>
          </cell>
          <cell r="EJ879">
            <v>-1.2245641099871136</v>
          </cell>
          <cell r="EK879">
            <v>-52.264371570010553</v>
          </cell>
          <cell r="EL879">
            <v>187.79874296000344</v>
          </cell>
          <cell r="EM879">
            <v>13.086277449969202</v>
          </cell>
          <cell r="EN879">
            <v>1.4371771299629472</v>
          </cell>
          <cell r="EO879">
            <v>0</v>
          </cell>
          <cell r="EP879">
            <v>0</v>
          </cell>
          <cell r="EQ879">
            <v>107.49846768000862</v>
          </cell>
          <cell r="ER879">
            <v>-98.133207789855078</v>
          </cell>
          <cell r="ES879">
            <v>-16.999999999985448</v>
          </cell>
          <cell r="ET879">
            <v>-14.505688620003639</v>
          </cell>
          <cell r="EU879">
            <v>86.984851519984659</v>
          </cell>
          <cell r="EV879">
            <v>-3.7915497799986042</v>
          </cell>
          <cell r="EW879">
            <v>-161.3233232400089</v>
          </cell>
          <cell r="EX879">
            <v>79.259273019997636</v>
          </cell>
          <cell r="EY879">
            <v>-2.4403542400104925</v>
          </cell>
          <cell r="EZ879">
            <v>-79.71549806999974</v>
          </cell>
          <cell r="FA879">
            <v>1.8115945000317879</v>
          </cell>
          <cell r="FB879">
            <v>50.428045640001073</v>
          </cell>
          <cell r="FC879">
            <v>-8.4504848000069614</v>
          </cell>
          <cell r="FD879">
            <v>-29.390073719987413</v>
          </cell>
          <cell r="FE879">
            <v>259.54015338001773</v>
          </cell>
          <cell r="FF879">
            <v>-3.9225150399870472</v>
          </cell>
          <cell r="FG879">
            <v>89.017219200002728</v>
          </cell>
          <cell r="FH879">
            <v>23.81565504000173</v>
          </cell>
          <cell r="FI879">
            <v>19.696531349996803</v>
          </cell>
          <cell r="FJ879">
            <v>-17.668724969989853</v>
          </cell>
          <cell r="FK879">
            <v>-26.412719669999206</v>
          </cell>
          <cell r="FL879">
            <v>0</v>
          </cell>
          <cell r="FM879">
            <v>129.84250383000472</v>
          </cell>
          <cell r="FN879">
            <v>5.5134559400030412</v>
          </cell>
          <cell r="FO879">
            <v>42.195001740008593</v>
          </cell>
          <cell r="FP879">
            <v>-2.5362540400237776</v>
          </cell>
          <cell r="FQ879">
            <v>0</v>
          </cell>
          <cell r="FR879">
            <v>247.00272735045291</v>
          </cell>
          <cell r="FS879">
            <v>-18.759182419991703</v>
          </cell>
          <cell r="FT879">
            <v>94.295804320005118</v>
          </cell>
          <cell r="FU879">
            <v>99.508939229999669</v>
          </cell>
          <cell r="FV879">
            <v>-25.501007229991956</v>
          </cell>
          <cell r="FW879">
            <v>80.166948680009227</v>
          </cell>
          <cell r="FX879">
            <v>-18.422923430000083</v>
          </cell>
          <cell r="FY879">
            <v>-1.5694353799917735</v>
          </cell>
          <cell r="FZ879">
            <v>1.3725958300055936</v>
          </cell>
          <cell r="GA879">
            <v>43.128234089992475</v>
          </cell>
          <cell r="GB879">
            <v>60.779443779989379</v>
          </cell>
          <cell r="GC879">
            <v>-65.141062490001787</v>
          </cell>
          <cell r="GD879">
            <v>-2.8556276300078025</v>
          </cell>
          <cell r="GE879">
            <v>-113.82624503993429</v>
          </cell>
          <cell r="GF879">
            <v>-59.02829543002008</v>
          </cell>
          <cell r="GG879">
            <v>-112.34272859999328</v>
          </cell>
          <cell r="GH879">
            <v>89.427073930011829</v>
          </cell>
          <cell r="GI879">
            <v>-17.659349350011325</v>
          </cell>
          <cell r="GJ879">
            <v>-63.533004150012857</v>
          </cell>
          <cell r="GK879">
            <v>-11.166069300001254</v>
          </cell>
          <cell r="GL879">
            <v>1.3124589997460134E-2</v>
          </cell>
          <cell r="GM879">
            <v>30.093444210011512</v>
          </cell>
          <cell r="GN879">
            <v>60.633673650008859</v>
          </cell>
          <cell r="GO879">
            <v>-10.553761900009704</v>
          </cell>
          <cell r="GP879">
            <v>-13.146484639990376</v>
          </cell>
          <cell r="GQ879">
            <v>-6.5638680499978364</v>
          </cell>
          <cell r="GR879">
            <v>127.45621870970353</v>
          </cell>
          <cell r="GS879">
            <v>84.470488570004818</v>
          </cell>
          <cell r="GT879">
            <v>9.0034147300029872</v>
          </cell>
          <cell r="GU879">
            <v>53.785435789992334</v>
          </cell>
          <cell r="GV879">
            <v>0.10696515999734402</v>
          </cell>
          <cell r="GW879">
            <v>-40.423290730002918</v>
          </cell>
          <cell r="GX879">
            <v>-3.065615590006928</v>
          </cell>
          <cell r="GY879">
            <v>116.14910997998959</v>
          </cell>
          <cell r="GZ879">
            <v>-31.760981699975673</v>
          </cell>
          <cell r="HA879">
            <v>-163.58932496001944</v>
          </cell>
          <cell r="HB879">
            <v>5.3695429500075988</v>
          </cell>
          <cell r="HC879">
            <v>7.6290025700000115</v>
          </cell>
          <cell r="HD879">
            <v>89.781471940019401</v>
          </cell>
          <cell r="HE879">
            <v>527.85395338013768</v>
          </cell>
          <cell r="HF879">
            <v>95.2332589100115</v>
          </cell>
          <cell r="HG879">
            <v>-29.137249470004463</v>
          </cell>
          <cell r="HH879">
            <v>-12.965014419998624</v>
          </cell>
          <cell r="HI879">
            <v>245.99349639999855</v>
          </cell>
          <cell r="HJ879">
            <v>-33.631322459987132</v>
          </cell>
          <cell r="HK879">
            <v>-46.663744169985875</v>
          </cell>
          <cell r="HL879">
            <v>119.50052015000256</v>
          </cell>
          <cell r="HM879">
            <v>108.57871432998218</v>
          </cell>
          <cell r="HN879">
            <v>-33.452891010034364</v>
          </cell>
          <cell r="HO879">
            <v>19.867282839986729</v>
          </cell>
          <cell r="HP879">
            <v>144.13202324998565</v>
          </cell>
          <cell r="HQ879">
            <v>-49.601120969993644</v>
          </cell>
          <cell r="HR879">
            <v>-55.087529249954969</v>
          </cell>
          <cell r="HS879">
            <v>-4.7777587299933657</v>
          </cell>
          <cell r="HT879">
            <v>6.1593680699952529</v>
          </cell>
          <cell r="HU879">
            <v>14.971368669997901</v>
          </cell>
          <cell r="HV879">
            <v>17.176944349994301</v>
          </cell>
          <cell r="HW879">
            <v>-9.276934989989968</v>
          </cell>
          <cell r="HX879">
            <v>-4.4698074399930192</v>
          </cell>
          <cell r="HY879">
            <v>0</v>
          </cell>
          <cell r="HZ879">
            <v>-3.4204976700129919</v>
          </cell>
          <cell r="IA879">
            <v>-11.21451432001777</v>
          </cell>
          <cell r="IB879">
            <v>1.4747858299961081</v>
          </cell>
          <cell r="IC879">
            <v>2.2990866800100775</v>
          </cell>
          <cell r="ID879">
            <v>-64.00956970002153</v>
          </cell>
          <cell r="IE879">
            <v>-626.45374047989026</v>
          </cell>
          <cell r="IF879">
            <v>-174.10398679001082</v>
          </cell>
          <cell r="IG879">
            <v>8.5739814999978989</v>
          </cell>
          <cell r="IH879">
            <v>18.404762120000669</v>
          </cell>
          <cell r="II879">
            <v>187.27329028000531</v>
          </cell>
          <cell r="IJ879">
            <v>51.14121284999419</v>
          </cell>
          <cell r="IK879">
            <v>-2.0876381599882734</v>
          </cell>
          <cell r="IL879">
            <v>-296.39424567998503</v>
          </cell>
          <cell r="IM879">
            <v>-340.3039182999928</v>
          </cell>
          <cell r="IN879">
            <v>7.0885822100099176</v>
          </cell>
          <cell r="IO879">
            <v>-249.77421035000589</v>
          </cell>
          <cell r="IP879">
            <v>118.26960082998266</v>
          </cell>
          <cell r="IQ879">
            <v>45.458829010007321</v>
          </cell>
          <cell r="IR879">
            <v>-404.71265509002842</v>
          </cell>
          <cell r="IS879">
            <v>-78.436398139994708</v>
          </cell>
          <cell r="IT879">
            <v>-134.00167888000578</v>
          </cell>
          <cell r="IU879">
            <v>-18.154569050006103</v>
          </cell>
          <cell r="IV879">
            <v>-4.4718500000017229</v>
          </cell>
          <cell r="IW879">
            <v>-164.91767954000534</v>
          </cell>
          <cell r="IX879">
            <v>4.2341065899963723</v>
          </cell>
          <cell r="IY879">
            <v>-1.6835724999837112</v>
          </cell>
          <cell r="IZ879">
            <v>189.24707398000464</v>
          </cell>
          <cell r="JA879">
            <v>128.53028177999659</v>
          </cell>
          <cell r="JB879">
            <v>-94.642876429992612</v>
          </cell>
          <cell r="JC879">
            <v>-185.98786306998227</v>
          </cell>
          <cell r="JD879">
            <v>-44.427629829995567</v>
          </cell>
          <cell r="JE879">
            <v>-1821.227646289859</v>
          </cell>
          <cell r="JF879">
            <v>-79.969189340001321</v>
          </cell>
          <cell r="JG879">
            <v>0</v>
          </cell>
          <cell r="JH879">
            <v>-280.74188808999315</v>
          </cell>
          <cell r="JI879">
            <v>-269.20919952000258</v>
          </cell>
          <cell r="JJ879">
            <v>-166.27329569999711</v>
          </cell>
          <cell r="JK879">
            <v>-160.29778185999021</v>
          </cell>
          <cell r="JL879">
            <v>-151.65649998000299</v>
          </cell>
          <cell r="JM879">
            <v>-48.630729359996621</v>
          </cell>
          <cell r="JN879">
            <v>-211.84085777000291</v>
          </cell>
          <cell r="JO879">
            <v>-219.11008787999162</v>
          </cell>
          <cell r="JP879">
            <v>-141.42338917998131</v>
          </cell>
          <cell r="JQ879">
            <v>-92.074727609986439</v>
          </cell>
        </row>
        <row r="881">
          <cell r="D881">
            <v>0</v>
          </cell>
          <cell r="F881">
            <v>-3.238829001202248E-2</v>
          </cell>
          <cell r="G881">
            <v>0</v>
          </cell>
          <cell r="H881">
            <v>7.9866899905027822E-3</v>
          </cell>
          <cell r="I881">
            <v>6.1725826799956849</v>
          </cell>
          <cell r="J881">
            <v>-1.6525488800107269</v>
          </cell>
          <cell r="K881">
            <v>-17.491988339999807</v>
          </cell>
          <cell r="L881">
            <v>-85.198973210004624</v>
          </cell>
          <cell r="M881">
            <v>0</v>
          </cell>
          <cell r="N881">
            <v>0</v>
          </cell>
          <cell r="O881">
            <v>-2.1485000004759058E-2</v>
          </cell>
          <cell r="P881">
            <v>-3.0714114199799951</v>
          </cell>
          <cell r="Q881">
            <v>0</v>
          </cell>
          <cell r="R881">
            <v>3838.5614164898871</v>
          </cell>
          <cell r="S881">
            <v>174.8976701900101</v>
          </cell>
          <cell r="T881">
            <v>472.88008009000623</v>
          </cell>
          <cell r="U881">
            <v>340.03400969997165</v>
          </cell>
          <cell r="V881">
            <v>458.45832525998412</v>
          </cell>
          <cell r="W881">
            <v>744.54817586998979</v>
          </cell>
          <cell r="X881">
            <v>190.09676451000269</v>
          </cell>
          <cell r="Y881">
            <v>311.79360483000346</v>
          </cell>
          <cell r="Z881">
            <v>357.49061007000273</v>
          </cell>
          <cell r="AA881">
            <v>635.4386220400047</v>
          </cell>
          <cell r="AB881">
            <v>39.160502820013789</v>
          </cell>
          <cell r="AC881">
            <v>93.589609029993881</v>
          </cell>
          <cell r="AD881">
            <v>20.173442080005771</v>
          </cell>
          <cell r="AE881">
            <v>3737.8037452799035</v>
          </cell>
          <cell r="AF881">
            <v>453.05652694002492</v>
          </cell>
          <cell r="AG881">
            <v>89.289022159995511</v>
          </cell>
          <cell r="AH881">
            <v>419.80466502001218</v>
          </cell>
          <cell r="AI881">
            <v>371.62336119999236</v>
          </cell>
          <cell r="AJ881">
            <v>544.4879113999923</v>
          </cell>
          <cell r="AK881">
            <v>258.95422453999345</v>
          </cell>
          <cell r="AL881">
            <v>354.65225903000101</v>
          </cell>
          <cell r="AM881">
            <v>218.19921855002758</v>
          </cell>
          <cell r="AN881">
            <v>345.55315235001035</v>
          </cell>
          <cell r="AO881">
            <v>130.76089862000663</v>
          </cell>
          <cell r="AP881">
            <v>376.81888727998012</v>
          </cell>
          <cell r="AQ881">
            <v>174.60361818998354</v>
          </cell>
          <cell r="AR881">
            <v>3624.1317572098924</v>
          </cell>
          <cell r="AS881">
            <v>396.71999517998483</v>
          </cell>
          <cell r="AT881">
            <v>10</v>
          </cell>
          <cell r="AU881">
            <v>368.69324690999929</v>
          </cell>
          <cell r="AV881">
            <v>429.2411812999926</v>
          </cell>
          <cell r="AW881">
            <v>275.10916603000078</v>
          </cell>
          <cell r="AX881">
            <v>173.85915263998322</v>
          </cell>
          <cell r="AY881">
            <v>290.67091014001926</v>
          </cell>
          <cell r="AZ881">
            <v>406.9040249499958</v>
          </cell>
          <cell r="BA881">
            <v>495.08019474998582</v>
          </cell>
          <cell r="BB881">
            <v>659.43700253998395</v>
          </cell>
          <cell r="BC881">
            <v>31.928236890002154</v>
          </cell>
          <cell r="BD881">
            <v>86.48864588001743</v>
          </cell>
          <cell r="BE881">
            <v>3473.4602813600795</v>
          </cell>
          <cell r="BF881">
            <v>223.54841196000052</v>
          </cell>
          <cell r="BG881">
            <v>49.271094759977132</v>
          </cell>
          <cell r="BH881">
            <v>88.987599250001949</v>
          </cell>
          <cell r="BI881">
            <v>537.82974914001534</v>
          </cell>
          <cell r="BJ881">
            <v>610.697585910013</v>
          </cell>
          <cell r="BK881">
            <v>287.17056617999333</v>
          </cell>
          <cell r="BL881">
            <v>143.93309466999199</v>
          </cell>
          <cell r="BM881">
            <v>373.76452528004302</v>
          </cell>
          <cell r="BN881">
            <v>572.01717254001414</v>
          </cell>
          <cell r="BO881">
            <v>327.09024937998038</v>
          </cell>
          <cell r="BP881">
            <v>212</v>
          </cell>
          <cell r="BQ881">
            <v>47.150232289975975</v>
          </cell>
          <cell r="BR881">
            <v>2512.6775242201984</v>
          </cell>
          <cell r="BS881">
            <v>66.845313879995956</v>
          </cell>
          <cell r="BT881">
            <v>48.980765350002912</v>
          </cell>
          <cell r="BU881">
            <v>66.390115829999559</v>
          </cell>
          <cell r="BV881">
            <v>298.42143795998709</v>
          </cell>
          <cell r="BW881">
            <v>619.68227540000225</v>
          </cell>
          <cell r="BX881">
            <v>226.26350894999632</v>
          </cell>
          <cell r="BY881">
            <v>143.82107910000195</v>
          </cell>
          <cell r="BZ881">
            <v>249.91742877999786</v>
          </cell>
          <cell r="CA881">
            <v>440.29824454998015</v>
          </cell>
          <cell r="CB881">
            <v>91.297773160011275</v>
          </cell>
          <cell r="CC881">
            <v>276.6804350399907</v>
          </cell>
          <cell r="CD881">
            <v>-15.920853780000471</v>
          </cell>
          <cell r="CE881">
            <v>150.75387258001138</v>
          </cell>
          <cell r="CF881">
            <v>-0.21455408999463543</v>
          </cell>
          <cell r="CG881">
            <v>-1.2205861999973422</v>
          </cell>
          <cell r="CH881">
            <v>1.429308820006554</v>
          </cell>
          <cell r="CI881">
            <v>-1.7720800096867606E-3</v>
          </cell>
          <cell r="CJ881">
            <v>0.39216437998402398</v>
          </cell>
          <cell r="CK881">
            <v>117.90061481999874</v>
          </cell>
          <cell r="CL881">
            <v>13.639335369982291</v>
          </cell>
          <cell r="CM881">
            <v>3.3043519972125068E-2</v>
          </cell>
          <cell r="CN881">
            <v>1.0023448599968106</v>
          </cell>
          <cell r="CO881">
            <v>16.307344389992068</v>
          </cell>
          <cell r="CP881">
            <v>1.6907006600231398</v>
          </cell>
          <cell r="CQ881">
            <v>-0.20407187000091653</v>
          </cell>
          <cell r="CR881">
            <v>302.04379268002231</v>
          </cell>
          <cell r="CS881">
            <v>12.685838859993964</v>
          </cell>
          <cell r="CT881">
            <v>-23.696220750003704</v>
          </cell>
          <cell r="CU881">
            <v>-12.91572690999601</v>
          </cell>
          <cell r="CV881">
            <v>-30.69049596998957</v>
          </cell>
          <cell r="CW881">
            <v>-0.11755337000067811</v>
          </cell>
          <cell r="CX881">
            <v>148.00000000001455</v>
          </cell>
          <cell r="CY881">
            <v>89.550342229995294</v>
          </cell>
          <cell r="CZ881">
            <v>11.250737700000172</v>
          </cell>
          <cell r="DA881">
            <v>35.126454720011679</v>
          </cell>
          <cell r="DB881">
            <v>81.009343820012873</v>
          </cell>
          <cell r="DC881">
            <v>-104.83704449000652</v>
          </cell>
          <cell r="DD881">
            <v>96.678116839990253</v>
          </cell>
          <cell r="DE881">
            <v>259.58035266015213</v>
          </cell>
          <cell r="DF881">
            <v>42.539868069987278</v>
          </cell>
          <cell r="DG881">
            <v>0.72770157000195468</v>
          </cell>
          <cell r="DH881">
            <v>80.532616410011542</v>
          </cell>
          <cell r="DI881">
            <v>18.19855825000559</v>
          </cell>
          <cell r="DJ881">
            <v>-118.08612286001153</v>
          </cell>
          <cell r="DK881">
            <v>-1.5243616599909728</v>
          </cell>
          <cell r="DL881">
            <v>3.4635153099952731</v>
          </cell>
          <cell r="DM881">
            <v>0</v>
          </cell>
          <cell r="DN881">
            <v>175.07813955002348</v>
          </cell>
          <cell r="DO881">
            <v>128.58182018002844</v>
          </cell>
          <cell r="DP881">
            <v>13.617480129993055</v>
          </cell>
          <cell r="DQ881">
            <v>-83.548862290001125</v>
          </cell>
          <cell r="DR881">
            <v>178.44183585012797</v>
          </cell>
          <cell r="DS881">
            <v>77.668637070004479</v>
          </cell>
          <cell r="DT881">
            <v>114.28763219999382</v>
          </cell>
          <cell r="DU881">
            <v>8.0429405999893788</v>
          </cell>
          <cell r="DV881">
            <v>-38.610555439998279</v>
          </cell>
          <cell r="DW881">
            <v>-1.2425925999850733</v>
          </cell>
          <cell r="DX881">
            <v>-44.232694399994216</v>
          </cell>
          <cell r="DY881">
            <v>0</v>
          </cell>
          <cell r="DZ881">
            <v>60.204333470028359</v>
          </cell>
          <cell r="EA881">
            <v>20.168652630003635</v>
          </cell>
          <cell r="EB881">
            <v>-3.8502817999979015</v>
          </cell>
          <cell r="EC881">
            <v>-95.61998881000909</v>
          </cell>
          <cell r="ED881">
            <v>81.625752930005547</v>
          </cell>
          <cell r="EE881">
            <v>-31.424652450252324</v>
          </cell>
          <cell r="EF881">
            <v>3.0586895499873208</v>
          </cell>
          <cell r="EG881">
            <v>-259.69834278000053</v>
          </cell>
          <cell r="EH881">
            <v>-51.23856748000253</v>
          </cell>
          <cell r="EI881">
            <v>20.121838719991501</v>
          </cell>
          <cell r="EJ881">
            <v>-1.2245641099871136</v>
          </cell>
          <cell r="EK881">
            <v>-52.264371570010553</v>
          </cell>
          <cell r="EL881">
            <v>187.79874296000344</v>
          </cell>
          <cell r="EM881">
            <v>13.086277449969202</v>
          </cell>
          <cell r="EN881">
            <v>1.4371771299629472</v>
          </cell>
          <cell r="EO881">
            <v>0</v>
          </cell>
          <cell r="EP881">
            <v>0</v>
          </cell>
          <cell r="EQ881">
            <v>107.49846768000862</v>
          </cell>
          <cell r="ER881">
            <v>-98.133207789971493</v>
          </cell>
          <cell r="ES881">
            <v>-16.999999999985448</v>
          </cell>
          <cell r="ET881">
            <v>-14.505688620003639</v>
          </cell>
          <cell r="EU881">
            <v>86.984851519984659</v>
          </cell>
          <cell r="EV881">
            <v>-3.7915497799986042</v>
          </cell>
          <cell r="EW881">
            <v>-161.3233232400089</v>
          </cell>
          <cell r="EX881">
            <v>79.259273019997636</v>
          </cell>
          <cell r="EY881">
            <v>-2.4403542400104925</v>
          </cell>
          <cell r="EZ881">
            <v>-79.71549806999974</v>
          </cell>
          <cell r="FA881">
            <v>1.8115945000317879</v>
          </cell>
          <cell r="FB881">
            <v>50.428045640001073</v>
          </cell>
          <cell r="FC881">
            <v>-8.4504848000069614</v>
          </cell>
          <cell r="FD881">
            <v>-29.390073719987413</v>
          </cell>
          <cell r="FE881">
            <v>259.54015338001773</v>
          </cell>
          <cell r="FF881">
            <v>-3.9225150399870472</v>
          </cell>
          <cell r="FG881">
            <v>89.017219200002728</v>
          </cell>
          <cell r="FH881">
            <v>23.81565504000173</v>
          </cell>
          <cell r="FI881">
            <v>19.696531349996803</v>
          </cell>
          <cell r="FJ881">
            <v>-17.668724969989853</v>
          </cell>
          <cell r="FK881">
            <v>-26.412719669999206</v>
          </cell>
          <cell r="FL881">
            <v>0</v>
          </cell>
          <cell r="FM881">
            <v>129.84250383000472</v>
          </cell>
          <cell r="FN881">
            <v>5.5134559400030412</v>
          </cell>
          <cell r="FO881">
            <v>42.195001740008593</v>
          </cell>
          <cell r="FP881">
            <v>-2.5362540400237776</v>
          </cell>
          <cell r="FQ881">
            <v>0</v>
          </cell>
          <cell r="FR881">
            <v>247.00272734998725</v>
          </cell>
          <cell r="FS881">
            <v>-18.759182419991703</v>
          </cell>
          <cell r="FT881">
            <v>94.295804320005118</v>
          </cell>
          <cell r="FU881">
            <v>99.508939229999669</v>
          </cell>
          <cell r="FV881">
            <v>-25.501007229991956</v>
          </cell>
          <cell r="FW881">
            <v>80.166948680009227</v>
          </cell>
          <cell r="FX881">
            <v>-18.422923430000083</v>
          </cell>
          <cell r="FY881">
            <v>-1.5694353799917735</v>
          </cell>
          <cell r="FZ881">
            <v>1.3725958300055936</v>
          </cell>
          <cell r="GA881">
            <v>43.128234089992475</v>
          </cell>
          <cell r="GB881">
            <v>60.779443779989379</v>
          </cell>
          <cell r="GC881">
            <v>-65.141062490001787</v>
          </cell>
          <cell r="GD881">
            <v>-2.8556276300078025</v>
          </cell>
          <cell r="GE881">
            <v>-113.82624504005071</v>
          </cell>
          <cell r="GF881">
            <v>-59.02829543002008</v>
          </cell>
          <cell r="GG881">
            <v>-112.34272859999328</v>
          </cell>
          <cell r="GH881">
            <v>89.427073930011829</v>
          </cell>
          <cell r="GI881">
            <v>-17.659349350011325</v>
          </cell>
          <cell r="GJ881">
            <v>-63.533004150012857</v>
          </cell>
          <cell r="GK881">
            <v>-11.166069300001254</v>
          </cell>
          <cell r="GL881">
            <v>1.3124589997460134E-2</v>
          </cell>
          <cell r="GM881">
            <v>30.093444210011512</v>
          </cell>
          <cell r="GN881">
            <v>60.633673650008859</v>
          </cell>
          <cell r="GO881">
            <v>-10.553761900009704</v>
          </cell>
          <cell r="GP881">
            <v>-13.146484639990376</v>
          </cell>
          <cell r="GQ881">
            <v>-6.5638680499978364</v>
          </cell>
          <cell r="GR881">
            <v>127.45621870981995</v>
          </cell>
          <cell r="GS881">
            <v>84.470488570004818</v>
          </cell>
          <cell r="GT881">
            <v>9.0034147300029872</v>
          </cell>
          <cell r="GU881">
            <v>53.785435789992334</v>
          </cell>
          <cell r="GV881">
            <v>0.10696515999734402</v>
          </cell>
          <cell r="GW881">
            <v>-40.423290730002918</v>
          </cell>
          <cell r="GX881">
            <v>-3.065615590006928</v>
          </cell>
          <cell r="GY881">
            <v>116.14910997998959</v>
          </cell>
          <cell r="GZ881">
            <v>-31.760981699975673</v>
          </cell>
          <cell r="HA881">
            <v>-163.58932496001944</v>
          </cell>
          <cell r="HB881">
            <v>5.3695429500075988</v>
          </cell>
          <cell r="HC881">
            <v>7.6290025700000115</v>
          </cell>
          <cell r="HD881">
            <v>89.781471940019401</v>
          </cell>
          <cell r="HE881">
            <v>527.85395337990485</v>
          </cell>
          <cell r="HF881">
            <v>95.2332589100115</v>
          </cell>
          <cell r="HG881">
            <v>-29.137249470004463</v>
          </cell>
          <cell r="HH881">
            <v>-12.965014419998624</v>
          </cell>
          <cell r="HI881">
            <v>245.99349639999855</v>
          </cell>
          <cell r="HJ881">
            <v>-33.631322459987132</v>
          </cell>
          <cell r="HK881">
            <v>-46.663744169985875</v>
          </cell>
          <cell r="HL881">
            <v>119.50052015000256</v>
          </cell>
          <cell r="HM881">
            <v>108.57871432998218</v>
          </cell>
          <cell r="HN881">
            <v>-33.452891010034364</v>
          </cell>
          <cell r="HO881">
            <v>19.867282839986729</v>
          </cell>
          <cell r="HP881">
            <v>144.13202324998565</v>
          </cell>
          <cell r="HQ881">
            <v>-49.601120969993644</v>
          </cell>
          <cell r="HR881">
            <v>-55.087529249954969</v>
          </cell>
          <cell r="HS881">
            <v>-4.7777587299933657</v>
          </cell>
          <cell r="HT881">
            <v>6.1593680699952529</v>
          </cell>
          <cell r="HU881">
            <v>14.971368669997901</v>
          </cell>
          <cell r="HV881">
            <v>17.176944349994301</v>
          </cell>
          <cell r="HW881">
            <v>-9.276934989989968</v>
          </cell>
          <cell r="HX881">
            <v>-4.4698074399930192</v>
          </cell>
          <cell r="HY881">
            <v>0</v>
          </cell>
          <cell r="HZ881">
            <v>-3.4204976700129919</v>
          </cell>
          <cell r="IA881">
            <v>-11.21451432001777</v>
          </cell>
          <cell r="IB881">
            <v>1.4747858299961081</v>
          </cell>
          <cell r="IC881">
            <v>2.2990866800100775</v>
          </cell>
          <cell r="ID881">
            <v>-64.00956970002153</v>
          </cell>
          <cell r="IE881">
            <v>-626.45374048000667</v>
          </cell>
          <cell r="IF881">
            <v>-174.10398679001082</v>
          </cell>
          <cell r="IG881">
            <v>8.5739814999978989</v>
          </cell>
          <cell r="IH881">
            <v>18.404762120000669</v>
          </cell>
          <cell r="II881">
            <v>187.27329028000531</v>
          </cell>
          <cell r="IJ881">
            <v>51.14121284999419</v>
          </cell>
          <cell r="IK881">
            <v>-2.0876381599882734</v>
          </cell>
          <cell r="IL881">
            <v>-296.39424567998503</v>
          </cell>
          <cell r="IM881">
            <v>-340.3039182999928</v>
          </cell>
          <cell r="IN881">
            <v>7.0885822100099176</v>
          </cell>
          <cell r="IO881">
            <v>-249.77421035000589</v>
          </cell>
          <cell r="IP881">
            <v>118.26960082998266</v>
          </cell>
          <cell r="IQ881">
            <v>45.458829010007321</v>
          </cell>
          <cell r="IR881">
            <v>-404.71265509002842</v>
          </cell>
          <cell r="IS881">
            <v>-78.436398139994708</v>
          </cell>
          <cell r="IT881">
            <v>-134.00167888000578</v>
          </cell>
          <cell r="IU881">
            <v>-18.154569050006103</v>
          </cell>
          <cell r="IV881">
            <v>-4.4718500000017229</v>
          </cell>
          <cell r="IW881">
            <v>-164.91767954000534</v>
          </cell>
          <cell r="IX881">
            <v>4.2341065899963723</v>
          </cell>
          <cell r="IY881">
            <v>-1.6835724999837112</v>
          </cell>
          <cell r="IZ881">
            <v>189.2470739800192</v>
          </cell>
          <cell r="JA881">
            <v>128.53028177999659</v>
          </cell>
          <cell r="JB881">
            <v>-94.642876429992612</v>
          </cell>
          <cell r="JC881">
            <v>-185.98786306998227</v>
          </cell>
          <cell r="JD881">
            <v>-44.427629829995567</v>
          </cell>
          <cell r="JE881">
            <v>-1821.2276462900918</v>
          </cell>
          <cell r="JF881">
            <v>-79.969189340001321</v>
          </cell>
          <cell r="JG881">
            <v>0</v>
          </cell>
          <cell r="JH881">
            <v>-280.74188808999315</v>
          </cell>
          <cell r="JI881">
            <v>-269.20919952000258</v>
          </cell>
          <cell r="JJ881">
            <v>-166.27329569999711</v>
          </cell>
          <cell r="JK881">
            <v>-160.29778185999021</v>
          </cell>
          <cell r="JL881">
            <v>-151.65649998000299</v>
          </cell>
          <cell r="JM881">
            <v>-48.630729360011173</v>
          </cell>
          <cell r="JN881">
            <v>-211.84085777000291</v>
          </cell>
          <cell r="JO881">
            <v>-219.11008787999162</v>
          </cell>
          <cell r="JP881">
            <v>-141.42338917998131</v>
          </cell>
          <cell r="JQ881">
            <v>-92.074727609986439</v>
          </cell>
        </row>
        <row r="882">
          <cell r="D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0</v>
          </cell>
          <cell r="FF882">
            <v>0</v>
          </cell>
          <cell r="FG882">
            <v>0</v>
          </cell>
          <cell r="FH882">
            <v>0</v>
          </cell>
          <cell r="FI882">
            <v>0</v>
          </cell>
          <cell r="FJ882">
            <v>0</v>
          </cell>
          <cell r="FK882">
            <v>0</v>
          </cell>
          <cell r="FL882">
            <v>0</v>
          </cell>
          <cell r="FM882">
            <v>0</v>
          </cell>
          <cell r="FN882">
            <v>0</v>
          </cell>
          <cell r="FO882">
            <v>0</v>
          </cell>
          <cell r="FP882">
            <v>0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0</v>
          </cell>
          <cell r="GD882">
            <v>0</v>
          </cell>
          <cell r="GE882">
            <v>0</v>
          </cell>
          <cell r="GF882">
            <v>0</v>
          </cell>
          <cell r="GG882">
            <v>0</v>
          </cell>
          <cell r="GH882">
            <v>0</v>
          </cell>
          <cell r="GI882">
            <v>0</v>
          </cell>
          <cell r="GJ882">
            <v>0</v>
          </cell>
          <cell r="GK882">
            <v>0</v>
          </cell>
          <cell r="GL882">
            <v>0</v>
          </cell>
          <cell r="GM882">
            <v>0</v>
          </cell>
          <cell r="GN882">
            <v>0</v>
          </cell>
          <cell r="GO882">
            <v>0</v>
          </cell>
          <cell r="GP882">
            <v>0</v>
          </cell>
          <cell r="GQ882">
            <v>0</v>
          </cell>
          <cell r="GR882">
            <v>0</v>
          </cell>
          <cell r="GS882">
            <v>0</v>
          </cell>
          <cell r="GT882">
            <v>0</v>
          </cell>
          <cell r="GU882">
            <v>0</v>
          </cell>
          <cell r="GV882">
            <v>0</v>
          </cell>
          <cell r="GW882">
            <v>0</v>
          </cell>
          <cell r="GX882">
            <v>0</v>
          </cell>
          <cell r="GY882">
            <v>0</v>
          </cell>
          <cell r="GZ882">
            <v>0</v>
          </cell>
          <cell r="HA882">
            <v>0</v>
          </cell>
          <cell r="HB882">
            <v>0</v>
          </cell>
          <cell r="HC882">
            <v>0</v>
          </cell>
          <cell r="HD882">
            <v>0</v>
          </cell>
          <cell r="HE882">
            <v>0</v>
          </cell>
          <cell r="HF882">
            <v>0</v>
          </cell>
          <cell r="HG882">
            <v>0</v>
          </cell>
          <cell r="HH882">
            <v>0</v>
          </cell>
          <cell r="HI882">
            <v>0</v>
          </cell>
          <cell r="HJ882">
            <v>0</v>
          </cell>
          <cell r="HK882">
            <v>0</v>
          </cell>
          <cell r="HL882">
            <v>0</v>
          </cell>
          <cell r="HM882">
            <v>0</v>
          </cell>
          <cell r="HN882">
            <v>0</v>
          </cell>
          <cell r="HO882">
            <v>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0</v>
          </cell>
          <cell r="HU882">
            <v>0</v>
          </cell>
          <cell r="HV882">
            <v>0</v>
          </cell>
          <cell r="HW882">
            <v>0</v>
          </cell>
          <cell r="HX882">
            <v>0</v>
          </cell>
          <cell r="HY882">
            <v>0</v>
          </cell>
          <cell r="HZ882">
            <v>0</v>
          </cell>
          <cell r="IA882">
            <v>0</v>
          </cell>
          <cell r="IB882">
            <v>0</v>
          </cell>
          <cell r="IC882">
            <v>0</v>
          </cell>
          <cell r="ID882">
            <v>0</v>
          </cell>
          <cell r="IE882">
            <v>0</v>
          </cell>
          <cell r="IF882">
            <v>0</v>
          </cell>
          <cell r="IG882">
            <v>0</v>
          </cell>
          <cell r="IH882">
            <v>0</v>
          </cell>
          <cell r="II882">
            <v>0</v>
          </cell>
          <cell r="IJ882">
            <v>0</v>
          </cell>
          <cell r="IK882">
            <v>0</v>
          </cell>
          <cell r="IL882">
            <v>0</v>
          </cell>
          <cell r="IM882">
            <v>0</v>
          </cell>
          <cell r="IN882">
            <v>0</v>
          </cell>
          <cell r="IO882">
            <v>0</v>
          </cell>
          <cell r="IP882">
            <v>0</v>
          </cell>
          <cell r="IQ882">
            <v>0</v>
          </cell>
          <cell r="IR882">
            <v>0</v>
          </cell>
          <cell r="IS882">
            <v>0</v>
          </cell>
          <cell r="IT882">
            <v>0</v>
          </cell>
          <cell r="IU882">
            <v>0</v>
          </cell>
          <cell r="IV882">
            <v>0</v>
          </cell>
          <cell r="IW882">
            <v>0</v>
          </cell>
          <cell r="IX882">
            <v>0</v>
          </cell>
          <cell r="IY882">
            <v>0</v>
          </cell>
          <cell r="IZ882">
            <v>0</v>
          </cell>
          <cell r="JA882">
            <v>0</v>
          </cell>
          <cell r="JB882">
            <v>0</v>
          </cell>
          <cell r="JC882">
            <v>0</v>
          </cell>
          <cell r="JD882">
            <v>0</v>
          </cell>
          <cell r="JE882">
            <v>0</v>
          </cell>
          <cell r="JF882">
            <v>0</v>
          </cell>
          <cell r="JG882">
            <v>0</v>
          </cell>
          <cell r="JH882">
            <v>0</v>
          </cell>
          <cell r="JI882">
            <v>0</v>
          </cell>
          <cell r="JJ882">
            <v>0</v>
          </cell>
          <cell r="JK882">
            <v>0</v>
          </cell>
          <cell r="JL882">
            <v>0</v>
          </cell>
          <cell r="JM882">
            <v>0</v>
          </cell>
          <cell r="JN882">
            <v>0</v>
          </cell>
          <cell r="JO882">
            <v>0</v>
          </cell>
          <cell r="JP882">
            <v>0</v>
          </cell>
          <cell r="JQ882">
            <v>0</v>
          </cell>
        </row>
        <row r="884">
          <cell r="F884">
            <v>2.0782578736543655E-2</v>
          </cell>
          <cell r="G884">
            <v>3.049226020462811</v>
          </cell>
          <cell r="H884">
            <v>7.619486004114151E-2</v>
          </cell>
          <cell r="I884">
            <v>6.1725830296054482</v>
          </cell>
          <cell r="J884">
            <v>-1.6812724303454161</v>
          </cell>
          <cell r="K884">
            <v>-17.509795400314033</v>
          </cell>
          <cell r="L884">
            <v>-82.616794679313898</v>
          </cell>
          <cell r="M884">
            <v>0</v>
          </cell>
          <cell r="N884">
            <v>0</v>
          </cell>
          <cell r="O884">
            <v>9.8515739664435387E-2</v>
          </cell>
          <cell r="P884">
            <v>-3.0756578808650374</v>
          </cell>
          <cell r="Q884">
            <v>7.7020376920700073E-7</v>
          </cell>
          <cell r="R884">
            <v>19443.359009504318</v>
          </cell>
          <cell r="S884">
            <v>177.8015348399058</v>
          </cell>
          <cell r="T884">
            <v>472.87421875912696</v>
          </cell>
          <cell r="U884">
            <v>337.92098835948855</v>
          </cell>
          <cell r="V884">
            <v>463.978410968557</v>
          </cell>
          <cell r="W884">
            <v>748.92369138915092</v>
          </cell>
          <cell r="X884">
            <v>2794.1131603494287</v>
          </cell>
          <cell r="Y884">
            <v>6392.4422686109319</v>
          </cell>
          <cell r="Z884">
            <v>2150.1060488000512</v>
          </cell>
          <cell r="AA884">
            <v>1668.5564607493579</v>
          </cell>
          <cell r="AB884">
            <v>1667.9824788402766</v>
          </cell>
          <cell r="AC884">
            <v>1310.1765830898657</v>
          </cell>
          <cell r="AD884">
            <v>1258.4831647304818</v>
          </cell>
          <cell r="AE884">
            <v>22826.745546013117</v>
          </cell>
          <cell r="AF884">
            <v>854.42987501062453</v>
          </cell>
          <cell r="AG884">
            <v>871.66379621997476</v>
          </cell>
          <cell r="AH884">
            <v>2446.9321258906275</v>
          </cell>
          <cell r="AI884">
            <v>1017.0260254992172</v>
          </cell>
          <cell r="AJ884">
            <v>905.4290859401226</v>
          </cell>
          <cell r="AK884">
            <v>2532.7001893091947</v>
          </cell>
          <cell r="AL884">
            <v>6459.3933542994782</v>
          </cell>
          <cell r="AM884">
            <v>2886.6398955108598</v>
          </cell>
          <cell r="AN884">
            <v>1113.4462846098468</v>
          </cell>
          <cell r="AO884">
            <v>673.36190379876643</v>
          </cell>
          <cell r="AP884">
            <v>2456.0603550504893</v>
          </cell>
          <cell r="AQ884">
            <v>609.66265487018973</v>
          </cell>
          <cell r="AR884">
            <v>13682.711724951863</v>
          </cell>
          <cell r="AS884">
            <v>1137.8362168204039</v>
          </cell>
          <cell r="AT884">
            <v>-344.5475014699623</v>
          </cell>
          <cell r="AU884">
            <v>1393.844090889208</v>
          </cell>
          <cell r="AV884">
            <v>1709.079934139736</v>
          </cell>
          <cell r="AW884">
            <v>664.99475593026727</v>
          </cell>
          <cell r="AX884">
            <v>927.49934323132038</v>
          </cell>
          <cell r="AY884">
            <v>1894.4896001005545</v>
          </cell>
          <cell r="AZ884">
            <v>1797.3946243198588</v>
          </cell>
          <cell r="BA884">
            <v>429.76017180178314</v>
          </cell>
          <cell r="BB884">
            <v>2056.4962713494897</v>
          </cell>
          <cell r="BC884">
            <v>593.57612080965191</v>
          </cell>
          <cell r="BD884">
            <v>1422.2880970193073</v>
          </cell>
          <cell r="BE884">
            <v>23401.148145779967</v>
          </cell>
          <cell r="BF884">
            <v>981.04653231985867</v>
          </cell>
          <cell r="BG884">
            <v>1206.0834909202531</v>
          </cell>
          <cell r="BH884">
            <v>3992.6454648897052</v>
          </cell>
          <cell r="BI884">
            <v>1135.4032663097605</v>
          </cell>
          <cell r="BJ884">
            <v>903.3149322187528</v>
          </cell>
          <cell r="BK884">
            <v>2886.6150881201029</v>
          </cell>
          <cell r="BL884">
            <v>3898.6951313409954</v>
          </cell>
          <cell r="BM884">
            <v>1619.3510826798156</v>
          </cell>
          <cell r="BN884">
            <v>1688.5239651799202</v>
          </cell>
          <cell r="BO884">
            <v>2535.2028463501483</v>
          </cell>
          <cell r="BP884">
            <v>1794.6377852596343</v>
          </cell>
          <cell r="BQ884">
            <v>759.62856021989137</v>
          </cell>
          <cell r="BR884">
            <v>39945.54070828855</v>
          </cell>
          <cell r="BS884">
            <v>2883.1109362700954</v>
          </cell>
          <cell r="BT884">
            <v>3477.8435635901988</v>
          </cell>
          <cell r="BU884">
            <v>3414.5770173110068</v>
          </cell>
          <cell r="BV884">
            <v>2868.8829936087132</v>
          </cell>
          <cell r="BW884">
            <v>2920.5745678087696</v>
          </cell>
          <cell r="BX884">
            <v>4307.6265531396493</v>
          </cell>
          <cell r="BY884">
            <v>4296.150418699719</v>
          </cell>
          <cell r="BZ884">
            <v>1635.3936197599396</v>
          </cell>
          <cell r="CA884">
            <v>7272.4454742502421</v>
          </cell>
          <cell r="CB884">
            <v>2535.0349454805255</v>
          </cell>
          <cell r="CC884">
            <v>2472.2753596706316</v>
          </cell>
          <cell r="CD884">
            <v>1861.625258680433</v>
          </cell>
          <cell r="CE884">
            <v>-964.85651876032352</v>
          </cell>
          <cell r="CF884">
            <v>-269.93219598010182</v>
          </cell>
          <cell r="CG884">
            <v>19.266134941019118</v>
          </cell>
          <cell r="CH884">
            <v>-254.85417615994811</v>
          </cell>
          <cell r="CI884">
            <v>19.176082519814372</v>
          </cell>
          <cell r="CJ884">
            <v>233.10129102040082</v>
          </cell>
          <cell r="CK884">
            <v>-1075.4152922406793</v>
          </cell>
          <cell r="CL884">
            <v>-660.87494700029492</v>
          </cell>
          <cell r="CM884">
            <v>145.66387791931629</v>
          </cell>
          <cell r="CN884">
            <v>12.949659559875727</v>
          </cell>
          <cell r="CO884">
            <v>61.150306199677289</v>
          </cell>
          <cell r="CP884">
            <v>334.56212575919926</v>
          </cell>
          <cell r="CQ884">
            <v>470.35061470139772</v>
          </cell>
          <cell r="CR884">
            <v>-348.30217230319977</v>
          </cell>
          <cell r="CS884">
            <v>207.85784974973649</v>
          </cell>
          <cell r="CT884">
            <v>-66.209886610507965</v>
          </cell>
          <cell r="CU884">
            <v>14.82379097957164</v>
          </cell>
          <cell r="CV884">
            <v>553.03597536031157</v>
          </cell>
          <cell r="CW884">
            <v>168.63943906035274</v>
          </cell>
          <cell r="CX884">
            <v>-410.81492251064628</v>
          </cell>
          <cell r="CY884">
            <v>-73.035396010614932</v>
          </cell>
          <cell r="CZ884">
            <v>-363.23960855044425</v>
          </cell>
          <cell r="DA884">
            <v>285.35781223047525</v>
          </cell>
          <cell r="DB884">
            <v>-831.52501565031707</v>
          </cell>
          <cell r="DC884">
            <v>-177.09508235938847</v>
          </cell>
          <cell r="DD884">
            <v>343.90287201013416</v>
          </cell>
          <cell r="DE884">
            <v>5000.3861263394356</v>
          </cell>
          <cell r="DF884">
            <v>95.007553930394351</v>
          </cell>
          <cell r="DG884">
            <v>-621.91471752990037</v>
          </cell>
          <cell r="DH884">
            <v>2133.9490043381229</v>
          </cell>
          <cell r="DI884">
            <v>-57.944006219506264</v>
          </cell>
          <cell r="DJ884">
            <v>353.73791112098843</v>
          </cell>
          <cell r="DK884">
            <v>1344.035043720156</v>
          </cell>
          <cell r="DL884">
            <v>-61.344040649011731</v>
          </cell>
          <cell r="DM884">
            <v>583.98732282035053</v>
          </cell>
          <cell r="DN884">
            <v>1384.8402760196477</v>
          </cell>
          <cell r="DO884">
            <v>-706.8299432694912</v>
          </cell>
          <cell r="DP884">
            <v>1032.355898601003</v>
          </cell>
          <cell r="DQ884">
            <v>-479.49417652003467</v>
          </cell>
          <cell r="DR884">
            <v>-6503.1877364367247</v>
          </cell>
          <cell r="DS884">
            <v>292.1617029402405</v>
          </cell>
          <cell r="DT884">
            <v>1138.5536653595045</v>
          </cell>
          <cell r="DU884">
            <v>76.013848010450602</v>
          </cell>
          <cell r="DV884">
            <v>34.736052208580077</v>
          </cell>
          <cell r="DW884">
            <v>-3199.9338250905275</v>
          </cell>
          <cell r="DX884">
            <v>-4629.353642067872</v>
          </cell>
          <cell r="DY884">
            <v>97.879312499426305</v>
          </cell>
          <cell r="DZ884">
            <v>96.701459529809654</v>
          </cell>
          <cell r="EA884">
            <v>-1301.7195010501891</v>
          </cell>
          <cell r="EB884">
            <v>1025.9304973604158</v>
          </cell>
          <cell r="EC884">
            <v>-186.14092154055834</v>
          </cell>
          <cell r="ED884">
            <v>51.983615410514176</v>
          </cell>
          <cell r="EE884">
            <v>2414.2622144669294</v>
          </cell>
          <cell r="EF884">
            <v>-42.165012618526816</v>
          </cell>
          <cell r="EG884">
            <v>-97.81388305965811</v>
          </cell>
          <cell r="EH884">
            <v>-275.69979937095195</v>
          </cell>
          <cell r="EI884">
            <v>533.22658353950828</v>
          </cell>
          <cell r="EJ884">
            <v>248.91820573993027</v>
          </cell>
          <cell r="EK884">
            <v>2829.7891093092039</v>
          </cell>
          <cell r="EL884">
            <v>-1130.6415473800153</v>
          </cell>
          <cell r="EM884">
            <v>-62.384209860116243</v>
          </cell>
          <cell r="EN884">
            <v>357.79678280930966</v>
          </cell>
          <cell r="EO884">
            <v>-916.053058270365</v>
          </cell>
          <cell r="EP884">
            <v>587.05947708059102</v>
          </cell>
          <cell r="EQ884">
            <v>382.22956652101129</v>
          </cell>
          <cell r="ER884">
            <v>-1558.8344619721174</v>
          </cell>
          <cell r="ES884">
            <v>-230.11774014122784</v>
          </cell>
          <cell r="ET884">
            <v>312.98961075115949</v>
          </cell>
          <cell r="EU884">
            <v>11.931386879645288</v>
          </cell>
          <cell r="EV884">
            <v>-2095.3836093014106</v>
          </cell>
          <cell r="EW884">
            <v>-213.02097551804036</v>
          </cell>
          <cell r="EX884">
            <v>1183.0988639909774</v>
          </cell>
          <cell r="EY884">
            <v>-700.78962931036949</v>
          </cell>
          <cell r="EZ884">
            <v>171.38733351975679</v>
          </cell>
          <cell r="FA884">
            <v>289.26873492076993</v>
          </cell>
          <cell r="FB884">
            <v>-88.488172699697316</v>
          </cell>
          <cell r="FC884">
            <v>-149.02585632167757</v>
          </cell>
          <cell r="FD884">
            <v>-50.684408729895949</v>
          </cell>
          <cell r="FE884">
            <v>4214.4405424594879</v>
          </cell>
          <cell r="FF884">
            <v>-124.06078312732279</v>
          </cell>
          <cell r="FG884">
            <v>79.461282229050994</v>
          </cell>
          <cell r="FH884">
            <v>1487.9613782502711</v>
          </cell>
          <cell r="FI884">
            <v>474.24402378033847</v>
          </cell>
          <cell r="FJ884">
            <v>1963.9759565806016</v>
          </cell>
          <cell r="FK884">
            <v>872.46014054026455</v>
          </cell>
          <cell r="FL884">
            <v>-184.36823781020939</v>
          </cell>
          <cell r="FM884">
            <v>424.51774964015931</v>
          </cell>
          <cell r="FN884">
            <v>-163.70754947140813</v>
          </cell>
          <cell r="FO884">
            <v>-33.630497199483216</v>
          </cell>
          <cell r="FP884">
            <v>-125.92493807058781</v>
          </cell>
          <cell r="FQ884">
            <v>-456.4879828793928</v>
          </cell>
          <cell r="FR884">
            <v>3657.574202015996</v>
          </cell>
          <cell r="FS884">
            <v>260.90665686968714</v>
          </cell>
          <cell r="FT884">
            <v>-1104.2649443084374</v>
          </cell>
          <cell r="FU884">
            <v>-39.799312190152705</v>
          </cell>
          <cell r="FV884">
            <v>1532.7564144702628</v>
          </cell>
          <cell r="FW884">
            <v>935.56821057014167</v>
          </cell>
          <cell r="FX884">
            <v>-264.79345940984786</v>
          </cell>
          <cell r="FY884">
            <v>167.92566173989326</v>
          </cell>
          <cell r="FZ884">
            <v>208.40464341081679</v>
          </cell>
          <cell r="GA884">
            <v>-13.246308580972254</v>
          </cell>
          <cell r="GB884">
            <v>-163.31927481945604</v>
          </cell>
          <cell r="GC884">
            <v>566.13850108068436</v>
          </cell>
          <cell r="GD884">
            <v>1571.29741320014</v>
          </cell>
          <cell r="GE884">
            <v>1114.1289288401604</v>
          </cell>
          <cell r="GF884">
            <v>-84.445984321646392</v>
          </cell>
          <cell r="GG884">
            <v>-416.00051701068878</v>
          </cell>
          <cell r="GH884">
            <v>-974.28942941036075</v>
          </cell>
          <cell r="GI884">
            <v>881.08260174095631</v>
          </cell>
          <cell r="GJ884">
            <v>1440.3060140199959</v>
          </cell>
          <cell r="GK884">
            <v>563.6730190506205</v>
          </cell>
          <cell r="GL884">
            <v>-599.608812360093</v>
          </cell>
          <cell r="GM884">
            <v>447.29004334006459</v>
          </cell>
          <cell r="GN884">
            <v>-45.719308740459383</v>
          </cell>
          <cell r="GO884">
            <v>-12.179406339302659</v>
          </cell>
          <cell r="GP884">
            <v>-49.492394750006497</v>
          </cell>
          <cell r="GQ884">
            <v>-36.486896371468902</v>
          </cell>
          <cell r="GR884">
            <v>10716.23300434649</v>
          </cell>
          <cell r="GS884">
            <v>-1007.5213608890772</v>
          </cell>
          <cell r="GT884">
            <v>2298.7371098129079</v>
          </cell>
          <cell r="GU884">
            <v>634.18254599068314</v>
          </cell>
          <cell r="GV884">
            <v>3393.0294073512778</v>
          </cell>
          <cell r="GW884">
            <v>6818.4145446000621</v>
          </cell>
          <cell r="GX884">
            <v>-2132.7835621815175</v>
          </cell>
          <cell r="GY884">
            <v>1945.5889062993228</v>
          </cell>
          <cell r="GZ884">
            <v>-2422.9037587605417</v>
          </cell>
          <cell r="HA884">
            <v>1475.3175513297319</v>
          </cell>
          <cell r="HB884">
            <v>423.22394255828112</v>
          </cell>
          <cell r="HC884">
            <v>-3.0682818293571472</v>
          </cell>
          <cell r="HD884">
            <v>-705.98403991851956</v>
          </cell>
          <cell r="HE884">
            <v>7669.8695563822985</v>
          </cell>
          <cell r="HF884">
            <v>289.73783050104976</v>
          </cell>
          <cell r="HG884">
            <v>-1839.3707667896524</v>
          </cell>
          <cell r="HH884">
            <v>2492.3715252494439</v>
          </cell>
          <cell r="HI884">
            <v>1926.7612593984231</v>
          </cell>
          <cell r="HJ884">
            <v>2125.3162373490632</v>
          </cell>
          <cell r="HK884">
            <v>1590.1804988700897</v>
          </cell>
          <cell r="HL884">
            <v>-1555.4915965404361</v>
          </cell>
          <cell r="HM884">
            <v>2335.4891239097342</v>
          </cell>
          <cell r="HN884">
            <v>-165.54065236076713</v>
          </cell>
          <cell r="HO884">
            <v>704.50302067864686</v>
          </cell>
          <cell r="HP884">
            <v>-163.40192364901304</v>
          </cell>
          <cell r="HQ884">
            <v>-70.685000231489539</v>
          </cell>
          <cell r="HR884">
            <v>-508.71897433698177</v>
          </cell>
          <cell r="HS884">
            <v>98.164915859699249</v>
          </cell>
          <cell r="HT884">
            <v>-388.5622750390321</v>
          </cell>
          <cell r="HU884">
            <v>-247.52920350898057</v>
          </cell>
          <cell r="HV884">
            <v>-356.9465721398592</v>
          </cell>
          <cell r="HW884">
            <v>-762.12698266003281</v>
          </cell>
          <cell r="HX884">
            <v>1095.1251663109288</v>
          </cell>
          <cell r="HY884">
            <v>33.129742220044136</v>
          </cell>
          <cell r="HZ884">
            <v>194.55587057955563</v>
          </cell>
          <cell r="IA884">
            <v>-79.077660590410233</v>
          </cell>
          <cell r="IB884">
            <v>-275.36080597992986</v>
          </cell>
          <cell r="IC884">
            <v>315.11617505922914</v>
          </cell>
          <cell r="ID884">
            <v>-135.20734446123242</v>
          </cell>
          <cell r="IE884">
            <v>-5226.5989051312208</v>
          </cell>
          <cell r="IF884">
            <v>-380.85611742921174</v>
          </cell>
          <cell r="IG884">
            <v>531.90082279033959</v>
          </cell>
          <cell r="IH884">
            <v>-1981.2981265000999</v>
          </cell>
          <cell r="II884">
            <v>1935.4757669111714</v>
          </cell>
          <cell r="IJ884">
            <v>-2247.5633371686563</v>
          </cell>
          <cell r="IK884">
            <v>1007.0622877087444</v>
          </cell>
          <cell r="IL884">
            <v>-3216.2856788188219</v>
          </cell>
          <cell r="IM884">
            <v>799.45859948918223</v>
          </cell>
          <cell r="IN884">
            <v>-291.27585950028151</v>
          </cell>
          <cell r="IO884">
            <v>-1666.5692709684372</v>
          </cell>
          <cell r="IP884">
            <v>-1191.8778485106304</v>
          </cell>
          <cell r="IQ884">
            <v>1475.2298568598926</v>
          </cell>
          <cell r="IR884">
            <v>3379.2262594401836</v>
          </cell>
          <cell r="IS884">
            <v>-99.27493828907609</v>
          </cell>
          <cell r="IT884">
            <v>-1170.7809160295874</v>
          </cell>
          <cell r="IU884">
            <v>-1842.0724280392751</v>
          </cell>
          <cell r="IV884">
            <v>1442.2694833604619</v>
          </cell>
          <cell r="IW884">
            <v>-1368.8720814287663</v>
          </cell>
          <cell r="IX884">
            <v>7107.561467949301</v>
          </cell>
          <cell r="IY884">
            <v>864.9556696023792</v>
          </cell>
          <cell r="IZ884">
            <v>-2165.1705017182976</v>
          </cell>
          <cell r="JA884">
            <v>-311.64525362756103</v>
          </cell>
          <cell r="JB884">
            <v>1194.9614910902455</v>
          </cell>
          <cell r="JC884">
            <v>434.58961018081754</v>
          </cell>
          <cell r="JD884">
            <v>-707.29534360021353</v>
          </cell>
          <cell r="JE884">
            <v>-47108.147381022573</v>
          </cell>
          <cell r="JF884">
            <v>-2866.7461038986221</v>
          </cell>
          <cell r="JG884">
            <v>-3501.3906100699678</v>
          </cell>
          <cell r="JH884">
            <v>-8280.1233165096492</v>
          </cell>
          <cell r="JI884">
            <v>-5801.6950758006424</v>
          </cell>
          <cell r="JJ884">
            <v>-9574.9612627886236</v>
          </cell>
          <cell r="JK884">
            <v>2305.1294269692153</v>
          </cell>
          <cell r="JL884">
            <v>-1804.6775052286685</v>
          </cell>
          <cell r="JM884">
            <v>-1608.943361479789</v>
          </cell>
          <cell r="JN884">
            <v>-1881.984695520252</v>
          </cell>
          <cell r="JO884">
            <v>-6772.1802595304325</v>
          </cell>
          <cell r="JP884">
            <v>-3860.9082153998315</v>
          </cell>
          <cell r="JQ884">
            <v>-3459.6664017606527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O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B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G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  <cell r="IH885">
            <v>0</v>
          </cell>
          <cell r="II885">
            <v>0</v>
          </cell>
          <cell r="IJ885">
            <v>0</v>
          </cell>
          <cell r="IK885">
            <v>0</v>
          </cell>
          <cell r="IL885">
            <v>0</v>
          </cell>
          <cell r="IM885">
            <v>0</v>
          </cell>
          <cell r="IN885">
            <v>0</v>
          </cell>
          <cell r="IO885">
            <v>0</v>
          </cell>
          <cell r="IP885">
            <v>0</v>
          </cell>
          <cell r="IQ885">
            <v>0</v>
          </cell>
          <cell r="IR885">
            <v>0</v>
          </cell>
          <cell r="IS885">
            <v>0</v>
          </cell>
          <cell r="IT885">
            <v>0</v>
          </cell>
          <cell r="IU885">
            <v>0</v>
          </cell>
          <cell r="IV885">
            <v>0</v>
          </cell>
          <cell r="IW885">
            <v>0</v>
          </cell>
          <cell r="IX885">
            <v>0</v>
          </cell>
          <cell r="IY885">
            <v>0</v>
          </cell>
          <cell r="IZ885">
            <v>0</v>
          </cell>
          <cell r="JA885">
            <v>0</v>
          </cell>
          <cell r="JB885">
            <v>0</v>
          </cell>
          <cell r="JC885">
            <v>0</v>
          </cell>
          <cell r="JD885">
            <v>0</v>
          </cell>
          <cell r="JE885">
            <v>0</v>
          </cell>
          <cell r="JF885">
            <v>0</v>
          </cell>
          <cell r="JG885">
            <v>0</v>
          </cell>
          <cell r="JH885">
            <v>0</v>
          </cell>
          <cell r="JI885">
            <v>0</v>
          </cell>
          <cell r="JJ885">
            <v>0</v>
          </cell>
          <cell r="JK885">
            <v>0</v>
          </cell>
          <cell r="JL885">
            <v>0</v>
          </cell>
          <cell r="JM885">
            <v>0</v>
          </cell>
          <cell r="JN885">
            <v>0</v>
          </cell>
          <cell r="JO885">
            <v>0</v>
          </cell>
          <cell r="JP885">
            <v>0</v>
          </cell>
          <cell r="JQ885">
            <v>0</v>
          </cell>
        </row>
        <row r="886">
          <cell r="D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0</v>
          </cell>
          <cell r="FG886">
            <v>0</v>
          </cell>
          <cell r="FH886">
            <v>0</v>
          </cell>
          <cell r="FI886">
            <v>0</v>
          </cell>
          <cell r="FJ886">
            <v>0</v>
          </cell>
          <cell r="FK886">
            <v>0</v>
          </cell>
          <cell r="FL886">
            <v>0</v>
          </cell>
          <cell r="FM886">
            <v>0</v>
          </cell>
          <cell r="FN886">
            <v>0</v>
          </cell>
          <cell r="FO886">
            <v>0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0</v>
          </cell>
          <cell r="GF886">
            <v>0</v>
          </cell>
          <cell r="GG886">
            <v>0</v>
          </cell>
          <cell r="GH886">
            <v>0</v>
          </cell>
          <cell r="GI886">
            <v>0</v>
          </cell>
          <cell r="GJ886">
            <v>0</v>
          </cell>
          <cell r="GK886">
            <v>0</v>
          </cell>
          <cell r="GL886">
            <v>0</v>
          </cell>
          <cell r="GM886">
            <v>0</v>
          </cell>
          <cell r="GN886">
            <v>0</v>
          </cell>
          <cell r="GO886">
            <v>0</v>
          </cell>
          <cell r="GP886">
            <v>0</v>
          </cell>
          <cell r="GQ886">
            <v>0</v>
          </cell>
          <cell r="GR886">
            <v>0</v>
          </cell>
          <cell r="GS886">
            <v>0</v>
          </cell>
          <cell r="GT886">
            <v>0</v>
          </cell>
          <cell r="GU886">
            <v>0</v>
          </cell>
          <cell r="GV886">
            <v>0</v>
          </cell>
          <cell r="GW886">
            <v>0</v>
          </cell>
          <cell r="GX886">
            <v>0</v>
          </cell>
          <cell r="GY886">
            <v>0</v>
          </cell>
          <cell r="GZ886">
            <v>0</v>
          </cell>
          <cell r="HA886">
            <v>0</v>
          </cell>
          <cell r="HB886">
            <v>0</v>
          </cell>
          <cell r="HC886">
            <v>0</v>
          </cell>
          <cell r="HD886">
            <v>0</v>
          </cell>
          <cell r="HE886">
            <v>0</v>
          </cell>
          <cell r="HF886">
            <v>0</v>
          </cell>
          <cell r="HG886">
            <v>0</v>
          </cell>
          <cell r="HH886">
            <v>0</v>
          </cell>
          <cell r="HI886">
            <v>0</v>
          </cell>
          <cell r="HJ886">
            <v>0</v>
          </cell>
          <cell r="HK886">
            <v>0</v>
          </cell>
          <cell r="HL886">
            <v>0</v>
          </cell>
          <cell r="HM886">
            <v>0</v>
          </cell>
          <cell r="HN886">
            <v>0</v>
          </cell>
          <cell r="HO886">
            <v>0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0</v>
          </cell>
          <cell r="HU886">
            <v>0</v>
          </cell>
          <cell r="HV886">
            <v>0</v>
          </cell>
          <cell r="HW886">
            <v>0</v>
          </cell>
          <cell r="HX886">
            <v>0</v>
          </cell>
          <cell r="HY886">
            <v>0</v>
          </cell>
          <cell r="HZ886">
            <v>0</v>
          </cell>
          <cell r="IA886">
            <v>0</v>
          </cell>
          <cell r="IB886">
            <v>0</v>
          </cell>
          <cell r="IC886">
            <v>0</v>
          </cell>
          <cell r="ID886">
            <v>0</v>
          </cell>
          <cell r="IE886">
            <v>0</v>
          </cell>
          <cell r="IF886">
            <v>0</v>
          </cell>
          <cell r="IG886">
            <v>0</v>
          </cell>
          <cell r="IH886">
            <v>0</v>
          </cell>
          <cell r="II886">
            <v>0</v>
          </cell>
          <cell r="IJ886">
            <v>0</v>
          </cell>
          <cell r="IK886">
            <v>0</v>
          </cell>
          <cell r="IL886">
            <v>0</v>
          </cell>
          <cell r="IM886">
            <v>0</v>
          </cell>
          <cell r="IN886">
            <v>0</v>
          </cell>
          <cell r="IO886">
            <v>0</v>
          </cell>
          <cell r="IP886">
            <v>0</v>
          </cell>
          <cell r="IQ886">
            <v>0</v>
          </cell>
          <cell r="IR886">
            <v>0</v>
          </cell>
          <cell r="IS886">
            <v>0</v>
          </cell>
          <cell r="IT886">
            <v>0</v>
          </cell>
          <cell r="IU886">
            <v>0</v>
          </cell>
          <cell r="IV886">
            <v>0</v>
          </cell>
          <cell r="IW886">
            <v>0</v>
          </cell>
          <cell r="IX886">
            <v>0</v>
          </cell>
          <cell r="IY886">
            <v>0</v>
          </cell>
          <cell r="IZ886">
            <v>0</v>
          </cell>
          <cell r="JA886">
            <v>0</v>
          </cell>
          <cell r="JB886">
            <v>0</v>
          </cell>
          <cell r="JC886">
            <v>0</v>
          </cell>
          <cell r="JD886">
            <v>0</v>
          </cell>
          <cell r="JE886">
            <v>0</v>
          </cell>
          <cell r="JF886">
            <v>0</v>
          </cell>
          <cell r="JG886">
            <v>0</v>
          </cell>
          <cell r="JH886">
            <v>0</v>
          </cell>
          <cell r="JI886">
            <v>0</v>
          </cell>
          <cell r="JJ886">
            <v>0</v>
          </cell>
          <cell r="JK886">
            <v>0</v>
          </cell>
          <cell r="JL886">
            <v>0</v>
          </cell>
          <cell r="JM886">
            <v>0</v>
          </cell>
          <cell r="JN886">
            <v>0</v>
          </cell>
          <cell r="JO886">
            <v>0</v>
          </cell>
          <cell r="JP886">
            <v>0</v>
          </cell>
          <cell r="JQ886">
            <v>0</v>
          </cell>
        </row>
        <row r="887">
          <cell r="D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0</v>
          </cell>
          <cell r="FG887">
            <v>0</v>
          </cell>
          <cell r="FH887">
            <v>0</v>
          </cell>
          <cell r="FI887">
            <v>0</v>
          </cell>
          <cell r="FJ887">
            <v>0</v>
          </cell>
          <cell r="FK887">
            <v>0</v>
          </cell>
          <cell r="FL887">
            <v>0</v>
          </cell>
          <cell r="FM887">
            <v>0</v>
          </cell>
          <cell r="FN887">
            <v>0</v>
          </cell>
          <cell r="FO887">
            <v>0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0</v>
          </cell>
          <cell r="GF887">
            <v>0</v>
          </cell>
          <cell r="GG887">
            <v>0</v>
          </cell>
          <cell r="GH887">
            <v>0</v>
          </cell>
          <cell r="GI887">
            <v>0</v>
          </cell>
          <cell r="GJ887">
            <v>0</v>
          </cell>
          <cell r="GK887">
            <v>0</v>
          </cell>
          <cell r="GL887">
            <v>0</v>
          </cell>
          <cell r="GM887">
            <v>0</v>
          </cell>
          <cell r="GN887">
            <v>0</v>
          </cell>
          <cell r="GO887">
            <v>0</v>
          </cell>
          <cell r="GP887">
            <v>0</v>
          </cell>
          <cell r="GQ887">
            <v>0</v>
          </cell>
          <cell r="GR887">
            <v>0</v>
          </cell>
          <cell r="GS887">
            <v>0</v>
          </cell>
          <cell r="GT887">
            <v>0</v>
          </cell>
          <cell r="GU887">
            <v>0</v>
          </cell>
          <cell r="GV887">
            <v>0</v>
          </cell>
          <cell r="GW887">
            <v>0</v>
          </cell>
          <cell r="GX887">
            <v>0</v>
          </cell>
          <cell r="GY887">
            <v>0</v>
          </cell>
          <cell r="GZ887">
            <v>0</v>
          </cell>
          <cell r="HA887">
            <v>0</v>
          </cell>
          <cell r="HB887">
            <v>0</v>
          </cell>
          <cell r="HC887">
            <v>0</v>
          </cell>
          <cell r="HD887">
            <v>0</v>
          </cell>
          <cell r="HE887">
            <v>0</v>
          </cell>
          <cell r="HF887">
            <v>0</v>
          </cell>
          <cell r="HG887">
            <v>0</v>
          </cell>
          <cell r="HH887">
            <v>0</v>
          </cell>
          <cell r="HI887">
            <v>0</v>
          </cell>
          <cell r="HJ887">
            <v>0</v>
          </cell>
          <cell r="HK887">
            <v>0</v>
          </cell>
          <cell r="HL887">
            <v>0</v>
          </cell>
          <cell r="HM887">
            <v>0</v>
          </cell>
          <cell r="HN887">
            <v>0</v>
          </cell>
          <cell r="HO887">
            <v>0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0</v>
          </cell>
          <cell r="HU887">
            <v>0</v>
          </cell>
          <cell r="HV887">
            <v>0</v>
          </cell>
          <cell r="HW887">
            <v>0</v>
          </cell>
          <cell r="HX887">
            <v>0</v>
          </cell>
          <cell r="HY887">
            <v>0</v>
          </cell>
          <cell r="HZ887">
            <v>0</v>
          </cell>
          <cell r="IA887">
            <v>0</v>
          </cell>
          <cell r="IB887">
            <v>0</v>
          </cell>
          <cell r="IC887">
            <v>0</v>
          </cell>
          <cell r="ID887">
            <v>0</v>
          </cell>
          <cell r="IE887">
            <v>0</v>
          </cell>
          <cell r="IF887">
            <v>0</v>
          </cell>
          <cell r="IG887">
            <v>0</v>
          </cell>
          <cell r="IH887">
            <v>0</v>
          </cell>
          <cell r="II887">
            <v>0</v>
          </cell>
          <cell r="IJ887">
            <v>0</v>
          </cell>
          <cell r="IK887">
            <v>0</v>
          </cell>
          <cell r="IL887">
            <v>0</v>
          </cell>
          <cell r="IM887">
            <v>0</v>
          </cell>
          <cell r="IN887">
            <v>0</v>
          </cell>
          <cell r="IO887">
            <v>0</v>
          </cell>
          <cell r="IP887">
            <v>0</v>
          </cell>
          <cell r="IQ887">
            <v>0</v>
          </cell>
          <cell r="IR887">
            <v>0</v>
          </cell>
          <cell r="IS887">
            <v>0</v>
          </cell>
          <cell r="IT887">
            <v>0</v>
          </cell>
          <cell r="IU887">
            <v>0</v>
          </cell>
          <cell r="IV887">
            <v>0</v>
          </cell>
          <cell r="IW887">
            <v>0</v>
          </cell>
          <cell r="IX887">
            <v>0</v>
          </cell>
          <cell r="IY887">
            <v>0</v>
          </cell>
          <cell r="IZ887">
            <v>0</v>
          </cell>
          <cell r="JA887">
            <v>0</v>
          </cell>
          <cell r="JB887">
            <v>0</v>
          </cell>
          <cell r="JC887">
            <v>0</v>
          </cell>
          <cell r="JD887">
            <v>0</v>
          </cell>
          <cell r="JE887">
            <v>0</v>
          </cell>
          <cell r="JF887">
            <v>0</v>
          </cell>
          <cell r="JG887">
            <v>0</v>
          </cell>
          <cell r="JH887">
            <v>0</v>
          </cell>
          <cell r="JI887">
            <v>0</v>
          </cell>
          <cell r="JJ887">
            <v>0</v>
          </cell>
          <cell r="JK887">
            <v>0</v>
          </cell>
          <cell r="JL887">
            <v>0</v>
          </cell>
          <cell r="JM887">
            <v>0</v>
          </cell>
          <cell r="JN887">
            <v>0</v>
          </cell>
          <cell r="JO887">
            <v>0</v>
          </cell>
          <cell r="JP887">
            <v>0</v>
          </cell>
          <cell r="JQ887">
            <v>0</v>
          </cell>
        </row>
        <row r="888">
          <cell r="D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0</v>
          </cell>
          <cell r="FG888">
            <v>0</v>
          </cell>
          <cell r="FH888">
            <v>0</v>
          </cell>
          <cell r="FI888">
            <v>0</v>
          </cell>
          <cell r="FJ888">
            <v>0</v>
          </cell>
          <cell r="FK888">
            <v>0</v>
          </cell>
          <cell r="FL888">
            <v>0</v>
          </cell>
          <cell r="FM888">
            <v>0</v>
          </cell>
          <cell r="FN888">
            <v>0</v>
          </cell>
          <cell r="FO888">
            <v>0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0</v>
          </cell>
          <cell r="GF888">
            <v>0</v>
          </cell>
          <cell r="GG888">
            <v>0</v>
          </cell>
          <cell r="GH888">
            <v>0</v>
          </cell>
          <cell r="GI888">
            <v>0</v>
          </cell>
          <cell r="GJ888">
            <v>0</v>
          </cell>
          <cell r="GK888">
            <v>0</v>
          </cell>
          <cell r="GL888">
            <v>0</v>
          </cell>
          <cell r="GM888">
            <v>0</v>
          </cell>
          <cell r="GN888">
            <v>0</v>
          </cell>
          <cell r="GO888">
            <v>0</v>
          </cell>
          <cell r="GP888">
            <v>0</v>
          </cell>
          <cell r="GQ888">
            <v>0</v>
          </cell>
          <cell r="GR888">
            <v>0</v>
          </cell>
          <cell r="GS888">
            <v>0</v>
          </cell>
          <cell r="GT888">
            <v>0</v>
          </cell>
          <cell r="GU888">
            <v>0</v>
          </cell>
          <cell r="GV888">
            <v>0</v>
          </cell>
          <cell r="GW888">
            <v>0</v>
          </cell>
          <cell r="GX888">
            <v>0</v>
          </cell>
          <cell r="GY888">
            <v>0</v>
          </cell>
          <cell r="GZ888">
            <v>0</v>
          </cell>
          <cell r="HA888">
            <v>0</v>
          </cell>
          <cell r="HB888">
            <v>0</v>
          </cell>
          <cell r="HC888">
            <v>0</v>
          </cell>
          <cell r="HD888">
            <v>0</v>
          </cell>
          <cell r="HE888">
            <v>0</v>
          </cell>
          <cell r="HF888">
            <v>0</v>
          </cell>
          <cell r="HG888">
            <v>0</v>
          </cell>
          <cell r="HH888">
            <v>0</v>
          </cell>
          <cell r="HI888">
            <v>0</v>
          </cell>
          <cell r="HJ888">
            <v>0</v>
          </cell>
          <cell r="HK888">
            <v>0</v>
          </cell>
          <cell r="HL888">
            <v>0</v>
          </cell>
          <cell r="HM888">
            <v>0</v>
          </cell>
          <cell r="HN888">
            <v>0</v>
          </cell>
          <cell r="HO888">
            <v>0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0</v>
          </cell>
          <cell r="HU888">
            <v>0</v>
          </cell>
          <cell r="HV888">
            <v>0</v>
          </cell>
          <cell r="HW888">
            <v>0</v>
          </cell>
          <cell r="HX888">
            <v>0</v>
          </cell>
          <cell r="HY888">
            <v>0</v>
          </cell>
          <cell r="HZ888">
            <v>0</v>
          </cell>
          <cell r="IA888">
            <v>0</v>
          </cell>
          <cell r="IB888">
            <v>0</v>
          </cell>
          <cell r="IC888">
            <v>0</v>
          </cell>
          <cell r="ID888">
            <v>0</v>
          </cell>
          <cell r="IE888">
            <v>0</v>
          </cell>
          <cell r="IF888">
            <v>0</v>
          </cell>
          <cell r="IG888">
            <v>0</v>
          </cell>
          <cell r="IH888">
            <v>0</v>
          </cell>
          <cell r="II888">
            <v>0</v>
          </cell>
          <cell r="IJ888">
            <v>0</v>
          </cell>
          <cell r="IK888">
            <v>0</v>
          </cell>
          <cell r="IL888">
            <v>0</v>
          </cell>
          <cell r="IM888">
            <v>0</v>
          </cell>
          <cell r="IN888">
            <v>0</v>
          </cell>
          <cell r="IO888">
            <v>0</v>
          </cell>
          <cell r="IP888">
            <v>0</v>
          </cell>
          <cell r="IQ888">
            <v>0</v>
          </cell>
          <cell r="IR888">
            <v>0</v>
          </cell>
          <cell r="IS888">
            <v>0</v>
          </cell>
          <cell r="IT888">
            <v>0</v>
          </cell>
          <cell r="IU888">
            <v>0</v>
          </cell>
          <cell r="IV888">
            <v>0</v>
          </cell>
          <cell r="IW888">
            <v>0</v>
          </cell>
          <cell r="IX888">
            <v>0</v>
          </cell>
          <cell r="IY888">
            <v>0</v>
          </cell>
          <cell r="IZ888">
            <v>0</v>
          </cell>
          <cell r="JA888">
            <v>0</v>
          </cell>
          <cell r="JB888">
            <v>0</v>
          </cell>
          <cell r="JC888">
            <v>0</v>
          </cell>
          <cell r="JD888">
            <v>0</v>
          </cell>
          <cell r="JE888">
            <v>0</v>
          </cell>
          <cell r="JF888">
            <v>0</v>
          </cell>
          <cell r="JG888">
            <v>0</v>
          </cell>
          <cell r="JH888">
            <v>0</v>
          </cell>
          <cell r="JI888">
            <v>0</v>
          </cell>
          <cell r="JJ888">
            <v>0</v>
          </cell>
          <cell r="JK888">
            <v>0</v>
          </cell>
          <cell r="JL888">
            <v>0</v>
          </cell>
          <cell r="JM888">
            <v>0</v>
          </cell>
          <cell r="JN888">
            <v>0</v>
          </cell>
          <cell r="JO888">
            <v>0</v>
          </cell>
          <cell r="JP888">
            <v>0</v>
          </cell>
          <cell r="JQ888">
            <v>0</v>
          </cell>
        </row>
        <row r="889">
          <cell r="D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O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B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G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  <cell r="IH889">
            <v>0</v>
          </cell>
          <cell r="II889">
            <v>0</v>
          </cell>
          <cell r="IJ889">
            <v>0</v>
          </cell>
          <cell r="IK889">
            <v>0</v>
          </cell>
          <cell r="IL889">
            <v>0</v>
          </cell>
          <cell r="IM889">
            <v>0</v>
          </cell>
          <cell r="IN889">
            <v>0</v>
          </cell>
          <cell r="IO889">
            <v>0</v>
          </cell>
          <cell r="IP889">
            <v>0</v>
          </cell>
          <cell r="IQ889">
            <v>0</v>
          </cell>
          <cell r="IR889">
            <v>0</v>
          </cell>
          <cell r="IS889">
            <v>0</v>
          </cell>
          <cell r="IT889">
            <v>0</v>
          </cell>
          <cell r="IU889">
            <v>0</v>
          </cell>
          <cell r="IV889">
            <v>0</v>
          </cell>
          <cell r="IW889">
            <v>0</v>
          </cell>
          <cell r="IX889">
            <v>0</v>
          </cell>
          <cell r="IY889">
            <v>0</v>
          </cell>
          <cell r="IZ889">
            <v>0</v>
          </cell>
          <cell r="JA889">
            <v>0</v>
          </cell>
          <cell r="JB889">
            <v>0</v>
          </cell>
          <cell r="JC889">
            <v>0</v>
          </cell>
          <cell r="JD889">
            <v>0</v>
          </cell>
          <cell r="JE889">
            <v>0</v>
          </cell>
          <cell r="JF889">
            <v>0</v>
          </cell>
          <cell r="JG889">
            <v>0</v>
          </cell>
          <cell r="JH889">
            <v>0</v>
          </cell>
          <cell r="JI889">
            <v>0</v>
          </cell>
          <cell r="JJ889">
            <v>0</v>
          </cell>
          <cell r="JK889">
            <v>0</v>
          </cell>
          <cell r="JL889">
            <v>0</v>
          </cell>
          <cell r="JM889">
            <v>0</v>
          </cell>
          <cell r="JN889">
            <v>0</v>
          </cell>
          <cell r="JO889">
            <v>0</v>
          </cell>
          <cell r="JP889">
            <v>0</v>
          </cell>
          <cell r="JQ889">
            <v>0</v>
          </cell>
        </row>
        <row r="890">
          <cell r="D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0</v>
          </cell>
          <cell r="FG890">
            <v>0</v>
          </cell>
          <cell r="FH890">
            <v>0</v>
          </cell>
          <cell r="FI890">
            <v>0</v>
          </cell>
          <cell r="FJ890">
            <v>0</v>
          </cell>
          <cell r="FK890">
            <v>0</v>
          </cell>
          <cell r="FL890">
            <v>0</v>
          </cell>
          <cell r="FM890">
            <v>0</v>
          </cell>
          <cell r="FN890">
            <v>0</v>
          </cell>
          <cell r="FO890">
            <v>0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0</v>
          </cell>
          <cell r="GF890">
            <v>0</v>
          </cell>
          <cell r="GG890">
            <v>0</v>
          </cell>
          <cell r="GH890">
            <v>0</v>
          </cell>
          <cell r="GI890">
            <v>0</v>
          </cell>
          <cell r="GJ890">
            <v>0</v>
          </cell>
          <cell r="GK890">
            <v>0</v>
          </cell>
          <cell r="GL890">
            <v>0</v>
          </cell>
          <cell r="GM890">
            <v>0</v>
          </cell>
          <cell r="GN890">
            <v>0</v>
          </cell>
          <cell r="GO890">
            <v>0</v>
          </cell>
          <cell r="GP890">
            <v>0</v>
          </cell>
          <cell r="GQ890">
            <v>0</v>
          </cell>
          <cell r="GR890">
            <v>0</v>
          </cell>
          <cell r="GS890">
            <v>0</v>
          </cell>
          <cell r="GT890">
            <v>0</v>
          </cell>
          <cell r="GU890">
            <v>0</v>
          </cell>
          <cell r="GV890">
            <v>0</v>
          </cell>
          <cell r="GW890">
            <v>0</v>
          </cell>
          <cell r="GX890">
            <v>0</v>
          </cell>
          <cell r="GY890">
            <v>0</v>
          </cell>
          <cell r="GZ890">
            <v>0</v>
          </cell>
          <cell r="HA890">
            <v>0</v>
          </cell>
          <cell r="HB890">
            <v>0</v>
          </cell>
          <cell r="HC890">
            <v>0</v>
          </cell>
          <cell r="HD890">
            <v>0</v>
          </cell>
          <cell r="HE890">
            <v>0</v>
          </cell>
          <cell r="HF890">
            <v>0</v>
          </cell>
          <cell r="HG890">
            <v>0</v>
          </cell>
          <cell r="HH890">
            <v>0</v>
          </cell>
          <cell r="HI890">
            <v>0</v>
          </cell>
          <cell r="HJ890">
            <v>0</v>
          </cell>
          <cell r="HK890">
            <v>0</v>
          </cell>
          <cell r="HL890">
            <v>0</v>
          </cell>
          <cell r="HM890">
            <v>0</v>
          </cell>
          <cell r="HN890">
            <v>0</v>
          </cell>
          <cell r="HO890">
            <v>0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0</v>
          </cell>
          <cell r="HU890">
            <v>0</v>
          </cell>
          <cell r="HV890">
            <v>0</v>
          </cell>
          <cell r="HW890">
            <v>0</v>
          </cell>
          <cell r="HX890">
            <v>0</v>
          </cell>
          <cell r="HY890">
            <v>0</v>
          </cell>
          <cell r="HZ890">
            <v>0</v>
          </cell>
          <cell r="IA890">
            <v>0</v>
          </cell>
          <cell r="IB890">
            <v>0</v>
          </cell>
          <cell r="IC890">
            <v>0</v>
          </cell>
          <cell r="ID890">
            <v>0</v>
          </cell>
          <cell r="IE890">
            <v>0</v>
          </cell>
          <cell r="IF890">
            <v>0</v>
          </cell>
          <cell r="IG890">
            <v>0</v>
          </cell>
          <cell r="IH890">
            <v>0</v>
          </cell>
          <cell r="II890">
            <v>0</v>
          </cell>
          <cell r="IJ890">
            <v>0</v>
          </cell>
          <cell r="IK890">
            <v>0</v>
          </cell>
          <cell r="IL890">
            <v>0</v>
          </cell>
          <cell r="IM890">
            <v>0</v>
          </cell>
          <cell r="IN890">
            <v>0</v>
          </cell>
          <cell r="IO890">
            <v>0</v>
          </cell>
          <cell r="IP890">
            <v>0</v>
          </cell>
          <cell r="IQ890">
            <v>0</v>
          </cell>
          <cell r="IR890">
            <v>0</v>
          </cell>
          <cell r="IS890">
            <v>0</v>
          </cell>
          <cell r="IT890">
            <v>0</v>
          </cell>
          <cell r="IU890">
            <v>0</v>
          </cell>
          <cell r="IV890">
            <v>0</v>
          </cell>
          <cell r="IW890">
            <v>0</v>
          </cell>
          <cell r="IX890">
            <v>0</v>
          </cell>
          <cell r="IY890">
            <v>0</v>
          </cell>
          <cell r="IZ890">
            <v>0</v>
          </cell>
          <cell r="JA890">
            <v>0</v>
          </cell>
          <cell r="JB890">
            <v>0</v>
          </cell>
          <cell r="JC890">
            <v>0</v>
          </cell>
          <cell r="JD890">
            <v>0</v>
          </cell>
          <cell r="JE890">
            <v>0</v>
          </cell>
          <cell r="JF890">
            <v>0</v>
          </cell>
          <cell r="JG890">
            <v>0</v>
          </cell>
          <cell r="JH890">
            <v>0</v>
          </cell>
          <cell r="JI890">
            <v>0</v>
          </cell>
          <cell r="JJ890">
            <v>0</v>
          </cell>
          <cell r="JK890">
            <v>0</v>
          </cell>
          <cell r="JL890">
            <v>0</v>
          </cell>
          <cell r="JM890">
            <v>0</v>
          </cell>
          <cell r="JN890">
            <v>0</v>
          </cell>
          <cell r="JO890">
            <v>0</v>
          </cell>
          <cell r="JP890">
            <v>0</v>
          </cell>
          <cell r="JQ890">
            <v>0</v>
          </cell>
        </row>
        <row r="891">
          <cell r="D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0</v>
          </cell>
          <cell r="FG891">
            <v>0</v>
          </cell>
          <cell r="FH891">
            <v>0</v>
          </cell>
          <cell r="FI891">
            <v>0</v>
          </cell>
          <cell r="FJ891">
            <v>0</v>
          </cell>
          <cell r="FK891">
            <v>0</v>
          </cell>
          <cell r="FL891">
            <v>0</v>
          </cell>
          <cell r="FM891">
            <v>0</v>
          </cell>
          <cell r="FN891">
            <v>0</v>
          </cell>
          <cell r="FO891">
            <v>0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0</v>
          </cell>
          <cell r="GF891">
            <v>0</v>
          </cell>
          <cell r="GG891">
            <v>0</v>
          </cell>
          <cell r="GH891">
            <v>0</v>
          </cell>
          <cell r="GI891">
            <v>0</v>
          </cell>
          <cell r="GJ891">
            <v>0</v>
          </cell>
          <cell r="GK891">
            <v>0</v>
          </cell>
          <cell r="GL891">
            <v>0</v>
          </cell>
          <cell r="GM891">
            <v>0</v>
          </cell>
          <cell r="GN891">
            <v>0</v>
          </cell>
          <cell r="GO891">
            <v>0</v>
          </cell>
          <cell r="GP891">
            <v>0</v>
          </cell>
          <cell r="GQ891">
            <v>0</v>
          </cell>
          <cell r="GR891">
            <v>0</v>
          </cell>
          <cell r="GS891">
            <v>0</v>
          </cell>
          <cell r="GT891">
            <v>0</v>
          </cell>
          <cell r="GU891">
            <v>0</v>
          </cell>
          <cell r="GV891">
            <v>0</v>
          </cell>
          <cell r="GW891">
            <v>0</v>
          </cell>
          <cell r="GX891">
            <v>0</v>
          </cell>
          <cell r="GY891">
            <v>0</v>
          </cell>
          <cell r="GZ891">
            <v>0</v>
          </cell>
          <cell r="HA891">
            <v>0</v>
          </cell>
          <cell r="HB891">
            <v>0</v>
          </cell>
          <cell r="HC891">
            <v>0</v>
          </cell>
          <cell r="HD891">
            <v>0</v>
          </cell>
          <cell r="HE891">
            <v>0</v>
          </cell>
          <cell r="HF891">
            <v>0</v>
          </cell>
          <cell r="HG891">
            <v>0</v>
          </cell>
          <cell r="HH891">
            <v>0</v>
          </cell>
          <cell r="HI891">
            <v>0</v>
          </cell>
          <cell r="HJ891">
            <v>0</v>
          </cell>
          <cell r="HK891">
            <v>0</v>
          </cell>
          <cell r="HL891">
            <v>0</v>
          </cell>
          <cell r="HM891">
            <v>0</v>
          </cell>
          <cell r="HN891">
            <v>0</v>
          </cell>
          <cell r="HO891">
            <v>0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0</v>
          </cell>
          <cell r="HU891">
            <v>0</v>
          </cell>
          <cell r="HV891">
            <v>0</v>
          </cell>
          <cell r="HW891">
            <v>0</v>
          </cell>
          <cell r="HX891">
            <v>0</v>
          </cell>
          <cell r="HY891">
            <v>0</v>
          </cell>
          <cell r="HZ891">
            <v>0</v>
          </cell>
          <cell r="IA891">
            <v>0</v>
          </cell>
          <cell r="IB891">
            <v>0</v>
          </cell>
          <cell r="IC891">
            <v>0</v>
          </cell>
          <cell r="ID891">
            <v>0</v>
          </cell>
          <cell r="IE891">
            <v>0</v>
          </cell>
          <cell r="IF891">
            <v>0</v>
          </cell>
          <cell r="IG891">
            <v>0</v>
          </cell>
          <cell r="IH891">
            <v>0</v>
          </cell>
          <cell r="II891">
            <v>0</v>
          </cell>
          <cell r="IJ891">
            <v>0</v>
          </cell>
          <cell r="IK891">
            <v>0</v>
          </cell>
          <cell r="IL891">
            <v>0</v>
          </cell>
          <cell r="IM891">
            <v>0</v>
          </cell>
          <cell r="IN891">
            <v>0</v>
          </cell>
          <cell r="IO891">
            <v>0</v>
          </cell>
          <cell r="IP891">
            <v>0</v>
          </cell>
          <cell r="IQ891">
            <v>0</v>
          </cell>
          <cell r="IR891">
            <v>0</v>
          </cell>
          <cell r="IS891">
            <v>0</v>
          </cell>
          <cell r="IT891">
            <v>0</v>
          </cell>
          <cell r="IU891">
            <v>0</v>
          </cell>
          <cell r="IV891">
            <v>0</v>
          </cell>
          <cell r="IW891">
            <v>0</v>
          </cell>
          <cell r="IX891">
            <v>0</v>
          </cell>
          <cell r="IY891">
            <v>0</v>
          </cell>
          <cell r="IZ891">
            <v>0</v>
          </cell>
          <cell r="JA891">
            <v>0</v>
          </cell>
          <cell r="JB891">
            <v>0</v>
          </cell>
          <cell r="JC891">
            <v>0</v>
          </cell>
          <cell r="JD891">
            <v>0</v>
          </cell>
          <cell r="JE891">
            <v>0</v>
          </cell>
          <cell r="JF891">
            <v>0</v>
          </cell>
          <cell r="JG891">
            <v>0</v>
          </cell>
          <cell r="JH891">
            <v>0</v>
          </cell>
          <cell r="JI891">
            <v>0</v>
          </cell>
          <cell r="JJ891">
            <v>0</v>
          </cell>
          <cell r="JK891">
            <v>0</v>
          </cell>
          <cell r="JL891">
            <v>0</v>
          </cell>
          <cell r="JM891">
            <v>0</v>
          </cell>
          <cell r="JN891">
            <v>0</v>
          </cell>
          <cell r="JO891">
            <v>0</v>
          </cell>
          <cell r="JP891">
            <v>0</v>
          </cell>
          <cell r="JQ891">
            <v>0</v>
          </cell>
        </row>
        <row r="892">
          <cell r="D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0</v>
          </cell>
          <cell r="FG892">
            <v>0</v>
          </cell>
          <cell r="FH892">
            <v>0</v>
          </cell>
          <cell r="FI892">
            <v>0</v>
          </cell>
          <cell r="FJ892">
            <v>0</v>
          </cell>
          <cell r="FK892">
            <v>0</v>
          </cell>
          <cell r="FL892">
            <v>0</v>
          </cell>
          <cell r="FM892">
            <v>0</v>
          </cell>
          <cell r="FN892">
            <v>0</v>
          </cell>
          <cell r="FO892">
            <v>0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0</v>
          </cell>
          <cell r="GF892">
            <v>0</v>
          </cell>
          <cell r="GG892">
            <v>0</v>
          </cell>
          <cell r="GH892">
            <v>0</v>
          </cell>
          <cell r="GI892">
            <v>0</v>
          </cell>
          <cell r="GJ892">
            <v>0</v>
          </cell>
          <cell r="GK892">
            <v>0</v>
          </cell>
          <cell r="GL892">
            <v>0</v>
          </cell>
          <cell r="GM892">
            <v>0</v>
          </cell>
          <cell r="GN892">
            <v>0</v>
          </cell>
          <cell r="GO892">
            <v>0</v>
          </cell>
          <cell r="GP892">
            <v>0</v>
          </cell>
          <cell r="GQ892">
            <v>0</v>
          </cell>
          <cell r="GR892">
            <v>0</v>
          </cell>
          <cell r="GS892">
            <v>0</v>
          </cell>
          <cell r="GT892">
            <v>0</v>
          </cell>
          <cell r="GU892">
            <v>0</v>
          </cell>
          <cell r="GV892">
            <v>0</v>
          </cell>
          <cell r="GW892">
            <v>0</v>
          </cell>
          <cell r="GX892">
            <v>0</v>
          </cell>
          <cell r="GY892">
            <v>0</v>
          </cell>
          <cell r="GZ892">
            <v>0</v>
          </cell>
          <cell r="HA892">
            <v>0</v>
          </cell>
          <cell r="HB892">
            <v>0</v>
          </cell>
          <cell r="HC892">
            <v>0</v>
          </cell>
          <cell r="HD892">
            <v>0</v>
          </cell>
          <cell r="HE892">
            <v>0</v>
          </cell>
          <cell r="HF892">
            <v>0</v>
          </cell>
          <cell r="HG892">
            <v>0</v>
          </cell>
          <cell r="HH892">
            <v>0</v>
          </cell>
          <cell r="HI892">
            <v>0</v>
          </cell>
          <cell r="HJ892">
            <v>0</v>
          </cell>
          <cell r="HK892">
            <v>0</v>
          </cell>
          <cell r="HL892">
            <v>0</v>
          </cell>
          <cell r="HM892">
            <v>0</v>
          </cell>
          <cell r="HN892">
            <v>0</v>
          </cell>
          <cell r="HO892">
            <v>0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0</v>
          </cell>
          <cell r="HU892">
            <v>0</v>
          </cell>
          <cell r="HV892">
            <v>0</v>
          </cell>
          <cell r="HW892">
            <v>0</v>
          </cell>
          <cell r="HX892">
            <v>0</v>
          </cell>
          <cell r="HY892">
            <v>0</v>
          </cell>
          <cell r="HZ892">
            <v>0</v>
          </cell>
          <cell r="IA892">
            <v>0</v>
          </cell>
          <cell r="IB892">
            <v>0</v>
          </cell>
          <cell r="IC892">
            <v>0</v>
          </cell>
          <cell r="ID892">
            <v>0</v>
          </cell>
          <cell r="IE892">
            <v>0</v>
          </cell>
          <cell r="IF892">
            <v>0</v>
          </cell>
          <cell r="IG892">
            <v>0</v>
          </cell>
          <cell r="IH892">
            <v>0</v>
          </cell>
          <cell r="II892">
            <v>0</v>
          </cell>
          <cell r="IJ892">
            <v>0</v>
          </cell>
          <cell r="IK892">
            <v>0</v>
          </cell>
          <cell r="IL892">
            <v>0</v>
          </cell>
          <cell r="IM892">
            <v>0</v>
          </cell>
          <cell r="IN892">
            <v>0</v>
          </cell>
          <cell r="IO892">
            <v>0</v>
          </cell>
          <cell r="IP892">
            <v>0</v>
          </cell>
          <cell r="IQ892">
            <v>0</v>
          </cell>
          <cell r="IR892">
            <v>0</v>
          </cell>
          <cell r="IS892">
            <v>0</v>
          </cell>
          <cell r="IT892">
            <v>0</v>
          </cell>
          <cell r="IU892">
            <v>0</v>
          </cell>
          <cell r="IV892">
            <v>0</v>
          </cell>
          <cell r="IW892">
            <v>0</v>
          </cell>
          <cell r="IX892">
            <v>0</v>
          </cell>
          <cell r="IY892">
            <v>0</v>
          </cell>
          <cell r="IZ892">
            <v>0</v>
          </cell>
          <cell r="JA892">
            <v>0</v>
          </cell>
          <cell r="JB892">
            <v>0</v>
          </cell>
          <cell r="JC892">
            <v>0</v>
          </cell>
          <cell r="JD892">
            <v>0</v>
          </cell>
          <cell r="JE892">
            <v>0</v>
          </cell>
          <cell r="JF892">
            <v>0</v>
          </cell>
          <cell r="JG892">
            <v>0</v>
          </cell>
          <cell r="JH892">
            <v>0</v>
          </cell>
          <cell r="JI892">
            <v>0</v>
          </cell>
          <cell r="JJ892">
            <v>0</v>
          </cell>
          <cell r="JK892">
            <v>0</v>
          </cell>
          <cell r="JL892">
            <v>0</v>
          </cell>
          <cell r="JM892">
            <v>0</v>
          </cell>
          <cell r="JN892">
            <v>0</v>
          </cell>
          <cell r="JO892">
            <v>0</v>
          </cell>
          <cell r="JP892">
            <v>0</v>
          </cell>
          <cell r="JQ892">
            <v>0</v>
          </cell>
        </row>
        <row r="893">
          <cell r="D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0</v>
          </cell>
          <cell r="FG893">
            <v>0</v>
          </cell>
          <cell r="FH893">
            <v>0</v>
          </cell>
          <cell r="FI893">
            <v>0</v>
          </cell>
          <cell r="FJ893">
            <v>0</v>
          </cell>
          <cell r="FK893">
            <v>0</v>
          </cell>
          <cell r="FL893">
            <v>0</v>
          </cell>
          <cell r="FM893">
            <v>0</v>
          </cell>
          <cell r="FN893">
            <v>0</v>
          </cell>
          <cell r="FO893">
            <v>0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0</v>
          </cell>
          <cell r="GF893">
            <v>0</v>
          </cell>
          <cell r="GG893">
            <v>0</v>
          </cell>
          <cell r="GH893">
            <v>0</v>
          </cell>
          <cell r="GI893">
            <v>0</v>
          </cell>
          <cell r="GJ893">
            <v>0</v>
          </cell>
          <cell r="GK893">
            <v>0</v>
          </cell>
          <cell r="GL893">
            <v>0</v>
          </cell>
          <cell r="GM893">
            <v>0</v>
          </cell>
          <cell r="GN893">
            <v>0</v>
          </cell>
          <cell r="GO893">
            <v>0</v>
          </cell>
          <cell r="GP893">
            <v>0</v>
          </cell>
          <cell r="GQ893">
            <v>0</v>
          </cell>
          <cell r="GR893">
            <v>0</v>
          </cell>
          <cell r="GS893">
            <v>0</v>
          </cell>
          <cell r="GT893">
            <v>0</v>
          </cell>
          <cell r="GU893">
            <v>0</v>
          </cell>
          <cell r="GV893">
            <v>0</v>
          </cell>
          <cell r="GW893">
            <v>0</v>
          </cell>
          <cell r="GX893">
            <v>0</v>
          </cell>
          <cell r="GY893">
            <v>0</v>
          </cell>
          <cell r="GZ893">
            <v>0</v>
          </cell>
          <cell r="HA893">
            <v>0</v>
          </cell>
          <cell r="HB893">
            <v>0</v>
          </cell>
          <cell r="HC893">
            <v>0</v>
          </cell>
          <cell r="HD893">
            <v>0</v>
          </cell>
          <cell r="HE893">
            <v>0</v>
          </cell>
          <cell r="HF893">
            <v>0</v>
          </cell>
          <cell r="HG893">
            <v>0</v>
          </cell>
          <cell r="HH893">
            <v>0</v>
          </cell>
          <cell r="HI893">
            <v>0</v>
          </cell>
          <cell r="HJ893">
            <v>0</v>
          </cell>
          <cell r="HK893">
            <v>0</v>
          </cell>
          <cell r="HL893">
            <v>0</v>
          </cell>
          <cell r="HM893">
            <v>0</v>
          </cell>
          <cell r="HN893">
            <v>0</v>
          </cell>
          <cell r="HO893">
            <v>0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0</v>
          </cell>
          <cell r="HU893">
            <v>0</v>
          </cell>
          <cell r="HV893">
            <v>0</v>
          </cell>
          <cell r="HW893">
            <v>0</v>
          </cell>
          <cell r="HX893">
            <v>0</v>
          </cell>
          <cell r="HY893">
            <v>0</v>
          </cell>
          <cell r="HZ893">
            <v>0</v>
          </cell>
          <cell r="IA893">
            <v>0</v>
          </cell>
          <cell r="IB893">
            <v>0</v>
          </cell>
          <cell r="IC893">
            <v>0</v>
          </cell>
          <cell r="ID893">
            <v>0</v>
          </cell>
          <cell r="IE893">
            <v>0</v>
          </cell>
          <cell r="IF893">
            <v>0</v>
          </cell>
          <cell r="IG893">
            <v>0</v>
          </cell>
          <cell r="IH893">
            <v>0</v>
          </cell>
          <cell r="II893">
            <v>0</v>
          </cell>
          <cell r="IJ893">
            <v>0</v>
          </cell>
          <cell r="IK893">
            <v>0</v>
          </cell>
          <cell r="IL893">
            <v>0</v>
          </cell>
          <cell r="IM893">
            <v>0</v>
          </cell>
          <cell r="IN893">
            <v>0</v>
          </cell>
          <cell r="IO893">
            <v>0</v>
          </cell>
          <cell r="IP893">
            <v>0</v>
          </cell>
          <cell r="IQ893">
            <v>0</v>
          </cell>
          <cell r="IR893">
            <v>0</v>
          </cell>
          <cell r="IS893">
            <v>0</v>
          </cell>
          <cell r="IT893">
            <v>0</v>
          </cell>
          <cell r="IU893">
            <v>0</v>
          </cell>
          <cell r="IV893">
            <v>0</v>
          </cell>
          <cell r="IW893">
            <v>0</v>
          </cell>
          <cell r="IX893">
            <v>0</v>
          </cell>
          <cell r="IY893">
            <v>0</v>
          </cell>
          <cell r="IZ893">
            <v>0</v>
          </cell>
          <cell r="JA893">
            <v>0</v>
          </cell>
          <cell r="JB893">
            <v>0</v>
          </cell>
          <cell r="JC893">
            <v>0</v>
          </cell>
          <cell r="JD893">
            <v>0</v>
          </cell>
          <cell r="JE893">
            <v>0</v>
          </cell>
          <cell r="JF893">
            <v>0</v>
          </cell>
          <cell r="JG893">
            <v>0</v>
          </cell>
          <cell r="JH893">
            <v>0</v>
          </cell>
          <cell r="JI893">
            <v>0</v>
          </cell>
          <cell r="JJ893">
            <v>0</v>
          </cell>
          <cell r="JK893">
            <v>0</v>
          </cell>
          <cell r="JL893">
            <v>0</v>
          </cell>
          <cell r="JM893">
            <v>0</v>
          </cell>
          <cell r="JN893">
            <v>0</v>
          </cell>
          <cell r="JO893">
            <v>0</v>
          </cell>
          <cell r="JP893">
            <v>0</v>
          </cell>
          <cell r="JQ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0</v>
          </cell>
          <cell r="FG894">
            <v>0</v>
          </cell>
          <cell r="FH894">
            <v>0</v>
          </cell>
          <cell r="FI894">
            <v>0</v>
          </cell>
          <cell r="FJ894">
            <v>0</v>
          </cell>
          <cell r="FK894">
            <v>0</v>
          </cell>
          <cell r="FL894">
            <v>0</v>
          </cell>
          <cell r="FM894">
            <v>0</v>
          </cell>
          <cell r="FN894">
            <v>0</v>
          </cell>
          <cell r="FO894">
            <v>0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0</v>
          </cell>
          <cell r="GF894">
            <v>0</v>
          </cell>
          <cell r="GG894">
            <v>0</v>
          </cell>
          <cell r="GH894">
            <v>0</v>
          </cell>
          <cell r="GI894">
            <v>0</v>
          </cell>
          <cell r="GJ894">
            <v>0</v>
          </cell>
          <cell r="GK894">
            <v>0</v>
          </cell>
          <cell r="GL894">
            <v>0</v>
          </cell>
          <cell r="GM894">
            <v>0</v>
          </cell>
          <cell r="GN894">
            <v>0</v>
          </cell>
          <cell r="GO894">
            <v>0</v>
          </cell>
          <cell r="GP894">
            <v>0</v>
          </cell>
          <cell r="GQ894">
            <v>0</v>
          </cell>
          <cell r="GR894">
            <v>0</v>
          </cell>
          <cell r="GS894">
            <v>0</v>
          </cell>
          <cell r="GT894">
            <v>0</v>
          </cell>
          <cell r="GU894">
            <v>0</v>
          </cell>
          <cell r="GV894">
            <v>0</v>
          </cell>
          <cell r="GW894">
            <v>0</v>
          </cell>
          <cell r="GX894">
            <v>0</v>
          </cell>
          <cell r="GY894">
            <v>0</v>
          </cell>
          <cell r="GZ894">
            <v>0</v>
          </cell>
          <cell r="HA894">
            <v>0</v>
          </cell>
          <cell r="HB894">
            <v>0</v>
          </cell>
          <cell r="HC894">
            <v>0</v>
          </cell>
          <cell r="HD894">
            <v>0</v>
          </cell>
          <cell r="HE894">
            <v>0</v>
          </cell>
          <cell r="HF894">
            <v>0</v>
          </cell>
          <cell r="HG894">
            <v>0</v>
          </cell>
          <cell r="HH894">
            <v>0</v>
          </cell>
          <cell r="HI894">
            <v>0</v>
          </cell>
          <cell r="HJ894">
            <v>0</v>
          </cell>
          <cell r="HK894">
            <v>0</v>
          </cell>
          <cell r="HL894">
            <v>0</v>
          </cell>
          <cell r="HM894">
            <v>0</v>
          </cell>
          <cell r="HN894">
            <v>0</v>
          </cell>
          <cell r="HO894">
            <v>0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0</v>
          </cell>
          <cell r="HU894">
            <v>0</v>
          </cell>
          <cell r="HV894">
            <v>0</v>
          </cell>
          <cell r="HW894">
            <v>0</v>
          </cell>
          <cell r="HX894">
            <v>0</v>
          </cell>
          <cell r="HY894">
            <v>0</v>
          </cell>
          <cell r="HZ894">
            <v>0</v>
          </cell>
          <cell r="IA894">
            <v>0</v>
          </cell>
          <cell r="IB894">
            <v>0</v>
          </cell>
          <cell r="IC894">
            <v>0</v>
          </cell>
          <cell r="ID894">
            <v>0</v>
          </cell>
          <cell r="IE894">
            <v>0</v>
          </cell>
          <cell r="IF894">
            <v>0</v>
          </cell>
          <cell r="IG894">
            <v>0</v>
          </cell>
          <cell r="IH894">
            <v>0</v>
          </cell>
          <cell r="II894">
            <v>0</v>
          </cell>
          <cell r="IJ894">
            <v>0</v>
          </cell>
          <cell r="IK894">
            <v>0</v>
          </cell>
          <cell r="IL894">
            <v>0</v>
          </cell>
          <cell r="IM894">
            <v>0</v>
          </cell>
          <cell r="IN894">
            <v>0</v>
          </cell>
          <cell r="IO894">
            <v>0</v>
          </cell>
          <cell r="IP894">
            <v>0</v>
          </cell>
          <cell r="IQ894">
            <v>0</v>
          </cell>
          <cell r="IR894">
            <v>0</v>
          </cell>
          <cell r="IS894">
            <v>0</v>
          </cell>
          <cell r="IT894">
            <v>0</v>
          </cell>
          <cell r="IU894">
            <v>0</v>
          </cell>
          <cell r="IV894">
            <v>0</v>
          </cell>
          <cell r="IW894">
            <v>0</v>
          </cell>
          <cell r="IX894">
            <v>0</v>
          </cell>
          <cell r="IY894">
            <v>0</v>
          </cell>
          <cell r="IZ894">
            <v>0</v>
          </cell>
          <cell r="JA894">
            <v>0</v>
          </cell>
          <cell r="JB894">
            <v>0</v>
          </cell>
          <cell r="JC894">
            <v>0</v>
          </cell>
          <cell r="JD894">
            <v>0</v>
          </cell>
          <cell r="JE894">
            <v>0</v>
          </cell>
          <cell r="JF894">
            <v>0</v>
          </cell>
          <cell r="JG894">
            <v>0</v>
          </cell>
          <cell r="JH894">
            <v>0</v>
          </cell>
          <cell r="JI894">
            <v>0</v>
          </cell>
          <cell r="JJ894">
            <v>0</v>
          </cell>
          <cell r="JK894">
            <v>0</v>
          </cell>
          <cell r="JL894">
            <v>0</v>
          </cell>
          <cell r="JM894">
            <v>0</v>
          </cell>
          <cell r="JN894">
            <v>0</v>
          </cell>
          <cell r="JO894">
            <v>0</v>
          </cell>
          <cell r="JP894">
            <v>0</v>
          </cell>
          <cell r="JQ894">
            <v>0</v>
          </cell>
        </row>
        <row r="898">
          <cell r="D898" t="str">
            <v>LTC.PC.SOR._.___.PGE Cove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0</v>
          </cell>
          <cell r="FG898">
            <v>0</v>
          </cell>
          <cell r="FH898">
            <v>0</v>
          </cell>
          <cell r="FI898">
            <v>0</v>
          </cell>
          <cell r="FJ898">
            <v>0</v>
          </cell>
          <cell r="FK898">
            <v>0</v>
          </cell>
          <cell r="FL898">
            <v>0</v>
          </cell>
          <cell r="FM898">
            <v>0</v>
          </cell>
          <cell r="FN898">
            <v>0</v>
          </cell>
          <cell r="FO898">
            <v>0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0</v>
          </cell>
          <cell r="GF898">
            <v>0</v>
          </cell>
          <cell r="GG898">
            <v>0</v>
          </cell>
          <cell r="GH898">
            <v>0</v>
          </cell>
          <cell r="GI898">
            <v>0</v>
          </cell>
          <cell r="GJ898">
            <v>0</v>
          </cell>
          <cell r="GK898">
            <v>0</v>
          </cell>
          <cell r="GL898">
            <v>0</v>
          </cell>
          <cell r="GM898">
            <v>0</v>
          </cell>
          <cell r="GN898">
            <v>0</v>
          </cell>
          <cell r="GO898">
            <v>0</v>
          </cell>
          <cell r="GP898">
            <v>0</v>
          </cell>
          <cell r="GQ898">
            <v>0</v>
          </cell>
          <cell r="GR898">
            <v>0</v>
          </cell>
          <cell r="GS898">
            <v>0</v>
          </cell>
          <cell r="GT898">
            <v>0</v>
          </cell>
          <cell r="GU898">
            <v>0</v>
          </cell>
          <cell r="GV898">
            <v>0</v>
          </cell>
          <cell r="GW898">
            <v>0</v>
          </cell>
          <cell r="GX898">
            <v>0</v>
          </cell>
          <cell r="GY898">
            <v>0</v>
          </cell>
          <cell r="GZ898">
            <v>0</v>
          </cell>
          <cell r="HA898">
            <v>0</v>
          </cell>
          <cell r="HB898">
            <v>0</v>
          </cell>
          <cell r="HC898">
            <v>0</v>
          </cell>
          <cell r="HD898">
            <v>0</v>
          </cell>
          <cell r="HE898">
            <v>0</v>
          </cell>
          <cell r="HF898">
            <v>0</v>
          </cell>
          <cell r="HG898">
            <v>0</v>
          </cell>
          <cell r="HH898">
            <v>0</v>
          </cell>
          <cell r="HI898">
            <v>0</v>
          </cell>
          <cell r="HJ898">
            <v>0</v>
          </cell>
          <cell r="HK898">
            <v>0</v>
          </cell>
          <cell r="HL898">
            <v>0</v>
          </cell>
          <cell r="HM898">
            <v>0</v>
          </cell>
          <cell r="HN898">
            <v>0</v>
          </cell>
          <cell r="HO898">
            <v>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0</v>
          </cell>
          <cell r="HU898">
            <v>0</v>
          </cell>
          <cell r="HV898">
            <v>0</v>
          </cell>
          <cell r="HW898">
            <v>0</v>
          </cell>
          <cell r="HX898">
            <v>0</v>
          </cell>
          <cell r="HY898">
            <v>0</v>
          </cell>
          <cell r="HZ898">
            <v>0</v>
          </cell>
          <cell r="IA898">
            <v>0</v>
          </cell>
          <cell r="IB898">
            <v>0</v>
          </cell>
          <cell r="IC898">
            <v>0</v>
          </cell>
          <cell r="ID898">
            <v>0</v>
          </cell>
          <cell r="IE898">
            <v>0</v>
          </cell>
          <cell r="IF898">
            <v>0</v>
          </cell>
          <cell r="IG898">
            <v>0</v>
          </cell>
          <cell r="IH898">
            <v>0</v>
          </cell>
          <cell r="II898">
            <v>0</v>
          </cell>
          <cell r="IJ898">
            <v>0</v>
          </cell>
          <cell r="IK898">
            <v>0</v>
          </cell>
          <cell r="IL898">
            <v>0</v>
          </cell>
          <cell r="IM898">
            <v>0</v>
          </cell>
          <cell r="IN898">
            <v>0</v>
          </cell>
          <cell r="IO898">
            <v>0</v>
          </cell>
          <cell r="IP898">
            <v>0</v>
          </cell>
          <cell r="IQ898">
            <v>0</v>
          </cell>
          <cell r="IR898">
            <v>0</v>
          </cell>
          <cell r="IS898">
            <v>0</v>
          </cell>
          <cell r="IT898">
            <v>0</v>
          </cell>
          <cell r="IU898">
            <v>0</v>
          </cell>
          <cell r="IV898">
            <v>0</v>
          </cell>
          <cell r="IW898">
            <v>0</v>
          </cell>
          <cell r="IX898">
            <v>0</v>
          </cell>
          <cell r="IY898">
            <v>0</v>
          </cell>
          <cell r="IZ898">
            <v>0</v>
          </cell>
          <cell r="JA898">
            <v>0</v>
          </cell>
          <cell r="JB898">
            <v>0</v>
          </cell>
          <cell r="JC898">
            <v>0</v>
          </cell>
          <cell r="JD898">
            <v>0</v>
          </cell>
          <cell r="JE898">
            <v>0</v>
          </cell>
          <cell r="JF898">
            <v>0</v>
          </cell>
          <cell r="JG898">
            <v>0</v>
          </cell>
          <cell r="JH898">
            <v>0</v>
          </cell>
          <cell r="JI898">
            <v>0</v>
          </cell>
          <cell r="JJ898">
            <v>0</v>
          </cell>
          <cell r="JK898">
            <v>0</v>
          </cell>
          <cell r="JL898">
            <v>0</v>
          </cell>
          <cell r="JM898">
            <v>0</v>
          </cell>
          <cell r="JN898">
            <v>0</v>
          </cell>
          <cell r="JO898">
            <v>0</v>
          </cell>
          <cell r="JP898">
            <v>0</v>
          </cell>
          <cell r="JQ898">
            <v>0</v>
          </cell>
        </row>
        <row r="899">
          <cell r="D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0</v>
          </cell>
          <cell r="FG899">
            <v>0</v>
          </cell>
          <cell r="FH899">
            <v>0</v>
          </cell>
          <cell r="FI899">
            <v>0</v>
          </cell>
          <cell r="FJ899">
            <v>0</v>
          </cell>
          <cell r="FK899">
            <v>0</v>
          </cell>
          <cell r="FL899">
            <v>0</v>
          </cell>
          <cell r="FM899">
            <v>0</v>
          </cell>
          <cell r="FN899">
            <v>0</v>
          </cell>
          <cell r="FO899">
            <v>0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0</v>
          </cell>
          <cell r="GF899">
            <v>0</v>
          </cell>
          <cell r="GG899">
            <v>0</v>
          </cell>
          <cell r="GH899">
            <v>0</v>
          </cell>
          <cell r="GI899">
            <v>0</v>
          </cell>
          <cell r="GJ899">
            <v>0</v>
          </cell>
          <cell r="GK899">
            <v>0</v>
          </cell>
          <cell r="GL899">
            <v>0</v>
          </cell>
          <cell r="GM899">
            <v>0</v>
          </cell>
          <cell r="GN899">
            <v>0</v>
          </cell>
          <cell r="GO899">
            <v>0</v>
          </cell>
          <cell r="GP899">
            <v>0</v>
          </cell>
          <cell r="GQ899">
            <v>0</v>
          </cell>
          <cell r="GR899">
            <v>0</v>
          </cell>
          <cell r="GS899">
            <v>0</v>
          </cell>
          <cell r="GT899">
            <v>0</v>
          </cell>
          <cell r="GU899">
            <v>0</v>
          </cell>
          <cell r="GV899">
            <v>0</v>
          </cell>
          <cell r="GW899">
            <v>0</v>
          </cell>
          <cell r="GX899">
            <v>0</v>
          </cell>
          <cell r="GY899">
            <v>0</v>
          </cell>
          <cell r="GZ899">
            <v>0</v>
          </cell>
          <cell r="HA899">
            <v>0</v>
          </cell>
          <cell r="HB899">
            <v>0</v>
          </cell>
          <cell r="HC899">
            <v>0</v>
          </cell>
          <cell r="HD899">
            <v>0</v>
          </cell>
          <cell r="HE899">
            <v>0</v>
          </cell>
          <cell r="HF899">
            <v>0</v>
          </cell>
          <cell r="HG899">
            <v>0</v>
          </cell>
          <cell r="HH899">
            <v>0</v>
          </cell>
          <cell r="HI899">
            <v>0</v>
          </cell>
          <cell r="HJ899">
            <v>0</v>
          </cell>
          <cell r="HK899">
            <v>0</v>
          </cell>
          <cell r="HL899">
            <v>0</v>
          </cell>
          <cell r="HM899">
            <v>0</v>
          </cell>
          <cell r="HN899">
            <v>0</v>
          </cell>
          <cell r="HO899">
            <v>0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0</v>
          </cell>
          <cell r="HU899">
            <v>0</v>
          </cell>
          <cell r="HV899">
            <v>0</v>
          </cell>
          <cell r="HW899">
            <v>0</v>
          </cell>
          <cell r="HX899">
            <v>0</v>
          </cell>
          <cell r="HY899">
            <v>0</v>
          </cell>
          <cell r="HZ899">
            <v>0</v>
          </cell>
          <cell r="IA899">
            <v>0</v>
          </cell>
          <cell r="IB899">
            <v>0</v>
          </cell>
          <cell r="IC899">
            <v>0</v>
          </cell>
          <cell r="ID899">
            <v>0</v>
          </cell>
          <cell r="IE899">
            <v>0</v>
          </cell>
          <cell r="IF899">
            <v>0</v>
          </cell>
          <cell r="IG899">
            <v>0</v>
          </cell>
          <cell r="IH899">
            <v>0</v>
          </cell>
          <cell r="II899">
            <v>0</v>
          </cell>
          <cell r="IJ899">
            <v>0</v>
          </cell>
          <cell r="IK899">
            <v>0</v>
          </cell>
          <cell r="IL899">
            <v>0</v>
          </cell>
          <cell r="IM899">
            <v>0</v>
          </cell>
          <cell r="IN899">
            <v>0</v>
          </cell>
          <cell r="IO899">
            <v>0</v>
          </cell>
          <cell r="IP899">
            <v>0</v>
          </cell>
          <cell r="IQ899">
            <v>0</v>
          </cell>
          <cell r="IR899">
            <v>0</v>
          </cell>
          <cell r="IS899">
            <v>0</v>
          </cell>
          <cell r="IT899">
            <v>0</v>
          </cell>
          <cell r="IU899">
            <v>0</v>
          </cell>
          <cell r="IV899">
            <v>0</v>
          </cell>
          <cell r="IW899">
            <v>0</v>
          </cell>
          <cell r="IX899">
            <v>0</v>
          </cell>
          <cell r="IY899">
            <v>0</v>
          </cell>
          <cell r="IZ899">
            <v>0</v>
          </cell>
          <cell r="JA899">
            <v>0</v>
          </cell>
          <cell r="JB899">
            <v>0</v>
          </cell>
          <cell r="JC899">
            <v>0</v>
          </cell>
          <cell r="JD899">
            <v>0</v>
          </cell>
          <cell r="JE899">
            <v>0</v>
          </cell>
          <cell r="JF899">
            <v>0</v>
          </cell>
          <cell r="JG899">
            <v>0</v>
          </cell>
          <cell r="JH899">
            <v>0</v>
          </cell>
          <cell r="JI899">
            <v>0</v>
          </cell>
          <cell r="JJ899">
            <v>0</v>
          </cell>
          <cell r="JK899">
            <v>0</v>
          </cell>
          <cell r="JL899">
            <v>0</v>
          </cell>
          <cell r="JM899">
            <v>0</v>
          </cell>
          <cell r="JN899">
            <v>0</v>
          </cell>
          <cell r="JO899">
            <v>0</v>
          </cell>
          <cell r="JP899">
            <v>0</v>
          </cell>
          <cell r="JQ899">
            <v>0</v>
          </cell>
        </row>
        <row r="900">
          <cell r="D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0</v>
          </cell>
          <cell r="FG900">
            <v>0</v>
          </cell>
          <cell r="FH900">
            <v>0</v>
          </cell>
          <cell r="FI900">
            <v>0</v>
          </cell>
          <cell r="FJ900">
            <v>0</v>
          </cell>
          <cell r="FK900">
            <v>0</v>
          </cell>
          <cell r="FL900">
            <v>0</v>
          </cell>
          <cell r="FM900">
            <v>0</v>
          </cell>
          <cell r="FN900">
            <v>0</v>
          </cell>
          <cell r="FO900">
            <v>0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0</v>
          </cell>
          <cell r="GF900">
            <v>0</v>
          </cell>
          <cell r="GG900">
            <v>0</v>
          </cell>
          <cell r="GH900">
            <v>0</v>
          </cell>
          <cell r="GI900">
            <v>0</v>
          </cell>
          <cell r="GJ900">
            <v>0</v>
          </cell>
          <cell r="GK900">
            <v>0</v>
          </cell>
          <cell r="GL900">
            <v>0</v>
          </cell>
          <cell r="GM900">
            <v>0</v>
          </cell>
          <cell r="GN900">
            <v>0</v>
          </cell>
          <cell r="GO900">
            <v>0</v>
          </cell>
          <cell r="GP900">
            <v>0</v>
          </cell>
          <cell r="GQ900">
            <v>0</v>
          </cell>
          <cell r="GR900">
            <v>0</v>
          </cell>
          <cell r="GS900">
            <v>0</v>
          </cell>
          <cell r="GT900">
            <v>0</v>
          </cell>
          <cell r="GU900">
            <v>0</v>
          </cell>
          <cell r="GV900">
            <v>0</v>
          </cell>
          <cell r="GW900">
            <v>0</v>
          </cell>
          <cell r="GX900">
            <v>0</v>
          </cell>
          <cell r="GY900">
            <v>0</v>
          </cell>
          <cell r="GZ900">
            <v>0</v>
          </cell>
          <cell r="HA900">
            <v>0</v>
          </cell>
          <cell r="HB900">
            <v>0</v>
          </cell>
          <cell r="HC900">
            <v>0</v>
          </cell>
          <cell r="HD900">
            <v>0</v>
          </cell>
          <cell r="HE900">
            <v>0</v>
          </cell>
          <cell r="HF900">
            <v>0</v>
          </cell>
          <cell r="HG900">
            <v>0</v>
          </cell>
          <cell r="HH900">
            <v>0</v>
          </cell>
          <cell r="HI900">
            <v>0</v>
          </cell>
          <cell r="HJ900">
            <v>0</v>
          </cell>
          <cell r="HK900">
            <v>0</v>
          </cell>
          <cell r="HL900">
            <v>0</v>
          </cell>
          <cell r="HM900">
            <v>0</v>
          </cell>
          <cell r="HN900">
            <v>0</v>
          </cell>
          <cell r="HO900">
            <v>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0</v>
          </cell>
          <cell r="HU900">
            <v>0</v>
          </cell>
          <cell r="HV900">
            <v>0</v>
          </cell>
          <cell r="HW900">
            <v>0</v>
          </cell>
          <cell r="HX900">
            <v>0</v>
          </cell>
          <cell r="HY900">
            <v>0</v>
          </cell>
          <cell r="HZ900">
            <v>0</v>
          </cell>
          <cell r="IA900">
            <v>0</v>
          </cell>
          <cell r="IB900">
            <v>0</v>
          </cell>
          <cell r="IC900">
            <v>0</v>
          </cell>
          <cell r="ID900">
            <v>0</v>
          </cell>
          <cell r="IE900">
            <v>0</v>
          </cell>
          <cell r="IF900">
            <v>0</v>
          </cell>
          <cell r="IG900">
            <v>0</v>
          </cell>
          <cell r="IH900">
            <v>0</v>
          </cell>
          <cell r="II900">
            <v>0</v>
          </cell>
          <cell r="IJ900">
            <v>0</v>
          </cell>
          <cell r="IK900">
            <v>0</v>
          </cell>
          <cell r="IL900">
            <v>0</v>
          </cell>
          <cell r="IM900">
            <v>0</v>
          </cell>
          <cell r="IN900">
            <v>0</v>
          </cell>
          <cell r="IO900">
            <v>0</v>
          </cell>
          <cell r="IP900">
            <v>0</v>
          </cell>
          <cell r="IQ900">
            <v>0</v>
          </cell>
          <cell r="IR900">
            <v>0</v>
          </cell>
          <cell r="IS900">
            <v>0</v>
          </cell>
          <cell r="IT900">
            <v>0</v>
          </cell>
          <cell r="IU900">
            <v>0</v>
          </cell>
          <cell r="IV900">
            <v>0</v>
          </cell>
          <cell r="IW900">
            <v>0</v>
          </cell>
          <cell r="IX900">
            <v>0</v>
          </cell>
          <cell r="IY900">
            <v>0</v>
          </cell>
          <cell r="IZ900">
            <v>0</v>
          </cell>
          <cell r="JA900">
            <v>0</v>
          </cell>
          <cell r="JB900">
            <v>0</v>
          </cell>
          <cell r="JC900">
            <v>0</v>
          </cell>
          <cell r="JD900">
            <v>0</v>
          </cell>
          <cell r="JE900">
            <v>0</v>
          </cell>
          <cell r="JF900">
            <v>0</v>
          </cell>
          <cell r="JG900">
            <v>0</v>
          </cell>
          <cell r="JH900">
            <v>0</v>
          </cell>
          <cell r="JI900">
            <v>0</v>
          </cell>
          <cell r="JJ900">
            <v>0</v>
          </cell>
          <cell r="JK900">
            <v>0</v>
          </cell>
          <cell r="JL900">
            <v>0</v>
          </cell>
          <cell r="JM900">
            <v>0</v>
          </cell>
          <cell r="JN900">
            <v>0</v>
          </cell>
          <cell r="JO900">
            <v>0</v>
          </cell>
          <cell r="JP900">
            <v>0</v>
          </cell>
          <cell r="JQ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0</v>
          </cell>
          <cell r="FG901">
            <v>0</v>
          </cell>
          <cell r="FH901">
            <v>0</v>
          </cell>
          <cell r="FI901">
            <v>0</v>
          </cell>
          <cell r="FJ901">
            <v>0</v>
          </cell>
          <cell r="FK901">
            <v>0</v>
          </cell>
          <cell r="FL901">
            <v>0</v>
          </cell>
          <cell r="FM901">
            <v>0</v>
          </cell>
          <cell r="FN901">
            <v>0</v>
          </cell>
          <cell r="FO901">
            <v>0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0</v>
          </cell>
          <cell r="GF901">
            <v>0</v>
          </cell>
          <cell r="GG901">
            <v>0</v>
          </cell>
          <cell r="GH901">
            <v>0</v>
          </cell>
          <cell r="GI901">
            <v>0</v>
          </cell>
          <cell r="GJ901">
            <v>0</v>
          </cell>
          <cell r="GK901">
            <v>0</v>
          </cell>
          <cell r="GL901">
            <v>0</v>
          </cell>
          <cell r="GM901">
            <v>0</v>
          </cell>
          <cell r="GN901">
            <v>0</v>
          </cell>
          <cell r="GO901">
            <v>0</v>
          </cell>
          <cell r="GP901">
            <v>0</v>
          </cell>
          <cell r="GQ901">
            <v>0</v>
          </cell>
          <cell r="GR901">
            <v>0</v>
          </cell>
          <cell r="GS901">
            <v>0</v>
          </cell>
          <cell r="GT901">
            <v>0</v>
          </cell>
          <cell r="GU901">
            <v>0</v>
          </cell>
          <cell r="GV901">
            <v>0</v>
          </cell>
          <cell r="GW901">
            <v>0</v>
          </cell>
          <cell r="GX901">
            <v>0</v>
          </cell>
          <cell r="GY901">
            <v>0</v>
          </cell>
          <cell r="GZ901">
            <v>0</v>
          </cell>
          <cell r="HA901">
            <v>0</v>
          </cell>
          <cell r="HB901">
            <v>0</v>
          </cell>
          <cell r="HC901">
            <v>0</v>
          </cell>
          <cell r="HD901">
            <v>0</v>
          </cell>
          <cell r="HE901">
            <v>0</v>
          </cell>
          <cell r="HF901">
            <v>0</v>
          </cell>
          <cell r="HG901">
            <v>0</v>
          </cell>
          <cell r="HH901">
            <v>0</v>
          </cell>
          <cell r="HI901">
            <v>0</v>
          </cell>
          <cell r="HJ901">
            <v>0</v>
          </cell>
          <cell r="HK901">
            <v>0</v>
          </cell>
          <cell r="HL901">
            <v>0</v>
          </cell>
          <cell r="HM901">
            <v>0</v>
          </cell>
          <cell r="HN901">
            <v>0</v>
          </cell>
          <cell r="HO901">
            <v>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0</v>
          </cell>
          <cell r="HU901">
            <v>0</v>
          </cell>
          <cell r="HV901">
            <v>0</v>
          </cell>
          <cell r="HW901">
            <v>0</v>
          </cell>
          <cell r="HX901">
            <v>0</v>
          </cell>
          <cell r="HY901">
            <v>0</v>
          </cell>
          <cell r="HZ901">
            <v>0</v>
          </cell>
          <cell r="IA901">
            <v>0</v>
          </cell>
          <cell r="IB901">
            <v>0</v>
          </cell>
          <cell r="IC901">
            <v>0</v>
          </cell>
          <cell r="ID901">
            <v>0</v>
          </cell>
          <cell r="IE901">
            <v>0</v>
          </cell>
          <cell r="IF901">
            <v>0</v>
          </cell>
          <cell r="IG901">
            <v>0</v>
          </cell>
          <cell r="IH901">
            <v>0</v>
          </cell>
          <cell r="II901">
            <v>0</v>
          </cell>
          <cell r="IJ901">
            <v>0</v>
          </cell>
          <cell r="IK901">
            <v>0</v>
          </cell>
          <cell r="IL901">
            <v>0</v>
          </cell>
          <cell r="IM901">
            <v>0</v>
          </cell>
          <cell r="IN901">
            <v>0</v>
          </cell>
          <cell r="IO901">
            <v>0</v>
          </cell>
          <cell r="IP901">
            <v>0</v>
          </cell>
          <cell r="IQ901">
            <v>0</v>
          </cell>
          <cell r="IR901">
            <v>0</v>
          </cell>
          <cell r="IS901">
            <v>0</v>
          </cell>
          <cell r="IT901">
            <v>0</v>
          </cell>
          <cell r="IU901">
            <v>0</v>
          </cell>
          <cell r="IV901">
            <v>0</v>
          </cell>
          <cell r="IW901">
            <v>0</v>
          </cell>
          <cell r="IX901">
            <v>0</v>
          </cell>
          <cell r="IY901">
            <v>0</v>
          </cell>
          <cell r="IZ901">
            <v>0</v>
          </cell>
          <cell r="JA901">
            <v>0</v>
          </cell>
          <cell r="JB901">
            <v>0</v>
          </cell>
          <cell r="JC901">
            <v>0</v>
          </cell>
          <cell r="JD901">
            <v>0</v>
          </cell>
          <cell r="JE901">
            <v>0</v>
          </cell>
          <cell r="JF901">
            <v>0</v>
          </cell>
          <cell r="JG901">
            <v>0</v>
          </cell>
          <cell r="JH901">
            <v>0</v>
          </cell>
          <cell r="JI901">
            <v>0</v>
          </cell>
          <cell r="JJ901">
            <v>0</v>
          </cell>
          <cell r="JK901">
            <v>0</v>
          </cell>
          <cell r="JL901">
            <v>0</v>
          </cell>
          <cell r="JM901">
            <v>0</v>
          </cell>
          <cell r="JN901">
            <v>0</v>
          </cell>
          <cell r="JO901">
            <v>0</v>
          </cell>
          <cell r="JP901">
            <v>0</v>
          </cell>
          <cell r="JQ901">
            <v>0</v>
          </cell>
        </row>
        <row r="903">
          <cell r="D903" t="str">
            <v>PV_.PC.COR._.FB_.Millican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3.8880950001839665E-2</v>
          </cell>
          <cell r="P903">
            <v>0</v>
          </cell>
          <cell r="Q903">
            <v>0</v>
          </cell>
          <cell r="R903">
            <v>-335.83772974001477</v>
          </cell>
          <cell r="S903">
            <v>-19.536886159999085</v>
          </cell>
          <cell r="T903">
            <v>-65.103499610000654</v>
          </cell>
          <cell r="U903">
            <v>-28.077977279997867</v>
          </cell>
          <cell r="V903">
            <v>-80.300508509997599</v>
          </cell>
          <cell r="W903">
            <v>-148.17074553999919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5.3518873599987273</v>
          </cell>
          <cell r="AC903">
            <v>0</v>
          </cell>
          <cell r="AD903">
            <v>0</v>
          </cell>
          <cell r="AE903">
            <v>-212.94589340002858</v>
          </cell>
          <cell r="AF903">
            <v>4.590999439999905</v>
          </cell>
          <cell r="AG903">
            <v>0</v>
          </cell>
          <cell r="AH903">
            <v>-46.252616839999973</v>
          </cell>
          <cell r="AI903">
            <v>-168.18728902999828</v>
          </cell>
          <cell r="AJ903">
            <v>3.8570222399939667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-0.12082320999979856</v>
          </cell>
          <cell r="AP903">
            <v>0</v>
          </cell>
          <cell r="AQ903">
            <v>-6.8331859999998414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-579.19250077998731</v>
          </cell>
          <cell r="BF903">
            <v>0</v>
          </cell>
          <cell r="BG903">
            <v>0</v>
          </cell>
          <cell r="BH903">
            <v>0</v>
          </cell>
          <cell r="BI903">
            <v>-242.55552454999815</v>
          </cell>
          <cell r="BJ903">
            <v>-336.63697622999825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2.8358810099889524</v>
          </cell>
          <cell r="BS903">
            <v>0</v>
          </cell>
          <cell r="BT903">
            <v>0</v>
          </cell>
          <cell r="BU903">
            <v>0</v>
          </cell>
          <cell r="BV903">
            <v>2.8358810099998664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20.041057120019104</v>
          </cell>
          <cell r="CF903">
            <v>0</v>
          </cell>
          <cell r="CG903">
            <v>0</v>
          </cell>
          <cell r="CH903">
            <v>20.041057119999095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27.211931400001049</v>
          </cell>
          <cell r="CS903">
            <v>0</v>
          </cell>
          <cell r="CT903">
            <v>0</v>
          </cell>
          <cell r="CU903">
            <v>-27.503887000000759</v>
          </cell>
          <cell r="CV903">
            <v>2.2645290000582463E-2</v>
          </cell>
          <cell r="CW903">
            <v>0</v>
          </cell>
          <cell r="CX903">
            <v>54.693173109997588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43.331208789983066</v>
          </cell>
          <cell r="DF903">
            <v>0</v>
          </cell>
          <cell r="DG903">
            <v>0</v>
          </cell>
          <cell r="DH903">
            <v>10.426629789999424</v>
          </cell>
          <cell r="DI903">
            <v>32.904579000000012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-7.0163909800176043</v>
          </cell>
          <cell r="DS903">
            <v>0</v>
          </cell>
          <cell r="DT903">
            <v>0</v>
          </cell>
          <cell r="DU903">
            <v>0.45595931999923778</v>
          </cell>
          <cell r="DV903">
            <v>-25.360993029999008</v>
          </cell>
          <cell r="DW903">
            <v>17.888642729998537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18.882901739998488</v>
          </cell>
          <cell r="EF903">
            <v>0</v>
          </cell>
          <cell r="EG903">
            <v>0</v>
          </cell>
          <cell r="EH903">
            <v>2.0535595100027422</v>
          </cell>
          <cell r="EI903">
            <v>-30.765432640002473</v>
          </cell>
          <cell r="EJ903">
            <v>10.553781269998581</v>
          </cell>
          <cell r="EK903">
            <v>37.040993600003276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11.601552120002452</v>
          </cell>
          <cell r="ES903">
            <v>0</v>
          </cell>
          <cell r="ET903">
            <v>0</v>
          </cell>
          <cell r="EU903">
            <v>-26.321955500001422</v>
          </cell>
          <cell r="EV903">
            <v>37.923507620002056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-27.154140639991965</v>
          </cell>
          <cell r="FF903">
            <v>0</v>
          </cell>
          <cell r="FG903">
            <v>0</v>
          </cell>
          <cell r="FH903">
            <v>0</v>
          </cell>
          <cell r="FI903">
            <v>-45.486654440001075</v>
          </cell>
          <cell r="FJ903">
            <v>18.332513800001834</v>
          </cell>
          <cell r="FK903">
            <v>0</v>
          </cell>
          <cell r="FL903">
            <v>0</v>
          </cell>
          <cell r="FM903">
            <v>0</v>
          </cell>
          <cell r="FN903">
            <v>0</v>
          </cell>
          <cell r="FO903">
            <v>0</v>
          </cell>
          <cell r="FP903">
            <v>0</v>
          </cell>
          <cell r="FQ903">
            <v>0</v>
          </cell>
          <cell r="FR903">
            <v>60.292629230010789</v>
          </cell>
          <cell r="FS903">
            <v>0</v>
          </cell>
          <cell r="FT903">
            <v>0</v>
          </cell>
          <cell r="FU903">
            <v>0</v>
          </cell>
          <cell r="FV903">
            <v>5.0242087699989497</v>
          </cell>
          <cell r="FW903">
            <v>55.268420459999106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-10.588782320002792</v>
          </cell>
          <cell r="GF903">
            <v>0</v>
          </cell>
          <cell r="GG903">
            <v>0</v>
          </cell>
          <cell r="GH903">
            <v>0</v>
          </cell>
          <cell r="GI903">
            <v>-10.588782319999154</v>
          </cell>
          <cell r="GJ903">
            <v>0</v>
          </cell>
          <cell r="GK903">
            <v>0</v>
          </cell>
          <cell r="GL903">
            <v>0</v>
          </cell>
          <cell r="GM903">
            <v>0</v>
          </cell>
          <cell r="GN903">
            <v>0</v>
          </cell>
          <cell r="GO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0</v>
          </cell>
          <cell r="GT903">
            <v>0</v>
          </cell>
          <cell r="GU903">
            <v>0</v>
          </cell>
          <cell r="GV903">
            <v>0</v>
          </cell>
          <cell r="GW903">
            <v>0</v>
          </cell>
          <cell r="GX903">
            <v>0</v>
          </cell>
          <cell r="GY903">
            <v>0</v>
          </cell>
          <cell r="GZ903">
            <v>0</v>
          </cell>
          <cell r="HA903">
            <v>0</v>
          </cell>
          <cell r="HB903">
            <v>0</v>
          </cell>
          <cell r="HC903">
            <v>0</v>
          </cell>
          <cell r="HD903">
            <v>0</v>
          </cell>
          <cell r="HE903">
            <v>0</v>
          </cell>
          <cell r="HF903">
            <v>0</v>
          </cell>
          <cell r="HG903">
            <v>0</v>
          </cell>
          <cell r="HH903">
            <v>0</v>
          </cell>
          <cell r="HI903">
            <v>0</v>
          </cell>
          <cell r="HJ903">
            <v>0</v>
          </cell>
          <cell r="HK903">
            <v>0</v>
          </cell>
          <cell r="HL903">
            <v>0</v>
          </cell>
          <cell r="HM903">
            <v>0</v>
          </cell>
          <cell r="HN903">
            <v>0</v>
          </cell>
          <cell r="HO903">
            <v>0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0</v>
          </cell>
          <cell r="HV903">
            <v>0</v>
          </cell>
          <cell r="HW903">
            <v>0</v>
          </cell>
          <cell r="HX903">
            <v>0</v>
          </cell>
          <cell r="HY903">
            <v>0</v>
          </cell>
          <cell r="HZ903">
            <v>0</v>
          </cell>
          <cell r="IA903">
            <v>0</v>
          </cell>
          <cell r="IB903">
            <v>0</v>
          </cell>
          <cell r="IC903">
            <v>0</v>
          </cell>
          <cell r="ID903">
            <v>0</v>
          </cell>
          <cell r="IE903">
            <v>0</v>
          </cell>
          <cell r="IF903">
            <v>0</v>
          </cell>
          <cell r="IG903">
            <v>0</v>
          </cell>
          <cell r="IH903">
            <v>0</v>
          </cell>
          <cell r="II903">
            <v>0</v>
          </cell>
          <cell r="IJ903">
            <v>0</v>
          </cell>
          <cell r="IK903">
            <v>0</v>
          </cell>
          <cell r="IL903">
            <v>0</v>
          </cell>
          <cell r="IM903">
            <v>0</v>
          </cell>
          <cell r="IN903">
            <v>0</v>
          </cell>
          <cell r="IO903">
            <v>0</v>
          </cell>
          <cell r="IP903">
            <v>0</v>
          </cell>
          <cell r="IQ903">
            <v>0</v>
          </cell>
          <cell r="IR903">
            <v>0</v>
          </cell>
          <cell r="IS903">
            <v>0</v>
          </cell>
          <cell r="IT903">
            <v>0</v>
          </cell>
          <cell r="IU903">
            <v>0</v>
          </cell>
          <cell r="IV903">
            <v>0</v>
          </cell>
          <cell r="IW903">
            <v>0</v>
          </cell>
          <cell r="IX903">
            <v>0</v>
          </cell>
          <cell r="IY903">
            <v>0</v>
          </cell>
          <cell r="IZ903">
            <v>0</v>
          </cell>
          <cell r="JA903">
            <v>0</v>
          </cell>
          <cell r="JB903">
            <v>0</v>
          </cell>
          <cell r="JC903">
            <v>0</v>
          </cell>
          <cell r="JD903">
            <v>0</v>
          </cell>
          <cell r="JE903">
            <v>0</v>
          </cell>
          <cell r="JF903">
            <v>0</v>
          </cell>
          <cell r="JG903">
            <v>0</v>
          </cell>
          <cell r="JH903">
            <v>0</v>
          </cell>
          <cell r="JI903">
            <v>0</v>
          </cell>
          <cell r="JJ903">
            <v>0</v>
          </cell>
          <cell r="JK903">
            <v>0</v>
          </cell>
          <cell r="JL903">
            <v>0</v>
          </cell>
          <cell r="JM903">
            <v>0</v>
          </cell>
          <cell r="JN903">
            <v>0</v>
          </cell>
          <cell r="JO903">
            <v>0</v>
          </cell>
          <cell r="JP903">
            <v>0</v>
          </cell>
          <cell r="JQ903">
            <v>0</v>
          </cell>
        </row>
        <row r="904">
          <cell r="D904" t="str">
            <v>PV_.PC.COR._.FB_.Prineville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3.4729979999610805E-2</v>
          </cell>
          <cell r="P904">
            <v>0</v>
          </cell>
          <cell r="Q904">
            <v>0</v>
          </cell>
          <cell r="R904">
            <v>-172.44229077000637</v>
          </cell>
          <cell r="S904">
            <v>-7.4185250999998971</v>
          </cell>
          <cell r="T904">
            <v>13.941983200000323</v>
          </cell>
          <cell r="U904">
            <v>-11.12840795000011</v>
          </cell>
          <cell r="V904">
            <v>-140.85135357000036</v>
          </cell>
          <cell r="W904">
            <v>-20.176563749997513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-6.8094235999997181</v>
          </cell>
          <cell r="AC904">
            <v>0</v>
          </cell>
          <cell r="AD904">
            <v>0</v>
          </cell>
          <cell r="AE904">
            <v>-201.49243168000248</v>
          </cell>
          <cell r="AF904">
            <v>4.9900126800002909</v>
          </cell>
          <cell r="AG904">
            <v>0</v>
          </cell>
          <cell r="AH904">
            <v>-37.236295019999488</v>
          </cell>
          <cell r="AI904">
            <v>-114.24375019000036</v>
          </cell>
          <cell r="AJ904">
            <v>-27.554899510001633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-17.909935669999868</v>
          </cell>
          <cell r="AP904">
            <v>0</v>
          </cell>
          <cell r="AQ904">
            <v>-9.5375639700000647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-469.56601465999847</v>
          </cell>
          <cell r="BF904">
            <v>0</v>
          </cell>
          <cell r="BG904">
            <v>0</v>
          </cell>
          <cell r="BH904">
            <v>0</v>
          </cell>
          <cell r="BI904">
            <v>-288.85301673999857</v>
          </cell>
          <cell r="BJ904">
            <v>-180.71299791999991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-57.779326040006708</v>
          </cell>
          <cell r="BS904">
            <v>0</v>
          </cell>
          <cell r="BT904">
            <v>0</v>
          </cell>
          <cell r="BU904">
            <v>0</v>
          </cell>
          <cell r="BV904">
            <v>-30.913364579999325</v>
          </cell>
          <cell r="BW904">
            <v>-26.865961460000108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-22.968419919983717</v>
          </cell>
          <cell r="CF904">
            <v>0</v>
          </cell>
          <cell r="CG904">
            <v>0</v>
          </cell>
          <cell r="CH904">
            <v>-20.188146489999781</v>
          </cell>
          <cell r="CI904">
            <v>-0.27995195000221429</v>
          </cell>
          <cell r="CJ904">
            <v>-2.5003214799980924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-24.879036819998873</v>
          </cell>
          <cell r="CS904">
            <v>0</v>
          </cell>
          <cell r="CT904">
            <v>0</v>
          </cell>
          <cell r="CU904">
            <v>27.593540740000208</v>
          </cell>
          <cell r="CV904">
            <v>0.27501106999989133</v>
          </cell>
          <cell r="CW904">
            <v>0</v>
          </cell>
          <cell r="CX904">
            <v>-52.747588629998063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-40.423043690010672</v>
          </cell>
          <cell r="DF904">
            <v>0</v>
          </cell>
          <cell r="DG904">
            <v>0</v>
          </cell>
          <cell r="DH904">
            <v>-10.426629780000439</v>
          </cell>
          <cell r="DI904">
            <v>-29.996413910001138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12.906344510003692</v>
          </cell>
          <cell r="DS904">
            <v>0</v>
          </cell>
          <cell r="DT904">
            <v>0</v>
          </cell>
          <cell r="DU904">
            <v>0</v>
          </cell>
          <cell r="DV904">
            <v>23.760214219999398</v>
          </cell>
          <cell r="DW904">
            <v>-10.853869709999344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-16.986732829987886</v>
          </cell>
          <cell r="EF904">
            <v>0</v>
          </cell>
          <cell r="EG904">
            <v>0</v>
          </cell>
          <cell r="EH904">
            <v>0</v>
          </cell>
          <cell r="EI904">
            <v>30.608042029999524</v>
          </cell>
          <cell r="EJ904">
            <v>-10.5537812700004</v>
          </cell>
          <cell r="EK904">
            <v>-37.040993589998834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-9.9515563299937639</v>
          </cell>
          <cell r="ES904">
            <v>0</v>
          </cell>
          <cell r="ET904">
            <v>0</v>
          </cell>
          <cell r="EU904">
            <v>26.321955509999498</v>
          </cell>
          <cell r="EV904">
            <v>-36.273511839999628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33.776042480007163</v>
          </cell>
          <cell r="FF904">
            <v>0</v>
          </cell>
          <cell r="FG904">
            <v>0</v>
          </cell>
          <cell r="FH904">
            <v>0</v>
          </cell>
          <cell r="FI904">
            <v>52.108556279999902</v>
          </cell>
          <cell r="FJ904">
            <v>-18.332513800000015</v>
          </cell>
          <cell r="FK904">
            <v>0</v>
          </cell>
          <cell r="FL904">
            <v>0</v>
          </cell>
          <cell r="FM904">
            <v>0</v>
          </cell>
          <cell r="FN904">
            <v>0</v>
          </cell>
          <cell r="FO904">
            <v>0</v>
          </cell>
          <cell r="FP904">
            <v>0</v>
          </cell>
          <cell r="FQ904">
            <v>0</v>
          </cell>
          <cell r="FR904">
            <v>29.537558530006208</v>
          </cell>
          <cell r="FS904">
            <v>0</v>
          </cell>
          <cell r="FT904">
            <v>0</v>
          </cell>
          <cell r="FU904">
            <v>0</v>
          </cell>
          <cell r="FV904">
            <v>2.8351134899985482</v>
          </cell>
          <cell r="FW904">
            <v>26.702445040002203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10.58878231998824</v>
          </cell>
          <cell r="GF904">
            <v>0</v>
          </cell>
          <cell r="GG904">
            <v>0</v>
          </cell>
          <cell r="GH904">
            <v>0</v>
          </cell>
          <cell r="GI904">
            <v>10.588782319999154</v>
          </cell>
          <cell r="GJ904">
            <v>0</v>
          </cell>
          <cell r="GK904">
            <v>0</v>
          </cell>
          <cell r="GL904">
            <v>0</v>
          </cell>
          <cell r="GM904">
            <v>0</v>
          </cell>
          <cell r="GN904">
            <v>0</v>
          </cell>
          <cell r="GO904">
            <v>0</v>
          </cell>
          <cell r="GP904">
            <v>0</v>
          </cell>
          <cell r="GQ904">
            <v>0</v>
          </cell>
          <cell r="GR904">
            <v>0</v>
          </cell>
          <cell r="GS904">
            <v>0</v>
          </cell>
          <cell r="GT904">
            <v>0</v>
          </cell>
          <cell r="GU904">
            <v>0</v>
          </cell>
          <cell r="GV904">
            <v>0</v>
          </cell>
          <cell r="GW904">
            <v>0</v>
          </cell>
          <cell r="GX904">
            <v>0</v>
          </cell>
          <cell r="GY904">
            <v>0</v>
          </cell>
          <cell r="GZ904">
            <v>0</v>
          </cell>
          <cell r="HA904">
            <v>0</v>
          </cell>
          <cell r="HB904">
            <v>0</v>
          </cell>
          <cell r="HC904">
            <v>0</v>
          </cell>
          <cell r="HD904">
            <v>0</v>
          </cell>
          <cell r="HE904">
            <v>0</v>
          </cell>
          <cell r="HF904">
            <v>0</v>
          </cell>
          <cell r="HG904">
            <v>0</v>
          </cell>
          <cell r="HH904">
            <v>0</v>
          </cell>
          <cell r="HI904">
            <v>0</v>
          </cell>
          <cell r="HJ904">
            <v>0</v>
          </cell>
          <cell r="HK904">
            <v>0</v>
          </cell>
          <cell r="HL904">
            <v>0</v>
          </cell>
          <cell r="HM904">
            <v>0</v>
          </cell>
          <cell r="HN904">
            <v>0</v>
          </cell>
          <cell r="HO904">
            <v>0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0</v>
          </cell>
          <cell r="HU904">
            <v>0</v>
          </cell>
          <cell r="HV904">
            <v>0</v>
          </cell>
          <cell r="HW904">
            <v>0</v>
          </cell>
          <cell r="HX904">
            <v>0</v>
          </cell>
          <cell r="HY904">
            <v>0</v>
          </cell>
          <cell r="HZ904">
            <v>0</v>
          </cell>
          <cell r="IA904">
            <v>0</v>
          </cell>
          <cell r="IB904">
            <v>0</v>
          </cell>
          <cell r="IC904">
            <v>0</v>
          </cell>
          <cell r="ID904">
            <v>0</v>
          </cell>
          <cell r="IE904">
            <v>0</v>
          </cell>
          <cell r="IF904">
            <v>0</v>
          </cell>
          <cell r="IG904">
            <v>0</v>
          </cell>
          <cell r="IH904">
            <v>0</v>
          </cell>
          <cell r="II904">
            <v>0</v>
          </cell>
          <cell r="IJ904">
            <v>0</v>
          </cell>
          <cell r="IK904">
            <v>0</v>
          </cell>
          <cell r="IL904">
            <v>0</v>
          </cell>
          <cell r="IM904">
            <v>0</v>
          </cell>
          <cell r="IN904">
            <v>0</v>
          </cell>
          <cell r="IO904">
            <v>0</v>
          </cell>
          <cell r="IP904">
            <v>0</v>
          </cell>
          <cell r="IQ904">
            <v>0</v>
          </cell>
          <cell r="IR904">
            <v>0</v>
          </cell>
          <cell r="IS904">
            <v>0</v>
          </cell>
          <cell r="IT904">
            <v>0</v>
          </cell>
          <cell r="IU904">
            <v>0</v>
          </cell>
          <cell r="IV904">
            <v>0</v>
          </cell>
          <cell r="IW904">
            <v>0</v>
          </cell>
          <cell r="IX904">
            <v>0</v>
          </cell>
          <cell r="IY904">
            <v>0</v>
          </cell>
          <cell r="IZ904">
            <v>0</v>
          </cell>
          <cell r="JA904">
            <v>0</v>
          </cell>
          <cell r="JB904">
            <v>0</v>
          </cell>
          <cell r="JC904">
            <v>0</v>
          </cell>
          <cell r="JD904">
            <v>0</v>
          </cell>
          <cell r="JE904">
            <v>0</v>
          </cell>
          <cell r="JF904">
            <v>0</v>
          </cell>
          <cell r="JG904">
            <v>0</v>
          </cell>
          <cell r="JH904">
            <v>0</v>
          </cell>
          <cell r="JI904">
            <v>0</v>
          </cell>
          <cell r="JJ904">
            <v>0</v>
          </cell>
          <cell r="JK904">
            <v>0</v>
          </cell>
          <cell r="JL904">
            <v>0</v>
          </cell>
          <cell r="JM904">
            <v>0</v>
          </cell>
          <cell r="JN904">
            <v>0</v>
          </cell>
          <cell r="JO904">
            <v>0</v>
          </cell>
          <cell r="JP904">
            <v>0</v>
          </cell>
          <cell r="JQ904">
            <v>0</v>
          </cell>
        </row>
        <row r="905">
          <cell r="D905" t="str">
            <v>PV_.PC.SOR._.___.Black Cap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0</v>
          </cell>
          <cell r="FG905">
            <v>0</v>
          </cell>
          <cell r="FH905">
            <v>0</v>
          </cell>
          <cell r="FI905">
            <v>0</v>
          </cell>
          <cell r="FJ905">
            <v>0</v>
          </cell>
          <cell r="FK905">
            <v>0</v>
          </cell>
          <cell r="FL905">
            <v>0</v>
          </cell>
          <cell r="FM905">
            <v>0</v>
          </cell>
          <cell r="FN905">
            <v>0</v>
          </cell>
          <cell r="FO905">
            <v>0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0</v>
          </cell>
          <cell r="GF905">
            <v>0</v>
          </cell>
          <cell r="GG905">
            <v>0</v>
          </cell>
          <cell r="GH905">
            <v>0</v>
          </cell>
          <cell r="GI905">
            <v>0</v>
          </cell>
          <cell r="GJ905">
            <v>0</v>
          </cell>
          <cell r="GK905">
            <v>0</v>
          </cell>
          <cell r="GL905">
            <v>0</v>
          </cell>
          <cell r="GM905">
            <v>0</v>
          </cell>
          <cell r="GN905">
            <v>0</v>
          </cell>
          <cell r="GO905">
            <v>0</v>
          </cell>
          <cell r="GP905">
            <v>0</v>
          </cell>
          <cell r="GQ905">
            <v>0</v>
          </cell>
          <cell r="GR905">
            <v>0</v>
          </cell>
          <cell r="GS905">
            <v>0</v>
          </cell>
          <cell r="GT905">
            <v>0</v>
          </cell>
          <cell r="GU905">
            <v>0</v>
          </cell>
          <cell r="GV905">
            <v>0</v>
          </cell>
          <cell r="GW905">
            <v>0</v>
          </cell>
          <cell r="GX905">
            <v>0</v>
          </cell>
          <cell r="GY905">
            <v>0</v>
          </cell>
          <cell r="GZ905">
            <v>0</v>
          </cell>
          <cell r="HA905">
            <v>0</v>
          </cell>
          <cell r="HB905">
            <v>0</v>
          </cell>
          <cell r="HC905">
            <v>0</v>
          </cell>
          <cell r="HD905">
            <v>0</v>
          </cell>
          <cell r="HE905">
            <v>0</v>
          </cell>
          <cell r="HF905">
            <v>0</v>
          </cell>
          <cell r="HG905">
            <v>0</v>
          </cell>
          <cell r="HH905">
            <v>0</v>
          </cell>
          <cell r="HI905">
            <v>0</v>
          </cell>
          <cell r="HJ905">
            <v>0</v>
          </cell>
          <cell r="HK905">
            <v>0</v>
          </cell>
          <cell r="HL905">
            <v>0</v>
          </cell>
          <cell r="HM905">
            <v>0</v>
          </cell>
          <cell r="HN905">
            <v>0</v>
          </cell>
          <cell r="HO905">
            <v>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0</v>
          </cell>
          <cell r="HU905">
            <v>0</v>
          </cell>
          <cell r="HV905">
            <v>0</v>
          </cell>
          <cell r="HW905">
            <v>0</v>
          </cell>
          <cell r="HX905">
            <v>0</v>
          </cell>
          <cell r="HY905">
            <v>0</v>
          </cell>
          <cell r="HZ905">
            <v>0</v>
          </cell>
          <cell r="IA905">
            <v>0</v>
          </cell>
          <cell r="IB905">
            <v>0</v>
          </cell>
          <cell r="IC905">
            <v>0</v>
          </cell>
          <cell r="ID905">
            <v>0</v>
          </cell>
          <cell r="IE905">
            <v>0</v>
          </cell>
          <cell r="IF905">
            <v>0</v>
          </cell>
          <cell r="IG905">
            <v>0</v>
          </cell>
          <cell r="IH905">
            <v>0</v>
          </cell>
          <cell r="II905">
            <v>0</v>
          </cell>
          <cell r="IJ905">
            <v>0</v>
          </cell>
          <cell r="IK905">
            <v>0</v>
          </cell>
          <cell r="IL905">
            <v>0</v>
          </cell>
          <cell r="IM905">
            <v>0</v>
          </cell>
          <cell r="IN905">
            <v>0</v>
          </cell>
          <cell r="IO905">
            <v>0</v>
          </cell>
          <cell r="IP905">
            <v>0</v>
          </cell>
          <cell r="IQ905">
            <v>0</v>
          </cell>
          <cell r="IR905">
            <v>0</v>
          </cell>
          <cell r="IS905">
            <v>0</v>
          </cell>
          <cell r="IT905">
            <v>0</v>
          </cell>
          <cell r="IU905">
            <v>0</v>
          </cell>
          <cell r="IV905">
            <v>0</v>
          </cell>
          <cell r="IW905">
            <v>0</v>
          </cell>
          <cell r="IX905">
            <v>0</v>
          </cell>
          <cell r="IY905">
            <v>0</v>
          </cell>
          <cell r="IZ905">
            <v>0</v>
          </cell>
          <cell r="JA905">
            <v>0</v>
          </cell>
          <cell r="JB905">
            <v>0</v>
          </cell>
          <cell r="JC905">
            <v>0</v>
          </cell>
          <cell r="JD905">
            <v>0</v>
          </cell>
          <cell r="JE905">
            <v>0</v>
          </cell>
          <cell r="JF905">
            <v>0</v>
          </cell>
          <cell r="JG905">
            <v>0</v>
          </cell>
          <cell r="JH905">
            <v>0</v>
          </cell>
          <cell r="JI905">
            <v>0</v>
          </cell>
          <cell r="JJ905">
            <v>0</v>
          </cell>
          <cell r="JK905">
            <v>0</v>
          </cell>
          <cell r="JL905">
            <v>0</v>
          </cell>
          <cell r="JM905">
            <v>0</v>
          </cell>
          <cell r="JN905">
            <v>0</v>
          </cell>
          <cell r="JO905">
            <v>0</v>
          </cell>
          <cell r="JP905">
            <v>0</v>
          </cell>
          <cell r="JQ905">
            <v>0</v>
          </cell>
        </row>
        <row r="906">
          <cell r="D906" t="str">
            <v>PV_.PC.SOR._.___.Old Mill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0</v>
          </cell>
          <cell r="FG906">
            <v>0</v>
          </cell>
          <cell r="FH906">
            <v>0</v>
          </cell>
          <cell r="FI906">
            <v>0</v>
          </cell>
          <cell r="FJ906">
            <v>0</v>
          </cell>
          <cell r="FK906">
            <v>0</v>
          </cell>
          <cell r="FL906">
            <v>0</v>
          </cell>
          <cell r="FM906">
            <v>0</v>
          </cell>
          <cell r="FN906">
            <v>0</v>
          </cell>
          <cell r="FO906">
            <v>0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0</v>
          </cell>
          <cell r="GF906">
            <v>0</v>
          </cell>
          <cell r="GG906">
            <v>0</v>
          </cell>
          <cell r="GH906">
            <v>0</v>
          </cell>
          <cell r="GI906">
            <v>0</v>
          </cell>
          <cell r="GJ906">
            <v>0</v>
          </cell>
          <cell r="GK906">
            <v>0</v>
          </cell>
          <cell r="GL906">
            <v>0</v>
          </cell>
          <cell r="GM906">
            <v>0</v>
          </cell>
          <cell r="GN906">
            <v>0</v>
          </cell>
          <cell r="GO906">
            <v>0</v>
          </cell>
          <cell r="GP906">
            <v>0</v>
          </cell>
          <cell r="GQ906">
            <v>0</v>
          </cell>
          <cell r="GR906">
            <v>0</v>
          </cell>
          <cell r="GS906">
            <v>0</v>
          </cell>
          <cell r="GT906">
            <v>0</v>
          </cell>
          <cell r="GU906">
            <v>0</v>
          </cell>
          <cell r="GV906">
            <v>0</v>
          </cell>
          <cell r="GW906">
            <v>0</v>
          </cell>
          <cell r="GX906">
            <v>0</v>
          </cell>
          <cell r="GY906">
            <v>0</v>
          </cell>
          <cell r="GZ906">
            <v>0</v>
          </cell>
          <cell r="HA906">
            <v>0</v>
          </cell>
          <cell r="HB906">
            <v>0</v>
          </cell>
          <cell r="HC906">
            <v>0</v>
          </cell>
          <cell r="HD906">
            <v>0</v>
          </cell>
          <cell r="HE906">
            <v>0</v>
          </cell>
          <cell r="HF906">
            <v>0</v>
          </cell>
          <cell r="HG906">
            <v>0</v>
          </cell>
          <cell r="HH906">
            <v>0</v>
          </cell>
          <cell r="HI906">
            <v>0</v>
          </cell>
          <cell r="HJ906">
            <v>0</v>
          </cell>
          <cell r="HK906">
            <v>0</v>
          </cell>
          <cell r="HL906">
            <v>0</v>
          </cell>
          <cell r="HM906">
            <v>0</v>
          </cell>
          <cell r="HN906">
            <v>0</v>
          </cell>
          <cell r="HO906">
            <v>0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0</v>
          </cell>
          <cell r="HU906">
            <v>0</v>
          </cell>
          <cell r="HV906">
            <v>0</v>
          </cell>
          <cell r="HW906">
            <v>0</v>
          </cell>
          <cell r="HX906">
            <v>0</v>
          </cell>
          <cell r="HY906">
            <v>0</v>
          </cell>
          <cell r="HZ906">
            <v>0</v>
          </cell>
          <cell r="IA906">
            <v>0</v>
          </cell>
          <cell r="IB906">
            <v>0</v>
          </cell>
          <cell r="IC906">
            <v>0</v>
          </cell>
          <cell r="ID906">
            <v>0</v>
          </cell>
          <cell r="IE906">
            <v>0</v>
          </cell>
          <cell r="IF906">
            <v>0</v>
          </cell>
          <cell r="IG906">
            <v>0</v>
          </cell>
          <cell r="IH906">
            <v>0</v>
          </cell>
          <cell r="II906">
            <v>0</v>
          </cell>
          <cell r="IJ906">
            <v>0</v>
          </cell>
          <cell r="IK906">
            <v>0</v>
          </cell>
          <cell r="IL906">
            <v>0</v>
          </cell>
          <cell r="IM906">
            <v>0</v>
          </cell>
          <cell r="IN906">
            <v>0</v>
          </cell>
          <cell r="IO906">
            <v>0</v>
          </cell>
          <cell r="IP906">
            <v>0</v>
          </cell>
          <cell r="IQ906">
            <v>0</v>
          </cell>
          <cell r="IR906">
            <v>0</v>
          </cell>
          <cell r="IS906">
            <v>0</v>
          </cell>
          <cell r="IT906">
            <v>0</v>
          </cell>
          <cell r="IU906">
            <v>0</v>
          </cell>
          <cell r="IV906">
            <v>0</v>
          </cell>
          <cell r="IW906">
            <v>0</v>
          </cell>
          <cell r="IX906">
            <v>0</v>
          </cell>
          <cell r="IY906">
            <v>0</v>
          </cell>
          <cell r="IZ906">
            <v>0</v>
          </cell>
          <cell r="JA906">
            <v>0</v>
          </cell>
          <cell r="JB906">
            <v>0</v>
          </cell>
          <cell r="JC906">
            <v>0</v>
          </cell>
          <cell r="JD906">
            <v>0</v>
          </cell>
          <cell r="JE906">
            <v>0</v>
          </cell>
          <cell r="JF906">
            <v>0</v>
          </cell>
          <cell r="JG906">
            <v>0</v>
          </cell>
          <cell r="JH906">
            <v>0</v>
          </cell>
          <cell r="JI906">
            <v>0</v>
          </cell>
          <cell r="JJ906">
            <v>0</v>
          </cell>
          <cell r="JK906">
            <v>0</v>
          </cell>
          <cell r="JL906">
            <v>0</v>
          </cell>
          <cell r="JM906">
            <v>0</v>
          </cell>
          <cell r="JN906">
            <v>0</v>
          </cell>
          <cell r="JO906">
            <v>0</v>
          </cell>
          <cell r="JP906">
            <v>0</v>
          </cell>
          <cell r="JQ906">
            <v>0</v>
          </cell>
        </row>
        <row r="907">
          <cell r="D907" t="str">
            <v>PV_.PC.SOR._.___.Oregon_Solar_Incentive_Project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0</v>
          </cell>
          <cell r="FG907">
            <v>0</v>
          </cell>
          <cell r="FH907">
            <v>0</v>
          </cell>
          <cell r="FI907">
            <v>0</v>
          </cell>
          <cell r="FJ907">
            <v>0</v>
          </cell>
          <cell r="FK907">
            <v>0</v>
          </cell>
          <cell r="FL907">
            <v>0</v>
          </cell>
          <cell r="FM907">
            <v>0</v>
          </cell>
          <cell r="FN907">
            <v>0</v>
          </cell>
          <cell r="FO907">
            <v>0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0</v>
          </cell>
          <cell r="GF907">
            <v>0</v>
          </cell>
          <cell r="GG907">
            <v>0</v>
          </cell>
          <cell r="GH907">
            <v>0</v>
          </cell>
          <cell r="GI907">
            <v>0</v>
          </cell>
          <cell r="GJ907">
            <v>0</v>
          </cell>
          <cell r="GK907">
            <v>0</v>
          </cell>
          <cell r="GL907">
            <v>0</v>
          </cell>
          <cell r="GM907">
            <v>0</v>
          </cell>
          <cell r="GN907">
            <v>0</v>
          </cell>
          <cell r="GO907">
            <v>0</v>
          </cell>
          <cell r="GP907">
            <v>0</v>
          </cell>
          <cell r="GQ907">
            <v>0</v>
          </cell>
          <cell r="GR907">
            <v>0</v>
          </cell>
          <cell r="GS907">
            <v>0</v>
          </cell>
          <cell r="GT907">
            <v>0</v>
          </cell>
          <cell r="GU907">
            <v>0</v>
          </cell>
          <cell r="GV907">
            <v>0</v>
          </cell>
          <cell r="GW907">
            <v>0</v>
          </cell>
          <cell r="GX907">
            <v>0</v>
          </cell>
          <cell r="GY907">
            <v>0</v>
          </cell>
          <cell r="GZ907">
            <v>0</v>
          </cell>
          <cell r="HA907">
            <v>0</v>
          </cell>
          <cell r="HB907">
            <v>0</v>
          </cell>
          <cell r="HC907">
            <v>0</v>
          </cell>
          <cell r="HD907">
            <v>0</v>
          </cell>
          <cell r="HE907">
            <v>0</v>
          </cell>
          <cell r="HF907">
            <v>0</v>
          </cell>
          <cell r="HG907">
            <v>0</v>
          </cell>
          <cell r="HH907">
            <v>0</v>
          </cell>
          <cell r="HI907">
            <v>0</v>
          </cell>
          <cell r="HJ907">
            <v>0</v>
          </cell>
          <cell r="HK907">
            <v>0</v>
          </cell>
          <cell r="HL907">
            <v>0</v>
          </cell>
          <cell r="HM907">
            <v>0</v>
          </cell>
          <cell r="HN907">
            <v>0</v>
          </cell>
          <cell r="HO907">
            <v>0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0</v>
          </cell>
          <cell r="HU907">
            <v>0</v>
          </cell>
          <cell r="HV907">
            <v>0</v>
          </cell>
          <cell r="HW907">
            <v>0</v>
          </cell>
          <cell r="HX907">
            <v>0</v>
          </cell>
          <cell r="HY907">
            <v>0</v>
          </cell>
          <cell r="HZ907">
            <v>0</v>
          </cell>
          <cell r="IA907">
            <v>0</v>
          </cell>
          <cell r="IB907">
            <v>0</v>
          </cell>
          <cell r="IC907">
            <v>0</v>
          </cell>
          <cell r="ID907">
            <v>0</v>
          </cell>
          <cell r="IE907">
            <v>0</v>
          </cell>
          <cell r="IF907">
            <v>0</v>
          </cell>
          <cell r="IG907">
            <v>0</v>
          </cell>
          <cell r="IH907">
            <v>0</v>
          </cell>
          <cell r="II907">
            <v>0</v>
          </cell>
          <cell r="IJ907">
            <v>0</v>
          </cell>
          <cell r="IK907">
            <v>0</v>
          </cell>
          <cell r="IL907">
            <v>0</v>
          </cell>
          <cell r="IM907">
            <v>0</v>
          </cell>
          <cell r="IN907">
            <v>0</v>
          </cell>
          <cell r="IO907">
            <v>0</v>
          </cell>
          <cell r="IP907">
            <v>0</v>
          </cell>
          <cell r="IQ907">
            <v>0</v>
          </cell>
          <cell r="IR907">
            <v>0</v>
          </cell>
          <cell r="IS907">
            <v>0</v>
          </cell>
          <cell r="IT907">
            <v>0</v>
          </cell>
          <cell r="IU907">
            <v>0</v>
          </cell>
          <cell r="IV907">
            <v>0</v>
          </cell>
          <cell r="IW907">
            <v>0</v>
          </cell>
          <cell r="IX907">
            <v>0</v>
          </cell>
          <cell r="IY907">
            <v>0</v>
          </cell>
          <cell r="IZ907">
            <v>0</v>
          </cell>
          <cell r="JA907">
            <v>0</v>
          </cell>
          <cell r="JB907">
            <v>0</v>
          </cell>
          <cell r="JC907">
            <v>0</v>
          </cell>
          <cell r="JD907">
            <v>0</v>
          </cell>
          <cell r="JE907">
            <v>0</v>
          </cell>
          <cell r="JF907">
            <v>0</v>
          </cell>
          <cell r="JG907">
            <v>0</v>
          </cell>
          <cell r="JH907">
            <v>0</v>
          </cell>
          <cell r="JI907">
            <v>0</v>
          </cell>
          <cell r="JJ907">
            <v>0</v>
          </cell>
          <cell r="JK907">
            <v>0</v>
          </cell>
          <cell r="JL907">
            <v>0</v>
          </cell>
          <cell r="JM907">
            <v>0</v>
          </cell>
          <cell r="JN907">
            <v>0</v>
          </cell>
          <cell r="JO907">
            <v>0</v>
          </cell>
          <cell r="JP907">
            <v>0</v>
          </cell>
          <cell r="JQ907">
            <v>0</v>
          </cell>
        </row>
        <row r="908">
          <cell r="D908" t="str">
            <v>PV_.PC.UTN._.___.Graphite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  <cell r="EE908">
            <v>0</v>
          </cell>
          <cell r="EF908">
            <v>0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0</v>
          </cell>
          <cell r="FG908">
            <v>0</v>
          </cell>
          <cell r="FH908">
            <v>0</v>
          </cell>
          <cell r="FI908">
            <v>0</v>
          </cell>
          <cell r="FJ908">
            <v>0</v>
          </cell>
          <cell r="FK908">
            <v>0</v>
          </cell>
          <cell r="FL908">
            <v>0</v>
          </cell>
          <cell r="FM908">
            <v>0</v>
          </cell>
          <cell r="FN908">
            <v>0</v>
          </cell>
          <cell r="FO908">
            <v>0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0</v>
          </cell>
          <cell r="GF908">
            <v>0</v>
          </cell>
          <cell r="GG908">
            <v>0</v>
          </cell>
          <cell r="GH908">
            <v>0</v>
          </cell>
          <cell r="GI908">
            <v>0</v>
          </cell>
          <cell r="GJ908">
            <v>0</v>
          </cell>
          <cell r="GK908">
            <v>0</v>
          </cell>
          <cell r="GL908">
            <v>0</v>
          </cell>
          <cell r="GM908">
            <v>0</v>
          </cell>
          <cell r="GN908">
            <v>0</v>
          </cell>
          <cell r="GO908">
            <v>0</v>
          </cell>
          <cell r="GP908">
            <v>0</v>
          </cell>
          <cell r="GQ908">
            <v>0</v>
          </cell>
          <cell r="GR908">
            <v>0</v>
          </cell>
          <cell r="GS908">
            <v>0</v>
          </cell>
          <cell r="GT908">
            <v>0</v>
          </cell>
          <cell r="GU908">
            <v>0</v>
          </cell>
          <cell r="GV908">
            <v>0</v>
          </cell>
          <cell r="GW908">
            <v>0</v>
          </cell>
          <cell r="GX908">
            <v>0</v>
          </cell>
          <cell r="GY908">
            <v>0</v>
          </cell>
          <cell r="GZ908">
            <v>0</v>
          </cell>
          <cell r="HA908">
            <v>0</v>
          </cell>
          <cell r="HB908">
            <v>0</v>
          </cell>
          <cell r="HC908">
            <v>0</v>
          </cell>
          <cell r="HD908">
            <v>0</v>
          </cell>
          <cell r="HE908">
            <v>0</v>
          </cell>
          <cell r="HF908">
            <v>0</v>
          </cell>
          <cell r="HG908">
            <v>0</v>
          </cell>
          <cell r="HH908">
            <v>0</v>
          </cell>
          <cell r="HI908">
            <v>0</v>
          </cell>
          <cell r="HJ908">
            <v>0</v>
          </cell>
          <cell r="HK908">
            <v>0</v>
          </cell>
          <cell r="HL908">
            <v>0</v>
          </cell>
          <cell r="HM908">
            <v>0</v>
          </cell>
          <cell r="HN908">
            <v>0</v>
          </cell>
          <cell r="HO908">
            <v>0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0</v>
          </cell>
          <cell r="HU908">
            <v>0</v>
          </cell>
          <cell r="HV908">
            <v>0</v>
          </cell>
          <cell r="HW908">
            <v>0</v>
          </cell>
          <cell r="HX908">
            <v>0</v>
          </cell>
          <cell r="HY908">
            <v>0</v>
          </cell>
          <cell r="HZ908">
            <v>0</v>
          </cell>
          <cell r="IA908">
            <v>0</v>
          </cell>
          <cell r="IB908">
            <v>0</v>
          </cell>
          <cell r="IC908">
            <v>0</v>
          </cell>
          <cell r="ID908">
            <v>0</v>
          </cell>
          <cell r="IE908">
            <v>0</v>
          </cell>
          <cell r="IF908">
            <v>0</v>
          </cell>
          <cell r="IG908">
            <v>0</v>
          </cell>
          <cell r="IH908">
            <v>0</v>
          </cell>
          <cell r="II908">
            <v>0</v>
          </cell>
          <cell r="IJ908">
            <v>0</v>
          </cell>
          <cell r="IK908">
            <v>0</v>
          </cell>
          <cell r="IL908">
            <v>0</v>
          </cell>
          <cell r="IM908">
            <v>0</v>
          </cell>
          <cell r="IN908">
            <v>0</v>
          </cell>
          <cell r="IO908">
            <v>0</v>
          </cell>
          <cell r="IP908">
            <v>0</v>
          </cell>
          <cell r="IQ908">
            <v>0</v>
          </cell>
          <cell r="IR908">
            <v>0</v>
          </cell>
          <cell r="IS908">
            <v>0</v>
          </cell>
          <cell r="IT908">
            <v>0</v>
          </cell>
          <cell r="IU908">
            <v>0</v>
          </cell>
          <cell r="IV908">
            <v>0</v>
          </cell>
          <cell r="IW908">
            <v>0</v>
          </cell>
          <cell r="IX908">
            <v>0</v>
          </cell>
          <cell r="IY908">
            <v>0</v>
          </cell>
          <cell r="IZ908">
            <v>0</v>
          </cell>
          <cell r="JA908">
            <v>0</v>
          </cell>
          <cell r="JB908">
            <v>0</v>
          </cell>
          <cell r="JC908">
            <v>0</v>
          </cell>
          <cell r="JD908">
            <v>0</v>
          </cell>
          <cell r="JE908">
            <v>0</v>
          </cell>
          <cell r="JF908">
            <v>0</v>
          </cell>
          <cell r="JG908">
            <v>0</v>
          </cell>
          <cell r="JH908">
            <v>0</v>
          </cell>
          <cell r="JI908">
            <v>0</v>
          </cell>
          <cell r="JJ908">
            <v>0</v>
          </cell>
          <cell r="JK908">
            <v>0</v>
          </cell>
          <cell r="JL908">
            <v>0</v>
          </cell>
          <cell r="JM908">
            <v>0</v>
          </cell>
          <cell r="JN908">
            <v>0</v>
          </cell>
          <cell r="JO908">
            <v>0</v>
          </cell>
          <cell r="JP908">
            <v>0</v>
          </cell>
          <cell r="JQ908">
            <v>0</v>
          </cell>
        </row>
        <row r="909">
          <cell r="D909" t="str">
            <v>PV_.PC.UTN._.___.HorseShoe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  <cell r="EE909">
            <v>0</v>
          </cell>
          <cell r="EF909">
            <v>0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0</v>
          </cell>
          <cell r="FF909">
            <v>0</v>
          </cell>
          <cell r="FG909">
            <v>0</v>
          </cell>
          <cell r="FH909">
            <v>0</v>
          </cell>
          <cell r="FI909">
            <v>0</v>
          </cell>
          <cell r="FJ909">
            <v>0</v>
          </cell>
          <cell r="FK909">
            <v>0</v>
          </cell>
          <cell r="FL909">
            <v>0</v>
          </cell>
          <cell r="FM909">
            <v>0</v>
          </cell>
          <cell r="FN909">
            <v>0</v>
          </cell>
          <cell r="FO909">
            <v>0</v>
          </cell>
          <cell r="FP909">
            <v>0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0</v>
          </cell>
          <cell r="GF909">
            <v>0</v>
          </cell>
          <cell r="GG909">
            <v>0</v>
          </cell>
          <cell r="GH909">
            <v>0</v>
          </cell>
          <cell r="GI909">
            <v>0</v>
          </cell>
          <cell r="GJ909">
            <v>0</v>
          </cell>
          <cell r="GK909">
            <v>0</v>
          </cell>
          <cell r="GL909">
            <v>0</v>
          </cell>
          <cell r="GM909">
            <v>0</v>
          </cell>
          <cell r="GN909">
            <v>0</v>
          </cell>
          <cell r="GO909">
            <v>0</v>
          </cell>
          <cell r="GP909">
            <v>0</v>
          </cell>
          <cell r="GQ909">
            <v>0</v>
          </cell>
          <cell r="GR909">
            <v>0</v>
          </cell>
          <cell r="GS909">
            <v>0</v>
          </cell>
          <cell r="GT909">
            <v>0</v>
          </cell>
          <cell r="GU909">
            <v>0</v>
          </cell>
          <cell r="GV909">
            <v>0</v>
          </cell>
          <cell r="GW909">
            <v>0</v>
          </cell>
          <cell r="GX909">
            <v>0</v>
          </cell>
          <cell r="GY909">
            <v>0</v>
          </cell>
          <cell r="GZ909">
            <v>0</v>
          </cell>
          <cell r="HA909">
            <v>0</v>
          </cell>
          <cell r="HB909">
            <v>0</v>
          </cell>
          <cell r="HC909">
            <v>0</v>
          </cell>
          <cell r="HD909">
            <v>0</v>
          </cell>
          <cell r="HE909">
            <v>0</v>
          </cell>
          <cell r="HF909">
            <v>0</v>
          </cell>
          <cell r="HG909">
            <v>0</v>
          </cell>
          <cell r="HH909">
            <v>0</v>
          </cell>
          <cell r="HI909">
            <v>0</v>
          </cell>
          <cell r="HJ909">
            <v>0</v>
          </cell>
          <cell r="HK909">
            <v>0</v>
          </cell>
          <cell r="HL909">
            <v>0</v>
          </cell>
          <cell r="HM909">
            <v>0</v>
          </cell>
          <cell r="HN909">
            <v>0</v>
          </cell>
          <cell r="HO909">
            <v>0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0</v>
          </cell>
          <cell r="HU909">
            <v>0</v>
          </cell>
          <cell r="HV909">
            <v>0</v>
          </cell>
          <cell r="HW909">
            <v>0</v>
          </cell>
          <cell r="HX909">
            <v>0</v>
          </cell>
          <cell r="HY909">
            <v>0</v>
          </cell>
          <cell r="HZ909">
            <v>0</v>
          </cell>
          <cell r="IA909">
            <v>0</v>
          </cell>
          <cell r="IB909">
            <v>0</v>
          </cell>
          <cell r="IC909">
            <v>0</v>
          </cell>
          <cell r="ID909">
            <v>0</v>
          </cell>
          <cell r="IE909">
            <v>0</v>
          </cell>
          <cell r="IF909">
            <v>0</v>
          </cell>
          <cell r="IG909">
            <v>0</v>
          </cell>
          <cell r="IH909">
            <v>0</v>
          </cell>
          <cell r="II909">
            <v>0</v>
          </cell>
          <cell r="IJ909">
            <v>0</v>
          </cell>
          <cell r="IK909">
            <v>0</v>
          </cell>
          <cell r="IL909">
            <v>0</v>
          </cell>
          <cell r="IM909">
            <v>0</v>
          </cell>
          <cell r="IN909">
            <v>0</v>
          </cell>
          <cell r="IO909">
            <v>0</v>
          </cell>
          <cell r="IP909">
            <v>0</v>
          </cell>
          <cell r="IQ909">
            <v>0</v>
          </cell>
          <cell r="IR909">
            <v>0</v>
          </cell>
          <cell r="IS909">
            <v>0</v>
          </cell>
          <cell r="IT909">
            <v>0</v>
          </cell>
          <cell r="IU909">
            <v>0</v>
          </cell>
          <cell r="IV909">
            <v>0</v>
          </cell>
          <cell r="IW909">
            <v>0</v>
          </cell>
          <cell r="IX909">
            <v>0</v>
          </cell>
          <cell r="IY909">
            <v>0</v>
          </cell>
          <cell r="IZ909">
            <v>0</v>
          </cell>
          <cell r="JA909">
            <v>0</v>
          </cell>
          <cell r="JB909">
            <v>0</v>
          </cell>
          <cell r="JC909">
            <v>0</v>
          </cell>
          <cell r="JD909">
            <v>0</v>
          </cell>
          <cell r="JE909">
            <v>0</v>
          </cell>
          <cell r="JF909">
            <v>0</v>
          </cell>
          <cell r="JG909">
            <v>0</v>
          </cell>
          <cell r="JH909">
            <v>0</v>
          </cell>
          <cell r="JI909">
            <v>0</v>
          </cell>
          <cell r="JJ909">
            <v>0</v>
          </cell>
          <cell r="JK909">
            <v>0</v>
          </cell>
          <cell r="JL909">
            <v>0</v>
          </cell>
          <cell r="JM909">
            <v>0</v>
          </cell>
          <cell r="JN909">
            <v>0</v>
          </cell>
          <cell r="JO909">
            <v>0</v>
          </cell>
          <cell r="JP909">
            <v>0</v>
          </cell>
          <cell r="JQ909">
            <v>0</v>
          </cell>
        </row>
        <row r="910">
          <cell r="D910" t="str">
            <v>PV_.PC.UTN._.___.Rocket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O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B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G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  <cell r="IH910">
            <v>0</v>
          </cell>
          <cell r="II910">
            <v>0</v>
          </cell>
          <cell r="IJ910">
            <v>0</v>
          </cell>
          <cell r="IK910">
            <v>0</v>
          </cell>
          <cell r="IL910">
            <v>0</v>
          </cell>
          <cell r="IM910">
            <v>0</v>
          </cell>
          <cell r="IN910">
            <v>0</v>
          </cell>
          <cell r="IO910">
            <v>0</v>
          </cell>
          <cell r="IP910">
            <v>0</v>
          </cell>
          <cell r="IQ910">
            <v>0</v>
          </cell>
          <cell r="IR910">
            <v>0</v>
          </cell>
          <cell r="IS910">
            <v>0</v>
          </cell>
          <cell r="IT910">
            <v>0</v>
          </cell>
          <cell r="IU910">
            <v>0</v>
          </cell>
          <cell r="IV910">
            <v>0</v>
          </cell>
          <cell r="IW910">
            <v>0</v>
          </cell>
          <cell r="IX910">
            <v>0</v>
          </cell>
          <cell r="IY910">
            <v>0</v>
          </cell>
          <cell r="IZ910">
            <v>0</v>
          </cell>
          <cell r="JA910">
            <v>0</v>
          </cell>
          <cell r="JB910">
            <v>0</v>
          </cell>
          <cell r="JC910">
            <v>0</v>
          </cell>
          <cell r="JD910">
            <v>0</v>
          </cell>
          <cell r="JE910">
            <v>0</v>
          </cell>
          <cell r="JF910">
            <v>0</v>
          </cell>
          <cell r="JG910">
            <v>0</v>
          </cell>
          <cell r="JH910">
            <v>0</v>
          </cell>
          <cell r="JI910">
            <v>0</v>
          </cell>
          <cell r="JJ910">
            <v>0</v>
          </cell>
          <cell r="JK910">
            <v>0</v>
          </cell>
          <cell r="JL910">
            <v>0</v>
          </cell>
          <cell r="JM910">
            <v>0</v>
          </cell>
          <cell r="JN910">
            <v>0</v>
          </cell>
          <cell r="JO910">
            <v>0</v>
          </cell>
          <cell r="JP910">
            <v>0</v>
          </cell>
          <cell r="JQ910">
            <v>0</v>
          </cell>
        </row>
        <row r="911">
          <cell r="D911" t="str">
            <v>PV_.PC.UTN._.FB_.Appaloosa Solar IA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0</v>
          </cell>
          <cell r="FF911">
            <v>0</v>
          </cell>
          <cell r="FG911">
            <v>0</v>
          </cell>
          <cell r="FH911">
            <v>0</v>
          </cell>
          <cell r="FI911">
            <v>0</v>
          </cell>
          <cell r="FJ911">
            <v>0</v>
          </cell>
          <cell r="FK911">
            <v>0</v>
          </cell>
          <cell r="FL911">
            <v>0</v>
          </cell>
          <cell r="FM911">
            <v>0</v>
          </cell>
          <cell r="FN911">
            <v>0</v>
          </cell>
          <cell r="FO911">
            <v>0</v>
          </cell>
          <cell r="FP911">
            <v>0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0</v>
          </cell>
          <cell r="GF911">
            <v>0</v>
          </cell>
          <cell r="GG911">
            <v>0</v>
          </cell>
          <cell r="GH911">
            <v>0</v>
          </cell>
          <cell r="GI911">
            <v>0</v>
          </cell>
          <cell r="GJ911">
            <v>0</v>
          </cell>
          <cell r="GK911">
            <v>0</v>
          </cell>
          <cell r="GL911">
            <v>0</v>
          </cell>
          <cell r="GM911">
            <v>0</v>
          </cell>
          <cell r="GN911">
            <v>0</v>
          </cell>
          <cell r="GO911">
            <v>0</v>
          </cell>
          <cell r="GP911">
            <v>0</v>
          </cell>
          <cell r="GQ911">
            <v>0</v>
          </cell>
          <cell r="GR911">
            <v>0</v>
          </cell>
          <cell r="GS911">
            <v>0</v>
          </cell>
          <cell r="GT911">
            <v>0</v>
          </cell>
          <cell r="GU911">
            <v>0</v>
          </cell>
          <cell r="GV911">
            <v>0</v>
          </cell>
          <cell r="GW911">
            <v>0</v>
          </cell>
          <cell r="GX911">
            <v>0</v>
          </cell>
          <cell r="GY911">
            <v>0</v>
          </cell>
          <cell r="GZ911">
            <v>0</v>
          </cell>
          <cell r="HA911">
            <v>0</v>
          </cell>
          <cell r="HB911">
            <v>0</v>
          </cell>
          <cell r="HC911">
            <v>0</v>
          </cell>
          <cell r="HD911">
            <v>0</v>
          </cell>
          <cell r="HE911">
            <v>0</v>
          </cell>
          <cell r="HF911">
            <v>0</v>
          </cell>
          <cell r="HG911">
            <v>0</v>
          </cell>
          <cell r="HH911">
            <v>0</v>
          </cell>
          <cell r="HI911">
            <v>0</v>
          </cell>
          <cell r="HJ911">
            <v>0</v>
          </cell>
          <cell r="HK911">
            <v>0</v>
          </cell>
          <cell r="HL911">
            <v>0</v>
          </cell>
          <cell r="HM911">
            <v>0</v>
          </cell>
          <cell r="HN911">
            <v>0</v>
          </cell>
          <cell r="HO911">
            <v>0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0</v>
          </cell>
          <cell r="HU911">
            <v>0</v>
          </cell>
          <cell r="HV911">
            <v>0</v>
          </cell>
          <cell r="HW911">
            <v>0</v>
          </cell>
          <cell r="HX911">
            <v>0</v>
          </cell>
          <cell r="HY911">
            <v>0</v>
          </cell>
          <cell r="HZ911">
            <v>0</v>
          </cell>
          <cell r="IA911">
            <v>0</v>
          </cell>
          <cell r="IB911">
            <v>0</v>
          </cell>
          <cell r="IC911">
            <v>0</v>
          </cell>
          <cell r="ID911">
            <v>0</v>
          </cell>
          <cell r="IE911">
            <v>0</v>
          </cell>
          <cell r="IF911">
            <v>0</v>
          </cell>
          <cell r="IG911">
            <v>0</v>
          </cell>
          <cell r="IH911">
            <v>0</v>
          </cell>
          <cell r="II911">
            <v>0</v>
          </cell>
          <cell r="IJ911">
            <v>0</v>
          </cell>
          <cell r="IK911">
            <v>0</v>
          </cell>
          <cell r="IL911">
            <v>0</v>
          </cell>
          <cell r="IM911">
            <v>0</v>
          </cell>
          <cell r="IN911">
            <v>0</v>
          </cell>
          <cell r="IO911">
            <v>0</v>
          </cell>
          <cell r="IP911">
            <v>0</v>
          </cell>
          <cell r="IQ911">
            <v>0</v>
          </cell>
          <cell r="IR911">
            <v>0</v>
          </cell>
          <cell r="IS911">
            <v>0</v>
          </cell>
          <cell r="IT911">
            <v>0</v>
          </cell>
          <cell r="IU911">
            <v>0</v>
          </cell>
          <cell r="IV911">
            <v>0</v>
          </cell>
          <cell r="IW911">
            <v>0</v>
          </cell>
          <cell r="IX911">
            <v>0</v>
          </cell>
          <cell r="IY911">
            <v>0</v>
          </cell>
          <cell r="IZ911">
            <v>0</v>
          </cell>
          <cell r="JA911">
            <v>0</v>
          </cell>
          <cell r="JB911">
            <v>0</v>
          </cell>
          <cell r="JC911">
            <v>0</v>
          </cell>
          <cell r="JD911">
            <v>0</v>
          </cell>
          <cell r="JE911">
            <v>0</v>
          </cell>
          <cell r="JF911">
            <v>0</v>
          </cell>
          <cell r="JG911">
            <v>0</v>
          </cell>
          <cell r="JH911">
            <v>0</v>
          </cell>
          <cell r="JI911">
            <v>0</v>
          </cell>
          <cell r="JJ911">
            <v>0</v>
          </cell>
          <cell r="JK911">
            <v>0</v>
          </cell>
          <cell r="JL911">
            <v>0</v>
          </cell>
          <cell r="JM911">
            <v>0</v>
          </cell>
          <cell r="JN911">
            <v>0</v>
          </cell>
          <cell r="JO911">
            <v>0</v>
          </cell>
          <cell r="JP911">
            <v>0</v>
          </cell>
          <cell r="JQ911">
            <v>0</v>
          </cell>
        </row>
        <row r="912">
          <cell r="D912" t="str">
            <v>PV_.PC.UTN._.FB_.Appaloosa Solar IB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  <cell r="EE912">
            <v>0</v>
          </cell>
          <cell r="EF912">
            <v>0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0</v>
          </cell>
          <cell r="FF912">
            <v>0</v>
          </cell>
          <cell r="FG912">
            <v>0</v>
          </cell>
          <cell r="FH912">
            <v>0</v>
          </cell>
          <cell r="FI912">
            <v>0</v>
          </cell>
          <cell r="FJ912">
            <v>0</v>
          </cell>
          <cell r="FK912">
            <v>0</v>
          </cell>
          <cell r="FL912">
            <v>0</v>
          </cell>
          <cell r="FM912">
            <v>0</v>
          </cell>
          <cell r="FN912">
            <v>0</v>
          </cell>
          <cell r="FO912">
            <v>0</v>
          </cell>
          <cell r="FP912">
            <v>0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0</v>
          </cell>
          <cell r="GF912">
            <v>0</v>
          </cell>
          <cell r="GG912">
            <v>0</v>
          </cell>
          <cell r="GH912">
            <v>0</v>
          </cell>
          <cell r="GI912">
            <v>0</v>
          </cell>
          <cell r="GJ912">
            <v>0</v>
          </cell>
          <cell r="GK912">
            <v>0</v>
          </cell>
          <cell r="GL912">
            <v>0</v>
          </cell>
          <cell r="GM912">
            <v>0</v>
          </cell>
          <cell r="GN912">
            <v>0</v>
          </cell>
          <cell r="GO912">
            <v>0</v>
          </cell>
          <cell r="GP912">
            <v>0</v>
          </cell>
          <cell r="GQ912">
            <v>0</v>
          </cell>
          <cell r="GR912">
            <v>0</v>
          </cell>
          <cell r="GS912">
            <v>0</v>
          </cell>
          <cell r="GT912">
            <v>0</v>
          </cell>
          <cell r="GU912">
            <v>0</v>
          </cell>
          <cell r="GV912">
            <v>0</v>
          </cell>
          <cell r="GW912">
            <v>0</v>
          </cell>
          <cell r="GX912">
            <v>0</v>
          </cell>
          <cell r="GY912">
            <v>0</v>
          </cell>
          <cell r="GZ912">
            <v>0</v>
          </cell>
          <cell r="HA912">
            <v>0</v>
          </cell>
          <cell r="HB912">
            <v>0</v>
          </cell>
          <cell r="HC912">
            <v>0</v>
          </cell>
          <cell r="HD912">
            <v>0</v>
          </cell>
          <cell r="HE912">
            <v>0</v>
          </cell>
          <cell r="HF912">
            <v>0</v>
          </cell>
          <cell r="HG912">
            <v>0</v>
          </cell>
          <cell r="HH912">
            <v>0</v>
          </cell>
          <cell r="HI912">
            <v>0</v>
          </cell>
          <cell r="HJ912">
            <v>0</v>
          </cell>
          <cell r="HK912">
            <v>0</v>
          </cell>
          <cell r="HL912">
            <v>0</v>
          </cell>
          <cell r="HM912">
            <v>0</v>
          </cell>
          <cell r="HN912">
            <v>0</v>
          </cell>
          <cell r="HO912">
            <v>0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0</v>
          </cell>
          <cell r="HU912">
            <v>0</v>
          </cell>
          <cell r="HV912">
            <v>0</v>
          </cell>
          <cell r="HW912">
            <v>0</v>
          </cell>
          <cell r="HX912">
            <v>0</v>
          </cell>
          <cell r="HY912">
            <v>0</v>
          </cell>
          <cell r="HZ912">
            <v>0</v>
          </cell>
          <cell r="IA912">
            <v>0</v>
          </cell>
          <cell r="IB912">
            <v>0</v>
          </cell>
          <cell r="IC912">
            <v>0</v>
          </cell>
          <cell r="ID912">
            <v>0</v>
          </cell>
          <cell r="IE912">
            <v>0</v>
          </cell>
          <cell r="IF912">
            <v>0</v>
          </cell>
          <cell r="IG912">
            <v>0</v>
          </cell>
          <cell r="IH912">
            <v>0</v>
          </cell>
          <cell r="II912">
            <v>0</v>
          </cell>
          <cell r="IJ912">
            <v>0</v>
          </cell>
          <cell r="IK912">
            <v>0</v>
          </cell>
          <cell r="IL912">
            <v>0</v>
          </cell>
          <cell r="IM912">
            <v>0</v>
          </cell>
          <cell r="IN912">
            <v>0</v>
          </cell>
          <cell r="IO912">
            <v>0</v>
          </cell>
          <cell r="IP912">
            <v>0</v>
          </cell>
          <cell r="IQ912">
            <v>0</v>
          </cell>
          <cell r="IR912">
            <v>0</v>
          </cell>
          <cell r="IS912">
            <v>0</v>
          </cell>
          <cell r="IT912">
            <v>0</v>
          </cell>
          <cell r="IU912">
            <v>0</v>
          </cell>
          <cell r="IV912">
            <v>0</v>
          </cell>
          <cell r="IW912">
            <v>0</v>
          </cell>
          <cell r="IX912">
            <v>0</v>
          </cell>
          <cell r="IY912">
            <v>0</v>
          </cell>
          <cell r="IZ912">
            <v>0</v>
          </cell>
          <cell r="JA912">
            <v>0</v>
          </cell>
          <cell r="JB912">
            <v>0</v>
          </cell>
          <cell r="JC912">
            <v>0</v>
          </cell>
          <cell r="JD912">
            <v>0</v>
          </cell>
          <cell r="JE912">
            <v>0</v>
          </cell>
          <cell r="JF912">
            <v>0</v>
          </cell>
          <cell r="JG912">
            <v>0</v>
          </cell>
          <cell r="JH912">
            <v>0</v>
          </cell>
          <cell r="JI912">
            <v>0</v>
          </cell>
          <cell r="JJ912">
            <v>0</v>
          </cell>
          <cell r="JK912">
            <v>0</v>
          </cell>
          <cell r="JL912">
            <v>0</v>
          </cell>
          <cell r="JM912">
            <v>0</v>
          </cell>
          <cell r="JN912">
            <v>0</v>
          </cell>
          <cell r="JO912">
            <v>0</v>
          </cell>
          <cell r="JP912">
            <v>0</v>
          </cell>
          <cell r="JQ912">
            <v>0</v>
          </cell>
        </row>
        <row r="913">
          <cell r="D913" t="str">
            <v>PV_.PC.UTN._.IHC.Castle Solar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0</v>
          </cell>
          <cell r="FF913">
            <v>0</v>
          </cell>
          <cell r="FG913">
            <v>0</v>
          </cell>
          <cell r="FH913">
            <v>0</v>
          </cell>
          <cell r="FI913">
            <v>0</v>
          </cell>
          <cell r="FJ913">
            <v>0</v>
          </cell>
          <cell r="FK913">
            <v>0</v>
          </cell>
          <cell r="FL913">
            <v>0</v>
          </cell>
          <cell r="FM913">
            <v>0</v>
          </cell>
          <cell r="FN913">
            <v>0</v>
          </cell>
          <cell r="FO913">
            <v>0</v>
          </cell>
          <cell r="FP913">
            <v>0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0</v>
          </cell>
          <cell r="GF913">
            <v>0</v>
          </cell>
          <cell r="GG913">
            <v>0</v>
          </cell>
          <cell r="GH913">
            <v>0</v>
          </cell>
          <cell r="GI913">
            <v>0</v>
          </cell>
          <cell r="GJ913">
            <v>0</v>
          </cell>
          <cell r="GK913">
            <v>0</v>
          </cell>
          <cell r="GL913">
            <v>0</v>
          </cell>
          <cell r="GM913">
            <v>0</v>
          </cell>
          <cell r="GN913">
            <v>0</v>
          </cell>
          <cell r="GO913">
            <v>0</v>
          </cell>
          <cell r="GP913">
            <v>0</v>
          </cell>
          <cell r="GQ913">
            <v>0</v>
          </cell>
          <cell r="GR913">
            <v>0</v>
          </cell>
          <cell r="GS913">
            <v>0</v>
          </cell>
          <cell r="GT913">
            <v>0</v>
          </cell>
          <cell r="GU913">
            <v>0</v>
          </cell>
          <cell r="GV913">
            <v>0</v>
          </cell>
          <cell r="GW913">
            <v>0</v>
          </cell>
          <cell r="GX913">
            <v>0</v>
          </cell>
          <cell r="GY913">
            <v>0</v>
          </cell>
          <cell r="GZ913">
            <v>0</v>
          </cell>
          <cell r="HA913">
            <v>0</v>
          </cell>
          <cell r="HB913">
            <v>0</v>
          </cell>
          <cell r="HC913">
            <v>0</v>
          </cell>
          <cell r="HD913">
            <v>0</v>
          </cell>
          <cell r="HE913">
            <v>0</v>
          </cell>
          <cell r="HF913">
            <v>0</v>
          </cell>
          <cell r="HG913">
            <v>0</v>
          </cell>
          <cell r="HH913">
            <v>0</v>
          </cell>
          <cell r="HI913">
            <v>0</v>
          </cell>
          <cell r="HJ913">
            <v>0</v>
          </cell>
          <cell r="HK913">
            <v>0</v>
          </cell>
          <cell r="HL913">
            <v>0</v>
          </cell>
          <cell r="HM913">
            <v>0</v>
          </cell>
          <cell r="HN913">
            <v>0</v>
          </cell>
          <cell r="HO913">
            <v>0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0</v>
          </cell>
          <cell r="HU913">
            <v>0</v>
          </cell>
          <cell r="HV913">
            <v>0</v>
          </cell>
          <cell r="HW913">
            <v>0</v>
          </cell>
          <cell r="HX913">
            <v>0</v>
          </cell>
          <cell r="HY913">
            <v>0</v>
          </cell>
          <cell r="HZ913">
            <v>0</v>
          </cell>
          <cell r="IA913">
            <v>0</v>
          </cell>
          <cell r="IB913">
            <v>0</v>
          </cell>
          <cell r="IC913">
            <v>0</v>
          </cell>
          <cell r="ID913">
            <v>0</v>
          </cell>
          <cell r="IE913">
            <v>0</v>
          </cell>
          <cell r="IF913">
            <v>0</v>
          </cell>
          <cell r="IG913">
            <v>0</v>
          </cell>
          <cell r="IH913">
            <v>0</v>
          </cell>
          <cell r="II913">
            <v>0</v>
          </cell>
          <cell r="IJ913">
            <v>0</v>
          </cell>
          <cell r="IK913">
            <v>0</v>
          </cell>
          <cell r="IL913">
            <v>0</v>
          </cell>
          <cell r="IM913">
            <v>0</v>
          </cell>
          <cell r="IN913">
            <v>0</v>
          </cell>
          <cell r="IO913">
            <v>0</v>
          </cell>
          <cell r="IP913">
            <v>0</v>
          </cell>
          <cell r="IQ913">
            <v>0</v>
          </cell>
          <cell r="IR913">
            <v>0</v>
          </cell>
          <cell r="IS913">
            <v>0</v>
          </cell>
          <cell r="IT913">
            <v>0</v>
          </cell>
          <cell r="IU913">
            <v>0</v>
          </cell>
          <cell r="IV913">
            <v>0</v>
          </cell>
          <cell r="IW913">
            <v>0</v>
          </cell>
          <cell r="IX913">
            <v>0</v>
          </cell>
          <cell r="IY913">
            <v>0</v>
          </cell>
          <cell r="IZ913">
            <v>0</v>
          </cell>
          <cell r="JA913">
            <v>0</v>
          </cell>
          <cell r="JB913">
            <v>0</v>
          </cell>
          <cell r="JC913">
            <v>0</v>
          </cell>
          <cell r="JD913">
            <v>0</v>
          </cell>
          <cell r="JE913">
            <v>0</v>
          </cell>
          <cell r="JF913">
            <v>0</v>
          </cell>
          <cell r="JG913">
            <v>0</v>
          </cell>
          <cell r="JH913">
            <v>0</v>
          </cell>
          <cell r="JI913">
            <v>0</v>
          </cell>
          <cell r="JJ913">
            <v>0</v>
          </cell>
          <cell r="JK913">
            <v>0</v>
          </cell>
          <cell r="JL913">
            <v>0</v>
          </cell>
          <cell r="JM913">
            <v>0</v>
          </cell>
          <cell r="JN913">
            <v>0</v>
          </cell>
          <cell r="JO913">
            <v>0</v>
          </cell>
          <cell r="JP913">
            <v>0</v>
          </cell>
          <cell r="JQ913">
            <v>0</v>
          </cell>
        </row>
        <row r="914">
          <cell r="D914" t="str">
            <v>PV_.PC.UTN._.UoU.Castle Solar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O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B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G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  <cell r="IH914">
            <v>0</v>
          </cell>
          <cell r="II914">
            <v>0</v>
          </cell>
          <cell r="IJ914">
            <v>0</v>
          </cell>
          <cell r="IK914">
            <v>0</v>
          </cell>
          <cell r="IL914">
            <v>0</v>
          </cell>
          <cell r="IM914">
            <v>0</v>
          </cell>
          <cell r="IN914">
            <v>0</v>
          </cell>
          <cell r="IO914">
            <v>0</v>
          </cell>
          <cell r="IP914">
            <v>0</v>
          </cell>
          <cell r="IQ914">
            <v>0</v>
          </cell>
          <cell r="IR914">
            <v>0</v>
          </cell>
          <cell r="IS914">
            <v>0</v>
          </cell>
          <cell r="IT914">
            <v>0</v>
          </cell>
          <cell r="IU914">
            <v>0</v>
          </cell>
          <cell r="IV914">
            <v>0</v>
          </cell>
          <cell r="IW914">
            <v>0</v>
          </cell>
          <cell r="IX914">
            <v>0</v>
          </cell>
          <cell r="IY914">
            <v>0</v>
          </cell>
          <cell r="IZ914">
            <v>0</v>
          </cell>
          <cell r="JA914">
            <v>0</v>
          </cell>
          <cell r="JB914">
            <v>0</v>
          </cell>
          <cell r="JC914">
            <v>0</v>
          </cell>
          <cell r="JD914">
            <v>0</v>
          </cell>
          <cell r="JE914">
            <v>0</v>
          </cell>
          <cell r="JF914">
            <v>0</v>
          </cell>
          <cell r="JG914">
            <v>0</v>
          </cell>
          <cell r="JH914">
            <v>0</v>
          </cell>
          <cell r="JI914">
            <v>0</v>
          </cell>
          <cell r="JJ914">
            <v>0</v>
          </cell>
          <cell r="JK914">
            <v>0</v>
          </cell>
          <cell r="JL914">
            <v>0</v>
          </cell>
          <cell r="JM914">
            <v>0</v>
          </cell>
          <cell r="JN914">
            <v>0</v>
          </cell>
          <cell r="JO914">
            <v>0</v>
          </cell>
          <cell r="JP914">
            <v>0</v>
          </cell>
          <cell r="JQ914">
            <v>0</v>
          </cell>
        </row>
        <row r="915">
          <cell r="D915" t="str">
            <v>PV_.PC.UTS._.___.Hornshadow I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-9.1041526299668476</v>
          </cell>
          <cell r="S915">
            <v>-31.938363589997607</v>
          </cell>
          <cell r="T915">
            <v>0</v>
          </cell>
          <cell r="U915">
            <v>-14.208783680001943</v>
          </cell>
          <cell r="V915">
            <v>37.042994639999961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123.81171524996171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38.267004080000333</v>
          </cell>
          <cell r="EN915">
            <v>0</v>
          </cell>
          <cell r="EO915">
            <v>85.544711170001392</v>
          </cell>
          <cell r="EP915">
            <v>0</v>
          </cell>
          <cell r="EQ915">
            <v>0</v>
          </cell>
          <cell r="ER915">
            <v>43.676138899987563</v>
          </cell>
          <cell r="ES915">
            <v>0</v>
          </cell>
          <cell r="ET915">
            <v>-124.22714613000062</v>
          </cell>
          <cell r="EU915">
            <v>-48.869075229998998</v>
          </cell>
          <cell r="EV915">
            <v>-78.9346588399967</v>
          </cell>
          <cell r="EW915">
            <v>295.7070190999948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-199.26974863000214</v>
          </cell>
          <cell r="FF915">
            <v>0</v>
          </cell>
          <cell r="FG915">
            <v>-155.6694066500022</v>
          </cell>
          <cell r="FH915">
            <v>-86.988601540004311</v>
          </cell>
          <cell r="FI915">
            <v>139.58234522999919</v>
          </cell>
          <cell r="FJ915">
            <v>-96.194085669998458</v>
          </cell>
          <cell r="FK915">
            <v>0</v>
          </cell>
          <cell r="FL915">
            <v>0</v>
          </cell>
          <cell r="FM915">
            <v>0</v>
          </cell>
          <cell r="FN915">
            <v>0</v>
          </cell>
          <cell r="FO915">
            <v>0</v>
          </cell>
          <cell r="FP915">
            <v>0</v>
          </cell>
          <cell r="FQ915">
            <v>0</v>
          </cell>
          <cell r="FR915">
            <v>-89.377227589982795</v>
          </cell>
          <cell r="FS915">
            <v>0</v>
          </cell>
          <cell r="FT915">
            <v>0</v>
          </cell>
          <cell r="FU915">
            <v>-22.370694019999064</v>
          </cell>
          <cell r="FV915">
            <v>0</v>
          </cell>
          <cell r="FW915">
            <v>27.083466430005501</v>
          </cell>
          <cell r="FX915">
            <v>-94.08999999999287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-298.22607443001471</v>
          </cell>
          <cell r="GF915">
            <v>0</v>
          </cell>
          <cell r="GG915">
            <v>53.414378559999022</v>
          </cell>
          <cell r="GH915">
            <v>-394.31660629000362</v>
          </cell>
          <cell r="GI915">
            <v>67.823983659993246</v>
          </cell>
          <cell r="GJ915">
            <v>-19.337842799999635</v>
          </cell>
          <cell r="GK915">
            <v>-68.189083299996128</v>
          </cell>
          <cell r="GL915">
            <v>0</v>
          </cell>
          <cell r="GM915">
            <v>0</v>
          </cell>
          <cell r="GN915">
            <v>0</v>
          </cell>
          <cell r="GO915">
            <v>62.379095739997865</v>
          </cell>
          <cell r="GP915">
            <v>0</v>
          </cell>
          <cell r="GQ915">
            <v>0</v>
          </cell>
          <cell r="GR915">
            <v>84.207288490026258</v>
          </cell>
          <cell r="GS915">
            <v>0</v>
          </cell>
          <cell r="GT915">
            <v>0</v>
          </cell>
          <cell r="GU915">
            <v>6.4917756499999086</v>
          </cell>
          <cell r="GV915">
            <v>-15.3744871600029</v>
          </cell>
          <cell r="GW915">
            <v>93.090000000000146</v>
          </cell>
          <cell r="GX915">
            <v>0</v>
          </cell>
          <cell r="GY915">
            <v>0</v>
          </cell>
          <cell r="GZ915">
            <v>0</v>
          </cell>
          <cell r="HA915">
            <v>0</v>
          </cell>
          <cell r="HB915">
            <v>0</v>
          </cell>
          <cell r="HC915">
            <v>0</v>
          </cell>
          <cell r="HD915">
            <v>0</v>
          </cell>
          <cell r="HE915">
            <v>-69.404802539967932</v>
          </cell>
          <cell r="HF915">
            <v>0</v>
          </cell>
          <cell r="HG915">
            <v>79.830467990001125</v>
          </cell>
          <cell r="HH915">
            <v>8.8104084200022044</v>
          </cell>
          <cell r="HI915">
            <v>-124.26468663999549</v>
          </cell>
          <cell r="HJ915">
            <v>-33.780992310006695</v>
          </cell>
          <cell r="HK915">
            <v>0</v>
          </cell>
          <cell r="HL915">
            <v>0</v>
          </cell>
          <cell r="HM915">
            <v>0</v>
          </cell>
          <cell r="HN915">
            <v>0</v>
          </cell>
          <cell r="HO915">
            <v>0</v>
          </cell>
          <cell r="HP915">
            <v>0</v>
          </cell>
          <cell r="HQ915">
            <v>0</v>
          </cell>
          <cell r="HR915">
            <v>-140.33272087998921</v>
          </cell>
          <cell r="HS915">
            <v>0</v>
          </cell>
          <cell r="HT915">
            <v>0</v>
          </cell>
          <cell r="HU915">
            <v>-61.12460426999678</v>
          </cell>
          <cell r="HV915">
            <v>-79.208116609996068</v>
          </cell>
          <cell r="HW915">
            <v>0</v>
          </cell>
          <cell r="HX915">
            <v>0</v>
          </cell>
          <cell r="HY915">
            <v>0</v>
          </cell>
          <cell r="HZ915">
            <v>0</v>
          </cell>
          <cell r="IA915">
            <v>0</v>
          </cell>
          <cell r="IB915">
            <v>0</v>
          </cell>
          <cell r="IC915">
            <v>0</v>
          </cell>
          <cell r="ID915">
            <v>0</v>
          </cell>
          <cell r="IE915">
            <v>0</v>
          </cell>
          <cell r="IF915">
            <v>0</v>
          </cell>
          <cell r="IG915">
            <v>0</v>
          </cell>
          <cell r="IH915">
            <v>0</v>
          </cell>
          <cell r="II915">
            <v>0</v>
          </cell>
          <cell r="IJ915">
            <v>0</v>
          </cell>
          <cell r="IK915">
            <v>0</v>
          </cell>
          <cell r="IL915">
            <v>0</v>
          </cell>
          <cell r="IM915">
            <v>0</v>
          </cell>
          <cell r="IN915">
            <v>0</v>
          </cell>
          <cell r="IO915">
            <v>0</v>
          </cell>
          <cell r="IP915">
            <v>0</v>
          </cell>
          <cell r="IQ915">
            <v>0</v>
          </cell>
          <cell r="IR915">
            <v>-68.499713739962317</v>
          </cell>
          <cell r="IS915">
            <v>0</v>
          </cell>
          <cell r="IT915">
            <v>0</v>
          </cell>
          <cell r="IU915">
            <v>-68.499713739998697</v>
          </cell>
          <cell r="IV915">
            <v>0</v>
          </cell>
          <cell r="IW915">
            <v>0</v>
          </cell>
          <cell r="IX915">
            <v>0</v>
          </cell>
          <cell r="IY915">
            <v>0</v>
          </cell>
          <cell r="IZ915">
            <v>0</v>
          </cell>
          <cell r="JA915">
            <v>0</v>
          </cell>
          <cell r="JB915">
            <v>0</v>
          </cell>
          <cell r="JC915">
            <v>0</v>
          </cell>
          <cell r="JD915">
            <v>0</v>
          </cell>
          <cell r="JE915">
            <v>0</v>
          </cell>
          <cell r="JF915">
            <v>0</v>
          </cell>
          <cell r="JG915">
            <v>0</v>
          </cell>
          <cell r="JH915">
            <v>0</v>
          </cell>
          <cell r="JI915">
            <v>0</v>
          </cell>
          <cell r="JJ915">
            <v>0</v>
          </cell>
          <cell r="JK915">
            <v>0</v>
          </cell>
          <cell r="JL915">
            <v>0</v>
          </cell>
          <cell r="JM915">
            <v>0</v>
          </cell>
          <cell r="JN915">
            <v>0</v>
          </cell>
          <cell r="JO915">
            <v>0</v>
          </cell>
          <cell r="JP915">
            <v>0</v>
          </cell>
          <cell r="JQ915">
            <v>0</v>
          </cell>
        </row>
        <row r="916">
          <cell r="D916" t="str">
            <v>PV_.PC.UTS._.___.Hornshadow II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-55.089138030074537</v>
          </cell>
          <cell r="S916">
            <v>16.537054199998238</v>
          </cell>
          <cell r="T916">
            <v>0</v>
          </cell>
          <cell r="U916">
            <v>0</v>
          </cell>
          <cell r="V916">
            <v>-71.626192229996377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  <cell r="EE916">
            <v>145.21347134001553</v>
          </cell>
          <cell r="EF916">
            <v>0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4.1453358700018725</v>
          </cell>
          <cell r="EN916">
            <v>78.533710240000801</v>
          </cell>
          <cell r="EO916">
            <v>62.534425229998305</v>
          </cell>
          <cell r="EP916">
            <v>0</v>
          </cell>
          <cell r="EQ916">
            <v>0</v>
          </cell>
          <cell r="ER916">
            <v>-310.99559852998937</v>
          </cell>
          <cell r="ES916">
            <v>0</v>
          </cell>
          <cell r="ET916">
            <v>-311.90601096999671</v>
          </cell>
          <cell r="EU916">
            <v>-351.14983684000254</v>
          </cell>
          <cell r="EV916">
            <v>249.94214157000533</v>
          </cell>
          <cell r="EW916">
            <v>102.11810771001183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-53.120830349973403</v>
          </cell>
          <cell r="FF916">
            <v>0</v>
          </cell>
          <cell r="FG916">
            <v>-197.20336214999043</v>
          </cell>
          <cell r="FH916">
            <v>150.78037671000129</v>
          </cell>
          <cell r="FI916">
            <v>48.531807549996302</v>
          </cell>
          <cell r="FJ916">
            <v>-55.229652460009675</v>
          </cell>
          <cell r="FK916">
            <v>0</v>
          </cell>
          <cell r="FL916">
            <v>0</v>
          </cell>
          <cell r="FM916">
            <v>0</v>
          </cell>
          <cell r="FN916">
            <v>0</v>
          </cell>
          <cell r="FO916">
            <v>0</v>
          </cell>
          <cell r="FP916">
            <v>0</v>
          </cell>
          <cell r="FQ916">
            <v>0</v>
          </cell>
          <cell r="FR916">
            <v>-284.63302448997274</v>
          </cell>
          <cell r="FS916">
            <v>0</v>
          </cell>
          <cell r="FT916">
            <v>0</v>
          </cell>
          <cell r="FU916">
            <v>-209.02224099999512</v>
          </cell>
          <cell r="FV916">
            <v>102.83763428999373</v>
          </cell>
          <cell r="FW916">
            <v>9.7315822199961985</v>
          </cell>
          <cell r="FX916">
            <v>-188.18000000000029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264.61468121001963</v>
          </cell>
          <cell r="GF916">
            <v>0</v>
          </cell>
          <cell r="GG916">
            <v>176.88551192999876</v>
          </cell>
          <cell r="GH916">
            <v>-121.19802811999762</v>
          </cell>
          <cell r="GI916">
            <v>135.64796732999821</v>
          </cell>
          <cell r="GJ916">
            <v>53.458325820000027</v>
          </cell>
          <cell r="GK916">
            <v>0</v>
          </cell>
          <cell r="GL916">
            <v>0</v>
          </cell>
          <cell r="GM916">
            <v>0</v>
          </cell>
          <cell r="GN916">
            <v>0</v>
          </cell>
          <cell r="GO916">
            <v>19.820904250002059</v>
          </cell>
          <cell r="GP916">
            <v>0</v>
          </cell>
          <cell r="GQ916">
            <v>0</v>
          </cell>
          <cell r="GR916">
            <v>-363.30788922996726</v>
          </cell>
          <cell r="GS916">
            <v>0</v>
          </cell>
          <cell r="GT916">
            <v>0</v>
          </cell>
          <cell r="GU916">
            <v>-461.24928131000343</v>
          </cell>
          <cell r="GV916">
            <v>-24.678679609998653</v>
          </cell>
          <cell r="GW916">
            <v>122.62007169000572</v>
          </cell>
          <cell r="GX916">
            <v>0</v>
          </cell>
          <cell r="GY916">
            <v>0</v>
          </cell>
          <cell r="GZ916">
            <v>0</v>
          </cell>
          <cell r="HA916">
            <v>0</v>
          </cell>
          <cell r="HB916">
            <v>0</v>
          </cell>
          <cell r="HC916">
            <v>0</v>
          </cell>
          <cell r="HD916">
            <v>0</v>
          </cell>
          <cell r="HE916">
            <v>-265.7851750300033</v>
          </cell>
          <cell r="HF916">
            <v>0</v>
          </cell>
          <cell r="HG916">
            <v>10.683083210002223</v>
          </cell>
          <cell r="HH916">
            <v>-4.1244337400057702</v>
          </cell>
          <cell r="HI916">
            <v>-272.3431698899949</v>
          </cell>
          <cell r="HJ916">
            <v>-6.5461000485811383E-4</v>
          </cell>
          <cell r="HK916">
            <v>0</v>
          </cell>
          <cell r="HL916">
            <v>0</v>
          </cell>
          <cell r="HM916">
            <v>0</v>
          </cell>
          <cell r="HN916">
            <v>0</v>
          </cell>
          <cell r="HO916">
            <v>0</v>
          </cell>
          <cell r="HP916">
            <v>0</v>
          </cell>
          <cell r="HQ916">
            <v>0</v>
          </cell>
          <cell r="HR916">
            <v>-289.87434692005627</v>
          </cell>
          <cell r="HS916">
            <v>0</v>
          </cell>
          <cell r="HT916">
            <v>0</v>
          </cell>
          <cell r="HU916">
            <v>-142.96284424000623</v>
          </cell>
          <cell r="HV916">
            <v>-146.9115026799991</v>
          </cell>
          <cell r="HW916">
            <v>0</v>
          </cell>
          <cell r="HX916">
            <v>0</v>
          </cell>
          <cell r="HY916">
            <v>0</v>
          </cell>
          <cell r="HZ916">
            <v>0</v>
          </cell>
          <cell r="IA916">
            <v>0</v>
          </cell>
          <cell r="IB916">
            <v>0</v>
          </cell>
          <cell r="IC916">
            <v>0</v>
          </cell>
          <cell r="ID916">
            <v>0</v>
          </cell>
          <cell r="IE916">
            <v>0</v>
          </cell>
          <cell r="IF916">
            <v>0</v>
          </cell>
          <cell r="IG916">
            <v>0</v>
          </cell>
          <cell r="IH916">
            <v>0</v>
          </cell>
          <cell r="II916">
            <v>0</v>
          </cell>
          <cell r="IJ916">
            <v>0</v>
          </cell>
          <cell r="IK916">
            <v>0</v>
          </cell>
          <cell r="IL916">
            <v>0</v>
          </cell>
          <cell r="IM916">
            <v>0</v>
          </cell>
          <cell r="IN916">
            <v>0</v>
          </cell>
          <cell r="IO916">
            <v>0</v>
          </cell>
          <cell r="IP916">
            <v>0</v>
          </cell>
          <cell r="IQ916">
            <v>0</v>
          </cell>
          <cell r="IR916">
            <v>-136.99942748004105</v>
          </cell>
          <cell r="IS916">
            <v>0</v>
          </cell>
          <cell r="IT916">
            <v>0</v>
          </cell>
          <cell r="IU916">
            <v>-136.99942747999739</v>
          </cell>
          <cell r="IV916">
            <v>0</v>
          </cell>
          <cell r="IW916">
            <v>0</v>
          </cell>
          <cell r="IX916">
            <v>0</v>
          </cell>
          <cell r="IY916">
            <v>0</v>
          </cell>
          <cell r="IZ916">
            <v>0</v>
          </cell>
          <cell r="JA916">
            <v>0</v>
          </cell>
          <cell r="JB916">
            <v>0</v>
          </cell>
          <cell r="JC916">
            <v>0</v>
          </cell>
          <cell r="JD916">
            <v>0</v>
          </cell>
          <cell r="JE916">
            <v>0</v>
          </cell>
          <cell r="JF916">
            <v>0</v>
          </cell>
          <cell r="JG916">
            <v>0</v>
          </cell>
          <cell r="JH916">
            <v>0</v>
          </cell>
          <cell r="JI916">
            <v>0</v>
          </cell>
          <cell r="JJ916">
            <v>0</v>
          </cell>
          <cell r="JK916">
            <v>0</v>
          </cell>
          <cell r="JL916">
            <v>0</v>
          </cell>
          <cell r="JM916">
            <v>0</v>
          </cell>
          <cell r="JN916">
            <v>0</v>
          </cell>
          <cell r="JO916">
            <v>0</v>
          </cell>
          <cell r="JP916">
            <v>0</v>
          </cell>
          <cell r="JQ916">
            <v>0</v>
          </cell>
        </row>
        <row r="917">
          <cell r="D917" t="str">
            <v>PV_.PC.UTS._.___.Pavant III LLC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  <cell r="EE917">
            <v>0</v>
          </cell>
          <cell r="EF917">
            <v>0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0</v>
          </cell>
          <cell r="FF917">
            <v>0</v>
          </cell>
          <cell r="FG917">
            <v>0</v>
          </cell>
          <cell r="FH917">
            <v>0</v>
          </cell>
          <cell r="FI917">
            <v>0</v>
          </cell>
          <cell r="FJ917">
            <v>0</v>
          </cell>
          <cell r="FK917">
            <v>0</v>
          </cell>
          <cell r="FL917">
            <v>0</v>
          </cell>
          <cell r="FM917">
            <v>0</v>
          </cell>
          <cell r="FN917">
            <v>0</v>
          </cell>
          <cell r="FO917">
            <v>0</v>
          </cell>
          <cell r="FP917">
            <v>0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0</v>
          </cell>
          <cell r="GF917">
            <v>0</v>
          </cell>
          <cell r="GG917">
            <v>0</v>
          </cell>
          <cell r="GH917">
            <v>0</v>
          </cell>
          <cell r="GI917">
            <v>0</v>
          </cell>
          <cell r="GJ917">
            <v>0</v>
          </cell>
          <cell r="GK917">
            <v>0</v>
          </cell>
          <cell r="GL917">
            <v>0</v>
          </cell>
          <cell r="GM917">
            <v>0</v>
          </cell>
          <cell r="GN917">
            <v>0</v>
          </cell>
          <cell r="GO917">
            <v>0</v>
          </cell>
          <cell r="GP917">
            <v>0</v>
          </cell>
          <cell r="GQ917">
            <v>0</v>
          </cell>
          <cell r="GR917">
            <v>0</v>
          </cell>
          <cell r="GS917">
            <v>0</v>
          </cell>
          <cell r="GT917">
            <v>0</v>
          </cell>
          <cell r="GU917">
            <v>0</v>
          </cell>
          <cell r="GV917">
            <v>0</v>
          </cell>
          <cell r="GW917">
            <v>0</v>
          </cell>
          <cell r="GX917">
            <v>0</v>
          </cell>
          <cell r="GY917">
            <v>0</v>
          </cell>
          <cell r="GZ917">
            <v>0</v>
          </cell>
          <cell r="HA917">
            <v>0</v>
          </cell>
          <cell r="HB917">
            <v>0</v>
          </cell>
          <cell r="HC917">
            <v>0</v>
          </cell>
          <cell r="HD917">
            <v>0</v>
          </cell>
          <cell r="HE917">
            <v>0</v>
          </cell>
          <cell r="HF917">
            <v>0</v>
          </cell>
          <cell r="HG917">
            <v>0</v>
          </cell>
          <cell r="HH917">
            <v>0</v>
          </cell>
          <cell r="HI917">
            <v>0</v>
          </cell>
          <cell r="HJ917">
            <v>0</v>
          </cell>
          <cell r="HK917">
            <v>0</v>
          </cell>
          <cell r="HL917">
            <v>0</v>
          </cell>
          <cell r="HM917">
            <v>0</v>
          </cell>
          <cell r="HN917">
            <v>0</v>
          </cell>
          <cell r="HO917">
            <v>0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0</v>
          </cell>
          <cell r="HU917">
            <v>0</v>
          </cell>
          <cell r="HV917">
            <v>0</v>
          </cell>
          <cell r="HW917">
            <v>0</v>
          </cell>
          <cell r="HX917">
            <v>0</v>
          </cell>
          <cell r="HY917">
            <v>0</v>
          </cell>
          <cell r="HZ917">
            <v>0</v>
          </cell>
          <cell r="IA917">
            <v>0</v>
          </cell>
          <cell r="IB917">
            <v>0</v>
          </cell>
          <cell r="IC917">
            <v>0</v>
          </cell>
          <cell r="ID917">
            <v>0</v>
          </cell>
          <cell r="IE917">
            <v>0</v>
          </cell>
          <cell r="IF917">
            <v>0</v>
          </cell>
          <cell r="IG917">
            <v>0</v>
          </cell>
          <cell r="IH917">
            <v>0</v>
          </cell>
          <cell r="II917">
            <v>0</v>
          </cell>
          <cell r="IJ917">
            <v>0</v>
          </cell>
          <cell r="IK917">
            <v>0</v>
          </cell>
          <cell r="IL917">
            <v>0</v>
          </cell>
          <cell r="IM917">
            <v>0</v>
          </cell>
          <cell r="IN917">
            <v>0</v>
          </cell>
          <cell r="IO917">
            <v>0</v>
          </cell>
          <cell r="IP917">
            <v>0</v>
          </cell>
          <cell r="IQ917">
            <v>0</v>
          </cell>
          <cell r="IR917">
            <v>0</v>
          </cell>
          <cell r="IS917">
            <v>0</v>
          </cell>
          <cell r="IT917">
            <v>0</v>
          </cell>
          <cell r="IU917">
            <v>0</v>
          </cell>
          <cell r="IV917">
            <v>0</v>
          </cell>
          <cell r="IW917">
            <v>0</v>
          </cell>
          <cell r="IX917">
            <v>0</v>
          </cell>
          <cell r="IY917">
            <v>0</v>
          </cell>
          <cell r="IZ917">
            <v>0</v>
          </cell>
          <cell r="JA917">
            <v>0</v>
          </cell>
          <cell r="JB917">
            <v>0</v>
          </cell>
          <cell r="JC917">
            <v>0</v>
          </cell>
          <cell r="JD917">
            <v>0</v>
          </cell>
          <cell r="JE917">
            <v>0</v>
          </cell>
          <cell r="JF917">
            <v>0</v>
          </cell>
          <cell r="JG917">
            <v>0</v>
          </cell>
          <cell r="JH917">
            <v>0</v>
          </cell>
          <cell r="JI917">
            <v>0</v>
          </cell>
          <cell r="JJ917">
            <v>0</v>
          </cell>
          <cell r="JK917">
            <v>0</v>
          </cell>
          <cell r="JL917">
            <v>0</v>
          </cell>
          <cell r="JM917">
            <v>0</v>
          </cell>
          <cell r="JN917">
            <v>0</v>
          </cell>
          <cell r="JO917">
            <v>0</v>
          </cell>
          <cell r="JP917">
            <v>0</v>
          </cell>
          <cell r="JQ917">
            <v>0</v>
          </cell>
        </row>
        <row r="918">
          <cell r="D918" t="str">
            <v>PV_.PC.UTS._.FB_.Cove Mountain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0.6241125499982445</v>
          </cell>
          <cell r="P918">
            <v>0</v>
          </cell>
          <cell r="Q918">
            <v>0</v>
          </cell>
          <cell r="R918">
            <v>-1340.5123367900087</v>
          </cell>
          <cell r="S918">
            <v>-30.684524389999751</v>
          </cell>
          <cell r="T918">
            <v>-6.9575748799998109</v>
          </cell>
          <cell r="U918">
            <v>-133.66111404999992</v>
          </cell>
          <cell r="V918">
            <v>-214.28259408999929</v>
          </cell>
          <cell r="W918">
            <v>-172.45281038999929</v>
          </cell>
          <cell r="X918">
            <v>-525.05656443999942</v>
          </cell>
          <cell r="Y918">
            <v>0</v>
          </cell>
          <cell r="Z918">
            <v>0</v>
          </cell>
          <cell r="AA918">
            <v>0</v>
          </cell>
          <cell r="AB918">
            <v>-257.41715455000121</v>
          </cell>
          <cell r="AC918">
            <v>0</v>
          </cell>
          <cell r="AD918">
            <v>0</v>
          </cell>
          <cell r="AE918">
            <v>-460.50815100000182</v>
          </cell>
          <cell r="AF918">
            <v>-14.986773199999334</v>
          </cell>
          <cell r="AG918">
            <v>-82.39307283999824</v>
          </cell>
          <cell r="AH918">
            <v>-207.17145431000245</v>
          </cell>
          <cell r="AI918">
            <v>-37.961886690000028</v>
          </cell>
          <cell r="AJ918">
            <v>-48.876287670000238</v>
          </cell>
          <cell r="AK918">
            <v>-7.9773978799985343</v>
          </cell>
          <cell r="AL918">
            <v>0</v>
          </cell>
          <cell r="AM918">
            <v>0</v>
          </cell>
          <cell r="AN918">
            <v>0</v>
          </cell>
          <cell r="AO918">
            <v>-25.690323860000717</v>
          </cell>
          <cell r="AP918">
            <v>0</v>
          </cell>
          <cell r="AQ918">
            <v>-35.450954549999551</v>
          </cell>
          <cell r="AR918">
            <v>-573.25098746000731</v>
          </cell>
          <cell r="AS918">
            <v>0</v>
          </cell>
          <cell r="AT918">
            <v>0</v>
          </cell>
          <cell r="AU918">
            <v>-164.47562737000044</v>
          </cell>
          <cell r="AV918">
            <v>-6.8007823300013115</v>
          </cell>
          <cell r="AW918">
            <v>-19.773751069997161</v>
          </cell>
          <cell r="AX918">
            <v>0</v>
          </cell>
          <cell r="AY918">
            <v>0</v>
          </cell>
          <cell r="AZ918">
            <v>-382.2008266899993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-727.27090097998735</v>
          </cell>
          <cell r="BF918">
            <v>0</v>
          </cell>
          <cell r="BG918">
            <v>0</v>
          </cell>
          <cell r="BH918">
            <v>-93.867663310000353</v>
          </cell>
          <cell r="BI918">
            <v>-25.512015440001051</v>
          </cell>
          <cell r="BJ918">
            <v>0</v>
          </cell>
          <cell r="BK918">
            <v>0</v>
          </cell>
          <cell r="BL918">
            <v>0</v>
          </cell>
          <cell r="BM918">
            <v>-45.426338960001885</v>
          </cell>
          <cell r="BN918">
            <v>-316.31012881000061</v>
          </cell>
          <cell r="BO918">
            <v>-246.15475445999982</v>
          </cell>
          <cell r="BP918">
            <v>0</v>
          </cell>
          <cell r="BQ918">
            <v>0</v>
          </cell>
          <cell r="BR918">
            <v>-369.97968514999957</v>
          </cell>
          <cell r="BS918">
            <v>0</v>
          </cell>
          <cell r="BT918">
            <v>0</v>
          </cell>
          <cell r="BU918">
            <v>-268.21265762999974</v>
          </cell>
          <cell r="BV918">
            <v>-101.76702751999892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304.16611573001137</v>
          </cell>
          <cell r="CF918">
            <v>0</v>
          </cell>
          <cell r="CG918">
            <v>0</v>
          </cell>
          <cell r="CH918">
            <v>-0.13280514999860316</v>
          </cell>
          <cell r="CI918">
            <v>-1.9427539000007528</v>
          </cell>
          <cell r="CJ918">
            <v>306.24167477999981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0.25305036001373082</v>
          </cell>
          <cell r="CS918">
            <v>0</v>
          </cell>
          <cell r="CT918">
            <v>0</v>
          </cell>
          <cell r="CU918">
            <v>0.14305068000066967</v>
          </cell>
          <cell r="CV918">
            <v>0</v>
          </cell>
          <cell r="CW918">
            <v>0.10999968000032823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4.9926846000016667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4.9926845999980287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10.650326350005344</v>
          </cell>
          <cell r="DS918">
            <v>0</v>
          </cell>
          <cell r="DT918">
            <v>0</v>
          </cell>
          <cell r="DU918">
            <v>0.56509995999840612</v>
          </cell>
          <cell r="DV918">
            <v>9.9823236299998825</v>
          </cell>
          <cell r="DW918">
            <v>0.10290275999795995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1.269996760005597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  <cell r="EJ918">
            <v>1.269996760001959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2.0188658699917141</v>
          </cell>
          <cell r="FF918">
            <v>0</v>
          </cell>
          <cell r="FG918">
            <v>0</v>
          </cell>
          <cell r="FH918">
            <v>2.0188658699989901</v>
          </cell>
          <cell r="FI918">
            <v>0</v>
          </cell>
          <cell r="FJ918">
            <v>0</v>
          </cell>
          <cell r="FK918">
            <v>0</v>
          </cell>
          <cell r="FL918">
            <v>0</v>
          </cell>
          <cell r="FM918">
            <v>0</v>
          </cell>
          <cell r="FN918">
            <v>0</v>
          </cell>
          <cell r="FO918">
            <v>0</v>
          </cell>
          <cell r="FP918">
            <v>0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10.696345529999235</v>
          </cell>
          <cell r="GF918">
            <v>0</v>
          </cell>
          <cell r="GG918">
            <v>0</v>
          </cell>
          <cell r="GH918">
            <v>5.4865532600015285</v>
          </cell>
          <cell r="GI918">
            <v>5.2097922700013441</v>
          </cell>
          <cell r="GJ918">
            <v>0</v>
          </cell>
          <cell r="GK918">
            <v>0</v>
          </cell>
          <cell r="GL918">
            <v>0</v>
          </cell>
          <cell r="GM918">
            <v>0</v>
          </cell>
          <cell r="GN918">
            <v>0</v>
          </cell>
          <cell r="GO918">
            <v>0</v>
          </cell>
          <cell r="GP918">
            <v>0</v>
          </cell>
          <cell r="GQ918">
            <v>0</v>
          </cell>
          <cell r="GR918">
            <v>0</v>
          </cell>
          <cell r="GS918">
            <v>0</v>
          </cell>
          <cell r="GT918">
            <v>0</v>
          </cell>
          <cell r="GU918">
            <v>0</v>
          </cell>
          <cell r="GV918">
            <v>0</v>
          </cell>
          <cell r="GW918">
            <v>0</v>
          </cell>
          <cell r="GX918">
            <v>0</v>
          </cell>
          <cell r="GY918">
            <v>0</v>
          </cell>
          <cell r="GZ918">
            <v>0</v>
          </cell>
          <cell r="HA918">
            <v>0</v>
          </cell>
          <cell r="HB918">
            <v>0</v>
          </cell>
          <cell r="HC918">
            <v>0</v>
          </cell>
          <cell r="HD918">
            <v>0</v>
          </cell>
          <cell r="HE918">
            <v>0</v>
          </cell>
          <cell r="HF918">
            <v>0</v>
          </cell>
          <cell r="HG918">
            <v>0</v>
          </cell>
          <cell r="HH918">
            <v>0</v>
          </cell>
          <cell r="HI918">
            <v>0</v>
          </cell>
          <cell r="HJ918">
            <v>0</v>
          </cell>
          <cell r="HK918">
            <v>0</v>
          </cell>
          <cell r="HL918">
            <v>0</v>
          </cell>
          <cell r="HM918">
            <v>0</v>
          </cell>
          <cell r="HN918">
            <v>0</v>
          </cell>
          <cell r="HO918">
            <v>0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0</v>
          </cell>
          <cell r="HU918">
            <v>0</v>
          </cell>
          <cell r="HV918">
            <v>0</v>
          </cell>
          <cell r="HW918">
            <v>0</v>
          </cell>
          <cell r="HX918">
            <v>0</v>
          </cell>
          <cell r="HY918">
            <v>0</v>
          </cell>
          <cell r="HZ918">
            <v>0</v>
          </cell>
          <cell r="IA918">
            <v>0</v>
          </cell>
          <cell r="IB918">
            <v>0</v>
          </cell>
          <cell r="IC918">
            <v>0</v>
          </cell>
          <cell r="ID918">
            <v>0</v>
          </cell>
          <cell r="IE918">
            <v>0</v>
          </cell>
          <cell r="IF918">
            <v>0</v>
          </cell>
          <cell r="IG918">
            <v>0</v>
          </cell>
          <cell r="IH918">
            <v>0</v>
          </cell>
          <cell r="II918">
            <v>0</v>
          </cell>
          <cell r="IJ918">
            <v>0</v>
          </cell>
          <cell r="IK918">
            <v>0</v>
          </cell>
          <cell r="IL918">
            <v>0</v>
          </cell>
          <cell r="IM918">
            <v>0</v>
          </cell>
          <cell r="IN918">
            <v>0</v>
          </cell>
          <cell r="IO918">
            <v>0</v>
          </cell>
          <cell r="IP918">
            <v>0</v>
          </cell>
          <cell r="IQ918">
            <v>0</v>
          </cell>
          <cell r="IR918">
            <v>0</v>
          </cell>
          <cell r="IS918">
            <v>0</v>
          </cell>
          <cell r="IT918">
            <v>0</v>
          </cell>
          <cell r="IU918">
            <v>0</v>
          </cell>
          <cell r="IV918">
            <v>0</v>
          </cell>
          <cell r="IW918">
            <v>0</v>
          </cell>
          <cell r="IX918">
            <v>0</v>
          </cell>
          <cell r="IY918">
            <v>0</v>
          </cell>
          <cell r="IZ918">
            <v>0</v>
          </cell>
          <cell r="JA918">
            <v>0</v>
          </cell>
          <cell r="JB918">
            <v>0</v>
          </cell>
          <cell r="JC918">
            <v>0</v>
          </cell>
          <cell r="JD918">
            <v>0</v>
          </cell>
          <cell r="JE918">
            <v>0</v>
          </cell>
          <cell r="JF918">
            <v>0</v>
          </cell>
          <cell r="JG918">
            <v>0</v>
          </cell>
          <cell r="JH918">
            <v>0</v>
          </cell>
          <cell r="JI918">
            <v>0</v>
          </cell>
          <cell r="JJ918">
            <v>0</v>
          </cell>
          <cell r="JK918">
            <v>0</v>
          </cell>
          <cell r="JL918">
            <v>0</v>
          </cell>
          <cell r="JM918">
            <v>0</v>
          </cell>
          <cell r="JN918">
            <v>0</v>
          </cell>
          <cell r="JO918">
            <v>0</v>
          </cell>
          <cell r="JP918">
            <v>0</v>
          </cell>
          <cell r="JQ918">
            <v>0</v>
          </cell>
        </row>
        <row r="919">
          <cell r="D919" t="str">
            <v>PV_.PC.UTS._.FB_.Cove Mountain II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0</v>
          </cell>
          <cell r="FG919">
            <v>0</v>
          </cell>
          <cell r="FH919">
            <v>0</v>
          </cell>
          <cell r="FI919">
            <v>0</v>
          </cell>
          <cell r="FJ919">
            <v>0</v>
          </cell>
          <cell r="FK919">
            <v>0</v>
          </cell>
          <cell r="FL919">
            <v>0</v>
          </cell>
          <cell r="FM919">
            <v>0</v>
          </cell>
          <cell r="FN919">
            <v>0</v>
          </cell>
          <cell r="FO919">
            <v>0</v>
          </cell>
          <cell r="FP919">
            <v>0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0</v>
          </cell>
          <cell r="GF919">
            <v>0</v>
          </cell>
          <cell r="GG919">
            <v>0</v>
          </cell>
          <cell r="GH919">
            <v>0</v>
          </cell>
          <cell r="GI919">
            <v>0</v>
          </cell>
          <cell r="GJ919">
            <v>0</v>
          </cell>
          <cell r="GK919">
            <v>0</v>
          </cell>
          <cell r="GL919">
            <v>0</v>
          </cell>
          <cell r="GM919">
            <v>0</v>
          </cell>
          <cell r="GN919">
            <v>0</v>
          </cell>
          <cell r="GO919">
            <v>0</v>
          </cell>
          <cell r="GP919">
            <v>0</v>
          </cell>
          <cell r="GQ919">
            <v>0</v>
          </cell>
          <cell r="GR919">
            <v>0</v>
          </cell>
          <cell r="GS919">
            <v>0</v>
          </cell>
          <cell r="GT919">
            <v>0</v>
          </cell>
          <cell r="GU919">
            <v>0</v>
          </cell>
          <cell r="GV919">
            <v>0</v>
          </cell>
          <cell r="GW919">
            <v>0</v>
          </cell>
          <cell r="GX919">
            <v>0</v>
          </cell>
          <cell r="GY919">
            <v>0</v>
          </cell>
          <cell r="GZ919">
            <v>0</v>
          </cell>
          <cell r="HA919">
            <v>0</v>
          </cell>
          <cell r="HB919">
            <v>0</v>
          </cell>
          <cell r="HC919">
            <v>0</v>
          </cell>
          <cell r="HD919">
            <v>0</v>
          </cell>
          <cell r="HE919">
            <v>0</v>
          </cell>
          <cell r="HF919">
            <v>0</v>
          </cell>
          <cell r="HG919">
            <v>0</v>
          </cell>
          <cell r="HH919">
            <v>0</v>
          </cell>
          <cell r="HI919">
            <v>0</v>
          </cell>
          <cell r="HJ919">
            <v>0</v>
          </cell>
          <cell r="HK919">
            <v>0</v>
          </cell>
          <cell r="HL919">
            <v>0</v>
          </cell>
          <cell r="HM919">
            <v>0</v>
          </cell>
          <cell r="HN919">
            <v>0</v>
          </cell>
          <cell r="HO919">
            <v>0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0</v>
          </cell>
          <cell r="HU919">
            <v>0</v>
          </cell>
          <cell r="HV919">
            <v>0</v>
          </cell>
          <cell r="HW919">
            <v>0</v>
          </cell>
          <cell r="HX919">
            <v>0</v>
          </cell>
          <cell r="HY919">
            <v>0</v>
          </cell>
          <cell r="HZ919">
            <v>0</v>
          </cell>
          <cell r="IA919">
            <v>0</v>
          </cell>
          <cell r="IB919">
            <v>0</v>
          </cell>
          <cell r="IC919">
            <v>0</v>
          </cell>
          <cell r="ID919">
            <v>0</v>
          </cell>
          <cell r="IE919">
            <v>0</v>
          </cell>
          <cell r="IF919">
            <v>0</v>
          </cell>
          <cell r="IG919">
            <v>0</v>
          </cell>
          <cell r="IH919">
            <v>0</v>
          </cell>
          <cell r="II919">
            <v>0</v>
          </cell>
          <cell r="IJ919">
            <v>0</v>
          </cell>
          <cell r="IK919">
            <v>0</v>
          </cell>
          <cell r="IL919">
            <v>0</v>
          </cell>
          <cell r="IM919">
            <v>0</v>
          </cell>
          <cell r="IN919">
            <v>0</v>
          </cell>
          <cell r="IO919">
            <v>0</v>
          </cell>
          <cell r="IP919">
            <v>0</v>
          </cell>
          <cell r="IQ919">
            <v>0</v>
          </cell>
          <cell r="IR919">
            <v>0</v>
          </cell>
          <cell r="IS919">
            <v>0</v>
          </cell>
          <cell r="IT919">
            <v>0</v>
          </cell>
          <cell r="IU919">
            <v>0</v>
          </cell>
          <cell r="IV919">
            <v>0</v>
          </cell>
          <cell r="IW919">
            <v>0</v>
          </cell>
          <cell r="IX919">
            <v>0</v>
          </cell>
          <cell r="IY919">
            <v>0</v>
          </cell>
          <cell r="IZ919">
            <v>0</v>
          </cell>
          <cell r="JA919">
            <v>0</v>
          </cell>
          <cell r="JB919">
            <v>0</v>
          </cell>
          <cell r="JC919">
            <v>0</v>
          </cell>
          <cell r="JD919">
            <v>0</v>
          </cell>
          <cell r="JE919">
            <v>0</v>
          </cell>
          <cell r="JF919">
            <v>0</v>
          </cell>
          <cell r="JG919">
            <v>0</v>
          </cell>
          <cell r="JH919">
            <v>0</v>
          </cell>
          <cell r="JI919">
            <v>0</v>
          </cell>
          <cell r="JJ919">
            <v>0</v>
          </cell>
          <cell r="JK919">
            <v>0</v>
          </cell>
          <cell r="JL919">
            <v>0</v>
          </cell>
          <cell r="JM919">
            <v>0</v>
          </cell>
          <cell r="JN919">
            <v>0</v>
          </cell>
          <cell r="JO919">
            <v>0</v>
          </cell>
          <cell r="JP919">
            <v>0</v>
          </cell>
          <cell r="JQ919">
            <v>0</v>
          </cell>
        </row>
        <row r="920">
          <cell r="D920" t="str">
            <v>PV_.PC.UTS._.FB_.Hunter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-0.10217429999829619</v>
          </cell>
          <cell r="P920">
            <v>0</v>
          </cell>
          <cell r="Q920">
            <v>0</v>
          </cell>
          <cell r="R920">
            <v>-1990.3234481099644</v>
          </cell>
          <cell r="S920">
            <v>-22.281725670000014</v>
          </cell>
          <cell r="T920">
            <v>-220.53575643999829</v>
          </cell>
          <cell r="U920">
            <v>-106.14565070000208</v>
          </cell>
          <cell r="V920">
            <v>-439.62424567000016</v>
          </cell>
          <cell r="W920">
            <v>-150.33854689000145</v>
          </cell>
          <cell r="X920">
            <v>-247.79203909999706</v>
          </cell>
          <cell r="Y920">
            <v>-103.93827730999692</v>
          </cell>
          <cell r="Z920">
            <v>0</v>
          </cell>
          <cell r="AA920">
            <v>-73.979200620000483</v>
          </cell>
          <cell r="AB920">
            <v>-625.6880057099952</v>
          </cell>
          <cell r="AC920">
            <v>0</v>
          </cell>
          <cell r="AD920">
            <v>0</v>
          </cell>
          <cell r="AE920">
            <v>-1576.7686459700053</v>
          </cell>
          <cell r="AF920">
            <v>0</v>
          </cell>
          <cell r="AG920">
            <v>-193.59846636999646</v>
          </cell>
          <cell r="AH920">
            <v>-208.60995487000037</v>
          </cell>
          <cell r="AI920">
            <v>-718.32423420000123</v>
          </cell>
          <cell r="AJ920">
            <v>-81.709514720001607</v>
          </cell>
          <cell r="AK920">
            <v>-129.13424537000174</v>
          </cell>
          <cell r="AL920">
            <v>0</v>
          </cell>
          <cell r="AM920">
            <v>0</v>
          </cell>
          <cell r="AN920">
            <v>-9.9057673300012539</v>
          </cell>
          <cell r="AO920">
            <v>-235.48646311000266</v>
          </cell>
          <cell r="AP920">
            <v>0</v>
          </cell>
          <cell r="AQ920">
            <v>0</v>
          </cell>
          <cell r="AR920">
            <v>-1467.9707431900024</v>
          </cell>
          <cell r="AS920">
            <v>0</v>
          </cell>
          <cell r="AT920">
            <v>-158.14104907999354</v>
          </cell>
          <cell r="AU920">
            <v>-720.30232550000073</v>
          </cell>
          <cell r="AV920">
            <v>-95.193653089998406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-494.3337155199988</v>
          </cell>
          <cell r="BC920">
            <v>0</v>
          </cell>
          <cell r="BD920">
            <v>0</v>
          </cell>
          <cell r="BE920">
            <v>-1437.7143417100015</v>
          </cell>
          <cell r="BF920">
            <v>0</v>
          </cell>
          <cell r="BG920">
            <v>0</v>
          </cell>
          <cell r="BH920">
            <v>-584.29602225000053</v>
          </cell>
          <cell r="BI920">
            <v>-103.26318542999798</v>
          </cell>
          <cell r="BJ920">
            <v>-512.93769690000045</v>
          </cell>
          <cell r="BK920">
            <v>0</v>
          </cell>
          <cell r="BL920">
            <v>0</v>
          </cell>
          <cell r="BM920">
            <v>0</v>
          </cell>
          <cell r="BN920">
            <v>-18.268951860001835</v>
          </cell>
          <cell r="BO920">
            <v>-218.94848526999704</v>
          </cell>
          <cell r="BP920">
            <v>0</v>
          </cell>
          <cell r="BQ920">
            <v>0</v>
          </cell>
          <cell r="BR920">
            <v>-350.34696291</v>
          </cell>
          <cell r="BS920">
            <v>0</v>
          </cell>
          <cell r="BT920">
            <v>0</v>
          </cell>
          <cell r="BU920">
            <v>-7.1515531700024439</v>
          </cell>
          <cell r="BV920">
            <v>-23.622557689999667</v>
          </cell>
          <cell r="BW920">
            <v>-104.53200312999616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-215.0408489199981</v>
          </cell>
          <cell r="CC920">
            <v>0</v>
          </cell>
          <cell r="CD920">
            <v>0</v>
          </cell>
          <cell r="CE920">
            <v>147.74102745001437</v>
          </cell>
          <cell r="CF920">
            <v>0</v>
          </cell>
          <cell r="CG920">
            <v>0</v>
          </cell>
          <cell r="CH920">
            <v>-0.74060220000319532</v>
          </cell>
          <cell r="CI920">
            <v>0.16731378000258701</v>
          </cell>
          <cell r="CJ920">
            <v>150.74672030999864</v>
          </cell>
          <cell r="CK920">
            <v>-2.4324044400018465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-2.3760002299968619</v>
          </cell>
          <cell r="CS920">
            <v>0</v>
          </cell>
          <cell r="CT920">
            <v>0</v>
          </cell>
          <cell r="CU920">
            <v>9.4561559999419842E-2</v>
          </cell>
          <cell r="CV920">
            <v>0</v>
          </cell>
          <cell r="CW920">
            <v>-2.4705617900035577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-8.9356221299967729</v>
          </cell>
          <cell r="DF920">
            <v>0</v>
          </cell>
          <cell r="DG920">
            <v>2.860271659996215</v>
          </cell>
          <cell r="DH920">
            <v>-20.268338949994359</v>
          </cell>
          <cell r="DI920">
            <v>5.3325260900019202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3.1399190699994506</v>
          </cell>
          <cell r="DP920">
            <v>0</v>
          </cell>
          <cell r="DQ920">
            <v>0</v>
          </cell>
          <cell r="DR920">
            <v>20.93141011998523</v>
          </cell>
          <cell r="DS920">
            <v>0</v>
          </cell>
          <cell r="DT920">
            <v>0</v>
          </cell>
          <cell r="DU920">
            <v>11.214481319999322</v>
          </cell>
          <cell r="DV920">
            <v>0</v>
          </cell>
          <cell r="DW920">
            <v>1.7517232800018974</v>
          </cell>
          <cell r="DX920">
            <v>7.9652055200022005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9.9328613199759275</v>
          </cell>
          <cell r="EF920">
            <v>0</v>
          </cell>
          <cell r="EG920">
            <v>0</v>
          </cell>
          <cell r="EH920">
            <v>1.5374275600006513</v>
          </cell>
          <cell r="EI920">
            <v>0</v>
          </cell>
          <cell r="EJ920">
            <v>8.3954337599934661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8.2499758900084998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8.2499758900048619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12.834876170003554</v>
          </cell>
          <cell r="FF920">
            <v>0</v>
          </cell>
          <cell r="FG920">
            <v>0</v>
          </cell>
          <cell r="FH920">
            <v>3.0662920199974906</v>
          </cell>
          <cell r="FI920">
            <v>9.7685841499987873</v>
          </cell>
          <cell r="FJ920">
            <v>0</v>
          </cell>
          <cell r="FK920">
            <v>0</v>
          </cell>
          <cell r="FL920">
            <v>0</v>
          </cell>
          <cell r="FM920">
            <v>0</v>
          </cell>
          <cell r="FN920">
            <v>0</v>
          </cell>
          <cell r="FO920">
            <v>0</v>
          </cell>
          <cell r="FP920">
            <v>0</v>
          </cell>
          <cell r="FQ920">
            <v>0</v>
          </cell>
          <cell r="FR920">
            <v>4.546143449988449</v>
          </cell>
          <cell r="FS920">
            <v>0</v>
          </cell>
          <cell r="FT920">
            <v>0</v>
          </cell>
          <cell r="FU920">
            <v>0</v>
          </cell>
          <cell r="FV920">
            <v>4.5461434499993629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4.1156853300053626</v>
          </cell>
          <cell r="GF920">
            <v>0</v>
          </cell>
          <cell r="GG920">
            <v>0</v>
          </cell>
          <cell r="GH920">
            <v>1.3256904200025019</v>
          </cell>
          <cell r="GI920">
            <v>0</v>
          </cell>
          <cell r="GJ920">
            <v>2.7899949099992227</v>
          </cell>
          <cell r="GK920">
            <v>0</v>
          </cell>
          <cell r="GL920">
            <v>0</v>
          </cell>
          <cell r="GM920">
            <v>0</v>
          </cell>
          <cell r="GN920">
            <v>0</v>
          </cell>
          <cell r="GO920">
            <v>0</v>
          </cell>
          <cell r="GP920">
            <v>0</v>
          </cell>
          <cell r="GQ920">
            <v>0</v>
          </cell>
          <cell r="GR920">
            <v>0</v>
          </cell>
          <cell r="GS920">
            <v>0</v>
          </cell>
          <cell r="GT920">
            <v>0</v>
          </cell>
          <cell r="GU920">
            <v>0</v>
          </cell>
          <cell r="GV920">
            <v>0</v>
          </cell>
          <cell r="GW920">
            <v>0</v>
          </cell>
          <cell r="GX920">
            <v>0</v>
          </cell>
          <cell r="GY920">
            <v>0</v>
          </cell>
          <cell r="GZ920">
            <v>0</v>
          </cell>
          <cell r="HA920">
            <v>0</v>
          </cell>
          <cell r="HB920">
            <v>0</v>
          </cell>
          <cell r="HC920">
            <v>0</v>
          </cell>
          <cell r="HD920">
            <v>0</v>
          </cell>
          <cell r="HE920">
            <v>0</v>
          </cell>
          <cell r="HF920">
            <v>0</v>
          </cell>
          <cell r="HG920">
            <v>0</v>
          </cell>
          <cell r="HH920">
            <v>0</v>
          </cell>
          <cell r="HI920">
            <v>0</v>
          </cell>
          <cell r="HJ920">
            <v>0</v>
          </cell>
          <cell r="HK920">
            <v>0</v>
          </cell>
          <cell r="HL920">
            <v>0</v>
          </cell>
          <cell r="HM920">
            <v>0</v>
          </cell>
          <cell r="HN920">
            <v>0</v>
          </cell>
          <cell r="HO920">
            <v>0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0</v>
          </cell>
          <cell r="HU920">
            <v>0</v>
          </cell>
          <cell r="HV920">
            <v>0</v>
          </cell>
          <cell r="HW920">
            <v>0</v>
          </cell>
          <cell r="HX920">
            <v>0</v>
          </cell>
          <cell r="HY920">
            <v>0</v>
          </cell>
          <cell r="HZ920">
            <v>0</v>
          </cell>
          <cell r="IA920">
            <v>0</v>
          </cell>
          <cell r="IB920">
            <v>0</v>
          </cell>
          <cell r="IC920">
            <v>0</v>
          </cell>
          <cell r="ID920">
            <v>0</v>
          </cell>
          <cell r="IE920">
            <v>0</v>
          </cell>
          <cell r="IF920">
            <v>0</v>
          </cell>
          <cell r="IG920">
            <v>0</v>
          </cell>
          <cell r="IH920">
            <v>0</v>
          </cell>
          <cell r="II920">
            <v>0</v>
          </cell>
          <cell r="IJ920">
            <v>0</v>
          </cell>
          <cell r="IK920">
            <v>0</v>
          </cell>
          <cell r="IL920">
            <v>0</v>
          </cell>
          <cell r="IM920">
            <v>0</v>
          </cell>
          <cell r="IN920">
            <v>0</v>
          </cell>
          <cell r="IO920">
            <v>0</v>
          </cell>
          <cell r="IP920">
            <v>0</v>
          </cell>
          <cell r="IQ920">
            <v>0</v>
          </cell>
          <cell r="IR920">
            <v>0</v>
          </cell>
          <cell r="IS920">
            <v>0</v>
          </cell>
          <cell r="IT920">
            <v>0</v>
          </cell>
          <cell r="IU920">
            <v>0</v>
          </cell>
          <cell r="IV920">
            <v>0</v>
          </cell>
          <cell r="IW920">
            <v>0</v>
          </cell>
          <cell r="IX920">
            <v>0</v>
          </cell>
          <cell r="IY920">
            <v>0</v>
          </cell>
          <cell r="IZ920">
            <v>0</v>
          </cell>
          <cell r="JA920">
            <v>0</v>
          </cell>
          <cell r="JB920">
            <v>0</v>
          </cell>
          <cell r="JC920">
            <v>0</v>
          </cell>
          <cell r="JD920">
            <v>0</v>
          </cell>
          <cell r="JE920">
            <v>0</v>
          </cell>
          <cell r="JF920">
            <v>0</v>
          </cell>
          <cell r="JG920">
            <v>0</v>
          </cell>
          <cell r="JH920">
            <v>0</v>
          </cell>
          <cell r="JI920">
            <v>0</v>
          </cell>
          <cell r="JJ920">
            <v>0</v>
          </cell>
          <cell r="JK920">
            <v>0</v>
          </cell>
          <cell r="JL920">
            <v>0</v>
          </cell>
          <cell r="JM920">
            <v>0</v>
          </cell>
          <cell r="JN920">
            <v>0</v>
          </cell>
          <cell r="JO920">
            <v>0</v>
          </cell>
          <cell r="JP920">
            <v>0</v>
          </cell>
          <cell r="JQ920">
            <v>0</v>
          </cell>
        </row>
        <row r="921">
          <cell r="D921" t="str">
            <v>PV_.PC.UTS._.FB_.Milford</v>
          </cell>
          <cell r="F921">
            <v>0</v>
          </cell>
          <cell r="G921">
            <v>0</v>
          </cell>
          <cell r="H921">
            <v>0</v>
          </cell>
          <cell r="I921">
            <v>-0.24391491999631398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0.62180645000262302</v>
          </cell>
          <cell r="P921">
            <v>0</v>
          </cell>
          <cell r="Q921">
            <v>0</v>
          </cell>
          <cell r="R921">
            <v>-1365.0431645200006</v>
          </cell>
          <cell r="S921">
            <v>-28.695393450001575</v>
          </cell>
          <cell r="T921">
            <v>-100.3875220999962</v>
          </cell>
          <cell r="U921">
            <v>-174.17688006000026</v>
          </cell>
          <cell r="V921">
            <v>-352.3417217399965</v>
          </cell>
          <cell r="W921">
            <v>-74.055563940000866</v>
          </cell>
          <cell r="X921">
            <v>-574.01904465999542</v>
          </cell>
          <cell r="Y921">
            <v>-29.858487200002855</v>
          </cell>
          <cell r="Z921">
            <v>0</v>
          </cell>
          <cell r="AA921">
            <v>0</v>
          </cell>
          <cell r="AB921">
            <v>-31.508551369999623</v>
          </cell>
          <cell r="AC921">
            <v>0</v>
          </cell>
          <cell r="AD921">
            <v>0</v>
          </cell>
          <cell r="AE921">
            <v>-1250.6604188800266</v>
          </cell>
          <cell r="AF921">
            <v>0</v>
          </cell>
          <cell r="AG921">
            <v>-50.621080799999618</v>
          </cell>
          <cell r="AH921">
            <v>-195.23866040000212</v>
          </cell>
          <cell r="AI921">
            <v>-299.59175232000416</v>
          </cell>
          <cell r="AJ921">
            <v>-52.288720829998056</v>
          </cell>
          <cell r="AK921">
            <v>-338.15918136000255</v>
          </cell>
          <cell r="AL921">
            <v>0</v>
          </cell>
          <cell r="AM921">
            <v>0</v>
          </cell>
          <cell r="AN921">
            <v>-14.879675010000938</v>
          </cell>
          <cell r="AO921">
            <v>-299.88134816000093</v>
          </cell>
          <cell r="AP921">
            <v>0</v>
          </cell>
          <cell r="AQ921">
            <v>0</v>
          </cell>
          <cell r="AR921">
            <v>-531.84281960001681</v>
          </cell>
          <cell r="AS921">
            <v>0</v>
          </cell>
          <cell r="AT921">
            <v>-281.08354998999857</v>
          </cell>
          <cell r="AU921">
            <v>-110.73356421000062</v>
          </cell>
          <cell r="AV921">
            <v>-22.006514589997096</v>
          </cell>
          <cell r="AW921">
            <v>-65.718274110000493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-52.300916700001835</v>
          </cell>
          <cell r="BC921">
            <v>0</v>
          </cell>
          <cell r="BD921">
            <v>0</v>
          </cell>
          <cell r="BE921">
            <v>-1206.7381953400327</v>
          </cell>
          <cell r="BF921">
            <v>0</v>
          </cell>
          <cell r="BG921">
            <v>0</v>
          </cell>
          <cell r="BH921">
            <v>-610.76484331000029</v>
          </cell>
          <cell r="BI921">
            <v>-38.636374770001567</v>
          </cell>
          <cell r="BJ921">
            <v>-557.33697726000173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-400.04072417001589</v>
          </cell>
          <cell r="BS921">
            <v>0</v>
          </cell>
          <cell r="BT921">
            <v>0</v>
          </cell>
          <cell r="BU921">
            <v>-78.52423820000331</v>
          </cell>
          <cell r="BV921">
            <v>-59.882552550003311</v>
          </cell>
          <cell r="BW921">
            <v>-261.63393341999836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7.6802864499622956</v>
          </cell>
          <cell r="CF921">
            <v>0</v>
          </cell>
          <cell r="CG921">
            <v>-1.4042772499997227</v>
          </cell>
          <cell r="CH921">
            <v>-1.5017968399988604</v>
          </cell>
          <cell r="CI921">
            <v>-1.6581374799970945</v>
          </cell>
          <cell r="CJ921">
            <v>12.244498019997991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3.4065343599650078</v>
          </cell>
          <cell r="CS921">
            <v>0</v>
          </cell>
          <cell r="CT921">
            <v>2.7061312599980738</v>
          </cell>
          <cell r="CU921">
            <v>0.48759803999928408</v>
          </cell>
          <cell r="CV921">
            <v>0</v>
          </cell>
          <cell r="CW921">
            <v>0.10999978999825544</v>
          </cell>
          <cell r="CX921">
            <v>0.10280526999849826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71.553639269986888</v>
          </cell>
          <cell r="DF921">
            <v>0</v>
          </cell>
          <cell r="DG921">
            <v>0</v>
          </cell>
          <cell r="DH921">
            <v>0.32107953000013367</v>
          </cell>
          <cell r="DI921">
            <v>64.48871575999874</v>
          </cell>
          <cell r="DJ921">
            <v>0</v>
          </cell>
          <cell r="DK921">
            <v>6.7438439799989283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9.2222063800145406</v>
          </cell>
          <cell r="DS921">
            <v>0</v>
          </cell>
          <cell r="DT921">
            <v>0</v>
          </cell>
          <cell r="DU921">
            <v>1.2324463399982051</v>
          </cell>
          <cell r="DV921">
            <v>7.0689442699967913</v>
          </cell>
          <cell r="DW921">
            <v>9.8373550004907884E-2</v>
          </cell>
          <cell r="DX921">
            <v>0.82244221999644651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6.6459551900043152</v>
          </cell>
          <cell r="EF921">
            <v>0</v>
          </cell>
          <cell r="EG921">
            <v>0</v>
          </cell>
          <cell r="EH921">
            <v>6.1175919199995406</v>
          </cell>
          <cell r="EI921">
            <v>0</v>
          </cell>
          <cell r="EJ921">
            <v>0.5283632700011367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1.6499969799770042</v>
          </cell>
          <cell r="ES921">
            <v>0</v>
          </cell>
          <cell r="ET921">
            <v>0</v>
          </cell>
          <cell r="EU921">
            <v>1.6499969799988321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4.0797009899979457</v>
          </cell>
          <cell r="FF921">
            <v>0</v>
          </cell>
          <cell r="FG921">
            <v>0</v>
          </cell>
          <cell r="FH921">
            <v>4.0797009900015837</v>
          </cell>
          <cell r="FI921">
            <v>0</v>
          </cell>
          <cell r="FJ921">
            <v>0</v>
          </cell>
          <cell r="FK921">
            <v>0</v>
          </cell>
          <cell r="FL921">
            <v>0</v>
          </cell>
          <cell r="FM921">
            <v>0</v>
          </cell>
          <cell r="FN921">
            <v>0</v>
          </cell>
          <cell r="FO921">
            <v>0</v>
          </cell>
          <cell r="FP921">
            <v>0</v>
          </cell>
          <cell r="FQ921">
            <v>0</v>
          </cell>
          <cell r="FR921">
            <v>2.3886283100000583</v>
          </cell>
          <cell r="FS921">
            <v>0</v>
          </cell>
          <cell r="FT921">
            <v>0</v>
          </cell>
          <cell r="FU921">
            <v>2.3886283100000583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5.1999839300406165</v>
          </cell>
          <cell r="GF921">
            <v>0</v>
          </cell>
          <cell r="GG921">
            <v>0</v>
          </cell>
          <cell r="GH921">
            <v>2.4099920799999381</v>
          </cell>
          <cell r="GI921">
            <v>2.7899918499970227</v>
          </cell>
          <cell r="GJ921">
            <v>0</v>
          </cell>
          <cell r="GK921">
            <v>0</v>
          </cell>
          <cell r="GL921">
            <v>0</v>
          </cell>
          <cell r="GM921">
            <v>0</v>
          </cell>
          <cell r="GN921">
            <v>0</v>
          </cell>
          <cell r="GO921">
            <v>0</v>
          </cell>
          <cell r="GP921">
            <v>0</v>
          </cell>
          <cell r="GQ921">
            <v>0</v>
          </cell>
          <cell r="GR921">
            <v>0</v>
          </cell>
          <cell r="GS921">
            <v>0</v>
          </cell>
          <cell r="GT921">
            <v>0</v>
          </cell>
          <cell r="GU921">
            <v>0</v>
          </cell>
          <cell r="GV921">
            <v>0</v>
          </cell>
          <cell r="GW921">
            <v>0</v>
          </cell>
          <cell r="GX921">
            <v>0</v>
          </cell>
          <cell r="GY921">
            <v>0</v>
          </cell>
          <cell r="GZ921">
            <v>0</v>
          </cell>
          <cell r="HA921">
            <v>0</v>
          </cell>
          <cell r="HB921">
            <v>0</v>
          </cell>
          <cell r="HC921">
            <v>0</v>
          </cell>
          <cell r="HD921">
            <v>0</v>
          </cell>
          <cell r="HE921">
            <v>0</v>
          </cell>
          <cell r="HF921">
            <v>0</v>
          </cell>
          <cell r="HG921">
            <v>0</v>
          </cell>
          <cell r="HH921">
            <v>0</v>
          </cell>
          <cell r="HI921">
            <v>0</v>
          </cell>
          <cell r="HJ921">
            <v>0</v>
          </cell>
          <cell r="HK921">
            <v>0</v>
          </cell>
          <cell r="HL921">
            <v>0</v>
          </cell>
          <cell r="HM921">
            <v>0</v>
          </cell>
          <cell r="HN921">
            <v>0</v>
          </cell>
          <cell r="HO921">
            <v>0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0</v>
          </cell>
          <cell r="HU921">
            <v>0</v>
          </cell>
          <cell r="HV921">
            <v>0</v>
          </cell>
          <cell r="HW921">
            <v>0</v>
          </cell>
          <cell r="HX921">
            <v>0</v>
          </cell>
          <cell r="HY921">
            <v>0</v>
          </cell>
          <cell r="HZ921">
            <v>0</v>
          </cell>
          <cell r="IA921">
            <v>0</v>
          </cell>
          <cell r="IB921">
            <v>0</v>
          </cell>
          <cell r="IC921">
            <v>0</v>
          </cell>
          <cell r="ID921">
            <v>0</v>
          </cell>
          <cell r="IE921">
            <v>0</v>
          </cell>
          <cell r="IF921">
            <v>0</v>
          </cell>
          <cell r="IG921">
            <v>0</v>
          </cell>
          <cell r="IH921">
            <v>0</v>
          </cell>
          <cell r="II921">
            <v>0</v>
          </cell>
          <cell r="IJ921">
            <v>0</v>
          </cell>
          <cell r="IK921">
            <v>0</v>
          </cell>
          <cell r="IL921">
            <v>0</v>
          </cell>
          <cell r="IM921">
            <v>0</v>
          </cell>
          <cell r="IN921">
            <v>0</v>
          </cell>
          <cell r="IO921">
            <v>0</v>
          </cell>
          <cell r="IP921">
            <v>0</v>
          </cell>
          <cell r="IQ921">
            <v>0</v>
          </cell>
          <cell r="IR921">
            <v>0</v>
          </cell>
          <cell r="IS921">
            <v>0</v>
          </cell>
          <cell r="IT921">
            <v>0</v>
          </cell>
          <cell r="IU921">
            <v>0</v>
          </cell>
          <cell r="IV921">
            <v>0</v>
          </cell>
          <cell r="IW921">
            <v>0</v>
          </cell>
          <cell r="IX921">
            <v>0</v>
          </cell>
          <cell r="IY921">
            <v>0</v>
          </cell>
          <cell r="IZ921">
            <v>0</v>
          </cell>
          <cell r="JA921">
            <v>0</v>
          </cell>
          <cell r="JB921">
            <v>0</v>
          </cell>
          <cell r="JC921">
            <v>0</v>
          </cell>
          <cell r="JD921">
            <v>0</v>
          </cell>
          <cell r="JE921">
            <v>0</v>
          </cell>
          <cell r="JF921">
            <v>0</v>
          </cell>
          <cell r="JG921">
            <v>0</v>
          </cell>
          <cell r="JH921">
            <v>0</v>
          </cell>
          <cell r="JI921">
            <v>0</v>
          </cell>
          <cell r="JJ921">
            <v>0</v>
          </cell>
          <cell r="JK921">
            <v>0</v>
          </cell>
          <cell r="JL921">
            <v>0</v>
          </cell>
          <cell r="JM921">
            <v>0</v>
          </cell>
          <cell r="JN921">
            <v>0</v>
          </cell>
          <cell r="JO921">
            <v>0</v>
          </cell>
          <cell r="JP921">
            <v>0</v>
          </cell>
          <cell r="JQ921">
            <v>0</v>
          </cell>
        </row>
        <row r="922">
          <cell r="D922" t="str">
            <v>PV_.PC.UTS._.FB_.Sigurd</v>
          </cell>
          <cell r="F922">
            <v>0</v>
          </cell>
          <cell r="G922">
            <v>0</v>
          </cell>
          <cell r="H922">
            <v>1.0427659999550087E-2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2.1800047300002916</v>
          </cell>
          <cell r="P922">
            <v>0.14653236999947694</v>
          </cell>
          <cell r="Q922">
            <v>0</v>
          </cell>
          <cell r="R922">
            <v>-1282.2123427699844</v>
          </cell>
          <cell r="S922">
            <v>-14.213051079997967</v>
          </cell>
          <cell r="T922">
            <v>-93.007276709999132</v>
          </cell>
          <cell r="U922">
            <v>-163.13744941999721</v>
          </cell>
          <cell r="V922">
            <v>-487.62607398000182</v>
          </cell>
          <cell r="W922">
            <v>-250.04110727999796</v>
          </cell>
          <cell r="X922">
            <v>-159.5600770700039</v>
          </cell>
          <cell r="Y922">
            <v>-52.950394259994937</v>
          </cell>
          <cell r="Z922">
            <v>0</v>
          </cell>
          <cell r="AA922">
            <v>0</v>
          </cell>
          <cell r="AB922">
            <v>-61.676912970000558</v>
          </cell>
          <cell r="AC922">
            <v>0</v>
          </cell>
          <cell r="AD922">
            <v>0</v>
          </cell>
          <cell r="AE922">
            <v>-1298.9010256299516</v>
          </cell>
          <cell r="AF922">
            <v>0</v>
          </cell>
          <cell r="AG922">
            <v>-48.677870859995892</v>
          </cell>
          <cell r="AH922">
            <v>-277.1773451500012</v>
          </cell>
          <cell r="AI922">
            <v>-281.27973559999919</v>
          </cell>
          <cell r="AJ922">
            <v>-575.23611140000139</v>
          </cell>
          <cell r="AK922">
            <v>-58.103686559996277</v>
          </cell>
          <cell r="AL922">
            <v>0</v>
          </cell>
          <cell r="AM922">
            <v>0</v>
          </cell>
          <cell r="AN922">
            <v>0</v>
          </cell>
          <cell r="AO922">
            <v>-58.423553040001934</v>
          </cell>
          <cell r="AP922">
            <v>0</v>
          </cell>
          <cell r="AQ922">
            <v>-2.7230199993937276E-3</v>
          </cell>
          <cell r="AR922">
            <v>-788.01596055002301</v>
          </cell>
          <cell r="AS922">
            <v>0</v>
          </cell>
          <cell r="AT922">
            <v>0</v>
          </cell>
          <cell r="AU922">
            <v>-94.902550770000744</v>
          </cell>
          <cell r="AV922">
            <v>0</v>
          </cell>
          <cell r="AW922">
            <v>-649.63644097999713</v>
          </cell>
          <cell r="AX922">
            <v>-27.298042540001916</v>
          </cell>
          <cell r="AY922">
            <v>0</v>
          </cell>
          <cell r="AZ922">
            <v>0</v>
          </cell>
          <cell r="BA922">
            <v>0</v>
          </cell>
          <cell r="BB922">
            <v>-16.178926260003209</v>
          </cell>
          <cell r="BC922">
            <v>0</v>
          </cell>
          <cell r="BD922">
            <v>0</v>
          </cell>
          <cell r="BE922">
            <v>-1936.6802451400436</v>
          </cell>
          <cell r="BF922">
            <v>0</v>
          </cell>
          <cell r="BG922">
            <v>0</v>
          </cell>
          <cell r="BH922">
            <v>-154.93497434000165</v>
          </cell>
          <cell r="BI922">
            <v>-348.04233915999794</v>
          </cell>
          <cell r="BJ922">
            <v>-534.74110151000423</v>
          </cell>
          <cell r="BK922">
            <v>0</v>
          </cell>
          <cell r="BL922">
            <v>0</v>
          </cell>
          <cell r="BM922">
            <v>-447.54217024000536</v>
          </cell>
          <cell r="BN922">
            <v>-434.78073190000214</v>
          </cell>
          <cell r="BO922">
            <v>-16.63892799000314</v>
          </cell>
          <cell r="BP922">
            <v>0</v>
          </cell>
          <cell r="BQ922">
            <v>0</v>
          </cell>
          <cell r="BR922">
            <v>-673.47290059999796</v>
          </cell>
          <cell r="BS922">
            <v>0</v>
          </cell>
          <cell r="BT922">
            <v>-334.95140540999637</v>
          </cell>
          <cell r="BU922">
            <v>-38.311166770001364</v>
          </cell>
          <cell r="BV922">
            <v>-34.679688079997504</v>
          </cell>
          <cell r="BW922">
            <v>-265.53064033999908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-1.432713190006325</v>
          </cell>
          <cell r="CF922">
            <v>0</v>
          </cell>
          <cell r="CG922">
            <v>0</v>
          </cell>
          <cell r="CH922">
            <v>0</v>
          </cell>
          <cell r="CI922">
            <v>-0.60273219000009703</v>
          </cell>
          <cell r="CJ922">
            <v>-0.82998099999895203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0.17742687001009472</v>
          </cell>
          <cell r="CS922">
            <v>0</v>
          </cell>
          <cell r="CT922">
            <v>0</v>
          </cell>
          <cell r="CU922">
            <v>6.7427190002490534E-2</v>
          </cell>
          <cell r="CV922">
            <v>0</v>
          </cell>
          <cell r="CW922">
            <v>0</v>
          </cell>
          <cell r="CX922">
            <v>0.10999968000032823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0.99999742998625152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0.99999742999716545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10.700717010011431</v>
          </cell>
          <cell r="DS922">
            <v>0</v>
          </cell>
          <cell r="DT922">
            <v>0</v>
          </cell>
          <cell r="DU922">
            <v>0.87999968000076478</v>
          </cell>
          <cell r="DV922">
            <v>0</v>
          </cell>
          <cell r="DW922">
            <v>9.8207173299997521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2.6629150799708441</v>
          </cell>
          <cell r="EF922">
            <v>0</v>
          </cell>
          <cell r="EG922">
            <v>0</v>
          </cell>
          <cell r="EH922">
            <v>2.1670989300018846</v>
          </cell>
          <cell r="EI922">
            <v>0.49581614999988233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3.29999215999851</v>
          </cell>
          <cell r="ES922">
            <v>0</v>
          </cell>
          <cell r="ET922">
            <v>0</v>
          </cell>
          <cell r="EU922">
            <v>1.6499981899996783</v>
          </cell>
          <cell r="EV922">
            <v>0</v>
          </cell>
          <cell r="EW922">
            <v>1.6499939700042887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2.029994810000062</v>
          </cell>
          <cell r="FF922">
            <v>0</v>
          </cell>
          <cell r="FG922">
            <v>0</v>
          </cell>
          <cell r="FH922">
            <v>0</v>
          </cell>
          <cell r="FI922">
            <v>2.029994810000062</v>
          </cell>
          <cell r="FJ922">
            <v>0</v>
          </cell>
          <cell r="FK922">
            <v>0</v>
          </cell>
          <cell r="FL922">
            <v>0</v>
          </cell>
          <cell r="FM922">
            <v>0</v>
          </cell>
          <cell r="FN922">
            <v>0</v>
          </cell>
          <cell r="FO922">
            <v>0</v>
          </cell>
          <cell r="FP922">
            <v>0</v>
          </cell>
          <cell r="FQ922">
            <v>0</v>
          </cell>
          <cell r="FR922">
            <v>16.885171689966228</v>
          </cell>
          <cell r="FS922">
            <v>0</v>
          </cell>
          <cell r="FT922">
            <v>0</v>
          </cell>
          <cell r="FU922">
            <v>4.8199947100001737</v>
          </cell>
          <cell r="FV922">
            <v>12.065176979998796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13.971615339978598</v>
          </cell>
          <cell r="GF922">
            <v>0</v>
          </cell>
          <cell r="GG922">
            <v>0</v>
          </cell>
          <cell r="GH922">
            <v>0</v>
          </cell>
          <cell r="GI922">
            <v>11.159969420001289</v>
          </cell>
          <cell r="GJ922">
            <v>2.8116459200027748</v>
          </cell>
          <cell r="GK922">
            <v>0</v>
          </cell>
          <cell r="GL922">
            <v>0</v>
          </cell>
          <cell r="GM922">
            <v>0</v>
          </cell>
          <cell r="GN922">
            <v>0</v>
          </cell>
          <cell r="GO922">
            <v>0</v>
          </cell>
          <cell r="GP922">
            <v>0</v>
          </cell>
          <cell r="GQ922">
            <v>0</v>
          </cell>
          <cell r="GR922">
            <v>0</v>
          </cell>
          <cell r="GS922">
            <v>0</v>
          </cell>
          <cell r="GT922">
            <v>0</v>
          </cell>
          <cell r="GU922">
            <v>0</v>
          </cell>
          <cell r="GV922">
            <v>0</v>
          </cell>
          <cell r="GW922">
            <v>0</v>
          </cell>
          <cell r="GX922">
            <v>0</v>
          </cell>
          <cell r="GY922">
            <v>0</v>
          </cell>
          <cell r="GZ922">
            <v>0</v>
          </cell>
          <cell r="HA922">
            <v>0</v>
          </cell>
          <cell r="HB922">
            <v>0</v>
          </cell>
          <cell r="HC922">
            <v>0</v>
          </cell>
          <cell r="HD922">
            <v>0</v>
          </cell>
          <cell r="HE922">
            <v>0</v>
          </cell>
          <cell r="HF922">
            <v>0</v>
          </cell>
          <cell r="HG922">
            <v>0</v>
          </cell>
          <cell r="HH922">
            <v>0</v>
          </cell>
          <cell r="HI922">
            <v>0</v>
          </cell>
          <cell r="HJ922">
            <v>0</v>
          </cell>
          <cell r="HK922">
            <v>0</v>
          </cell>
          <cell r="HL922">
            <v>0</v>
          </cell>
          <cell r="HM922">
            <v>0</v>
          </cell>
          <cell r="HN922">
            <v>0</v>
          </cell>
          <cell r="HO922">
            <v>0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0</v>
          </cell>
          <cell r="HU922">
            <v>0</v>
          </cell>
          <cell r="HV922">
            <v>0</v>
          </cell>
          <cell r="HW922">
            <v>0</v>
          </cell>
          <cell r="HX922">
            <v>0</v>
          </cell>
          <cell r="HY922">
            <v>0</v>
          </cell>
          <cell r="HZ922">
            <v>0</v>
          </cell>
          <cell r="IA922">
            <v>0</v>
          </cell>
          <cell r="IB922">
            <v>0</v>
          </cell>
          <cell r="IC922">
            <v>0</v>
          </cell>
          <cell r="ID922">
            <v>0</v>
          </cell>
          <cell r="IE922">
            <v>0</v>
          </cell>
          <cell r="IF922">
            <v>0</v>
          </cell>
          <cell r="IG922">
            <v>0</v>
          </cell>
          <cell r="IH922">
            <v>0</v>
          </cell>
          <cell r="II922">
            <v>0</v>
          </cell>
          <cell r="IJ922">
            <v>0</v>
          </cell>
          <cell r="IK922">
            <v>0</v>
          </cell>
          <cell r="IL922">
            <v>0</v>
          </cell>
          <cell r="IM922">
            <v>0</v>
          </cell>
          <cell r="IN922">
            <v>0</v>
          </cell>
          <cell r="IO922">
            <v>0</v>
          </cell>
          <cell r="IP922">
            <v>0</v>
          </cell>
          <cell r="IQ922">
            <v>0</v>
          </cell>
          <cell r="IR922">
            <v>0</v>
          </cell>
          <cell r="IS922">
            <v>0</v>
          </cell>
          <cell r="IT922">
            <v>0</v>
          </cell>
          <cell r="IU922">
            <v>0</v>
          </cell>
          <cell r="IV922">
            <v>0</v>
          </cell>
          <cell r="IW922">
            <v>0</v>
          </cell>
          <cell r="IX922">
            <v>0</v>
          </cell>
          <cell r="IY922">
            <v>0</v>
          </cell>
          <cell r="IZ922">
            <v>0</v>
          </cell>
          <cell r="JA922">
            <v>0</v>
          </cell>
          <cell r="JB922">
            <v>0</v>
          </cell>
          <cell r="JC922">
            <v>0</v>
          </cell>
          <cell r="JD922">
            <v>0</v>
          </cell>
          <cell r="JE922">
            <v>0</v>
          </cell>
          <cell r="JF922">
            <v>0</v>
          </cell>
          <cell r="JG922">
            <v>0</v>
          </cell>
          <cell r="JH922">
            <v>0</v>
          </cell>
          <cell r="JI922">
            <v>0</v>
          </cell>
          <cell r="JJ922">
            <v>0</v>
          </cell>
          <cell r="JK922">
            <v>0</v>
          </cell>
          <cell r="JL922">
            <v>0</v>
          </cell>
          <cell r="JM922">
            <v>0</v>
          </cell>
          <cell r="JN922">
            <v>0</v>
          </cell>
          <cell r="JO922">
            <v>0</v>
          </cell>
          <cell r="JP922">
            <v>0</v>
          </cell>
          <cell r="JQ922">
            <v>0</v>
          </cell>
        </row>
        <row r="923">
          <cell r="D923" t="str">
            <v>PV_.PC.UTS._.UVU.Elektron Solar 20Yr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  <cell r="EE923">
            <v>0</v>
          </cell>
          <cell r="EF923">
            <v>0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0</v>
          </cell>
          <cell r="FG923">
            <v>0</v>
          </cell>
          <cell r="FH923">
            <v>0</v>
          </cell>
          <cell r="FI923">
            <v>0</v>
          </cell>
          <cell r="FJ923">
            <v>0</v>
          </cell>
          <cell r="FK923">
            <v>0</v>
          </cell>
          <cell r="FL923">
            <v>0</v>
          </cell>
          <cell r="FM923">
            <v>0</v>
          </cell>
          <cell r="FN923">
            <v>0</v>
          </cell>
          <cell r="FO923">
            <v>0</v>
          </cell>
          <cell r="FP923">
            <v>0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0</v>
          </cell>
          <cell r="GF923">
            <v>0</v>
          </cell>
          <cell r="GG923">
            <v>0</v>
          </cell>
          <cell r="GH923">
            <v>0</v>
          </cell>
          <cell r="GI923">
            <v>0</v>
          </cell>
          <cell r="GJ923">
            <v>0</v>
          </cell>
          <cell r="GK923">
            <v>0</v>
          </cell>
          <cell r="GL923">
            <v>0</v>
          </cell>
          <cell r="GM923">
            <v>0</v>
          </cell>
          <cell r="GN923">
            <v>0</v>
          </cell>
          <cell r="GO923">
            <v>0</v>
          </cell>
          <cell r="GP923">
            <v>0</v>
          </cell>
          <cell r="GQ923">
            <v>0</v>
          </cell>
          <cell r="GR923">
            <v>0</v>
          </cell>
          <cell r="GS923">
            <v>0</v>
          </cell>
          <cell r="GT923">
            <v>0</v>
          </cell>
          <cell r="GU923">
            <v>0</v>
          </cell>
          <cell r="GV923">
            <v>0</v>
          </cell>
          <cell r="GW923">
            <v>0</v>
          </cell>
          <cell r="GX923">
            <v>0</v>
          </cell>
          <cell r="GY923">
            <v>0</v>
          </cell>
          <cell r="GZ923">
            <v>0</v>
          </cell>
          <cell r="HA923">
            <v>0</v>
          </cell>
          <cell r="HB923">
            <v>0</v>
          </cell>
          <cell r="HC923">
            <v>0</v>
          </cell>
          <cell r="HD923">
            <v>0</v>
          </cell>
          <cell r="HE923">
            <v>0</v>
          </cell>
          <cell r="HF923">
            <v>0</v>
          </cell>
          <cell r="HG923">
            <v>0</v>
          </cell>
          <cell r="HH923">
            <v>0</v>
          </cell>
          <cell r="HI923">
            <v>0</v>
          </cell>
          <cell r="HJ923">
            <v>0</v>
          </cell>
          <cell r="HK923">
            <v>0</v>
          </cell>
          <cell r="HL923">
            <v>0</v>
          </cell>
          <cell r="HM923">
            <v>0</v>
          </cell>
          <cell r="HN923">
            <v>0</v>
          </cell>
          <cell r="HO923">
            <v>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0</v>
          </cell>
          <cell r="HU923">
            <v>0</v>
          </cell>
          <cell r="HV923">
            <v>0</v>
          </cell>
          <cell r="HW923">
            <v>0</v>
          </cell>
          <cell r="HX923">
            <v>0</v>
          </cell>
          <cell r="HY923">
            <v>0</v>
          </cell>
          <cell r="HZ923">
            <v>0</v>
          </cell>
          <cell r="IA923">
            <v>0</v>
          </cell>
          <cell r="IB923">
            <v>0</v>
          </cell>
          <cell r="IC923">
            <v>0</v>
          </cell>
          <cell r="ID923">
            <v>0</v>
          </cell>
          <cell r="IE923">
            <v>0</v>
          </cell>
          <cell r="IF923">
            <v>0</v>
          </cell>
          <cell r="IG923">
            <v>0</v>
          </cell>
          <cell r="IH923">
            <v>0</v>
          </cell>
          <cell r="II923">
            <v>0</v>
          </cell>
          <cell r="IJ923">
            <v>0</v>
          </cell>
          <cell r="IK923">
            <v>0</v>
          </cell>
          <cell r="IL923">
            <v>0</v>
          </cell>
          <cell r="IM923">
            <v>0</v>
          </cell>
          <cell r="IN923">
            <v>0</v>
          </cell>
          <cell r="IO923">
            <v>0</v>
          </cell>
          <cell r="IP923">
            <v>0</v>
          </cell>
          <cell r="IQ923">
            <v>0</v>
          </cell>
          <cell r="IR923">
            <v>0</v>
          </cell>
          <cell r="IS923">
            <v>0</v>
          </cell>
          <cell r="IT923">
            <v>0</v>
          </cell>
          <cell r="IU923">
            <v>0</v>
          </cell>
          <cell r="IV923">
            <v>0</v>
          </cell>
          <cell r="IW923">
            <v>0</v>
          </cell>
          <cell r="IX923">
            <v>0</v>
          </cell>
          <cell r="IY923">
            <v>0</v>
          </cell>
          <cell r="IZ923">
            <v>0</v>
          </cell>
          <cell r="JA923">
            <v>0</v>
          </cell>
          <cell r="JB923">
            <v>0</v>
          </cell>
          <cell r="JC923">
            <v>0</v>
          </cell>
          <cell r="JD923">
            <v>0</v>
          </cell>
          <cell r="JE923">
            <v>0</v>
          </cell>
          <cell r="JF923">
            <v>0</v>
          </cell>
          <cell r="JG923">
            <v>0</v>
          </cell>
          <cell r="JH923">
            <v>0</v>
          </cell>
          <cell r="JI923">
            <v>0</v>
          </cell>
          <cell r="JJ923">
            <v>0</v>
          </cell>
          <cell r="JK923">
            <v>0</v>
          </cell>
          <cell r="JL923">
            <v>0</v>
          </cell>
          <cell r="JM923">
            <v>0</v>
          </cell>
          <cell r="JN923">
            <v>0</v>
          </cell>
          <cell r="JO923">
            <v>0</v>
          </cell>
          <cell r="JP923">
            <v>0</v>
          </cell>
          <cell r="JQ923">
            <v>0</v>
          </cell>
        </row>
        <row r="924">
          <cell r="D924" t="str">
            <v>PV_.PC.UTS._.UVU.Elektron Solar 25Yr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  <cell r="EE924">
            <v>0</v>
          </cell>
          <cell r="EF924">
            <v>0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0</v>
          </cell>
          <cell r="FF924">
            <v>0</v>
          </cell>
          <cell r="FG924">
            <v>0</v>
          </cell>
          <cell r="FH924">
            <v>0</v>
          </cell>
          <cell r="FI924">
            <v>0</v>
          </cell>
          <cell r="FJ924">
            <v>0</v>
          </cell>
          <cell r="FK924">
            <v>0</v>
          </cell>
          <cell r="FL924">
            <v>0</v>
          </cell>
          <cell r="FM924">
            <v>0</v>
          </cell>
          <cell r="FN924">
            <v>0</v>
          </cell>
          <cell r="FO924">
            <v>0</v>
          </cell>
          <cell r="FP924">
            <v>0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0</v>
          </cell>
          <cell r="GF924">
            <v>0</v>
          </cell>
          <cell r="GG924">
            <v>0</v>
          </cell>
          <cell r="GH924">
            <v>0</v>
          </cell>
          <cell r="GI924">
            <v>0</v>
          </cell>
          <cell r="GJ924">
            <v>0</v>
          </cell>
          <cell r="GK924">
            <v>0</v>
          </cell>
          <cell r="GL924">
            <v>0</v>
          </cell>
          <cell r="GM924">
            <v>0</v>
          </cell>
          <cell r="GN924">
            <v>0</v>
          </cell>
          <cell r="GO924">
            <v>0</v>
          </cell>
          <cell r="GP924">
            <v>0</v>
          </cell>
          <cell r="GQ924">
            <v>0</v>
          </cell>
          <cell r="GR924">
            <v>0</v>
          </cell>
          <cell r="GS924">
            <v>0</v>
          </cell>
          <cell r="GT924">
            <v>0</v>
          </cell>
          <cell r="GU924">
            <v>0</v>
          </cell>
          <cell r="GV924">
            <v>0</v>
          </cell>
          <cell r="GW924">
            <v>0</v>
          </cell>
          <cell r="GX924">
            <v>0</v>
          </cell>
          <cell r="GY924">
            <v>0</v>
          </cell>
          <cell r="GZ924">
            <v>0</v>
          </cell>
          <cell r="HA924">
            <v>0</v>
          </cell>
          <cell r="HB924">
            <v>0</v>
          </cell>
          <cell r="HC924">
            <v>0</v>
          </cell>
          <cell r="HD924">
            <v>0</v>
          </cell>
          <cell r="HE924">
            <v>0</v>
          </cell>
          <cell r="HF924">
            <v>0</v>
          </cell>
          <cell r="HG924">
            <v>0</v>
          </cell>
          <cell r="HH924">
            <v>0</v>
          </cell>
          <cell r="HI924">
            <v>0</v>
          </cell>
          <cell r="HJ924">
            <v>0</v>
          </cell>
          <cell r="HK924">
            <v>0</v>
          </cell>
          <cell r="HL924">
            <v>0</v>
          </cell>
          <cell r="HM924">
            <v>0</v>
          </cell>
          <cell r="HN924">
            <v>0</v>
          </cell>
          <cell r="HO924">
            <v>0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0</v>
          </cell>
          <cell r="HU924">
            <v>0</v>
          </cell>
          <cell r="HV924">
            <v>0</v>
          </cell>
          <cell r="HW924">
            <v>0</v>
          </cell>
          <cell r="HX924">
            <v>0</v>
          </cell>
          <cell r="HY924">
            <v>0</v>
          </cell>
          <cell r="HZ924">
            <v>0</v>
          </cell>
          <cell r="IA924">
            <v>0</v>
          </cell>
          <cell r="IB924">
            <v>0</v>
          </cell>
          <cell r="IC924">
            <v>0</v>
          </cell>
          <cell r="ID924">
            <v>0</v>
          </cell>
          <cell r="IE924">
            <v>0</v>
          </cell>
          <cell r="IF924">
            <v>0</v>
          </cell>
          <cell r="IG924">
            <v>0</v>
          </cell>
          <cell r="IH924">
            <v>0</v>
          </cell>
          <cell r="II924">
            <v>0</v>
          </cell>
          <cell r="IJ924">
            <v>0</v>
          </cell>
          <cell r="IK924">
            <v>0</v>
          </cell>
          <cell r="IL924">
            <v>0</v>
          </cell>
          <cell r="IM924">
            <v>0</v>
          </cell>
          <cell r="IN924">
            <v>0</v>
          </cell>
          <cell r="IO924">
            <v>0</v>
          </cell>
          <cell r="IP924">
            <v>0</v>
          </cell>
          <cell r="IQ924">
            <v>0</v>
          </cell>
          <cell r="IR924">
            <v>0</v>
          </cell>
          <cell r="IS924">
            <v>0</v>
          </cell>
          <cell r="IT924">
            <v>0</v>
          </cell>
          <cell r="IU924">
            <v>0</v>
          </cell>
          <cell r="IV924">
            <v>0</v>
          </cell>
          <cell r="IW924">
            <v>0</v>
          </cell>
          <cell r="IX924">
            <v>0</v>
          </cell>
          <cell r="IY924">
            <v>0</v>
          </cell>
          <cell r="IZ924">
            <v>0</v>
          </cell>
          <cell r="JA924">
            <v>0</v>
          </cell>
          <cell r="JB924">
            <v>0</v>
          </cell>
          <cell r="JC924">
            <v>0</v>
          </cell>
          <cell r="JD924">
            <v>0</v>
          </cell>
          <cell r="JE924">
            <v>0</v>
          </cell>
          <cell r="JF924">
            <v>0</v>
          </cell>
          <cell r="JG924">
            <v>0</v>
          </cell>
          <cell r="JH924">
            <v>0</v>
          </cell>
          <cell r="JI924">
            <v>0</v>
          </cell>
          <cell r="JJ924">
            <v>0</v>
          </cell>
          <cell r="JK924">
            <v>0</v>
          </cell>
          <cell r="JL924">
            <v>0</v>
          </cell>
          <cell r="JM924">
            <v>0</v>
          </cell>
          <cell r="JN924">
            <v>0</v>
          </cell>
          <cell r="JO924">
            <v>0</v>
          </cell>
          <cell r="JP924">
            <v>0</v>
          </cell>
          <cell r="JQ924">
            <v>0</v>
          </cell>
        </row>
        <row r="925">
          <cell r="D925" t="str">
            <v>PVS.PC.UTN._.FB_.Faraday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1.399967004545033E-7</v>
          </cell>
          <cell r="R925">
            <v>-1323.3319465399254</v>
          </cell>
          <cell r="S925">
            <v>-23.359632919993601</v>
          </cell>
          <cell r="T925">
            <v>-307.10759393998887</v>
          </cell>
          <cell r="U925">
            <v>-355.96274414002255</v>
          </cell>
          <cell r="V925">
            <v>-374.49046626000199</v>
          </cell>
          <cell r="W925">
            <v>-222.87132018999546</v>
          </cell>
          <cell r="X925">
            <v>0</v>
          </cell>
          <cell r="Y925">
            <v>0</v>
          </cell>
          <cell r="Z925">
            <v>20.42298841002048</v>
          </cell>
          <cell r="AA925">
            <v>-6.3865334000147413</v>
          </cell>
          <cell r="AB925">
            <v>-53.576644100001431</v>
          </cell>
          <cell r="AC925">
            <v>0</v>
          </cell>
          <cell r="AD925">
            <v>0</v>
          </cell>
          <cell r="AE925">
            <v>-126.71915441006422</v>
          </cell>
          <cell r="AF925">
            <v>-29.937979589987663</v>
          </cell>
          <cell r="AG925">
            <v>0</v>
          </cell>
          <cell r="AH925">
            <v>-100.8869908900233</v>
          </cell>
          <cell r="AI925">
            <v>25.849432190007064</v>
          </cell>
          <cell r="AJ925">
            <v>-59.277912179997656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45.367145940006594</v>
          </cell>
          <cell r="AP925">
            <v>0</v>
          </cell>
          <cell r="AQ925">
            <v>-7.8328498800037778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-110.87232344970107</v>
          </cell>
          <cell r="BS925">
            <v>0</v>
          </cell>
          <cell r="BT925">
            <v>0</v>
          </cell>
          <cell r="BU925">
            <v>-1.5978273699729471</v>
          </cell>
          <cell r="BV925">
            <v>-109.23446247001993</v>
          </cell>
          <cell r="BW925">
            <v>-4.0033609984675422E-2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-0.43260979978367686</v>
          </cell>
          <cell r="CF925">
            <v>0</v>
          </cell>
          <cell r="CG925">
            <v>0</v>
          </cell>
          <cell r="CH925">
            <v>1.443587000539992E-2</v>
          </cell>
          <cell r="CI925">
            <v>-0.23907775999396108</v>
          </cell>
          <cell r="CJ925">
            <v>-0.20796791001339443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103.41777225001715</v>
          </cell>
          <cell r="CS925">
            <v>0</v>
          </cell>
          <cell r="CT925">
            <v>0</v>
          </cell>
          <cell r="CU925">
            <v>59.616796600006637</v>
          </cell>
          <cell r="CV925">
            <v>43.635109039998497</v>
          </cell>
          <cell r="CW925">
            <v>0.16586660998291336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122.72335930005647</v>
          </cell>
          <cell r="DF925">
            <v>0</v>
          </cell>
          <cell r="DG925">
            <v>0</v>
          </cell>
          <cell r="DH925">
            <v>77.450382099996204</v>
          </cell>
          <cell r="DI925">
            <v>25.301502940012142</v>
          </cell>
          <cell r="DJ925">
            <v>4.7226303999777883</v>
          </cell>
          <cell r="DK925">
            <v>15.248843859997578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59.969356280053034</v>
          </cell>
          <cell r="DS925">
            <v>0</v>
          </cell>
          <cell r="DT925">
            <v>0</v>
          </cell>
          <cell r="DU925">
            <v>56.533447280016844</v>
          </cell>
          <cell r="DV925">
            <v>3.4359089999925345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  <cell r="EE925">
            <v>376.65116347000003</v>
          </cell>
          <cell r="EF925">
            <v>35.745186860003741</v>
          </cell>
          <cell r="EG925">
            <v>-101.99305736999668</v>
          </cell>
          <cell r="EH925">
            <v>142.14548047998687</v>
          </cell>
          <cell r="EI925">
            <v>413.27844927000115</v>
          </cell>
          <cell r="EJ925">
            <v>13.172809410010814</v>
          </cell>
          <cell r="EK925">
            <v>-51.035525379993487</v>
          </cell>
          <cell r="EL925">
            <v>-28.728334650018951</v>
          </cell>
          <cell r="EM925">
            <v>-62.605433939985232</v>
          </cell>
          <cell r="EN925">
            <v>128.13415302996873</v>
          </cell>
          <cell r="EO925">
            <v>-111.46256424000603</v>
          </cell>
          <cell r="EP925">
            <v>0</v>
          </cell>
          <cell r="EQ925">
            <v>0</v>
          </cell>
          <cell r="ER925">
            <v>241.61060000024736</v>
          </cell>
          <cell r="ES925">
            <v>0</v>
          </cell>
          <cell r="ET925">
            <v>568.19005185998685</v>
          </cell>
          <cell r="EU925">
            <v>-25.363672389968997</v>
          </cell>
          <cell r="EV925">
            <v>-499.99130340998818</v>
          </cell>
          <cell r="EW925">
            <v>244.24841833001119</v>
          </cell>
          <cell r="EX925">
            <v>0.20981684001162648</v>
          </cell>
          <cell r="EY925">
            <v>0</v>
          </cell>
          <cell r="EZ925">
            <v>-44.917660350009101</v>
          </cell>
          <cell r="FA925">
            <v>5.3110125999810407</v>
          </cell>
          <cell r="FB925">
            <v>-6.076063479995355</v>
          </cell>
          <cell r="FC925">
            <v>0</v>
          </cell>
          <cell r="FD925">
            <v>0</v>
          </cell>
          <cell r="FE925">
            <v>348.97660279995762</v>
          </cell>
          <cell r="FF925">
            <v>0</v>
          </cell>
          <cell r="FG925">
            <v>369.16772533001495</v>
          </cell>
          <cell r="FH925">
            <v>486.60438683003304</v>
          </cell>
          <cell r="FI925">
            <v>-492.00422288999835</v>
          </cell>
          <cell r="FJ925">
            <v>-13.651245619985275</v>
          </cell>
          <cell r="FK925">
            <v>0</v>
          </cell>
          <cell r="FL925">
            <v>0</v>
          </cell>
          <cell r="FM925">
            <v>0</v>
          </cell>
          <cell r="FN925">
            <v>0</v>
          </cell>
          <cell r="FO925">
            <v>-1.1400408500048798</v>
          </cell>
          <cell r="FP925">
            <v>0</v>
          </cell>
          <cell r="FQ925">
            <v>0</v>
          </cell>
          <cell r="FR925">
            <v>593.51300481031649</v>
          </cell>
          <cell r="FS925">
            <v>0</v>
          </cell>
          <cell r="FT925">
            <v>10.342397850006819</v>
          </cell>
          <cell r="FU925">
            <v>670.60685702999763</v>
          </cell>
          <cell r="FV925">
            <v>-81.943606829998316</v>
          </cell>
          <cell r="FW925">
            <v>-206.15185115998611</v>
          </cell>
          <cell r="FX925">
            <v>317.7408503399929</v>
          </cell>
          <cell r="FY925">
            <v>0</v>
          </cell>
          <cell r="FZ925">
            <v>0</v>
          </cell>
          <cell r="GA925">
            <v>0</v>
          </cell>
          <cell r="GB925">
            <v>-117.08164242000203</v>
          </cell>
          <cell r="GC925">
            <v>0</v>
          </cell>
          <cell r="GD925">
            <v>0</v>
          </cell>
          <cell r="GE925">
            <v>371.13908454007469</v>
          </cell>
          <cell r="GF925">
            <v>0</v>
          </cell>
          <cell r="GG925">
            <v>-259.36860956998134</v>
          </cell>
          <cell r="GH925">
            <v>945.0862314299884</v>
          </cell>
          <cell r="GI925">
            <v>-446.54842072997417</v>
          </cell>
          <cell r="GJ925">
            <v>122.07253999996465</v>
          </cell>
          <cell r="GK925">
            <v>41.992910879984265</v>
          </cell>
          <cell r="GL925">
            <v>0</v>
          </cell>
          <cell r="GM925">
            <v>0</v>
          </cell>
          <cell r="GN925">
            <v>0</v>
          </cell>
          <cell r="GO925">
            <v>-32.095567469994421</v>
          </cell>
          <cell r="GP925">
            <v>0</v>
          </cell>
          <cell r="GQ925">
            <v>0</v>
          </cell>
          <cell r="GR925">
            <v>-27.102112609893084</v>
          </cell>
          <cell r="GS925">
            <v>0</v>
          </cell>
          <cell r="GT925">
            <v>-146.75847972999327</v>
          </cell>
          <cell r="GU925">
            <v>449.17762597999536</v>
          </cell>
          <cell r="GV925">
            <v>-207.55778422002913</v>
          </cell>
          <cell r="GW925">
            <v>-119.22777910999139</v>
          </cell>
          <cell r="GX925">
            <v>0</v>
          </cell>
          <cell r="GY925">
            <v>0</v>
          </cell>
          <cell r="GZ925">
            <v>0</v>
          </cell>
          <cell r="HA925">
            <v>0</v>
          </cell>
          <cell r="HB925">
            <v>-2.7356955299910624</v>
          </cell>
          <cell r="HC925">
            <v>0</v>
          </cell>
          <cell r="HD925">
            <v>0</v>
          </cell>
          <cell r="HE925">
            <v>-2960.8119634599425</v>
          </cell>
          <cell r="HF925">
            <v>0</v>
          </cell>
          <cell r="HG925">
            <v>-90.706625349994283</v>
          </cell>
          <cell r="HH925">
            <v>-1709.7193114399997</v>
          </cell>
          <cell r="HI925">
            <v>-574.40954537995276</v>
          </cell>
          <cell r="HJ925">
            <v>-585.97648128998117</v>
          </cell>
          <cell r="HK925">
            <v>0</v>
          </cell>
          <cell r="HL925">
            <v>0</v>
          </cell>
          <cell r="HM925">
            <v>0</v>
          </cell>
          <cell r="HN925">
            <v>0</v>
          </cell>
          <cell r="HO925">
            <v>0</v>
          </cell>
          <cell r="HP925">
            <v>0</v>
          </cell>
          <cell r="HQ925">
            <v>0</v>
          </cell>
          <cell r="HR925">
            <v>182.67650048015639</v>
          </cell>
          <cell r="HS925">
            <v>0</v>
          </cell>
          <cell r="HT925">
            <v>0</v>
          </cell>
          <cell r="HU925">
            <v>358.52559997000208</v>
          </cell>
          <cell r="HV925">
            <v>-47.167683649968239</v>
          </cell>
          <cell r="HW925">
            <v>-128.68141583999386</v>
          </cell>
          <cell r="HX925">
            <v>0</v>
          </cell>
          <cell r="HY925">
            <v>0</v>
          </cell>
          <cell r="HZ925">
            <v>0</v>
          </cell>
          <cell r="IA925">
            <v>0</v>
          </cell>
          <cell r="IB925">
            <v>0</v>
          </cell>
          <cell r="IC925">
            <v>0</v>
          </cell>
          <cell r="ID925">
            <v>0</v>
          </cell>
          <cell r="IE925">
            <v>-10.050000000279397</v>
          </cell>
          <cell r="IF925">
            <v>0</v>
          </cell>
          <cell r="IG925">
            <v>0</v>
          </cell>
          <cell r="IH925">
            <v>0</v>
          </cell>
          <cell r="II925">
            <v>-10.050000000017462</v>
          </cell>
          <cell r="IJ925">
            <v>0</v>
          </cell>
          <cell r="IK925">
            <v>0</v>
          </cell>
          <cell r="IL925">
            <v>0</v>
          </cell>
          <cell r="IM925">
            <v>0</v>
          </cell>
          <cell r="IN925">
            <v>0</v>
          </cell>
          <cell r="IO925">
            <v>0</v>
          </cell>
          <cell r="IP925">
            <v>0</v>
          </cell>
          <cell r="IQ925">
            <v>0</v>
          </cell>
          <cell r="IR925">
            <v>91.554267510073259</v>
          </cell>
          <cell r="IS925">
            <v>0</v>
          </cell>
          <cell r="IT925">
            <v>0</v>
          </cell>
          <cell r="IU925">
            <v>91.5542675100005</v>
          </cell>
          <cell r="IV925">
            <v>0</v>
          </cell>
          <cell r="IW925">
            <v>0</v>
          </cell>
          <cell r="IX925">
            <v>0</v>
          </cell>
          <cell r="IY925">
            <v>0</v>
          </cell>
          <cell r="IZ925">
            <v>0</v>
          </cell>
          <cell r="JA925">
            <v>0</v>
          </cell>
          <cell r="JB925">
            <v>0</v>
          </cell>
          <cell r="JC925">
            <v>0</v>
          </cell>
          <cell r="JD925">
            <v>0</v>
          </cell>
          <cell r="JE925">
            <v>0</v>
          </cell>
          <cell r="JF925">
            <v>0</v>
          </cell>
          <cell r="JG925">
            <v>0</v>
          </cell>
          <cell r="JH925">
            <v>0</v>
          </cell>
          <cell r="JI925">
            <v>0</v>
          </cell>
          <cell r="JJ925">
            <v>0</v>
          </cell>
          <cell r="JK925">
            <v>0</v>
          </cell>
          <cell r="JL925">
            <v>0</v>
          </cell>
          <cell r="JM925">
            <v>0</v>
          </cell>
          <cell r="JN925">
            <v>0</v>
          </cell>
          <cell r="JO925">
            <v>0</v>
          </cell>
          <cell r="JP925">
            <v>0</v>
          </cell>
          <cell r="JQ925">
            <v>0</v>
          </cell>
        </row>
        <row r="926">
          <cell r="D926" t="str">
            <v>PVS.PC.UTS._.___.Green River I&amp;II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66.541188910021447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36.317815009999322</v>
          </cell>
          <cell r="AA926">
            <v>29.47391726000933</v>
          </cell>
          <cell r="AB926">
            <v>0.74945664001279511</v>
          </cell>
          <cell r="AC926">
            <v>0</v>
          </cell>
          <cell r="AD926">
            <v>0</v>
          </cell>
          <cell r="AE926">
            <v>-187.71570563002024</v>
          </cell>
          <cell r="AF926">
            <v>-2.3041990003548563E-2</v>
          </cell>
          <cell r="AG926">
            <v>-118.2294000099937</v>
          </cell>
          <cell r="AH926">
            <v>-0.29139969999232562</v>
          </cell>
          <cell r="AI926">
            <v>25.527993859999697</v>
          </cell>
          <cell r="AJ926">
            <v>0.12069999999948777</v>
          </cell>
          <cell r="AK926">
            <v>-0.12070002999098506</v>
          </cell>
          <cell r="AL926">
            <v>0.34139926001080312</v>
          </cell>
          <cell r="AM926">
            <v>30.495595629996387</v>
          </cell>
          <cell r="AN926">
            <v>0.17069977000937797</v>
          </cell>
          <cell r="AO926">
            <v>-29.585394759982591</v>
          </cell>
          <cell r="AP926">
            <v>6.5598029999819119E-2</v>
          </cell>
          <cell r="AQ926">
            <v>-96.187755689999904</v>
          </cell>
          <cell r="AR926">
            <v>89.909041079925373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65.834702470005141</v>
          </cell>
          <cell r="AZ926">
            <v>45.061655530022108</v>
          </cell>
          <cell r="BA926">
            <v>0</v>
          </cell>
          <cell r="BB926">
            <v>-20.987316920000012</v>
          </cell>
          <cell r="BC926">
            <v>0</v>
          </cell>
          <cell r="BD926">
            <v>0</v>
          </cell>
          <cell r="BE926">
            <v>-37.689967960119247</v>
          </cell>
          <cell r="BF926">
            <v>0</v>
          </cell>
          <cell r="BG926">
            <v>0</v>
          </cell>
          <cell r="BH926">
            <v>0</v>
          </cell>
          <cell r="BI926">
            <v>-61.804590230007307</v>
          </cell>
          <cell r="BJ926">
            <v>0</v>
          </cell>
          <cell r="BK926">
            <v>0</v>
          </cell>
          <cell r="BL926">
            <v>24.114622270004475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72.187092969892547</v>
          </cell>
          <cell r="BS926">
            <v>0</v>
          </cell>
          <cell r="BT926">
            <v>0</v>
          </cell>
          <cell r="BU926">
            <v>45.330049960000906</v>
          </cell>
          <cell r="BV926">
            <v>26.857043010008056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0.18743937998078763</v>
          </cell>
          <cell r="CF926">
            <v>0</v>
          </cell>
          <cell r="CG926">
            <v>0</v>
          </cell>
          <cell r="CH926">
            <v>1.6999999934341758E-4</v>
          </cell>
          <cell r="CI926">
            <v>0.19027648997143842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-3.007110019098036E-3</v>
          </cell>
          <cell r="CP926">
            <v>0</v>
          </cell>
          <cell r="CQ926">
            <v>0</v>
          </cell>
          <cell r="CR926">
            <v>-23.314565740060061</v>
          </cell>
          <cell r="CS926">
            <v>0</v>
          </cell>
          <cell r="CT926">
            <v>0</v>
          </cell>
          <cell r="CU926">
            <v>-23.571135599995614</v>
          </cell>
          <cell r="CV926">
            <v>0.25656985999376047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23.525760009884834</v>
          </cell>
          <cell r="DF926">
            <v>0</v>
          </cell>
          <cell r="DG926">
            <v>0</v>
          </cell>
          <cell r="DH926">
            <v>23.52576001000125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15.306923910044134</v>
          </cell>
          <cell r="DS926">
            <v>0</v>
          </cell>
          <cell r="DT926">
            <v>0</v>
          </cell>
          <cell r="DU926">
            <v>0</v>
          </cell>
          <cell r="DV926">
            <v>-0.14601670000411104</v>
          </cell>
          <cell r="DW926">
            <v>0</v>
          </cell>
          <cell r="DX926">
            <v>15.452940610004589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-0.10867459001019597</v>
          </cell>
          <cell r="EF926">
            <v>0</v>
          </cell>
          <cell r="EG926">
            <v>-0.10799999999289867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-6.7459001729730517E-4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10.301973139983602</v>
          </cell>
          <cell r="ES926">
            <v>0</v>
          </cell>
          <cell r="ET926">
            <v>0</v>
          </cell>
          <cell r="EU926">
            <v>0</v>
          </cell>
          <cell r="EV926">
            <v>6.3849165599967819</v>
          </cell>
          <cell r="EW926">
            <v>8.6150640025152825E-2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3.8309059400053229</v>
          </cell>
          <cell r="FC926">
            <v>0</v>
          </cell>
          <cell r="FD926">
            <v>0</v>
          </cell>
          <cell r="FE926">
            <v>-89.444536769995466</v>
          </cell>
          <cell r="FF926">
            <v>0</v>
          </cell>
          <cell r="FG926">
            <v>4.5315153499977896</v>
          </cell>
          <cell r="FH926">
            <v>-15.866158689997974</v>
          </cell>
          <cell r="FI926">
            <v>-90.770173769982648</v>
          </cell>
          <cell r="FJ926">
            <v>11.61556869999913</v>
          </cell>
          <cell r="FK926">
            <v>0</v>
          </cell>
          <cell r="FL926">
            <v>0</v>
          </cell>
          <cell r="FM926">
            <v>0</v>
          </cell>
          <cell r="FN926">
            <v>0</v>
          </cell>
          <cell r="FO926">
            <v>1.044711640002788</v>
          </cell>
          <cell r="FP926">
            <v>0</v>
          </cell>
          <cell r="FQ926">
            <v>0</v>
          </cell>
          <cell r="FR926">
            <v>-256.82969136012252</v>
          </cell>
          <cell r="FS926">
            <v>0</v>
          </cell>
          <cell r="FT926">
            <v>0.67896577996725682</v>
          </cell>
          <cell r="FU926">
            <v>-237.22676713998953</v>
          </cell>
          <cell r="FV926">
            <v>-32.611189000032027</v>
          </cell>
          <cell r="FW926">
            <v>12.056893030006904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0.27240597001218703</v>
          </cell>
          <cell r="GC926">
            <v>0</v>
          </cell>
          <cell r="GD926">
            <v>0</v>
          </cell>
          <cell r="GE926">
            <v>-176.97011215006933</v>
          </cell>
          <cell r="GF926">
            <v>0</v>
          </cell>
          <cell r="GG926">
            <v>1.8251425399939762</v>
          </cell>
          <cell r="GH926">
            <v>-83.776145010007895</v>
          </cell>
          <cell r="GI926">
            <v>-107.80534736999834</v>
          </cell>
          <cell r="GJ926">
            <v>12.786237690001144</v>
          </cell>
          <cell r="GK926">
            <v>0</v>
          </cell>
          <cell r="GL926">
            <v>0</v>
          </cell>
          <cell r="GM926">
            <v>0</v>
          </cell>
          <cell r="GN926">
            <v>0</v>
          </cell>
          <cell r="GO926">
            <v>0</v>
          </cell>
          <cell r="GP926">
            <v>0</v>
          </cell>
          <cell r="GQ926">
            <v>0</v>
          </cell>
          <cell r="GR926">
            <v>232.42822562006768</v>
          </cell>
          <cell r="GS926">
            <v>0</v>
          </cell>
          <cell r="GT926">
            <v>-4.9999840004602447E-2</v>
          </cell>
          <cell r="GU926">
            <v>227.7886124200013</v>
          </cell>
          <cell r="GV926">
            <v>-263.29357405999326</v>
          </cell>
          <cell r="GW926">
            <v>268.06032097000571</v>
          </cell>
          <cell r="GX926">
            <v>8.1081100215669721E-3</v>
          </cell>
          <cell r="GY926">
            <v>0</v>
          </cell>
          <cell r="GZ926">
            <v>0</v>
          </cell>
          <cell r="HA926">
            <v>0</v>
          </cell>
          <cell r="HB926">
            <v>1.2525995000032708</v>
          </cell>
          <cell r="HC926">
            <v>-1.3378414800026803</v>
          </cell>
          <cell r="HD926">
            <v>0</v>
          </cell>
          <cell r="HE926">
            <v>17.310498310020193</v>
          </cell>
          <cell r="HF926">
            <v>0</v>
          </cell>
          <cell r="HG926">
            <v>11.631566579992068</v>
          </cell>
          <cell r="HH926">
            <v>5.1603924700029893</v>
          </cell>
          <cell r="HI926">
            <v>0.51853926001058426</v>
          </cell>
          <cell r="HJ926">
            <v>0</v>
          </cell>
          <cell r="HK926">
            <v>0</v>
          </cell>
          <cell r="HL926">
            <v>0</v>
          </cell>
          <cell r="HM926">
            <v>0</v>
          </cell>
          <cell r="HN926">
            <v>0</v>
          </cell>
          <cell r="HO926">
            <v>0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0</v>
          </cell>
          <cell r="HU926">
            <v>0</v>
          </cell>
          <cell r="HV926">
            <v>0</v>
          </cell>
          <cell r="HW926">
            <v>0</v>
          </cell>
          <cell r="HX926">
            <v>0</v>
          </cell>
          <cell r="HY926">
            <v>0</v>
          </cell>
          <cell r="HZ926">
            <v>0</v>
          </cell>
          <cell r="IA926">
            <v>0</v>
          </cell>
          <cell r="IB926">
            <v>0</v>
          </cell>
          <cell r="IC926">
            <v>0</v>
          </cell>
          <cell r="ID926">
            <v>0</v>
          </cell>
          <cell r="IE926">
            <v>0</v>
          </cell>
          <cell r="IF926">
            <v>0</v>
          </cell>
          <cell r="IG926">
            <v>0</v>
          </cell>
          <cell r="IH926">
            <v>0</v>
          </cell>
          <cell r="II926">
            <v>0</v>
          </cell>
          <cell r="IJ926">
            <v>0</v>
          </cell>
          <cell r="IK926">
            <v>0</v>
          </cell>
          <cell r="IL926">
            <v>0</v>
          </cell>
          <cell r="IM926">
            <v>0</v>
          </cell>
          <cell r="IN926">
            <v>0</v>
          </cell>
          <cell r="IO926">
            <v>0</v>
          </cell>
          <cell r="IP926">
            <v>0</v>
          </cell>
          <cell r="IQ926">
            <v>0</v>
          </cell>
          <cell r="IR926">
            <v>0</v>
          </cell>
          <cell r="IS926">
            <v>0</v>
          </cell>
          <cell r="IT926">
            <v>0</v>
          </cell>
          <cell r="IU926">
            <v>0</v>
          </cell>
          <cell r="IV926">
            <v>0</v>
          </cell>
          <cell r="IW926">
            <v>0</v>
          </cell>
          <cell r="IX926">
            <v>0</v>
          </cell>
          <cell r="IY926">
            <v>0</v>
          </cell>
          <cell r="IZ926">
            <v>0</v>
          </cell>
          <cell r="JA926">
            <v>0</v>
          </cell>
          <cell r="JB926">
            <v>0</v>
          </cell>
          <cell r="JC926">
            <v>0</v>
          </cell>
          <cell r="JD926">
            <v>0</v>
          </cell>
          <cell r="JE926">
            <v>0</v>
          </cell>
          <cell r="JF926">
            <v>0</v>
          </cell>
          <cell r="JG926">
            <v>0</v>
          </cell>
          <cell r="JH926">
            <v>0</v>
          </cell>
          <cell r="JI926">
            <v>0</v>
          </cell>
          <cell r="JJ926">
            <v>0</v>
          </cell>
          <cell r="JK926">
            <v>0</v>
          </cell>
          <cell r="JL926">
            <v>0</v>
          </cell>
          <cell r="JM926">
            <v>0</v>
          </cell>
          <cell r="JN926">
            <v>0</v>
          </cell>
          <cell r="JO926">
            <v>0</v>
          </cell>
          <cell r="JP926">
            <v>0</v>
          </cell>
          <cell r="JQ926">
            <v>0</v>
          </cell>
        </row>
        <row r="927">
          <cell r="D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0</v>
          </cell>
          <cell r="FF927">
            <v>0</v>
          </cell>
          <cell r="FG927">
            <v>0</v>
          </cell>
          <cell r="FH927">
            <v>0</v>
          </cell>
          <cell r="FI927">
            <v>0</v>
          </cell>
          <cell r="FJ927">
            <v>0</v>
          </cell>
          <cell r="FK927">
            <v>0</v>
          </cell>
          <cell r="FL927">
            <v>0</v>
          </cell>
          <cell r="FM927">
            <v>0</v>
          </cell>
          <cell r="FN927">
            <v>0</v>
          </cell>
          <cell r="FO927">
            <v>0</v>
          </cell>
          <cell r="FP927">
            <v>0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0</v>
          </cell>
          <cell r="GF927">
            <v>0</v>
          </cell>
          <cell r="GG927">
            <v>0</v>
          </cell>
          <cell r="GH927">
            <v>0</v>
          </cell>
          <cell r="GI927">
            <v>0</v>
          </cell>
          <cell r="GJ927">
            <v>0</v>
          </cell>
          <cell r="GK927">
            <v>0</v>
          </cell>
          <cell r="GL927">
            <v>0</v>
          </cell>
          <cell r="GM927">
            <v>0</v>
          </cell>
          <cell r="GN927">
            <v>0</v>
          </cell>
          <cell r="GO927">
            <v>0</v>
          </cell>
          <cell r="GP927">
            <v>0</v>
          </cell>
          <cell r="GQ927">
            <v>0</v>
          </cell>
          <cell r="GR927">
            <v>0</v>
          </cell>
          <cell r="GS927">
            <v>0</v>
          </cell>
          <cell r="GT927">
            <v>0</v>
          </cell>
          <cell r="GU927">
            <v>0</v>
          </cell>
          <cell r="GV927">
            <v>0</v>
          </cell>
          <cell r="GW927">
            <v>0</v>
          </cell>
          <cell r="GX927">
            <v>0</v>
          </cell>
          <cell r="GY927">
            <v>0</v>
          </cell>
          <cell r="GZ927">
            <v>0</v>
          </cell>
          <cell r="HA927">
            <v>0</v>
          </cell>
          <cell r="HB927">
            <v>0</v>
          </cell>
          <cell r="HC927">
            <v>0</v>
          </cell>
          <cell r="HD927">
            <v>0</v>
          </cell>
          <cell r="HE927">
            <v>0</v>
          </cell>
          <cell r="HF927">
            <v>0</v>
          </cell>
          <cell r="HG927">
            <v>0</v>
          </cell>
          <cell r="HH927">
            <v>0</v>
          </cell>
          <cell r="HI927">
            <v>0</v>
          </cell>
          <cell r="HJ927">
            <v>0</v>
          </cell>
          <cell r="HK927">
            <v>0</v>
          </cell>
          <cell r="HL927">
            <v>0</v>
          </cell>
          <cell r="HM927">
            <v>0</v>
          </cell>
          <cell r="HN927">
            <v>0</v>
          </cell>
          <cell r="HO927">
            <v>0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0</v>
          </cell>
          <cell r="HU927">
            <v>0</v>
          </cell>
          <cell r="HV927">
            <v>0</v>
          </cell>
          <cell r="HW927">
            <v>0</v>
          </cell>
          <cell r="HX927">
            <v>0</v>
          </cell>
          <cell r="HY927">
            <v>0</v>
          </cell>
          <cell r="HZ927">
            <v>0</v>
          </cell>
          <cell r="IA927">
            <v>0</v>
          </cell>
          <cell r="IB927">
            <v>0</v>
          </cell>
          <cell r="IC927">
            <v>0</v>
          </cell>
          <cell r="ID927">
            <v>0</v>
          </cell>
          <cell r="IE927">
            <v>0</v>
          </cell>
          <cell r="IF927">
            <v>0</v>
          </cell>
          <cell r="IG927">
            <v>0</v>
          </cell>
          <cell r="IH927">
            <v>0</v>
          </cell>
          <cell r="II927">
            <v>0</v>
          </cell>
          <cell r="IJ927">
            <v>0</v>
          </cell>
          <cell r="IK927">
            <v>0</v>
          </cell>
          <cell r="IL927">
            <v>0</v>
          </cell>
          <cell r="IM927">
            <v>0</v>
          </cell>
          <cell r="IN927">
            <v>0</v>
          </cell>
          <cell r="IO927">
            <v>0</v>
          </cell>
          <cell r="IP927">
            <v>0</v>
          </cell>
          <cell r="IQ927">
            <v>0</v>
          </cell>
          <cell r="IR927">
            <v>0</v>
          </cell>
          <cell r="IS927">
            <v>0</v>
          </cell>
          <cell r="IT927">
            <v>0</v>
          </cell>
          <cell r="IU927">
            <v>0</v>
          </cell>
          <cell r="IV927">
            <v>0</v>
          </cell>
          <cell r="IW927">
            <v>0</v>
          </cell>
          <cell r="IX927">
            <v>0</v>
          </cell>
          <cell r="IY927">
            <v>0</v>
          </cell>
          <cell r="IZ927">
            <v>0</v>
          </cell>
          <cell r="JA927">
            <v>0</v>
          </cell>
          <cell r="JB927">
            <v>0</v>
          </cell>
          <cell r="JC927">
            <v>0</v>
          </cell>
          <cell r="JD927">
            <v>0</v>
          </cell>
          <cell r="JE927">
            <v>0</v>
          </cell>
          <cell r="JF927">
            <v>0</v>
          </cell>
          <cell r="JG927">
            <v>0</v>
          </cell>
          <cell r="JH927">
            <v>0</v>
          </cell>
          <cell r="JI927">
            <v>0</v>
          </cell>
          <cell r="JJ927">
            <v>0</v>
          </cell>
          <cell r="JK927">
            <v>0</v>
          </cell>
          <cell r="JL927">
            <v>0</v>
          </cell>
          <cell r="JM927">
            <v>0</v>
          </cell>
          <cell r="JN927">
            <v>0</v>
          </cell>
          <cell r="JO927">
            <v>0</v>
          </cell>
          <cell r="JP927">
            <v>0</v>
          </cell>
          <cell r="JQ927">
            <v>0</v>
          </cell>
        </row>
        <row r="928">
          <cell r="D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  <cell r="EE928">
            <v>0</v>
          </cell>
          <cell r="EF928">
            <v>0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0</v>
          </cell>
          <cell r="FI928">
            <v>0</v>
          </cell>
          <cell r="FJ928">
            <v>0</v>
          </cell>
          <cell r="FK928">
            <v>0</v>
          </cell>
          <cell r="FL928">
            <v>0</v>
          </cell>
          <cell r="FM928">
            <v>0</v>
          </cell>
          <cell r="FN928">
            <v>0</v>
          </cell>
          <cell r="FO928">
            <v>0</v>
          </cell>
          <cell r="FP928">
            <v>0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0</v>
          </cell>
          <cell r="GI928">
            <v>0</v>
          </cell>
          <cell r="GJ928">
            <v>0</v>
          </cell>
          <cell r="GK928">
            <v>0</v>
          </cell>
          <cell r="GL928">
            <v>0</v>
          </cell>
          <cell r="GM928">
            <v>0</v>
          </cell>
          <cell r="GN928">
            <v>0</v>
          </cell>
          <cell r="GO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0</v>
          </cell>
          <cell r="GT928">
            <v>0</v>
          </cell>
          <cell r="GU928">
            <v>0</v>
          </cell>
          <cell r="GV928">
            <v>0</v>
          </cell>
          <cell r="GW928">
            <v>0</v>
          </cell>
          <cell r="GX928">
            <v>0</v>
          </cell>
          <cell r="GY928">
            <v>0</v>
          </cell>
          <cell r="GZ928">
            <v>0</v>
          </cell>
          <cell r="HA928">
            <v>0</v>
          </cell>
          <cell r="HB928">
            <v>0</v>
          </cell>
          <cell r="HC928">
            <v>0</v>
          </cell>
          <cell r="HD928">
            <v>0</v>
          </cell>
          <cell r="HE928">
            <v>0</v>
          </cell>
          <cell r="HF928">
            <v>0</v>
          </cell>
          <cell r="HG928">
            <v>0</v>
          </cell>
          <cell r="HH928">
            <v>0</v>
          </cell>
          <cell r="HI928">
            <v>0</v>
          </cell>
          <cell r="HJ928">
            <v>0</v>
          </cell>
          <cell r="HK928">
            <v>0</v>
          </cell>
          <cell r="HL928">
            <v>0</v>
          </cell>
          <cell r="HM928">
            <v>0</v>
          </cell>
          <cell r="HN928">
            <v>0</v>
          </cell>
          <cell r="HO928">
            <v>0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0</v>
          </cell>
          <cell r="HV928">
            <v>0</v>
          </cell>
          <cell r="HW928">
            <v>0</v>
          </cell>
          <cell r="HX928">
            <v>0</v>
          </cell>
          <cell r="HY928">
            <v>0</v>
          </cell>
          <cell r="HZ928">
            <v>0</v>
          </cell>
          <cell r="IA928">
            <v>0</v>
          </cell>
          <cell r="IB928">
            <v>0</v>
          </cell>
          <cell r="IC928">
            <v>0</v>
          </cell>
          <cell r="ID928">
            <v>0</v>
          </cell>
          <cell r="IE928">
            <v>0</v>
          </cell>
          <cell r="IF928">
            <v>0</v>
          </cell>
          <cell r="IG928">
            <v>0</v>
          </cell>
          <cell r="IH928">
            <v>0</v>
          </cell>
          <cell r="II928">
            <v>0</v>
          </cell>
          <cell r="IJ928">
            <v>0</v>
          </cell>
          <cell r="IK928">
            <v>0</v>
          </cell>
          <cell r="IL928">
            <v>0</v>
          </cell>
          <cell r="IM928">
            <v>0</v>
          </cell>
          <cell r="IN928">
            <v>0</v>
          </cell>
          <cell r="IO928">
            <v>0</v>
          </cell>
          <cell r="IP928">
            <v>0</v>
          </cell>
          <cell r="IQ928">
            <v>0</v>
          </cell>
          <cell r="IR928">
            <v>0</v>
          </cell>
          <cell r="IS928">
            <v>0</v>
          </cell>
          <cell r="IT928">
            <v>0</v>
          </cell>
          <cell r="IU928">
            <v>0</v>
          </cell>
          <cell r="IV928">
            <v>0</v>
          </cell>
          <cell r="IW928">
            <v>0</v>
          </cell>
          <cell r="IX928">
            <v>0</v>
          </cell>
          <cell r="IY928">
            <v>0</v>
          </cell>
          <cell r="IZ928">
            <v>0</v>
          </cell>
          <cell r="JA928">
            <v>0</v>
          </cell>
          <cell r="JB928">
            <v>0</v>
          </cell>
          <cell r="JC928">
            <v>0</v>
          </cell>
          <cell r="JD928">
            <v>0</v>
          </cell>
          <cell r="JE928">
            <v>0</v>
          </cell>
          <cell r="JF928">
            <v>0</v>
          </cell>
          <cell r="JG928">
            <v>0</v>
          </cell>
          <cell r="JH928">
            <v>0</v>
          </cell>
          <cell r="JI928">
            <v>0</v>
          </cell>
          <cell r="JJ928">
            <v>0</v>
          </cell>
          <cell r="JK928">
            <v>0</v>
          </cell>
          <cell r="JL928">
            <v>0</v>
          </cell>
          <cell r="JM928">
            <v>0</v>
          </cell>
          <cell r="JN928">
            <v>0</v>
          </cell>
          <cell r="JO928">
            <v>0</v>
          </cell>
          <cell r="JP928">
            <v>0</v>
          </cell>
          <cell r="JQ928">
            <v>0</v>
          </cell>
        </row>
        <row r="929">
          <cell r="D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  <cell r="EE929">
            <v>0</v>
          </cell>
          <cell r="EF929">
            <v>0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0</v>
          </cell>
          <cell r="FF929">
            <v>0</v>
          </cell>
          <cell r="FG929">
            <v>0</v>
          </cell>
          <cell r="FH929">
            <v>0</v>
          </cell>
          <cell r="FI929">
            <v>0</v>
          </cell>
          <cell r="FJ929">
            <v>0</v>
          </cell>
          <cell r="FK929">
            <v>0</v>
          </cell>
          <cell r="FL929">
            <v>0</v>
          </cell>
          <cell r="FM929">
            <v>0</v>
          </cell>
          <cell r="FN929">
            <v>0</v>
          </cell>
          <cell r="FO929">
            <v>0</v>
          </cell>
          <cell r="FP929">
            <v>0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0</v>
          </cell>
          <cell r="GF929">
            <v>0</v>
          </cell>
          <cell r="GG929">
            <v>0</v>
          </cell>
          <cell r="GH929">
            <v>0</v>
          </cell>
          <cell r="GI929">
            <v>0</v>
          </cell>
          <cell r="GJ929">
            <v>0</v>
          </cell>
          <cell r="GK929">
            <v>0</v>
          </cell>
          <cell r="GL929">
            <v>0</v>
          </cell>
          <cell r="GM929">
            <v>0</v>
          </cell>
          <cell r="GN929">
            <v>0</v>
          </cell>
          <cell r="GO929">
            <v>0</v>
          </cell>
          <cell r="GP929">
            <v>0</v>
          </cell>
          <cell r="GQ929">
            <v>0</v>
          </cell>
          <cell r="GR929">
            <v>0</v>
          </cell>
          <cell r="GS929">
            <v>0</v>
          </cell>
          <cell r="GT929">
            <v>0</v>
          </cell>
          <cell r="GU929">
            <v>0</v>
          </cell>
          <cell r="GV929">
            <v>0</v>
          </cell>
          <cell r="GW929">
            <v>0</v>
          </cell>
          <cell r="GX929">
            <v>0</v>
          </cell>
          <cell r="GY929">
            <v>0</v>
          </cell>
          <cell r="GZ929">
            <v>0</v>
          </cell>
          <cell r="HA929">
            <v>0</v>
          </cell>
          <cell r="HB929">
            <v>0</v>
          </cell>
          <cell r="HC929">
            <v>0</v>
          </cell>
          <cell r="HD929">
            <v>0</v>
          </cell>
          <cell r="HE929">
            <v>0</v>
          </cell>
          <cell r="HF929">
            <v>0</v>
          </cell>
          <cell r="HG929">
            <v>0</v>
          </cell>
          <cell r="HH929">
            <v>0</v>
          </cell>
          <cell r="HI929">
            <v>0</v>
          </cell>
          <cell r="HJ929">
            <v>0</v>
          </cell>
          <cell r="HK929">
            <v>0</v>
          </cell>
          <cell r="HL929">
            <v>0</v>
          </cell>
          <cell r="HM929">
            <v>0</v>
          </cell>
          <cell r="HN929">
            <v>0</v>
          </cell>
          <cell r="HO929">
            <v>0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0</v>
          </cell>
          <cell r="HU929">
            <v>0</v>
          </cell>
          <cell r="HV929">
            <v>0</v>
          </cell>
          <cell r="HW929">
            <v>0</v>
          </cell>
          <cell r="HX929">
            <v>0</v>
          </cell>
          <cell r="HY929">
            <v>0</v>
          </cell>
          <cell r="HZ929">
            <v>0</v>
          </cell>
          <cell r="IA929">
            <v>0</v>
          </cell>
          <cell r="IB929">
            <v>0</v>
          </cell>
          <cell r="IC929">
            <v>0</v>
          </cell>
          <cell r="ID929">
            <v>0</v>
          </cell>
          <cell r="IE929">
            <v>0</v>
          </cell>
          <cell r="IF929">
            <v>0</v>
          </cell>
          <cell r="IG929">
            <v>0</v>
          </cell>
          <cell r="IH929">
            <v>0</v>
          </cell>
          <cell r="II929">
            <v>0</v>
          </cell>
          <cell r="IJ929">
            <v>0</v>
          </cell>
          <cell r="IK929">
            <v>0</v>
          </cell>
          <cell r="IL929">
            <v>0</v>
          </cell>
          <cell r="IM929">
            <v>0</v>
          </cell>
          <cell r="IN929">
            <v>0</v>
          </cell>
          <cell r="IO929">
            <v>0</v>
          </cell>
          <cell r="IP929">
            <v>0</v>
          </cell>
          <cell r="IQ929">
            <v>0</v>
          </cell>
          <cell r="IR929">
            <v>0</v>
          </cell>
          <cell r="IS929">
            <v>0</v>
          </cell>
          <cell r="IT929">
            <v>0</v>
          </cell>
          <cell r="IU929">
            <v>0</v>
          </cell>
          <cell r="IV929">
            <v>0</v>
          </cell>
          <cell r="IW929">
            <v>0</v>
          </cell>
          <cell r="IX929">
            <v>0</v>
          </cell>
          <cell r="IY929">
            <v>0</v>
          </cell>
          <cell r="IZ929">
            <v>0</v>
          </cell>
          <cell r="JA929">
            <v>0</v>
          </cell>
          <cell r="JB929">
            <v>0</v>
          </cell>
          <cell r="JC929">
            <v>0</v>
          </cell>
          <cell r="JD929">
            <v>0</v>
          </cell>
          <cell r="JE929">
            <v>0</v>
          </cell>
          <cell r="JF929">
            <v>0</v>
          </cell>
          <cell r="JG929">
            <v>0</v>
          </cell>
          <cell r="JH929">
            <v>0</v>
          </cell>
          <cell r="JI929">
            <v>0</v>
          </cell>
          <cell r="JJ929">
            <v>0</v>
          </cell>
          <cell r="JK929">
            <v>0</v>
          </cell>
          <cell r="JL929">
            <v>0</v>
          </cell>
          <cell r="JM929">
            <v>0</v>
          </cell>
          <cell r="JN929">
            <v>0</v>
          </cell>
          <cell r="JO929">
            <v>0</v>
          </cell>
          <cell r="JP929">
            <v>0</v>
          </cell>
          <cell r="JQ929">
            <v>0</v>
          </cell>
        </row>
        <row r="930">
          <cell r="D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0</v>
          </cell>
          <cell r="FF930">
            <v>0</v>
          </cell>
          <cell r="FG930">
            <v>0</v>
          </cell>
          <cell r="FH930">
            <v>0</v>
          </cell>
          <cell r="FI930">
            <v>0</v>
          </cell>
          <cell r="FJ930">
            <v>0</v>
          </cell>
          <cell r="FK930">
            <v>0</v>
          </cell>
          <cell r="FL930">
            <v>0</v>
          </cell>
          <cell r="FM930">
            <v>0</v>
          </cell>
          <cell r="FN930">
            <v>0</v>
          </cell>
          <cell r="FO930">
            <v>0</v>
          </cell>
          <cell r="FP930">
            <v>0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0</v>
          </cell>
          <cell r="GF930">
            <v>0</v>
          </cell>
          <cell r="GG930">
            <v>0</v>
          </cell>
          <cell r="GH930">
            <v>0</v>
          </cell>
          <cell r="GI930">
            <v>0</v>
          </cell>
          <cell r="GJ930">
            <v>0</v>
          </cell>
          <cell r="GK930">
            <v>0</v>
          </cell>
          <cell r="GL930">
            <v>0</v>
          </cell>
          <cell r="GM930">
            <v>0</v>
          </cell>
          <cell r="GN930">
            <v>0</v>
          </cell>
          <cell r="GO930">
            <v>0</v>
          </cell>
          <cell r="GP930">
            <v>0</v>
          </cell>
          <cell r="GQ930">
            <v>0</v>
          </cell>
          <cell r="GR930">
            <v>0</v>
          </cell>
          <cell r="GS930">
            <v>0</v>
          </cell>
          <cell r="GT930">
            <v>0</v>
          </cell>
          <cell r="GU930">
            <v>0</v>
          </cell>
          <cell r="GV930">
            <v>0</v>
          </cell>
          <cell r="GW930">
            <v>0</v>
          </cell>
          <cell r="GX930">
            <v>0</v>
          </cell>
          <cell r="GY930">
            <v>0</v>
          </cell>
          <cell r="GZ930">
            <v>0</v>
          </cell>
          <cell r="HA930">
            <v>0</v>
          </cell>
          <cell r="HB930">
            <v>0</v>
          </cell>
          <cell r="HC930">
            <v>0</v>
          </cell>
          <cell r="HD930">
            <v>0</v>
          </cell>
          <cell r="HE930">
            <v>0</v>
          </cell>
          <cell r="HF930">
            <v>0</v>
          </cell>
          <cell r="HG930">
            <v>0</v>
          </cell>
          <cell r="HH930">
            <v>0</v>
          </cell>
          <cell r="HI930">
            <v>0</v>
          </cell>
          <cell r="HJ930">
            <v>0</v>
          </cell>
          <cell r="HK930">
            <v>0</v>
          </cell>
          <cell r="HL930">
            <v>0</v>
          </cell>
          <cell r="HM930">
            <v>0</v>
          </cell>
          <cell r="HN930">
            <v>0</v>
          </cell>
          <cell r="HO930">
            <v>0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0</v>
          </cell>
          <cell r="HU930">
            <v>0</v>
          </cell>
          <cell r="HV930">
            <v>0</v>
          </cell>
          <cell r="HW930">
            <v>0</v>
          </cell>
          <cell r="HX930">
            <v>0</v>
          </cell>
          <cell r="HY930">
            <v>0</v>
          </cell>
          <cell r="HZ930">
            <v>0</v>
          </cell>
          <cell r="IA930">
            <v>0</v>
          </cell>
          <cell r="IB930">
            <v>0</v>
          </cell>
          <cell r="IC930">
            <v>0</v>
          </cell>
          <cell r="ID930">
            <v>0</v>
          </cell>
          <cell r="IE930">
            <v>0</v>
          </cell>
          <cell r="IF930">
            <v>0</v>
          </cell>
          <cell r="IG930">
            <v>0</v>
          </cell>
          <cell r="IH930">
            <v>0</v>
          </cell>
          <cell r="II930">
            <v>0</v>
          </cell>
          <cell r="IJ930">
            <v>0</v>
          </cell>
          <cell r="IK930">
            <v>0</v>
          </cell>
          <cell r="IL930">
            <v>0</v>
          </cell>
          <cell r="IM930">
            <v>0</v>
          </cell>
          <cell r="IN930">
            <v>0</v>
          </cell>
          <cell r="IO930">
            <v>0</v>
          </cell>
          <cell r="IP930">
            <v>0</v>
          </cell>
          <cell r="IQ930">
            <v>0</v>
          </cell>
          <cell r="IR930">
            <v>0</v>
          </cell>
          <cell r="IS930">
            <v>0</v>
          </cell>
          <cell r="IT930">
            <v>0</v>
          </cell>
          <cell r="IU930">
            <v>0</v>
          </cell>
          <cell r="IV930">
            <v>0</v>
          </cell>
          <cell r="IW930">
            <v>0</v>
          </cell>
          <cell r="IX930">
            <v>0</v>
          </cell>
          <cell r="IY930">
            <v>0</v>
          </cell>
          <cell r="IZ930">
            <v>0</v>
          </cell>
          <cell r="JA930">
            <v>0</v>
          </cell>
          <cell r="JB930">
            <v>0</v>
          </cell>
          <cell r="JC930">
            <v>0</v>
          </cell>
          <cell r="JD930">
            <v>0</v>
          </cell>
          <cell r="JE930">
            <v>0</v>
          </cell>
          <cell r="JF930">
            <v>0</v>
          </cell>
          <cell r="JG930">
            <v>0</v>
          </cell>
          <cell r="JH930">
            <v>0</v>
          </cell>
          <cell r="JI930">
            <v>0</v>
          </cell>
          <cell r="JJ930">
            <v>0</v>
          </cell>
          <cell r="JK930">
            <v>0</v>
          </cell>
          <cell r="JL930">
            <v>0</v>
          </cell>
          <cell r="JM930">
            <v>0</v>
          </cell>
          <cell r="JN930">
            <v>0</v>
          </cell>
          <cell r="JO930">
            <v>0</v>
          </cell>
          <cell r="JP930">
            <v>0</v>
          </cell>
          <cell r="JQ930">
            <v>0</v>
          </cell>
        </row>
        <row r="931">
          <cell r="D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0</v>
          </cell>
          <cell r="FF931">
            <v>0</v>
          </cell>
          <cell r="FG931">
            <v>0</v>
          </cell>
          <cell r="FH931">
            <v>0</v>
          </cell>
          <cell r="FI931">
            <v>0</v>
          </cell>
          <cell r="FJ931">
            <v>0</v>
          </cell>
          <cell r="FK931">
            <v>0</v>
          </cell>
          <cell r="FL931">
            <v>0</v>
          </cell>
          <cell r="FM931">
            <v>0</v>
          </cell>
          <cell r="FN931">
            <v>0</v>
          </cell>
          <cell r="FO931">
            <v>0</v>
          </cell>
          <cell r="FP931">
            <v>0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0</v>
          </cell>
          <cell r="GF931">
            <v>0</v>
          </cell>
          <cell r="GG931">
            <v>0</v>
          </cell>
          <cell r="GH931">
            <v>0</v>
          </cell>
          <cell r="GI931">
            <v>0</v>
          </cell>
          <cell r="GJ931">
            <v>0</v>
          </cell>
          <cell r="GK931">
            <v>0</v>
          </cell>
          <cell r="GL931">
            <v>0</v>
          </cell>
          <cell r="GM931">
            <v>0</v>
          </cell>
          <cell r="GN931">
            <v>0</v>
          </cell>
          <cell r="GO931">
            <v>0</v>
          </cell>
          <cell r="GP931">
            <v>0</v>
          </cell>
          <cell r="GQ931">
            <v>0</v>
          </cell>
          <cell r="GR931">
            <v>0</v>
          </cell>
          <cell r="GS931">
            <v>0</v>
          </cell>
          <cell r="GT931">
            <v>0</v>
          </cell>
          <cell r="GU931">
            <v>0</v>
          </cell>
          <cell r="GV931">
            <v>0</v>
          </cell>
          <cell r="GW931">
            <v>0</v>
          </cell>
          <cell r="GX931">
            <v>0</v>
          </cell>
          <cell r="GY931">
            <v>0</v>
          </cell>
          <cell r="GZ931">
            <v>0</v>
          </cell>
          <cell r="HA931">
            <v>0</v>
          </cell>
          <cell r="HB931">
            <v>0</v>
          </cell>
          <cell r="HC931">
            <v>0</v>
          </cell>
          <cell r="HD931">
            <v>0</v>
          </cell>
          <cell r="HE931">
            <v>0</v>
          </cell>
          <cell r="HF931">
            <v>0</v>
          </cell>
          <cell r="HG931">
            <v>0</v>
          </cell>
          <cell r="HH931">
            <v>0</v>
          </cell>
          <cell r="HI931">
            <v>0</v>
          </cell>
          <cell r="HJ931">
            <v>0</v>
          </cell>
          <cell r="HK931">
            <v>0</v>
          </cell>
          <cell r="HL931">
            <v>0</v>
          </cell>
          <cell r="HM931">
            <v>0</v>
          </cell>
          <cell r="HN931">
            <v>0</v>
          </cell>
          <cell r="HO931">
            <v>0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0</v>
          </cell>
          <cell r="HU931">
            <v>0</v>
          </cell>
          <cell r="HV931">
            <v>0</v>
          </cell>
          <cell r="HW931">
            <v>0</v>
          </cell>
          <cell r="HX931">
            <v>0</v>
          </cell>
          <cell r="HY931">
            <v>0</v>
          </cell>
          <cell r="HZ931">
            <v>0</v>
          </cell>
          <cell r="IA931">
            <v>0</v>
          </cell>
          <cell r="IB931">
            <v>0</v>
          </cell>
          <cell r="IC931">
            <v>0</v>
          </cell>
          <cell r="ID931">
            <v>0</v>
          </cell>
          <cell r="IE931">
            <v>0</v>
          </cell>
          <cell r="IF931">
            <v>0</v>
          </cell>
          <cell r="IG931">
            <v>0</v>
          </cell>
          <cell r="IH931">
            <v>0</v>
          </cell>
          <cell r="II931">
            <v>0</v>
          </cell>
          <cell r="IJ931">
            <v>0</v>
          </cell>
          <cell r="IK931">
            <v>0</v>
          </cell>
          <cell r="IL931">
            <v>0</v>
          </cell>
          <cell r="IM931">
            <v>0</v>
          </cell>
          <cell r="IN931">
            <v>0</v>
          </cell>
          <cell r="IO931">
            <v>0</v>
          </cell>
          <cell r="IP931">
            <v>0</v>
          </cell>
          <cell r="IQ931">
            <v>0</v>
          </cell>
          <cell r="IR931">
            <v>0</v>
          </cell>
          <cell r="IS931">
            <v>0</v>
          </cell>
          <cell r="IT931">
            <v>0</v>
          </cell>
          <cell r="IU931">
            <v>0</v>
          </cell>
          <cell r="IV931">
            <v>0</v>
          </cell>
          <cell r="IW931">
            <v>0</v>
          </cell>
          <cell r="IX931">
            <v>0</v>
          </cell>
          <cell r="IY931">
            <v>0</v>
          </cell>
          <cell r="IZ931">
            <v>0</v>
          </cell>
          <cell r="JA931">
            <v>0</v>
          </cell>
          <cell r="JB931">
            <v>0</v>
          </cell>
          <cell r="JC931">
            <v>0</v>
          </cell>
          <cell r="JD931">
            <v>0</v>
          </cell>
          <cell r="JE931">
            <v>0</v>
          </cell>
          <cell r="JF931">
            <v>0</v>
          </cell>
          <cell r="JG931">
            <v>0</v>
          </cell>
          <cell r="JH931">
            <v>0</v>
          </cell>
          <cell r="JI931">
            <v>0</v>
          </cell>
          <cell r="JJ931">
            <v>0</v>
          </cell>
          <cell r="JK931">
            <v>0</v>
          </cell>
          <cell r="JL931">
            <v>0</v>
          </cell>
          <cell r="JM931">
            <v>0</v>
          </cell>
          <cell r="JN931">
            <v>0</v>
          </cell>
          <cell r="JO931">
            <v>0</v>
          </cell>
          <cell r="JP931">
            <v>0</v>
          </cell>
          <cell r="JQ931">
            <v>0</v>
          </cell>
        </row>
        <row r="932">
          <cell r="F932">
            <v>0</v>
          </cell>
          <cell r="G932">
            <v>0</v>
          </cell>
          <cell r="H932">
            <v>1.0427660017739981E-2</v>
          </cell>
          <cell r="I932">
            <v>-0.243914919992676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3.3973603600170463</v>
          </cell>
          <cell r="P932">
            <v>0.14653237001039088</v>
          </cell>
          <cell r="Q932">
            <v>1.3998942449688911E-7</v>
          </cell>
          <cell r="R932">
            <v>-7807.3553609903902</v>
          </cell>
          <cell r="S932">
            <v>-161.5910481599858</v>
          </cell>
          <cell r="T932">
            <v>-779.15724047995172</v>
          </cell>
          <cell r="U932">
            <v>-986.49900727998465</v>
          </cell>
          <cell r="V932">
            <v>-2124.1001614099951</v>
          </cell>
          <cell r="W932">
            <v>-1038.1066579800099</v>
          </cell>
          <cell r="X932">
            <v>-1506.4277252700413</v>
          </cell>
          <cell r="Y932">
            <v>-186.7471587699838</v>
          </cell>
          <cell r="Z932">
            <v>56.740803419961594</v>
          </cell>
          <cell r="AA932">
            <v>-50.891816759947687</v>
          </cell>
          <cell r="AB932">
            <v>-1030.5753482999862</v>
          </cell>
          <cell r="AC932">
            <v>0</v>
          </cell>
          <cell r="AD932">
            <v>0</v>
          </cell>
          <cell r="AE932">
            <v>-5315.7114265970886</v>
          </cell>
          <cell r="AF932">
            <v>-35.366782660013996</v>
          </cell>
          <cell r="AG932">
            <v>-493.51989087997936</v>
          </cell>
          <cell r="AH932">
            <v>-1072.8647171799676</v>
          </cell>
          <cell r="AI932">
            <v>-1568.2112219799892</v>
          </cell>
          <cell r="AJ932">
            <v>-840.96572406985797</v>
          </cell>
          <cell r="AK932">
            <v>-533.49521119985729</v>
          </cell>
          <cell r="AL932">
            <v>0.34139926009811461</v>
          </cell>
          <cell r="AM932">
            <v>30.495595630025491</v>
          </cell>
          <cell r="AN932">
            <v>-24.614742570091039</v>
          </cell>
          <cell r="AO932">
            <v>-621.73069586989004</v>
          </cell>
          <cell r="AP932">
            <v>6.5598029992543161E-2</v>
          </cell>
          <cell r="AQ932">
            <v>-155.84503311000299</v>
          </cell>
          <cell r="AR932">
            <v>-3271.1714697191492</v>
          </cell>
          <cell r="AS932">
            <v>0</v>
          </cell>
          <cell r="AT932">
            <v>-439.22459906997392</v>
          </cell>
          <cell r="AU932">
            <v>-1090.4140678499825</v>
          </cell>
          <cell r="AV932">
            <v>-124.00095000991132</v>
          </cell>
          <cell r="AW932">
            <v>-735.12846616003662</v>
          </cell>
          <cell r="AX932">
            <v>-27.298042539972812</v>
          </cell>
          <cell r="AY932">
            <v>65.834702470107004</v>
          </cell>
          <cell r="AZ932">
            <v>-337.13917115994263</v>
          </cell>
          <cell r="BA932">
            <v>0</v>
          </cell>
          <cell r="BB932">
            <v>-583.8008753999602</v>
          </cell>
          <cell r="BC932">
            <v>0</v>
          </cell>
          <cell r="BD932">
            <v>0</v>
          </cell>
          <cell r="BE932">
            <v>-6394.8521665697917</v>
          </cell>
          <cell r="BF932">
            <v>0</v>
          </cell>
          <cell r="BG932">
            <v>0</v>
          </cell>
          <cell r="BH932">
            <v>-1443.8635032100137</v>
          </cell>
          <cell r="BI932">
            <v>-1108.6670463200426</v>
          </cell>
          <cell r="BJ932">
            <v>-2122.3657498200191</v>
          </cell>
          <cell r="BK932">
            <v>0</v>
          </cell>
          <cell r="BL932">
            <v>24.114622269989923</v>
          </cell>
          <cell r="BM932">
            <v>-492.96850920002908</v>
          </cell>
          <cell r="BN932">
            <v>-769.35981257003732</v>
          </cell>
          <cell r="BO932">
            <v>-481.74216771987267</v>
          </cell>
          <cell r="BP932">
            <v>0</v>
          </cell>
          <cell r="BQ932">
            <v>0</v>
          </cell>
          <cell r="BR932">
            <v>-1887.4689483400434</v>
          </cell>
          <cell r="BS932">
            <v>0</v>
          </cell>
          <cell r="BT932">
            <v>-334.95140541001456</v>
          </cell>
          <cell r="BU932">
            <v>-348.46739317994798</v>
          </cell>
          <cell r="BV932">
            <v>-330.40672886994435</v>
          </cell>
          <cell r="BW932">
            <v>-658.60257196007296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-215.04084892000537</v>
          </cell>
          <cell r="CC932">
            <v>0</v>
          </cell>
          <cell r="CD932">
            <v>0</v>
          </cell>
          <cell r="CE932">
            <v>454.98218322172761</v>
          </cell>
          <cell r="CF932">
            <v>0</v>
          </cell>
          <cell r="CG932">
            <v>-1.4042772499960847</v>
          </cell>
          <cell r="CH932">
            <v>-2.5076876900275238</v>
          </cell>
          <cell r="CI932">
            <v>-4.3650630099000409</v>
          </cell>
          <cell r="CJ932">
            <v>465.69462272000965</v>
          </cell>
          <cell r="CK932">
            <v>-2.4324044400127605</v>
          </cell>
          <cell r="CL932">
            <v>0</v>
          </cell>
          <cell r="CM932">
            <v>0</v>
          </cell>
          <cell r="CN932">
            <v>0</v>
          </cell>
          <cell r="CO932">
            <v>-3.0071100336499512E-3</v>
          </cell>
          <cell r="CP932">
            <v>0</v>
          </cell>
          <cell r="CQ932">
            <v>0</v>
          </cell>
          <cell r="CR932">
            <v>83.897112449631095</v>
          </cell>
          <cell r="CS932">
            <v>0</v>
          </cell>
          <cell r="CT932">
            <v>2.7061312599107623</v>
          </cell>
          <cell r="CU932">
            <v>36.927952210069634</v>
          </cell>
          <cell r="CV932">
            <v>44.18933525995817</v>
          </cell>
          <cell r="CW932">
            <v>-2.0846957099856809</v>
          </cell>
          <cell r="CX932">
            <v>2.1583894300274551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217.76798358000815</v>
          </cell>
          <cell r="DF932">
            <v>0</v>
          </cell>
          <cell r="DG932">
            <v>2.8602716599707492</v>
          </cell>
          <cell r="DH932">
            <v>81.028882699960377</v>
          </cell>
          <cell r="DI932">
            <v>98.030909880064428</v>
          </cell>
          <cell r="DJ932">
            <v>10.715312429936603</v>
          </cell>
          <cell r="DK932">
            <v>21.992687840014696</v>
          </cell>
          <cell r="DL932">
            <v>0</v>
          </cell>
          <cell r="DM932">
            <v>0</v>
          </cell>
          <cell r="DN932">
            <v>0</v>
          </cell>
          <cell r="DO932">
            <v>3.1399190700030886</v>
          </cell>
          <cell r="DP932">
            <v>0</v>
          </cell>
          <cell r="DQ932">
            <v>0</v>
          </cell>
          <cell r="DR932">
            <v>132.67089357972145</v>
          </cell>
          <cell r="DS932">
            <v>0</v>
          </cell>
          <cell r="DT932">
            <v>0</v>
          </cell>
          <cell r="DU932">
            <v>70.881433900096454</v>
          </cell>
          <cell r="DV932">
            <v>18.740381390030961</v>
          </cell>
          <cell r="DW932">
            <v>18.808489940012805</v>
          </cell>
          <cell r="DX932">
            <v>24.240588349988684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  <cell r="EE932">
            <v>667.97557273041457</v>
          </cell>
          <cell r="EF932">
            <v>35.745186859974638</v>
          </cell>
          <cell r="EG932">
            <v>-102.10105737001868</v>
          </cell>
          <cell r="EH932">
            <v>154.02115839999169</v>
          </cell>
          <cell r="EI932">
            <v>413.61687481001718</v>
          </cell>
          <cell r="EJ932">
            <v>23.366603199974634</v>
          </cell>
          <cell r="EK932">
            <v>-51.035525369923562</v>
          </cell>
          <cell r="EL932">
            <v>-28.729009239934385</v>
          </cell>
          <cell r="EM932">
            <v>-20.19309398997575</v>
          </cell>
          <cell r="EN932">
            <v>206.6678632699186</v>
          </cell>
          <cell r="EO932">
            <v>36.61657216004096</v>
          </cell>
          <cell r="EP932">
            <v>0</v>
          </cell>
          <cell r="EQ932">
            <v>0</v>
          </cell>
          <cell r="ER932">
            <v>-0.55692567024379969</v>
          </cell>
          <cell r="ES932">
            <v>0</v>
          </cell>
          <cell r="ET932">
            <v>132.05689475993859</v>
          </cell>
          <cell r="EU932">
            <v>-422.08258928003488</v>
          </cell>
          <cell r="EV932">
            <v>-320.94890834001126</v>
          </cell>
          <cell r="EW932">
            <v>652.05966564000119</v>
          </cell>
          <cell r="EX932">
            <v>0.20981684001162648</v>
          </cell>
          <cell r="EY932">
            <v>0</v>
          </cell>
          <cell r="EZ932">
            <v>-44.917660349979997</v>
          </cell>
          <cell r="FA932">
            <v>5.3110125999664888</v>
          </cell>
          <cell r="FB932">
            <v>-2.2451575399609283</v>
          </cell>
          <cell r="FC932">
            <v>0</v>
          </cell>
          <cell r="FD932">
            <v>0</v>
          </cell>
          <cell r="FE932">
            <v>34.72682673111558</v>
          </cell>
          <cell r="FF932">
            <v>0</v>
          </cell>
          <cell r="FG932">
            <v>20.826471880078316</v>
          </cell>
          <cell r="FH932">
            <v>543.69486219011014</v>
          </cell>
          <cell r="FI932">
            <v>-376.23976308002602</v>
          </cell>
          <cell r="FJ932">
            <v>-153.45941504999064</v>
          </cell>
          <cell r="FK932">
            <v>0</v>
          </cell>
          <cell r="FL932">
            <v>0</v>
          </cell>
          <cell r="FM932">
            <v>0</v>
          </cell>
          <cell r="FN932">
            <v>0</v>
          </cell>
          <cell r="FO932">
            <v>-9.5329210045747459E-2</v>
          </cell>
          <cell r="FP932">
            <v>0</v>
          </cell>
          <cell r="FQ932">
            <v>0</v>
          </cell>
          <cell r="FR932">
            <v>76.323192580603063</v>
          </cell>
          <cell r="FS932">
            <v>0</v>
          </cell>
          <cell r="FT932">
            <v>11.021363629959524</v>
          </cell>
          <cell r="FU932">
            <v>209.19577789009782</v>
          </cell>
          <cell r="FV932">
            <v>12.7534811499645</v>
          </cell>
          <cell r="FW932">
            <v>-75.309043979970738</v>
          </cell>
          <cell r="FX932">
            <v>35.470850340090692</v>
          </cell>
          <cell r="FY932">
            <v>0</v>
          </cell>
          <cell r="FZ932">
            <v>0</v>
          </cell>
          <cell r="GA932">
            <v>0</v>
          </cell>
          <cell r="GB932">
            <v>-116.80923644994618</v>
          </cell>
          <cell r="GC932">
            <v>0</v>
          </cell>
          <cell r="GD932">
            <v>0</v>
          </cell>
          <cell r="GE932">
            <v>194.54120930004865</v>
          </cell>
          <cell r="GF932">
            <v>0</v>
          </cell>
          <cell r="GG932">
            <v>-27.243576540029608</v>
          </cell>
          <cell r="GH932">
            <v>355.01768776995596</v>
          </cell>
          <cell r="GI932">
            <v>-331.72206356993411</v>
          </cell>
          <cell r="GJ932">
            <v>174.58090154000092</v>
          </cell>
          <cell r="GK932">
            <v>-26.19617242005188</v>
          </cell>
          <cell r="GL932">
            <v>0</v>
          </cell>
          <cell r="GM932">
            <v>0</v>
          </cell>
          <cell r="GN932">
            <v>0</v>
          </cell>
          <cell r="GO932">
            <v>50.104432520049158</v>
          </cell>
          <cell r="GP932">
            <v>0</v>
          </cell>
          <cell r="GQ932">
            <v>0</v>
          </cell>
          <cell r="GR932">
            <v>-73.77448772918433</v>
          </cell>
          <cell r="GS932">
            <v>0</v>
          </cell>
          <cell r="GT932">
            <v>-146.80847957002698</v>
          </cell>
          <cell r="GU932">
            <v>222.20873273996403</v>
          </cell>
          <cell r="GV932">
            <v>-510.9045250499621</v>
          </cell>
          <cell r="GW932">
            <v>364.5426135500893</v>
          </cell>
          <cell r="GX932">
            <v>8.1081100506708026E-3</v>
          </cell>
          <cell r="GY932">
            <v>0</v>
          </cell>
          <cell r="GZ932">
            <v>0</v>
          </cell>
          <cell r="HA932">
            <v>0</v>
          </cell>
          <cell r="HB932">
            <v>-1.4830960299586877</v>
          </cell>
          <cell r="HC932">
            <v>-1.3378414799808525</v>
          </cell>
          <cell r="HD932">
            <v>0</v>
          </cell>
          <cell r="HE932">
            <v>-3278.6914427196607</v>
          </cell>
          <cell r="HF932">
            <v>0</v>
          </cell>
          <cell r="HG932">
            <v>11.43849243002478</v>
          </cell>
          <cell r="HH932">
            <v>-1699.872944289993</v>
          </cell>
          <cell r="HI932">
            <v>-970.49886264995439</v>
          </cell>
          <cell r="HJ932">
            <v>-619.75812820997089</v>
          </cell>
          <cell r="HK932">
            <v>0</v>
          </cell>
          <cell r="HL932">
            <v>0</v>
          </cell>
          <cell r="HM932">
            <v>0</v>
          </cell>
          <cell r="HN932">
            <v>0</v>
          </cell>
          <cell r="HO932">
            <v>0</v>
          </cell>
          <cell r="HP932">
            <v>0</v>
          </cell>
          <cell r="HQ932">
            <v>0</v>
          </cell>
          <cell r="HR932">
            <v>-247.53056732006371</v>
          </cell>
          <cell r="HS932">
            <v>0</v>
          </cell>
          <cell r="HT932">
            <v>0</v>
          </cell>
          <cell r="HU932">
            <v>154.43815145996632</v>
          </cell>
          <cell r="HV932">
            <v>-273.28730293991975</v>
          </cell>
          <cell r="HW932">
            <v>-128.68141583993565</v>
          </cell>
          <cell r="HX932">
            <v>0</v>
          </cell>
          <cell r="HY932">
            <v>0</v>
          </cell>
          <cell r="HZ932">
            <v>0</v>
          </cell>
          <cell r="IA932">
            <v>0</v>
          </cell>
          <cell r="IB932">
            <v>0</v>
          </cell>
          <cell r="IC932">
            <v>0</v>
          </cell>
          <cell r="ID932">
            <v>0</v>
          </cell>
          <cell r="IE932">
            <v>-10.049999999813735</v>
          </cell>
          <cell r="IF932">
            <v>0</v>
          </cell>
          <cell r="IG932">
            <v>0</v>
          </cell>
          <cell r="IH932">
            <v>0</v>
          </cell>
          <cell r="II932">
            <v>-10.050000000046566</v>
          </cell>
          <cell r="IJ932">
            <v>0</v>
          </cell>
          <cell r="IK932">
            <v>0</v>
          </cell>
          <cell r="IL932">
            <v>0</v>
          </cell>
          <cell r="IM932">
            <v>0</v>
          </cell>
          <cell r="IN932">
            <v>0</v>
          </cell>
          <cell r="IO932">
            <v>0</v>
          </cell>
          <cell r="IP932">
            <v>0</v>
          </cell>
          <cell r="IQ932">
            <v>0</v>
          </cell>
          <cell r="IR932">
            <v>-113.94487371016294</v>
          </cell>
          <cell r="IS932">
            <v>0</v>
          </cell>
          <cell r="IT932">
            <v>0</v>
          </cell>
          <cell r="IU932">
            <v>-113.94487370998831</v>
          </cell>
          <cell r="IV932">
            <v>0</v>
          </cell>
          <cell r="IW932">
            <v>0</v>
          </cell>
          <cell r="IX932">
            <v>0</v>
          </cell>
          <cell r="IY932">
            <v>0</v>
          </cell>
          <cell r="IZ932">
            <v>0</v>
          </cell>
          <cell r="JA932">
            <v>0</v>
          </cell>
          <cell r="JB932">
            <v>0</v>
          </cell>
          <cell r="JC932">
            <v>0</v>
          </cell>
          <cell r="JD932">
            <v>0</v>
          </cell>
          <cell r="JE932">
            <v>0</v>
          </cell>
          <cell r="JF932">
            <v>0</v>
          </cell>
          <cell r="JG932">
            <v>0</v>
          </cell>
          <cell r="JH932">
            <v>0</v>
          </cell>
          <cell r="JI932">
            <v>0</v>
          </cell>
          <cell r="JJ932">
            <v>0</v>
          </cell>
          <cell r="JK932">
            <v>0</v>
          </cell>
          <cell r="JL932">
            <v>0</v>
          </cell>
          <cell r="JM932">
            <v>0</v>
          </cell>
          <cell r="JN932">
            <v>0</v>
          </cell>
          <cell r="JO932">
            <v>0</v>
          </cell>
          <cell r="JP932">
            <v>0</v>
          </cell>
          <cell r="JQ932">
            <v>0</v>
          </cell>
        </row>
        <row r="934">
          <cell r="D934" t="str">
            <v>WD_.PC.GOE._.___.Cedar Creek</v>
          </cell>
          <cell r="F934">
            <v>0</v>
          </cell>
          <cell r="G934">
            <v>-0.73862417999771424</v>
          </cell>
          <cell r="H934">
            <v>-62.114786969999841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-26.509072980003111</v>
          </cell>
          <cell r="O934">
            <v>-81.055175650013553</v>
          </cell>
          <cell r="P934">
            <v>-23.897871989996929</v>
          </cell>
          <cell r="Q934">
            <v>66.153870499998447</v>
          </cell>
          <cell r="R934">
            <v>-993.04309965006541</v>
          </cell>
          <cell r="S934">
            <v>-180.74329973000567</v>
          </cell>
          <cell r="T934">
            <v>37.537097370004631</v>
          </cell>
          <cell r="U934">
            <v>-180.27733515998989</v>
          </cell>
          <cell r="V934">
            <v>-541.23243571000057</v>
          </cell>
          <cell r="W934">
            <v>-128.32712642000115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-167.10843578004278</v>
          </cell>
          <cell r="AF934">
            <v>-19.923130709998077</v>
          </cell>
          <cell r="AG934">
            <v>-126.84992217000399</v>
          </cell>
          <cell r="AH934">
            <v>35.816224559988768</v>
          </cell>
          <cell r="AI934">
            <v>-56.151607460000378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-24.467794120078906</v>
          </cell>
          <cell r="AS934">
            <v>0</v>
          </cell>
          <cell r="AT934">
            <v>0</v>
          </cell>
          <cell r="AU934">
            <v>-35.250850969998282</v>
          </cell>
          <cell r="AV934">
            <v>0</v>
          </cell>
          <cell r="AW934">
            <v>0.58899137999833329</v>
          </cell>
          <cell r="AX934">
            <v>10.194065470001078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-84.381929009919986</v>
          </cell>
          <cell r="BF934">
            <v>0</v>
          </cell>
          <cell r="BG934">
            <v>0</v>
          </cell>
          <cell r="BH934">
            <v>0</v>
          </cell>
          <cell r="BI934">
            <v>-84.381929009992746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-242.31102699995972</v>
          </cell>
          <cell r="BS934">
            <v>0</v>
          </cell>
          <cell r="BT934">
            <v>0</v>
          </cell>
          <cell r="BU934">
            <v>-69.326641720006592</v>
          </cell>
          <cell r="BV934">
            <v>-150.99999999999272</v>
          </cell>
          <cell r="BW934">
            <v>-21.101851990002615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-0.88253329000144731</v>
          </cell>
          <cell r="CC934">
            <v>0</v>
          </cell>
          <cell r="CD934">
            <v>0</v>
          </cell>
          <cell r="CE934">
            <v>-76.06333386991173</v>
          </cell>
          <cell r="CF934">
            <v>0</v>
          </cell>
          <cell r="CG934">
            <v>0</v>
          </cell>
          <cell r="CH934">
            <v>0</v>
          </cell>
          <cell r="CI934">
            <v>-28.351429549999011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-47.711904319992755</v>
          </cell>
          <cell r="CP934">
            <v>0</v>
          </cell>
          <cell r="CQ934">
            <v>0</v>
          </cell>
          <cell r="CR934">
            <v>-51.211281250114553</v>
          </cell>
          <cell r="CS934">
            <v>0</v>
          </cell>
          <cell r="CT934">
            <v>0</v>
          </cell>
          <cell r="CU934">
            <v>59.227292049996322</v>
          </cell>
          <cell r="CV934">
            <v>-41.61859995998384</v>
          </cell>
          <cell r="CW934">
            <v>-63.545855110001867</v>
          </cell>
          <cell r="CX934">
            <v>-5.2741182299942011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297.15023246000055</v>
          </cell>
          <cell r="DF934">
            <v>0</v>
          </cell>
          <cell r="DG934">
            <v>0</v>
          </cell>
          <cell r="DH934">
            <v>35.661586719987099</v>
          </cell>
          <cell r="DI934">
            <v>92.62485227000434</v>
          </cell>
          <cell r="DJ934">
            <v>168.86379347000911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-7.1603772100061178</v>
          </cell>
          <cell r="DS934">
            <v>0</v>
          </cell>
          <cell r="DT934">
            <v>0</v>
          </cell>
          <cell r="DU934">
            <v>-140.48902670000825</v>
          </cell>
          <cell r="DV934">
            <v>61.986647270008689</v>
          </cell>
          <cell r="DW934">
            <v>-0.52913386998989154</v>
          </cell>
          <cell r="DX934">
            <v>0</v>
          </cell>
          <cell r="DY934">
            <v>-2.6485920003324281E-2</v>
          </cell>
          <cell r="DZ934">
            <v>0</v>
          </cell>
          <cell r="EA934">
            <v>0</v>
          </cell>
          <cell r="EB934">
            <v>71.89762201000849</v>
          </cell>
          <cell r="EC934">
            <v>0</v>
          </cell>
          <cell r="ED934">
            <v>0</v>
          </cell>
          <cell r="EE934">
            <v>189.23215142008848</v>
          </cell>
          <cell r="EF934">
            <v>0</v>
          </cell>
          <cell r="EG934">
            <v>-122.08202590999281</v>
          </cell>
          <cell r="EH934">
            <v>135.23045488000207</v>
          </cell>
          <cell r="EI934">
            <v>94.989441610006907</v>
          </cell>
          <cell r="EJ934">
            <v>81.094280839999556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-102.96014304994605</v>
          </cell>
          <cell r="ES934">
            <v>0</v>
          </cell>
          <cell r="ET934">
            <v>0</v>
          </cell>
          <cell r="EU934">
            <v>-104.08374498000194</v>
          </cell>
          <cell r="EV934">
            <v>1.1236019299904001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243.82939948991407</v>
          </cell>
          <cell r="FF934">
            <v>0</v>
          </cell>
          <cell r="FG934">
            <v>0</v>
          </cell>
          <cell r="FH934">
            <v>126.78095394998672</v>
          </cell>
          <cell r="FI934">
            <v>117.04844553999283</v>
          </cell>
          <cell r="FJ934">
            <v>0</v>
          </cell>
          <cell r="FK934">
            <v>0</v>
          </cell>
          <cell r="FL934">
            <v>0</v>
          </cell>
          <cell r="FM934">
            <v>0</v>
          </cell>
          <cell r="FN934">
            <v>0</v>
          </cell>
          <cell r="FO934">
            <v>0</v>
          </cell>
          <cell r="FP934">
            <v>0</v>
          </cell>
          <cell r="FQ934">
            <v>0</v>
          </cell>
          <cell r="FR934">
            <v>-11.248980310047045</v>
          </cell>
          <cell r="FS934">
            <v>0</v>
          </cell>
          <cell r="FT934">
            <v>0</v>
          </cell>
          <cell r="FU934">
            <v>-56.705942139997205</v>
          </cell>
          <cell r="FV934">
            <v>45.456961830001092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0</v>
          </cell>
          <cell r="GD934">
            <v>0</v>
          </cell>
          <cell r="GE934">
            <v>-30.788736180053093</v>
          </cell>
          <cell r="GF934">
            <v>0</v>
          </cell>
          <cell r="GG934">
            <v>0</v>
          </cell>
          <cell r="GH934">
            <v>-72.387468310007534</v>
          </cell>
          <cell r="GI934">
            <v>41.598732129998098</v>
          </cell>
          <cell r="GJ934">
            <v>0</v>
          </cell>
          <cell r="GK934">
            <v>0</v>
          </cell>
          <cell r="GL934">
            <v>0</v>
          </cell>
          <cell r="GM934">
            <v>0</v>
          </cell>
          <cell r="GN934">
            <v>0</v>
          </cell>
          <cell r="GO934">
            <v>0</v>
          </cell>
          <cell r="GP934">
            <v>0</v>
          </cell>
          <cell r="GQ934">
            <v>0</v>
          </cell>
          <cell r="GR934">
            <v>162.0840244400315</v>
          </cell>
          <cell r="GS934">
            <v>0</v>
          </cell>
          <cell r="GT934">
            <v>0</v>
          </cell>
          <cell r="GU934">
            <v>366.18160671999794</v>
          </cell>
          <cell r="GV934">
            <v>71.494681549993402</v>
          </cell>
          <cell r="GW934">
            <v>-275.5922638300035</v>
          </cell>
          <cell r="GX934">
            <v>0</v>
          </cell>
          <cell r="GY934">
            <v>0</v>
          </cell>
          <cell r="GZ934">
            <v>0</v>
          </cell>
          <cell r="HA934">
            <v>0</v>
          </cell>
          <cell r="HB934">
            <v>0</v>
          </cell>
          <cell r="HC934">
            <v>0</v>
          </cell>
          <cell r="HD934">
            <v>0</v>
          </cell>
          <cell r="HE934">
            <v>0</v>
          </cell>
          <cell r="HF934">
            <v>0</v>
          </cell>
          <cell r="HG934">
            <v>0</v>
          </cell>
          <cell r="HH934">
            <v>0</v>
          </cell>
          <cell r="HI934">
            <v>0</v>
          </cell>
          <cell r="HJ934">
            <v>0</v>
          </cell>
          <cell r="HK934">
            <v>0</v>
          </cell>
          <cell r="HL934">
            <v>0</v>
          </cell>
          <cell r="HM934">
            <v>0</v>
          </cell>
          <cell r="HN934">
            <v>0</v>
          </cell>
          <cell r="HO934">
            <v>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0</v>
          </cell>
          <cell r="HU934">
            <v>0</v>
          </cell>
          <cell r="HV934">
            <v>0</v>
          </cell>
          <cell r="HW934">
            <v>0</v>
          </cell>
          <cell r="HX934">
            <v>0</v>
          </cell>
          <cell r="HY934">
            <v>0</v>
          </cell>
          <cell r="HZ934">
            <v>0</v>
          </cell>
          <cell r="IA934">
            <v>0</v>
          </cell>
          <cell r="IB934">
            <v>0</v>
          </cell>
          <cell r="IC934">
            <v>0</v>
          </cell>
          <cell r="ID934">
            <v>0</v>
          </cell>
          <cell r="IE934">
            <v>0</v>
          </cell>
          <cell r="IF934">
            <v>0</v>
          </cell>
          <cell r="IG934">
            <v>0</v>
          </cell>
          <cell r="IH934">
            <v>0</v>
          </cell>
          <cell r="II934">
            <v>0</v>
          </cell>
          <cell r="IJ934">
            <v>0</v>
          </cell>
          <cell r="IK934">
            <v>0</v>
          </cell>
          <cell r="IL934">
            <v>0</v>
          </cell>
          <cell r="IM934">
            <v>0</v>
          </cell>
          <cell r="IN934">
            <v>0</v>
          </cell>
          <cell r="IO934">
            <v>0</v>
          </cell>
          <cell r="IP934">
            <v>0</v>
          </cell>
          <cell r="IQ934">
            <v>0</v>
          </cell>
          <cell r="IR934">
            <v>0</v>
          </cell>
          <cell r="IS934">
            <v>0</v>
          </cell>
          <cell r="IT934">
            <v>0</v>
          </cell>
          <cell r="IU934">
            <v>0</v>
          </cell>
          <cell r="IV934">
            <v>0</v>
          </cell>
          <cell r="IW934">
            <v>0</v>
          </cell>
          <cell r="IX934">
            <v>0</v>
          </cell>
          <cell r="IY934">
            <v>0</v>
          </cell>
          <cell r="IZ934">
            <v>0</v>
          </cell>
          <cell r="JA934">
            <v>0</v>
          </cell>
          <cell r="JB934">
            <v>0</v>
          </cell>
          <cell r="JC934">
            <v>0</v>
          </cell>
          <cell r="JD934">
            <v>0</v>
          </cell>
          <cell r="JE934">
            <v>0</v>
          </cell>
          <cell r="JF934">
            <v>0</v>
          </cell>
          <cell r="JG934">
            <v>0</v>
          </cell>
          <cell r="JH934">
            <v>0</v>
          </cell>
          <cell r="JI934">
            <v>0</v>
          </cell>
          <cell r="JJ934">
            <v>0</v>
          </cell>
          <cell r="JK934">
            <v>0</v>
          </cell>
          <cell r="JL934">
            <v>0</v>
          </cell>
          <cell r="JM934">
            <v>0</v>
          </cell>
          <cell r="JN934">
            <v>0</v>
          </cell>
          <cell r="JO934">
            <v>0</v>
          </cell>
          <cell r="JP934">
            <v>0</v>
          </cell>
          <cell r="JQ934">
            <v>0</v>
          </cell>
        </row>
        <row r="935">
          <cell r="D935" t="str">
            <v>WD_.PC.GOE._.___.Wolverine Creek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0</v>
          </cell>
          <cell r="FF935">
            <v>0</v>
          </cell>
          <cell r="FG935">
            <v>0</v>
          </cell>
          <cell r="FH935">
            <v>0</v>
          </cell>
          <cell r="FI935">
            <v>0</v>
          </cell>
          <cell r="FJ935">
            <v>0</v>
          </cell>
          <cell r="FK935">
            <v>0</v>
          </cell>
          <cell r="FL935">
            <v>0</v>
          </cell>
          <cell r="FM935">
            <v>0</v>
          </cell>
          <cell r="FN935">
            <v>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0</v>
          </cell>
          <cell r="GD935">
            <v>0</v>
          </cell>
          <cell r="GE935">
            <v>0</v>
          </cell>
          <cell r="GF935">
            <v>0</v>
          </cell>
          <cell r="GG935">
            <v>0</v>
          </cell>
          <cell r="GH935">
            <v>0</v>
          </cell>
          <cell r="GI935">
            <v>0</v>
          </cell>
          <cell r="GJ935">
            <v>0</v>
          </cell>
          <cell r="GK935">
            <v>0</v>
          </cell>
          <cell r="GL935">
            <v>0</v>
          </cell>
          <cell r="GM935">
            <v>0</v>
          </cell>
          <cell r="GN935">
            <v>0</v>
          </cell>
          <cell r="GO935">
            <v>0</v>
          </cell>
          <cell r="GP935">
            <v>0</v>
          </cell>
          <cell r="GQ935">
            <v>0</v>
          </cell>
          <cell r="GR935">
            <v>0</v>
          </cell>
          <cell r="GS935">
            <v>0</v>
          </cell>
          <cell r="GT935">
            <v>0</v>
          </cell>
          <cell r="GU935">
            <v>0</v>
          </cell>
          <cell r="GV935">
            <v>0</v>
          </cell>
          <cell r="GW935">
            <v>0</v>
          </cell>
          <cell r="GX935">
            <v>0</v>
          </cell>
          <cell r="GY935">
            <v>0</v>
          </cell>
          <cell r="GZ935">
            <v>0</v>
          </cell>
          <cell r="HA935">
            <v>0</v>
          </cell>
          <cell r="HB935">
            <v>0</v>
          </cell>
          <cell r="HC935">
            <v>0</v>
          </cell>
          <cell r="HD935">
            <v>0</v>
          </cell>
          <cell r="HE935">
            <v>0</v>
          </cell>
          <cell r="HF935">
            <v>0</v>
          </cell>
          <cell r="HG935">
            <v>0</v>
          </cell>
          <cell r="HH935">
            <v>0</v>
          </cell>
          <cell r="HI935">
            <v>0</v>
          </cell>
          <cell r="HJ935">
            <v>0</v>
          </cell>
          <cell r="HK935">
            <v>0</v>
          </cell>
          <cell r="HL935">
            <v>0</v>
          </cell>
          <cell r="HM935">
            <v>0</v>
          </cell>
          <cell r="HN935">
            <v>0</v>
          </cell>
          <cell r="HO935">
            <v>0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0</v>
          </cell>
          <cell r="HU935">
            <v>0</v>
          </cell>
          <cell r="HV935">
            <v>0</v>
          </cell>
          <cell r="HW935">
            <v>0</v>
          </cell>
          <cell r="HX935">
            <v>0</v>
          </cell>
          <cell r="HY935">
            <v>0</v>
          </cell>
          <cell r="HZ935">
            <v>0</v>
          </cell>
          <cell r="IA935">
            <v>0</v>
          </cell>
          <cell r="IB935">
            <v>0</v>
          </cell>
          <cell r="IC935">
            <v>0</v>
          </cell>
          <cell r="ID935">
            <v>0</v>
          </cell>
          <cell r="IE935">
            <v>0</v>
          </cell>
          <cell r="IF935">
            <v>0</v>
          </cell>
          <cell r="IG935">
            <v>0</v>
          </cell>
          <cell r="IH935">
            <v>0</v>
          </cell>
          <cell r="II935">
            <v>0</v>
          </cell>
          <cell r="IJ935">
            <v>0</v>
          </cell>
          <cell r="IK935">
            <v>0</v>
          </cell>
          <cell r="IL935">
            <v>0</v>
          </cell>
          <cell r="IM935">
            <v>0</v>
          </cell>
          <cell r="IN935">
            <v>0</v>
          </cell>
          <cell r="IO935">
            <v>0</v>
          </cell>
          <cell r="IP935">
            <v>0</v>
          </cell>
          <cell r="IQ935">
            <v>0</v>
          </cell>
          <cell r="IR935">
            <v>0</v>
          </cell>
          <cell r="IS935">
            <v>0</v>
          </cell>
          <cell r="IT935">
            <v>0</v>
          </cell>
          <cell r="IU935">
            <v>0</v>
          </cell>
          <cell r="IV935">
            <v>0</v>
          </cell>
          <cell r="IW935">
            <v>0</v>
          </cell>
          <cell r="IX935">
            <v>0</v>
          </cell>
          <cell r="IY935">
            <v>0</v>
          </cell>
          <cell r="IZ935">
            <v>0</v>
          </cell>
          <cell r="JA935">
            <v>0</v>
          </cell>
          <cell r="JB935">
            <v>0</v>
          </cell>
          <cell r="JC935">
            <v>0</v>
          </cell>
          <cell r="JD935">
            <v>0</v>
          </cell>
          <cell r="JE935">
            <v>0</v>
          </cell>
          <cell r="JF935">
            <v>0</v>
          </cell>
          <cell r="JG935">
            <v>0</v>
          </cell>
          <cell r="JH935">
            <v>0</v>
          </cell>
          <cell r="JI935">
            <v>0</v>
          </cell>
          <cell r="JJ935">
            <v>0</v>
          </cell>
          <cell r="JK935">
            <v>0</v>
          </cell>
          <cell r="JL935">
            <v>0</v>
          </cell>
          <cell r="JM935">
            <v>0</v>
          </cell>
          <cell r="JN935">
            <v>0</v>
          </cell>
          <cell r="JO935">
            <v>0</v>
          </cell>
          <cell r="JP935">
            <v>0</v>
          </cell>
          <cell r="JQ935">
            <v>0</v>
          </cell>
        </row>
        <row r="936">
          <cell r="D936" t="str">
            <v>WD_.PC.WYE._.___.Anticline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  <cell r="EE936">
            <v>-362.59903697003028</v>
          </cell>
          <cell r="EF936">
            <v>-91.234567630002857</v>
          </cell>
          <cell r="EG936">
            <v>-421.53322913000557</v>
          </cell>
          <cell r="EH936">
            <v>77.796175220000805</v>
          </cell>
          <cell r="EI936">
            <v>-15.895430110000234</v>
          </cell>
          <cell r="EJ936">
            <v>178.46407336999982</v>
          </cell>
          <cell r="EK936">
            <v>-120.19683461999921</v>
          </cell>
          <cell r="EL936">
            <v>-156.16888656000083</v>
          </cell>
          <cell r="EM936">
            <v>60.875911750001251</v>
          </cell>
          <cell r="EN936">
            <v>203.16636132000167</v>
          </cell>
          <cell r="EO936">
            <v>-154.94958522000161</v>
          </cell>
          <cell r="EP936">
            <v>70.262857089997851</v>
          </cell>
          <cell r="EQ936">
            <v>6.8141175499913516</v>
          </cell>
          <cell r="ER936">
            <v>288.95253310003318</v>
          </cell>
          <cell r="ES936">
            <v>-374.62191642998368</v>
          </cell>
          <cell r="ET936">
            <v>-148.36377808000361</v>
          </cell>
          <cell r="EU936">
            <v>139.8236515100034</v>
          </cell>
          <cell r="EV936">
            <v>-102.67109862999678</v>
          </cell>
          <cell r="EW936">
            <v>137.51298277000205</v>
          </cell>
          <cell r="EX936">
            <v>428.7389650799978</v>
          </cell>
          <cell r="EY936">
            <v>-24.015641839996533</v>
          </cell>
          <cell r="EZ936">
            <v>-5.6570866799993382</v>
          </cell>
          <cell r="FA936">
            <v>-263.26639253000394</v>
          </cell>
          <cell r="FB936">
            <v>616.20518604999597</v>
          </cell>
          <cell r="FC936">
            <v>22.856559350002499</v>
          </cell>
          <cell r="FD936">
            <v>-137.58889747000649</v>
          </cell>
          <cell r="FE936">
            <v>673.20597502996679</v>
          </cell>
          <cell r="FF936">
            <v>251.87429455998063</v>
          </cell>
          <cell r="FG936">
            <v>54.595878260002792</v>
          </cell>
          <cell r="FH936">
            <v>-69.813541730003635</v>
          </cell>
          <cell r="FI936">
            <v>335.31571169000017</v>
          </cell>
          <cell r="FJ936">
            <v>-70.830538510001134</v>
          </cell>
          <cell r="FK936">
            <v>-10.194073990003744</v>
          </cell>
          <cell r="FL936">
            <v>-43.743019829995319</v>
          </cell>
          <cell r="FM936">
            <v>39.3020683499999</v>
          </cell>
          <cell r="FN936">
            <v>140.25813540000308</v>
          </cell>
          <cell r="FO936">
            <v>208.92084471999624</v>
          </cell>
          <cell r="FP936">
            <v>62.126678620006714</v>
          </cell>
          <cell r="FQ936">
            <v>-224.60646251000435</v>
          </cell>
          <cell r="FR936">
            <v>714.42678515001899</v>
          </cell>
          <cell r="FS936">
            <v>-2.7882502200081944</v>
          </cell>
          <cell r="FT936">
            <v>-31.498196519991325</v>
          </cell>
          <cell r="FU936">
            <v>311.0677382899994</v>
          </cell>
          <cell r="FV936">
            <v>278.30874871000015</v>
          </cell>
          <cell r="FW936">
            <v>-97.196301830001175</v>
          </cell>
          <cell r="FX936">
            <v>47.250967439998931</v>
          </cell>
          <cell r="FY936">
            <v>162.01682805999735</v>
          </cell>
          <cell r="FZ936">
            <v>-50.249999999996362</v>
          </cell>
          <cell r="GA936">
            <v>130.58469258999867</v>
          </cell>
          <cell r="GB936">
            <v>316.12049211999692</v>
          </cell>
          <cell r="GC936">
            <v>6.6998874099990644</v>
          </cell>
          <cell r="GD936">
            <v>-355.88982089999627</v>
          </cell>
          <cell r="GE936">
            <v>-866.30483554000966</v>
          </cell>
          <cell r="GF936">
            <v>-304.58092657999805</v>
          </cell>
          <cell r="GG936">
            <v>-352.06433966999975</v>
          </cell>
          <cell r="GH936">
            <v>-349.17565144000218</v>
          </cell>
          <cell r="GI936">
            <v>189.73464468000384</v>
          </cell>
          <cell r="GJ936">
            <v>230.83976511000037</v>
          </cell>
          <cell r="GK936">
            <v>-513.60184065000067</v>
          </cell>
          <cell r="GL936">
            <v>300.22096035999857</v>
          </cell>
          <cell r="GM936">
            <v>365.71918775000086</v>
          </cell>
          <cell r="GN936">
            <v>-34.358718020001106</v>
          </cell>
          <cell r="GO936">
            <v>-423.82954428000085</v>
          </cell>
          <cell r="GP936">
            <v>110.27823496000201</v>
          </cell>
          <cell r="GQ936">
            <v>-85.486607759994513</v>
          </cell>
          <cell r="GR936">
            <v>736.78024079999886</v>
          </cell>
          <cell r="GS936">
            <v>88.137851359999331</v>
          </cell>
          <cell r="GT936">
            <v>559.3854144099987</v>
          </cell>
          <cell r="GU936">
            <v>199.73475332000089</v>
          </cell>
          <cell r="GV936">
            <v>-104.5648901200002</v>
          </cell>
          <cell r="GW936">
            <v>152.90339197000139</v>
          </cell>
          <cell r="GX936">
            <v>177.2239085700021</v>
          </cell>
          <cell r="GY936">
            <v>-94.704693070001667</v>
          </cell>
          <cell r="GZ936">
            <v>0</v>
          </cell>
          <cell r="HA936">
            <v>16.414448909999919</v>
          </cell>
          <cell r="HB936">
            <v>-218.49801840001237</v>
          </cell>
          <cell r="HC936">
            <v>134.46599304999836</v>
          </cell>
          <cell r="HD936">
            <v>-173.71791919998941</v>
          </cell>
          <cell r="HE936">
            <v>-503.647109320038</v>
          </cell>
          <cell r="HF936">
            <v>39.100783089998004</v>
          </cell>
          <cell r="HG936">
            <v>-14.838238620002812</v>
          </cell>
          <cell r="HH936">
            <v>-32.449973529999625</v>
          </cell>
          <cell r="HI936">
            <v>-163.05704992000028</v>
          </cell>
          <cell r="HJ936">
            <v>-45.540328650002266</v>
          </cell>
          <cell r="HK936">
            <v>36.59750048999922</v>
          </cell>
          <cell r="HL936">
            <v>-47.523633820004761</v>
          </cell>
          <cell r="HM936">
            <v>0</v>
          </cell>
          <cell r="HN936">
            <v>-80.832173329996294</v>
          </cell>
          <cell r="HO936">
            <v>-168.08148185000027</v>
          </cell>
          <cell r="HP936">
            <v>-107.71634280000217</v>
          </cell>
          <cell r="HQ936">
            <v>80.693829619995086</v>
          </cell>
          <cell r="HR936">
            <v>48.067619009991176</v>
          </cell>
          <cell r="HS936">
            <v>50.25</v>
          </cell>
          <cell r="HT936">
            <v>320.9506824400014</v>
          </cell>
          <cell r="HU936">
            <v>-82.778073240002414</v>
          </cell>
          <cell r="HV936">
            <v>-139.23589158999675</v>
          </cell>
          <cell r="HW936">
            <v>-8.7867615600007412</v>
          </cell>
          <cell r="HX936">
            <v>-71.388388769999437</v>
          </cell>
          <cell r="HY936">
            <v>0</v>
          </cell>
          <cell r="HZ936">
            <v>0</v>
          </cell>
          <cell r="IA936">
            <v>0</v>
          </cell>
          <cell r="IB936">
            <v>0</v>
          </cell>
          <cell r="IC936">
            <v>0</v>
          </cell>
          <cell r="ID936">
            <v>-20.943948270003602</v>
          </cell>
          <cell r="IE936">
            <v>441.08813720999751</v>
          </cell>
          <cell r="IF936">
            <v>50.250000000007276</v>
          </cell>
          <cell r="IG936">
            <v>-110.77173777999997</v>
          </cell>
          <cell r="IH936">
            <v>89.004369979995317</v>
          </cell>
          <cell r="II936">
            <v>152.3586165500019</v>
          </cell>
          <cell r="IJ936">
            <v>142.0760895200001</v>
          </cell>
          <cell r="IK936">
            <v>118.17079893999835</v>
          </cell>
          <cell r="IL936">
            <v>0</v>
          </cell>
          <cell r="IM936">
            <v>0</v>
          </cell>
          <cell r="IN936">
            <v>0</v>
          </cell>
          <cell r="IO936">
            <v>0</v>
          </cell>
          <cell r="IP936">
            <v>0</v>
          </cell>
          <cell r="IQ936">
            <v>0</v>
          </cell>
          <cell r="IR936">
            <v>83.090796189964749</v>
          </cell>
          <cell r="IS936">
            <v>0</v>
          </cell>
          <cell r="IT936">
            <v>235.09686272000181</v>
          </cell>
          <cell r="IU936">
            <v>206.29855760999817</v>
          </cell>
          <cell r="IV936">
            <v>-50.325851319998037</v>
          </cell>
          <cell r="IW936">
            <v>-266.84523157999502</v>
          </cell>
          <cell r="IX936">
            <v>-41.133541239996703</v>
          </cell>
          <cell r="IY936">
            <v>0</v>
          </cell>
          <cell r="IZ936">
            <v>0</v>
          </cell>
          <cell r="JA936">
            <v>0</v>
          </cell>
          <cell r="JB936">
            <v>0</v>
          </cell>
          <cell r="JC936">
            <v>0</v>
          </cell>
          <cell r="JD936">
            <v>0</v>
          </cell>
          <cell r="JE936">
            <v>27.632774560013786</v>
          </cell>
          <cell r="JF936">
            <v>0</v>
          </cell>
          <cell r="JG936">
            <v>-22.320910130001721</v>
          </cell>
          <cell r="JH936">
            <v>-191.22031717000573</v>
          </cell>
          <cell r="JI936">
            <v>38.734214399995835</v>
          </cell>
          <cell r="JJ936">
            <v>-243.20979658999931</v>
          </cell>
          <cell r="JK936">
            <v>445.64958404999925</v>
          </cell>
          <cell r="JL936">
            <v>0</v>
          </cell>
          <cell r="JM936">
            <v>0</v>
          </cell>
          <cell r="JN936">
            <v>0</v>
          </cell>
          <cell r="JO936">
            <v>0</v>
          </cell>
          <cell r="JP936">
            <v>0</v>
          </cell>
          <cell r="JQ936">
            <v>0</v>
          </cell>
        </row>
        <row r="937">
          <cell r="D937" t="str">
            <v>WD_.PC.WYE._.___.Boswell_Springs</v>
          </cell>
          <cell r="F937">
            <v>85.466626310007996</v>
          </cell>
          <cell r="G937">
            <v>56.523585520000779</v>
          </cell>
          <cell r="H937">
            <v>-7.0555309900082648</v>
          </cell>
          <cell r="I937">
            <v>44.304863470002601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-3.463883660006104</v>
          </cell>
          <cell r="O937">
            <v>-281.35511215998849</v>
          </cell>
          <cell r="P937">
            <v>4.783457149998867</v>
          </cell>
          <cell r="Q937">
            <v>163.71163419997902</v>
          </cell>
          <cell r="R937">
            <v>-1671.4187135800021</v>
          </cell>
          <cell r="S937">
            <v>-542.99371714000881</v>
          </cell>
          <cell r="T937">
            <v>-785.23385140998289</v>
          </cell>
          <cell r="U937">
            <v>-138.96777961000043</v>
          </cell>
          <cell r="V937">
            <v>228.74625663999177</v>
          </cell>
          <cell r="W937">
            <v>-212.00114214999485</v>
          </cell>
          <cell r="X937">
            <v>149.22931717000756</v>
          </cell>
          <cell r="Y937">
            <v>0</v>
          </cell>
          <cell r="Z937">
            <v>0</v>
          </cell>
          <cell r="AA937">
            <v>-149.326096650002</v>
          </cell>
          <cell r="AB937">
            <v>-163.86107697000261</v>
          </cell>
          <cell r="AC937">
            <v>0</v>
          </cell>
          <cell r="AD937">
            <v>-57.010623459995259</v>
          </cell>
          <cell r="AE937">
            <v>-328.03259685973171</v>
          </cell>
          <cell r="AF937">
            <v>-60.022226970002521</v>
          </cell>
          <cell r="AG937">
            <v>-23.353237560004345</v>
          </cell>
          <cell r="AH937">
            <v>-296.38323863998812</v>
          </cell>
          <cell r="AI937">
            <v>-10.48802056000568</v>
          </cell>
          <cell r="AJ937">
            <v>-87.778467469994212</v>
          </cell>
          <cell r="AK937">
            <v>133.04314688000159</v>
          </cell>
          <cell r="AL937">
            <v>0</v>
          </cell>
          <cell r="AM937">
            <v>0</v>
          </cell>
          <cell r="AN937">
            <v>0</v>
          </cell>
          <cell r="AO937">
            <v>101.60339680001198</v>
          </cell>
          <cell r="AP937">
            <v>0</v>
          </cell>
          <cell r="AQ937">
            <v>-84.65394934003416</v>
          </cell>
          <cell r="AR937">
            <v>294.74867090990301</v>
          </cell>
          <cell r="AS937">
            <v>134.12387804000173</v>
          </cell>
          <cell r="AT937">
            <v>222.58452412999759</v>
          </cell>
          <cell r="AU937">
            <v>-150.4760836299829</v>
          </cell>
          <cell r="AV937">
            <v>-80.172630190005293</v>
          </cell>
          <cell r="AW937">
            <v>-6.0337621100043179</v>
          </cell>
          <cell r="AX937">
            <v>178.02139557000191</v>
          </cell>
          <cell r="AY937">
            <v>0</v>
          </cell>
          <cell r="AZ937">
            <v>0</v>
          </cell>
          <cell r="BA937">
            <v>0</v>
          </cell>
          <cell r="BB937">
            <v>-1.7267166700185044</v>
          </cell>
          <cell r="BC937">
            <v>0</v>
          </cell>
          <cell r="BD937">
            <v>-1.5719342299998971</v>
          </cell>
          <cell r="BE937">
            <v>-141.96658963989466</v>
          </cell>
          <cell r="BF937">
            <v>-62.391255350012216</v>
          </cell>
          <cell r="BG937">
            <v>-35.680646159999014</v>
          </cell>
          <cell r="BH937">
            <v>-139.87868405999325</v>
          </cell>
          <cell r="BI937">
            <v>14.737545140000293</v>
          </cell>
          <cell r="BJ937">
            <v>0</v>
          </cell>
          <cell r="BK937">
            <v>56.25068987999839</v>
          </cell>
          <cell r="BL937">
            <v>0</v>
          </cell>
          <cell r="BM937">
            <v>0</v>
          </cell>
          <cell r="BN937">
            <v>0</v>
          </cell>
          <cell r="BO937">
            <v>109.22037482001178</v>
          </cell>
          <cell r="BP937">
            <v>0</v>
          </cell>
          <cell r="BQ937">
            <v>-84.224613910002518</v>
          </cell>
          <cell r="BR937">
            <v>-384.39897294016555</v>
          </cell>
          <cell r="BS937">
            <v>-157.33445235001273</v>
          </cell>
          <cell r="BT937">
            <v>114.12818223000795</v>
          </cell>
          <cell r="BU937">
            <v>-240.04053708999709</v>
          </cell>
          <cell r="BV937">
            <v>20.939437810011441</v>
          </cell>
          <cell r="BW937">
            <v>-122.93859293999412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0.84698940000089351</v>
          </cell>
          <cell r="CC937">
            <v>0</v>
          </cell>
          <cell r="CD937">
            <v>0</v>
          </cell>
          <cell r="CE937">
            <v>-160.35396665998269</v>
          </cell>
          <cell r="CF937">
            <v>0</v>
          </cell>
          <cell r="CG937">
            <v>0</v>
          </cell>
          <cell r="CH937">
            <v>-13.933038990013301</v>
          </cell>
          <cell r="CI937">
            <v>-103.23711105000257</v>
          </cell>
          <cell r="CJ937">
            <v>-51.968022729997756</v>
          </cell>
          <cell r="CK937">
            <v>8.7842061100091087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191.12776164989918</v>
          </cell>
          <cell r="CS937">
            <v>0</v>
          </cell>
          <cell r="CT937">
            <v>0</v>
          </cell>
          <cell r="CU937">
            <v>93.414702969996142</v>
          </cell>
          <cell r="CV937">
            <v>-11.652632670011371</v>
          </cell>
          <cell r="CW937">
            <v>104.09157311999297</v>
          </cell>
          <cell r="CX937">
            <v>5.274118230008753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110.58870781003498</v>
          </cell>
          <cell r="DF937">
            <v>0</v>
          </cell>
          <cell r="DG937">
            <v>0</v>
          </cell>
          <cell r="DH937">
            <v>-105.39107709001109</v>
          </cell>
          <cell r="DI937">
            <v>-159.58223918000294</v>
          </cell>
          <cell r="DJ937">
            <v>-6.0077445300048566</v>
          </cell>
          <cell r="DK937">
            <v>381.56976861001021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256.73480692994781</v>
          </cell>
          <cell r="DS937">
            <v>0</v>
          </cell>
          <cell r="DT937">
            <v>0</v>
          </cell>
          <cell r="DU937">
            <v>226.80183149999357</v>
          </cell>
          <cell r="DV937">
            <v>-100.50789958999667</v>
          </cell>
          <cell r="DW937">
            <v>25.890075579998665</v>
          </cell>
          <cell r="DX937">
            <v>104.55079944000317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  <cell r="EE937">
            <v>266.97880157991312</v>
          </cell>
          <cell r="EF937">
            <v>429.05151928999112</v>
          </cell>
          <cell r="EG937">
            <v>178.61882215999503</v>
          </cell>
          <cell r="EH937">
            <v>267.25978722000582</v>
          </cell>
          <cell r="EI937">
            <v>-468.659051549992</v>
          </cell>
          <cell r="EJ937">
            <v>-355.23412933000145</v>
          </cell>
          <cell r="EK937">
            <v>-271.40407402999699</v>
          </cell>
          <cell r="EL937">
            <v>723.76780814999802</v>
          </cell>
          <cell r="EM937">
            <v>-268.58930694000446</v>
          </cell>
          <cell r="EN937">
            <v>290.6808419700028</v>
          </cell>
          <cell r="EO937">
            <v>276.65583817001607</v>
          </cell>
          <cell r="EP937">
            <v>-415.68014768003195</v>
          </cell>
          <cell r="EQ937">
            <v>-119.48910585000704</v>
          </cell>
          <cell r="ER937">
            <v>-142.31170727021527</v>
          </cell>
          <cell r="ES937">
            <v>395.60076603999187</v>
          </cell>
          <cell r="ET937">
            <v>116.83940785000595</v>
          </cell>
          <cell r="EU937">
            <v>686.44223190999764</v>
          </cell>
          <cell r="EV937">
            <v>615.10148007999669</v>
          </cell>
          <cell r="EW937">
            <v>-1347.114216410002</v>
          </cell>
          <cell r="EX937">
            <v>558.92291873000067</v>
          </cell>
          <cell r="EY937">
            <v>-18.385839359994861</v>
          </cell>
          <cell r="EZ937">
            <v>-668.00650435000716</v>
          </cell>
          <cell r="FA937">
            <v>695.44710255000246</v>
          </cell>
          <cell r="FB937">
            <v>-1104.7697074500029</v>
          </cell>
          <cell r="FC937">
            <v>-195.35465083998861</v>
          </cell>
          <cell r="FD937">
            <v>122.96530397998868</v>
          </cell>
          <cell r="FE937">
            <v>-2014.7657089099521</v>
          </cell>
          <cell r="FF937">
            <v>-816.63717899001495</v>
          </cell>
          <cell r="FG937">
            <v>-738.82277850000537</v>
          </cell>
          <cell r="FH937">
            <v>-439.69386699000461</v>
          </cell>
          <cell r="FI937">
            <v>234.77661415998591</v>
          </cell>
          <cell r="FJ937">
            <v>-312.72549593998701</v>
          </cell>
          <cell r="FK937">
            <v>-496.73643840000295</v>
          </cell>
          <cell r="FL937">
            <v>-555.96288973000628</v>
          </cell>
          <cell r="FM937">
            <v>244.41300536999915</v>
          </cell>
          <cell r="FN937">
            <v>50.094507650002924</v>
          </cell>
          <cell r="FO937">
            <v>1057.4864069000032</v>
          </cell>
          <cell r="FP937">
            <v>306.16290214999754</v>
          </cell>
          <cell r="FQ937">
            <v>-547.12049658999604</v>
          </cell>
          <cell r="FR937">
            <v>-1701.1071677302243</v>
          </cell>
          <cell r="FS937">
            <v>-485.14638833003119</v>
          </cell>
          <cell r="FT937">
            <v>-496.4215553699978</v>
          </cell>
          <cell r="FU937">
            <v>146.3146217199901</v>
          </cell>
          <cell r="FV937">
            <v>-502.8545315899828</v>
          </cell>
          <cell r="FW937">
            <v>-153.17074153000431</v>
          </cell>
          <cell r="FX937">
            <v>-1250.0053800999958</v>
          </cell>
          <cell r="FY937">
            <v>-315.75932623999688</v>
          </cell>
          <cell r="FZ937">
            <v>464.79495409999799</v>
          </cell>
          <cell r="GA937">
            <v>517.07726086000548</v>
          </cell>
          <cell r="GB937">
            <v>72.077378249989124</v>
          </cell>
          <cell r="GC937">
            <v>-196.34134022002399</v>
          </cell>
          <cell r="GD937">
            <v>498.32788072001131</v>
          </cell>
          <cell r="GE937">
            <v>-3236.297184499912</v>
          </cell>
          <cell r="GF937">
            <v>-261.0586749100039</v>
          </cell>
          <cell r="GG937">
            <v>263.86843637000129</v>
          </cell>
          <cell r="GH937">
            <v>321.76240375000634</v>
          </cell>
          <cell r="GI937">
            <v>-751.54037008999876</v>
          </cell>
          <cell r="GJ937">
            <v>180.31747873999848</v>
          </cell>
          <cell r="GK937">
            <v>-2431.9826520200004</v>
          </cell>
          <cell r="GL937">
            <v>-105.95020849000139</v>
          </cell>
          <cell r="GM937">
            <v>655.36897502999636</v>
          </cell>
          <cell r="GN937">
            <v>-423.81525187000079</v>
          </cell>
          <cell r="GO937">
            <v>-970.25341632998607</v>
          </cell>
          <cell r="GP937">
            <v>480.35811906999152</v>
          </cell>
          <cell r="GQ937">
            <v>-193.3720237499947</v>
          </cell>
          <cell r="GR937">
            <v>1556.6399124101736</v>
          </cell>
          <cell r="GS937">
            <v>-238.28159256001527</v>
          </cell>
          <cell r="GT937">
            <v>-73.739579139997659</v>
          </cell>
          <cell r="GU937">
            <v>196.42708941000456</v>
          </cell>
          <cell r="GV937">
            <v>253.15221211999597</v>
          </cell>
          <cell r="GW937">
            <v>354.81148460000986</v>
          </cell>
          <cell r="GX937">
            <v>1256.4271520500042</v>
          </cell>
          <cell r="GY937">
            <v>19.56267635999393</v>
          </cell>
          <cell r="GZ937">
            <v>24.84960737000074</v>
          </cell>
          <cell r="HA937">
            <v>-40.877956879998237</v>
          </cell>
          <cell r="HB937">
            <v>90.902102079999167</v>
          </cell>
          <cell r="HC937">
            <v>-400.27581544000714</v>
          </cell>
          <cell r="HD937">
            <v>113.68253243999789</v>
          </cell>
          <cell r="HE937">
            <v>-211.56116901012138</v>
          </cell>
          <cell r="HF937">
            <v>401.22293874000025</v>
          </cell>
          <cell r="HG937">
            <v>-1062.9894891700096</v>
          </cell>
          <cell r="HH937">
            <v>-191.3753843500017</v>
          </cell>
          <cell r="HI937">
            <v>-744.29298537999421</v>
          </cell>
          <cell r="HJ937">
            <v>440.40075402000366</v>
          </cell>
          <cell r="HK937">
            <v>972.94637587000034</v>
          </cell>
          <cell r="HL937">
            <v>0</v>
          </cell>
          <cell r="HM937">
            <v>0</v>
          </cell>
          <cell r="HN937">
            <v>18.142586319998372</v>
          </cell>
          <cell r="HO937">
            <v>-150.07795345001796</v>
          </cell>
          <cell r="HP937">
            <v>-34.225344570004381</v>
          </cell>
          <cell r="HQ937">
            <v>138.68733295999118</v>
          </cell>
          <cell r="HR937">
            <v>-784.60278459999245</v>
          </cell>
          <cell r="HS937">
            <v>-1.899178480001865</v>
          </cell>
          <cell r="HT937">
            <v>-4.9334519993863069E-2</v>
          </cell>
          <cell r="HU937">
            <v>-185.39915652002674</v>
          </cell>
          <cell r="HV937">
            <v>-129.30169744999876</v>
          </cell>
          <cell r="HW937">
            <v>-607.43784990999848</v>
          </cell>
          <cell r="HX937">
            <v>-20.515567720001854</v>
          </cell>
          <cell r="HY937">
            <v>0</v>
          </cell>
          <cell r="HZ937">
            <v>0</v>
          </cell>
          <cell r="IA937">
            <v>0</v>
          </cell>
          <cell r="IB937">
            <v>0</v>
          </cell>
          <cell r="IC937">
            <v>0</v>
          </cell>
          <cell r="ID937">
            <v>160.00000000001455</v>
          </cell>
          <cell r="IE937">
            <v>845.8255661498988</v>
          </cell>
          <cell r="IF937">
            <v>-141.8467313000001</v>
          </cell>
          <cell r="IG937">
            <v>93.637301210008445</v>
          </cell>
          <cell r="IH937">
            <v>-640.42099848997896</v>
          </cell>
          <cell r="II937">
            <v>445.95596075998765</v>
          </cell>
          <cell r="IJ937">
            <v>354.83355222999671</v>
          </cell>
          <cell r="IK937">
            <v>606.03592567001033</v>
          </cell>
          <cell r="IL937">
            <v>0</v>
          </cell>
          <cell r="IM937">
            <v>0</v>
          </cell>
          <cell r="IN937">
            <v>0</v>
          </cell>
          <cell r="IO937">
            <v>0</v>
          </cell>
          <cell r="IP937">
            <v>0</v>
          </cell>
          <cell r="IQ937">
            <v>127.63055606998387</v>
          </cell>
          <cell r="IR937">
            <v>-1034.6311107299989</v>
          </cell>
          <cell r="IS937">
            <v>0</v>
          </cell>
          <cell r="IT937">
            <v>-261.09610716000316</v>
          </cell>
          <cell r="IU937">
            <v>-889.62475224002264</v>
          </cell>
          <cell r="IV937">
            <v>-41.315776380004536</v>
          </cell>
          <cell r="IW937">
            <v>-209.61147652000363</v>
          </cell>
          <cell r="IX937">
            <v>367.01700157000596</v>
          </cell>
          <cell r="IY937">
            <v>0</v>
          </cell>
          <cell r="IZ937">
            <v>0</v>
          </cell>
          <cell r="JA937">
            <v>0</v>
          </cell>
          <cell r="JB937">
            <v>0</v>
          </cell>
          <cell r="JC937">
            <v>0</v>
          </cell>
          <cell r="JD937">
            <v>0</v>
          </cell>
          <cell r="JE937">
            <v>2567.3878317499766</v>
          </cell>
          <cell r="JF937">
            <v>0</v>
          </cell>
          <cell r="JG937">
            <v>469.68849768999644</v>
          </cell>
          <cell r="JH937">
            <v>203.63891531000263</v>
          </cell>
          <cell r="JI937">
            <v>647.56102410999301</v>
          </cell>
          <cell r="JJ937">
            <v>646.11727454000356</v>
          </cell>
          <cell r="JK937">
            <v>542.44809947999602</v>
          </cell>
          <cell r="JL937">
            <v>0</v>
          </cell>
          <cell r="JM937">
            <v>0</v>
          </cell>
          <cell r="JN937">
            <v>0</v>
          </cell>
          <cell r="JO937">
            <v>0</v>
          </cell>
          <cell r="JP937">
            <v>0</v>
          </cell>
          <cell r="JQ937">
            <v>57.934020619999501</v>
          </cell>
        </row>
        <row r="938">
          <cell r="D938" t="str">
            <v>WD_.PC.WYE._.___.Cedar Springs I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-43.243790089967661</v>
          </cell>
          <cell r="S938">
            <v>0</v>
          </cell>
          <cell r="T938">
            <v>0</v>
          </cell>
          <cell r="U938">
            <v>0</v>
          </cell>
          <cell r="V938">
            <v>-43.24379009000404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39.036538979969919</v>
          </cell>
          <cell r="BF938">
            <v>0</v>
          </cell>
          <cell r="BG938">
            <v>0</v>
          </cell>
          <cell r="BH938">
            <v>39.036538979999023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147.53017708007246</v>
          </cell>
          <cell r="BS938">
            <v>0</v>
          </cell>
          <cell r="BT938">
            <v>0</v>
          </cell>
          <cell r="BU938">
            <v>152.80649206000089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-5.2763149799866369</v>
          </cell>
          <cell r="CE938">
            <v>-541.57673091010656</v>
          </cell>
          <cell r="CF938">
            <v>60.042164779981249</v>
          </cell>
          <cell r="CG938">
            <v>-229.85155235001002</v>
          </cell>
          <cell r="CH938">
            <v>695.66299231000448</v>
          </cell>
          <cell r="CI938">
            <v>282.23342191999109</v>
          </cell>
          <cell r="CJ938">
            <v>-145.04944577000424</v>
          </cell>
          <cell r="CK938">
            <v>297.91315222000412</v>
          </cell>
          <cell r="CL938">
            <v>-199.48339983999904</v>
          </cell>
          <cell r="CM938">
            <v>6.1408929400058696</v>
          </cell>
          <cell r="CN938">
            <v>0.19639198000004399</v>
          </cell>
          <cell r="CO938">
            <v>-1335.4802277100098</v>
          </cell>
          <cell r="CP938">
            <v>1.9178967100015143</v>
          </cell>
          <cell r="CQ938">
            <v>24.18098189997545</v>
          </cell>
          <cell r="CR938">
            <v>1444.3062868699199</v>
          </cell>
          <cell r="CS938">
            <v>-112.73778403000324</v>
          </cell>
          <cell r="CT938">
            <v>-16.463693209996563</v>
          </cell>
          <cell r="CU938">
            <v>1159.3612514100023</v>
          </cell>
          <cell r="CV938">
            <v>-571.12369756000408</v>
          </cell>
          <cell r="CW938">
            <v>94.148769269995682</v>
          </cell>
          <cell r="CX938">
            <v>30.926461049995851</v>
          </cell>
          <cell r="CY938">
            <v>209.60776557999634</v>
          </cell>
          <cell r="CZ938">
            <v>-25.687344010002562</v>
          </cell>
          <cell r="DA938">
            <v>23.730453150004905</v>
          </cell>
          <cell r="DB938">
            <v>637.67061300999194</v>
          </cell>
          <cell r="DC938">
            <v>0</v>
          </cell>
          <cell r="DD938">
            <v>14.873492210012046</v>
          </cell>
          <cell r="DE938">
            <v>-159.01657074003015</v>
          </cell>
          <cell r="DF938">
            <v>-175.8975290999806</v>
          </cell>
          <cell r="DG938">
            <v>483.72443564000423</v>
          </cell>
          <cell r="DH938">
            <v>-547.65643952000028</v>
          </cell>
          <cell r="DI938">
            <v>-95.316660540003795</v>
          </cell>
          <cell r="DJ938">
            <v>62.394312910000735</v>
          </cell>
          <cell r="DK938">
            <v>-147.11522694999439</v>
          </cell>
          <cell r="DL938">
            <v>-42.183555780000461</v>
          </cell>
          <cell r="DM938">
            <v>133.49946704999456</v>
          </cell>
          <cell r="DN938">
            <v>-39.223346940005285</v>
          </cell>
          <cell r="DO938">
            <v>192.01393449999159</v>
          </cell>
          <cell r="DP938">
            <v>-4.7947932300012326</v>
          </cell>
          <cell r="DQ938">
            <v>21.538831219993881</v>
          </cell>
          <cell r="DR938">
            <v>1472.04259635997</v>
          </cell>
          <cell r="DS938">
            <v>368.98005055997055</v>
          </cell>
          <cell r="DT938">
            <v>144.01104832000419</v>
          </cell>
          <cell r="DU938">
            <v>-98.669305760005955</v>
          </cell>
          <cell r="DV938">
            <v>-309.84882272999675</v>
          </cell>
          <cell r="DW938">
            <v>88.340248469998187</v>
          </cell>
          <cell r="DX938">
            <v>987.39984461000131</v>
          </cell>
          <cell r="DY938">
            <v>0</v>
          </cell>
          <cell r="DZ938">
            <v>-39.890100849996088</v>
          </cell>
          <cell r="EA938">
            <v>-199.40000000000146</v>
          </cell>
          <cell r="EB938">
            <v>536.48868873999891</v>
          </cell>
          <cell r="EC938">
            <v>0</v>
          </cell>
          <cell r="ED938">
            <v>-5.3690549999882933</v>
          </cell>
          <cell r="EE938">
            <v>-433.22980145004112</v>
          </cell>
          <cell r="EF938">
            <v>0</v>
          </cell>
          <cell r="EG938">
            <v>258.8544138799989</v>
          </cell>
          <cell r="EH938">
            <v>-167.34038262000104</v>
          </cell>
          <cell r="EI938">
            <v>-122.02669983999658</v>
          </cell>
          <cell r="EJ938">
            <v>-11.45231211000646</v>
          </cell>
          <cell r="EK938">
            <v>159.5978667399977</v>
          </cell>
          <cell r="EL938">
            <v>-65.910848040002747</v>
          </cell>
          <cell r="EM938">
            <v>-158.16343682000297</v>
          </cell>
          <cell r="EN938">
            <v>-595.72154505000071</v>
          </cell>
          <cell r="EO938">
            <v>268.93314241000917</v>
          </cell>
          <cell r="EP938">
            <v>0</v>
          </cell>
          <cell r="EQ938">
            <v>0</v>
          </cell>
          <cell r="ER938">
            <v>-1359.5568570599426</v>
          </cell>
          <cell r="ES938">
            <v>0</v>
          </cell>
          <cell r="ET938">
            <v>-311.5735941899984</v>
          </cell>
          <cell r="EU938">
            <v>-237.38922598999488</v>
          </cell>
          <cell r="EV938">
            <v>-154.39775080999971</v>
          </cell>
          <cell r="EW938">
            <v>-29.138472039994667</v>
          </cell>
          <cell r="EX938">
            <v>-484.76079071001004</v>
          </cell>
          <cell r="EY938">
            <v>-196.21323331999884</v>
          </cell>
          <cell r="EZ938">
            <v>-49.756247889999941</v>
          </cell>
          <cell r="FA938">
            <v>450.15858622999804</v>
          </cell>
          <cell r="FB938">
            <v>-346.48612833998777</v>
          </cell>
          <cell r="FC938">
            <v>0</v>
          </cell>
          <cell r="FD938">
            <v>0</v>
          </cell>
          <cell r="FE938">
            <v>368.53921401989646</v>
          </cell>
          <cell r="FF938">
            <v>-199.40000000000873</v>
          </cell>
          <cell r="FG938">
            <v>32.882262640006957</v>
          </cell>
          <cell r="FH938">
            <v>-58.081931169981544</v>
          </cell>
          <cell r="FI938">
            <v>-249.20490520000021</v>
          </cell>
          <cell r="FJ938">
            <v>451.93899395999324</v>
          </cell>
          <cell r="FK938">
            <v>436.57078206998995</v>
          </cell>
          <cell r="FL938">
            <v>-165.25510033001046</v>
          </cell>
          <cell r="FM938">
            <v>-137.77002218999405</v>
          </cell>
          <cell r="FN938">
            <v>0</v>
          </cell>
          <cell r="FO938">
            <v>256.85913423998863</v>
          </cell>
          <cell r="FP938">
            <v>0</v>
          </cell>
          <cell r="FQ938">
            <v>0</v>
          </cell>
          <cell r="FR938">
            <v>351.71605637995526</v>
          </cell>
          <cell r="FS938">
            <v>11.853240349984844</v>
          </cell>
          <cell r="FT938">
            <v>1.6861456699916744</v>
          </cell>
          <cell r="FU938">
            <v>30.430127589999756</v>
          </cell>
          <cell r="FV938">
            <v>68.097462419995281</v>
          </cell>
          <cell r="FW938">
            <v>-145.95834166999703</v>
          </cell>
          <cell r="FX938">
            <v>353.32182190000458</v>
          </cell>
          <cell r="FY938">
            <v>-199.14788138999575</v>
          </cell>
          <cell r="FZ938">
            <v>0</v>
          </cell>
          <cell r="GA938">
            <v>-318.86970787999599</v>
          </cell>
          <cell r="GB938">
            <v>550.30318939000426</v>
          </cell>
          <cell r="GC938">
            <v>0</v>
          </cell>
          <cell r="GD938">
            <v>0</v>
          </cell>
          <cell r="GE938">
            <v>1426.3219920899719</v>
          </cell>
          <cell r="GF938">
            <v>0</v>
          </cell>
          <cell r="GG938">
            <v>-129.78314421000687</v>
          </cell>
          <cell r="GH938">
            <v>-256.77802788000554</v>
          </cell>
          <cell r="GI938">
            <v>765.13766535999457</v>
          </cell>
          <cell r="GJ938">
            <v>122.68696661999275</v>
          </cell>
          <cell r="GK938">
            <v>833.79646067000431</v>
          </cell>
          <cell r="GL938">
            <v>-9.1755673800071236</v>
          </cell>
          <cell r="GM938">
            <v>-414.54961239000113</v>
          </cell>
          <cell r="GN938">
            <v>199.39999999999782</v>
          </cell>
          <cell r="GO938">
            <v>315.5872512999922</v>
          </cell>
          <cell r="GP938">
            <v>0</v>
          </cell>
          <cell r="GQ938">
            <v>0</v>
          </cell>
          <cell r="GR938">
            <v>202.490106179961</v>
          </cell>
          <cell r="GS938">
            <v>0</v>
          </cell>
          <cell r="GT938">
            <v>-154.64340564000304</v>
          </cell>
          <cell r="GU938">
            <v>-178.48587729999417</v>
          </cell>
          <cell r="GV938">
            <v>561.70334327000455</v>
          </cell>
          <cell r="GW938">
            <v>-492.56327925999358</v>
          </cell>
          <cell r="GX938">
            <v>67.679325109995261</v>
          </cell>
          <cell r="GY938">
            <v>0</v>
          </cell>
          <cell r="GZ938">
            <v>0</v>
          </cell>
          <cell r="HA938">
            <v>0</v>
          </cell>
          <cell r="HB938">
            <v>398.80000000000291</v>
          </cell>
          <cell r="HC938">
            <v>0</v>
          </cell>
          <cell r="HD938">
            <v>0</v>
          </cell>
          <cell r="HE938">
            <v>0</v>
          </cell>
          <cell r="HF938">
            <v>0</v>
          </cell>
          <cell r="HG938">
            <v>0</v>
          </cell>
          <cell r="HH938">
            <v>0</v>
          </cell>
          <cell r="HI938">
            <v>0</v>
          </cell>
          <cell r="HJ938">
            <v>0</v>
          </cell>
          <cell r="HK938">
            <v>0</v>
          </cell>
          <cell r="HL938">
            <v>0</v>
          </cell>
          <cell r="HM938">
            <v>0</v>
          </cell>
          <cell r="HN938">
            <v>0</v>
          </cell>
          <cell r="HO938">
            <v>0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0</v>
          </cell>
          <cell r="HU938">
            <v>0</v>
          </cell>
          <cell r="HV938">
            <v>0</v>
          </cell>
          <cell r="HW938">
            <v>0</v>
          </cell>
          <cell r="HX938">
            <v>0</v>
          </cell>
          <cell r="HY938">
            <v>0</v>
          </cell>
          <cell r="HZ938">
            <v>0</v>
          </cell>
          <cell r="IA938">
            <v>0</v>
          </cell>
          <cell r="IB938">
            <v>0</v>
          </cell>
          <cell r="IC938">
            <v>0</v>
          </cell>
          <cell r="ID938">
            <v>0</v>
          </cell>
          <cell r="IE938">
            <v>0</v>
          </cell>
          <cell r="IF938">
            <v>0</v>
          </cell>
          <cell r="IG938">
            <v>0</v>
          </cell>
          <cell r="IH938">
            <v>0</v>
          </cell>
          <cell r="II938">
            <v>0</v>
          </cell>
          <cell r="IJ938">
            <v>0</v>
          </cell>
          <cell r="IK938">
            <v>0</v>
          </cell>
          <cell r="IL938">
            <v>0</v>
          </cell>
          <cell r="IM938">
            <v>0</v>
          </cell>
          <cell r="IN938">
            <v>0</v>
          </cell>
          <cell r="IO938">
            <v>0</v>
          </cell>
          <cell r="IP938">
            <v>0</v>
          </cell>
          <cell r="IQ938">
            <v>0</v>
          </cell>
          <cell r="IR938">
            <v>0</v>
          </cell>
          <cell r="IS938">
            <v>0</v>
          </cell>
          <cell r="IT938">
            <v>0</v>
          </cell>
          <cell r="IU938">
            <v>0</v>
          </cell>
          <cell r="IV938">
            <v>0</v>
          </cell>
          <cell r="IW938">
            <v>0</v>
          </cell>
          <cell r="IX938">
            <v>0</v>
          </cell>
          <cell r="IY938">
            <v>0</v>
          </cell>
          <cell r="IZ938">
            <v>0</v>
          </cell>
          <cell r="JA938">
            <v>0</v>
          </cell>
          <cell r="JB938">
            <v>0</v>
          </cell>
          <cell r="JC938">
            <v>0</v>
          </cell>
          <cell r="JD938">
            <v>0</v>
          </cell>
          <cell r="JE938">
            <v>0</v>
          </cell>
          <cell r="JF938">
            <v>0</v>
          </cell>
          <cell r="JG938">
            <v>0</v>
          </cell>
          <cell r="JH938">
            <v>0</v>
          </cell>
          <cell r="JI938">
            <v>0</v>
          </cell>
          <cell r="JJ938">
            <v>0</v>
          </cell>
          <cell r="JK938">
            <v>0</v>
          </cell>
          <cell r="JL938">
            <v>0</v>
          </cell>
          <cell r="JM938">
            <v>0</v>
          </cell>
          <cell r="JN938">
            <v>0</v>
          </cell>
          <cell r="JO938">
            <v>0</v>
          </cell>
          <cell r="JP938">
            <v>0</v>
          </cell>
          <cell r="JQ938">
            <v>0</v>
          </cell>
        </row>
        <row r="939">
          <cell r="D939" t="str">
            <v>WD_.PC.WYE._.___.Cedar Springs III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-42.019470489991363</v>
          </cell>
          <cell r="S939">
            <v>0</v>
          </cell>
          <cell r="T939">
            <v>0</v>
          </cell>
          <cell r="U939">
            <v>0</v>
          </cell>
          <cell r="V939">
            <v>-42.019470489998639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-73.118002310045995</v>
          </cell>
          <cell r="BF939">
            <v>0</v>
          </cell>
          <cell r="BG939">
            <v>0</v>
          </cell>
          <cell r="BH939">
            <v>-73.118002309998701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65.213281439966522</v>
          </cell>
          <cell r="BS939">
            <v>0</v>
          </cell>
          <cell r="BT939">
            <v>0</v>
          </cell>
          <cell r="BU939">
            <v>66.06896659999984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-0.85568516000785166</v>
          </cell>
          <cell r="CE939">
            <v>59.647515980002936</v>
          </cell>
          <cell r="CF939">
            <v>12.24103906000164</v>
          </cell>
          <cell r="CG939">
            <v>0</v>
          </cell>
          <cell r="CH939">
            <v>-0.11072307999711484</v>
          </cell>
          <cell r="CI939">
            <v>-6.5508589996170485E-2</v>
          </cell>
          <cell r="CJ939">
            <v>31.20650561000366</v>
          </cell>
          <cell r="CK939">
            <v>-0.54155722000359674</v>
          </cell>
          <cell r="CL939">
            <v>0</v>
          </cell>
          <cell r="CM939">
            <v>0</v>
          </cell>
          <cell r="CN939">
            <v>0</v>
          </cell>
          <cell r="CO939">
            <v>-2.1575339200026065</v>
          </cell>
          <cell r="CP939">
            <v>19.075294120000763</v>
          </cell>
          <cell r="CQ939">
            <v>0</v>
          </cell>
          <cell r="CR939">
            <v>35.166243040002882</v>
          </cell>
          <cell r="CS939">
            <v>37.890883629996097</v>
          </cell>
          <cell r="CT939">
            <v>7.0583770000666846E-2</v>
          </cell>
          <cell r="CU939">
            <v>2.0183360000373796E-2</v>
          </cell>
          <cell r="CV939">
            <v>5.1574799999798415E-2</v>
          </cell>
          <cell r="CW939">
            <v>0.87393708999661612</v>
          </cell>
          <cell r="CX939">
            <v>-6.8139144900014799</v>
          </cell>
          <cell r="CY939">
            <v>3.0729948800035345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25.586191249953117</v>
          </cell>
          <cell r="DF939">
            <v>-3.7777700699989509</v>
          </cell>
          <cell r="DG939">
            <v>0</v>
          </cell>
          <cell r="DH939">
            <v>32.274319839998498</v>
          </cell>
          <cell r="DI939">
            <v>-10.533798019998358</v>
          </cell>
          <cell r="DJ939">
            <v>8.3076459995936602E-2</v>
          </cell>
          <cell r="DK939">
            <v>0.28384226999696693</v>
          </cell>
          <cell r="DL939">
            <v>0</v>
          </cell>
          <cell r="DM939">
            <v>0</v>
          </cell>
          <cell r="DN939">
            <v>0</v>
          </cell>
          <cell r="DO939">
            <v>-0.23462930000096094</v>
          </cell>
          <cell r="DP939">
            <v>7.4911500699963653</v>
          </cell>
          <cell r="DQ939">
            <v>0</v>
          </cell>
          <cell r="DR939">
            <v>-44.074365890002809</v>
          </cell>
          <cell r="DS939">
            <v>-1.9515499989211094E-3</v>
          </cell>
          <cell r="DT939">
            <v>0</v>
          </cell>
          <cell r="DU939">
            <v>0</v>
          </cell>
          <cell r="DV939">
            <v>6.946329689999402</v>
          </cell>
          <cell r="DW939">
            <v>0</v>
          </cell>
          <cell r="DX939">
            <v>1.2992861200018524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-52.318030149996048</v>
          </cell>
          <cell r="EE939">
            <v>31.638306699926034</v>
          </cell>
          <cell r="EF939">
            <v>1.5351562399919203</v>
          </cell>
          <cell r="EG939">
            <v>13.558121810001467</v>
          </cell>
          <cell r="EH939">
            <v>0</v>
          </cell>
          <cell r="EI939">
            <v>19.925761419999617</v>
          </cell>
          <cell r="EJ939">
            <v>1.5376000010292046E-3</v>
          </cell>
          <cell r="EK939">
            <v>0.86709732999588596</v>
          </cell>
          <cell r="EL939">
            <v>0</v>
          </cell>
          <cell r="EM939">
            <v>0</v>
          </cell>
          <cell r="EN939">
            <v>0</v>
          </cell>
          <cell r="EO939">
            <v>0.3294088099974033</v>
          </cell>
          <cell r="EP939">
            <v>-4.5787765100030811</v>
          </cell>
          <cell r="EQ939">
            <v>0</v>
          </cell>
          <cell r="ER939">
            <v>-98.289167459995952</v>
          </cell>
          <cell r="ES939">
            <v>20.150481650005531</v>
          </cell>
          <cell r="ET939">
            <v>0.2489806800003862</v>
          </cell>
          <cell r="EU939">
            <v>-4.2789499999344116E-2</v>
          </cell>
          <cell r="EV939">
            <v>3.3468713500042213</v>
          </cell>
          <cell r="EW939">
            <v>-29.724293899998884</v>
          </cell>
          <cell r="EX939">
            <v>2.474993669999094</v>
          </cell>
          <cell r="EY939">
            <v>0</v>
          </cell>
          <cell r="EZ939">
            <v>1.249852369997825</v>
          </cell>
          <cell r="FA939">
            <v>3.9735500002279878E-2</v>
          </cell>
          <cell r="FB939">
            <v>0</v>
          </cell>
          <cell r="FC939">
            <v>-96.403083469995181</v>
          </cell>
          <cell r="FD939">
            <v>0.37008419001358561</v>
          </cell>
          <cell r="FE939">
            <v>105.36080502002733</v>
          </cell>
          <cell r="FF939">
            <v>23.354826249997132</v>
          </cell>
          <cell r="FG939">
            <v>-0.56523291999837966</v>
          </cell>
          <cell r="FH939">
            <v>2.7984400099958293</v>
          </cell>
          <cell r="FI939">
            <v>1.2661268999981985</v>
          </cell>
          <cell r="FJ939">
            <v>0</v>
          </cell>
          <cell r="FK939">
            <v>17.550943989997904</v>
          </cell>
          <cell r="FL939">
            <v>0</v>
          </cell>
          <cell r="FM939">
            <v>0.97751604000222869</v>
          </cell>
          <cell r="FN939">
            <v>16.480551479995484</v>
          </cell>
          <cell r="FO939">
            <v>48.720528480000212</v>
          </cell>
          <cell r="FP939">
            <v>-4.9908784799990826</v>
          </cell>
          <cell r="FQ939">
            <v>-0.23201672999857692</v>
          </cell>
          <cell r="FR939">
            <v>56.594830839894712</v>
          </cell>
          <cell r="FS939">
            <v>11.676031570001214</v>
          </cell>
          <cell r="FT939">
            <v>0</v>
          </cell>
          <cell r="FU939">
            <v>6.3472444699982589</v>
          </cell>
          <cell r="FV939">
            <v>0.71586001000105171</v>
          </cell>
          <cell r="FW939">
            <v>0.54075033999833977</v>
          </cell>
          <cell r="FX939">
            <v>18.529352339999605</v>
          </cell>
          <cell r="FY939">
            <v>0</v>
          </cell>
          <cell r="FZ939">
            <v>0</v>
          </cell>
          <cell r="GA939">
            <v>0</v>
          </cell>
          <cell r="GB939">
            <v>17.190405670004111</v>
          </cell>
          <cell r="GC939">
            <v>0.95952227999805473</v>
          </cell>
          <cell r="GD939">
            <v>0.63566415999957826</v>
          </cell>
          <cell r="GE939">
            <v>44.947601190011483</v>
          </cell>
          <cell r="GF939">
            <v>1.7144828199961921</v>
          </cell>
          <cell r="GG939">
            <v>0</v>
          </cell>
          <cell r="GH939">
            <v>8.0345598499989137</v>
          </cell>
          <cell r="GI939">
            <v>5.0734306499998638</v>
          </cell>
          <cell r="GJ939">
            <v>0.62601387000177056</v>
          </cell>
          <cell r="GK939">
            <v>27.390524029997323</v>
          </cell>
          <cell r="GL939">
            <v>5.5799867499990796</v>
          </cell>
          <cell r="GM939">
            <v>0.86985586999799125</v>
          </cell>
          <cell r="GN939">
            <v>0</v>
          </cell>
          <cell r="GO939">
            <v>-0.59681662000002689</v>
          </cell>
          <cell r="GP939">
            <v>-3.7354894899981446</v>
          </cell>
          <cell r="GQ939">
            <v>-8.9465400014887564E-3</v>
          </cell>
          <cell r="GR939">
            <v>19.33707988000242</v>
          </cell>
          <cell r="GS939">
            <v>17.659107679988665</v>
          </cell>
          <cell r="GT939">
            <v>0</v>
          </cell>
          <cell r="GU939">
            <v>4.5102019400001154</v>
          </cell>
          <cell r="GV939">
            <v>-49.78802717999497</v>
          </cell>
          <cell r="GW939">
            <v>3.1599930699994729</v>
          </cell>
          <cell r="GX939">
            <v>10.423681279997254</v>
          </cell>
          <cell r="GY939">
            <v>0</v>
          </cell>
          <cell r="GZ939">
            <v>0</v>
          </cell>
          <cell r="HA939">
            <v>0</v>
          </cell>
          <cell r="HB939">
            <v>-0.59681660999922315</v>
          </cell>
          <cell r="HC939">
            <v>0</v>
          </cell>
          <cell r="HD939">
            <v>33.968939700000192</v>
          </cell>
          <cell r="HE939">
            <v>0</v>
          </cell>
          <cell r="HF939">
            <v>0</v>
          </cell>
          <cell r="HG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  <cell r="IH939">
            <v>0</v>
          </cell>
          <cell r="II939">
            <v>0</v>
          </cell>
          <cell r="IJ939">
            <v>0</v>
          </cell>
          <cell r="IK939">
            <v>0</v>
          </cell>
          <cell r="IL939">
            <v>0</v>
          </cell>
          <cell r="IM939">
            <v>0</v>
          </cell>
          <cell r="IN939">
            <v>0</v>
          </cell>
          <cell r="IO939">
            <v>0</v>
          </cell>
          <cell r="IP939">
            <v>0</v>
          </cell>
          <cell r="IQ939">
            <v>0</v>
          </cell>
          <cell r="IR939">
            <v>0</v>
          </cell>
          <cell r="IS939">
            <v>0</v>
          </cell>
          <cell r="IT939">
            <v>0</v>
          </cell>
          <cell r="IU939">
            <v>0</v>
          </cell>
          <cell r="IV939">
            <v>0</v>
          </cell>
          <cell r="IW939">
            <v>0</v>
          </cell>
          <cell r="IX939">
            <v>0</v>
          </cell>
          <cell r="IY939">
            <v>0</v>
          </cell>
          <cell r="IZ939">
            <v>0</v>
          </cell>
          <cell r="JA939">
            <v>0</v>
          </cell>
          <cell r="JB939">
            <v>0</v>
          </cell>
          <cell r="JC939">
            <v>0</v>
          </cell>
          <cell r="JD939">
            <v>0</v>
          </cell>
          <cell r="JE939">
            <v>0</v>
          </cell>
          <cell r="JF939">
            <v>0</v>
          </cell>
          <cell r="JG939">
            <v>0</v>
          </cell>
          <cell r="JH939">
            <v>0</v>
          </cell>
          <cell r="JI939">
            <v>0</v>
          </cell>
          <cell r="JJ939">
            <v>0</v>
          </cell>
          <cell r="JK939">
            <v>0</v>
          </cell>
          <cell r="JL939">
            <v>0</v>
          </cell>
          <cell r="JM939">
            <v>0</v>
          </cell>
          <cell r="JN939">
            <v>0</v>
          </cell>
          <cell r="JO939">
            <v>0</v>
          </cell>
          <cell r="JP939">
            <v>0</v>
          </cell>
          <cell r="JQ939">
            <v>0</v>
          </cell>
        </row>
        <row r="940">
          <cell r="D940" t="str">
            <v>WD_.PC.WYE._.___.Cedar Springs IV</v>
          </cell>
          <cell r="F940">
            <v>-85.466626309993444</v>
          </cell>
          <cell r="G940">
            <v>-55.784961340017617</v>
          </cell>
          <cell r="H940">
            <v>69.65365641999233</v>
          </cell>
          <cell r="I940">
            <v>-44.304863470024429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29.972956639998301</v>
          </cell>
          <cell r="O940">
            <v>357.75065149999864</v>
          </cell>
          <cell r="P940">
            <v>18.96036789000209</v>
          </cell>
          <cell r="Q940">
            <v>-229.86550469999202</v>
          </cell>
          <cell r="R940">
            <v>-330.09440596029162</v>
          </cell>
          <cell r="S940">
            <v>359.91945451998618</v>
          </cell>
          <cell r="T940">
            <v>447.43170339999779</v>
          </cell>
          <cell r="U940">
            <v>-238.4669654200261</v>
          </cell>
          <cell r="V940">
            <v>-1080.4343296099687</v>
          </cell>
          <cell r="W940">
            <v>25.556261310019181</v>
          </cell>
          <cell r="X940">
            <v>-69.229434089997085</v>
          </cell>
          <cell r="Y940">
            <v>0</v>
          </cell>
          <cell r="Z940">
            <v>0</v>
          </cell>
          <cell r="AA940">
            <v>137.41375230999984</v>
          </cell>
          <cell r="AB940">
            <v>30.704528169968398</v>
          </cell>
          <cell r="AC940">
            <v>0</v>
          </cell>
          <cell r="AD940">
            <v>57.010623449983541</v>
          </cell>
          <cell r="AE940">
            <v>-378.53264117985964</v>
          </cell>
          <cell r="AF940">
            <v>-117.07492282000021</v>
          </cell>
          <cell r="AG940">
            <v>-127.5667081700085</v>
          </cell>
          <cell r="AH940">
            <v>-142.18772783997701</v>
          </cell>
          <cell r="AI940">
            <v>237.05708406998019</v>
          </cell>
          <cell r="AJ940">
            <v>-70.935667059995467</v>
          </cell>
          <cell r="AK940">
            <v>-135.79056259000208</v>
          </cell>
          <cell r="AL940">
            <v>0</v>
          </cell>
          <cell r="AM940">
            <v>0</v>
          </cell>
          <cell r="AN940">
            <v>0</v>
          </cell>
          <cell r="AO940">
            <v>-63.746229009979288</v>
          </cell>
          <cell r="AP940">
            <v>0</v>
          </cell>
          <cell r="AQ940">
            <v>41.712092240020866</v>
          </cell>
          <cell r="AR940">
            <v>-355.64118245989084</v>
          </cell>
          <cell r="AS940">
            <v>-134.12387802999001</v>
          </cell>
          <cell r="AT940">
            <v>-222.58452413999476</v>
          </cell>
          <cell r="AU940">
            <v>185.89847605999967</v>
          </cell>
          <cell r="AV940">
            <v>28.014796689996729</v>
          </cell>
          <cell r="AW940">
            <v>0</v>
          </cell>
          <cell r="AX940">
            <v>-214.41798726002162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1.5719342200027313</v>
          </cell>
          <cell r="BE940">
            <v>-44.171211360022426</v>
          </cell>
          <cell r="BF940">
            <v>59.284319280006457</v>
          </cell>
          <cell r="BG940">
            <v>40.259771209995961</v>
          </cell>
          <cell r="BH940">
            <v>167.28927787997236</v>
          </cell>
          <cell r="BI940">
            <v>-233.66558056999929</v>
          </cell>
          <cell r="BJ940">
            <v>0</v>
          </cell>
          <cell r="BK940">
            <v>-56.250689890002832</v>
          </cell>
          <cell r="BL940">
            <v>0</v>
          </cell>
          <cell r="BM940">
            <v>0</v>
          </cell>
          <cell r="BN940">
            <v>0</v>
          </cell>
          <cell r="BO940">
            <v>-112.5652527600032</v>
          </cell>
          <cell r="BP940">
            <v>0</v>
          </cell>
          <cell r="BQ940">
            <v>91.476943489949917</v>
          </cell>
          <cell r="BR940">
            <v>-30.181406030198559</v>
          </cell>
          <cell r="BS940">
            <v>157.33445235002728</v>
          </cell>
          <cell r="BT940">
            <v>-114.12818221999623</v>
          </cell>
          <cell r="BU940">
            <v>-11.071561270000529</v>
          </cell>
          <cell r="BV940">
            <v>-143.43565134001256</v>
          </cell>
          <cell r="BW940">
            <v>81.11953645000176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231.45005833986215</v>
          </cell>
          <cell r="CF940">
            <v>0</v>
          </cell>
          <cell r="CG940">
            <v>0</v>
          </cell>
          <cell r="CH940">
            <v>11.693042159982724</v>
          </cell>
          <cell r="CI940">
            <v>130.76520573002927</v>
          </cell>
          <cell r="CJ940">
            <v>50.084586729994044</v>
          </cell>
          <cell r="CK940">
            <v>-8.7842061099945568</v>
          </cell>
          <cell r="CL940">
            <v>0</v>
          </cell>
          <cell r="CM940">
            <v>0</v>
          </cell>
          <cell r="CN940">
            <v>0</v>
          </cell>
          <cell r="CO940">
            <v>47.691429829981644</v>
          </cell>
          <cell r="CP940">
            <v>0</v>
          </cell>
          <cell r="CQ940">
            <v>0</v>
          </cell>
          <cell r="CR940">
            <v>-89.944599740207195</v>
          </cell>
          <cell r="CS940">
            <v>0</v>
          </cell>
          <cell r="CT940">
            <v>0</v>
          </cell>
          <cell r="CU940">
            <v>-146.42375275000813</v>
          </cell>
          <cell r="CV940">
            <v>97.026635829985025</v>
          </cell>
          <cell r="CW940">
            <v>-40.547482820009463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-415.64253935986198</v>
          </cell>
          <cell r="DF940">
            <v>0</v>
          </cell>
          <cell r="DG940">
            <v>0</v>
          </cell>
          <cell r="DH940">
            <v>74.072492670020438</v>
          </cell>
          <cell r="DI940">
            <v>69.064069510015543</v>
          </cell>
          <cell r="DJ940">
            <v>-159.56052626000019</v>
          </cell>
          <cell r="DK940">
            <v>-399.21857528001419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-138.3869328298606</v>
          </cell>
          <cell r="DS940">
            <v>0</v>
          </cell>
          <cell r="DT940">
            <v>0</v>
          </cell>
          <cell r="DU940">
            <v>-156.31933950999519</v>
          </cell>
          <cell r="DV940">
            <v>124.85688336999738</v>
          </cell>
          <cell r="DW940">
            <v>-18.773119650009903</v>
          </cell>
          <cell r="DX940">
            <v>-88.151357039998402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-497.64979359006975</v>
          </cell>
          <cell r="EF940">
            <v>-333.4543629700056</v>
          </cell>
          <cell r="EG940">
            <v>-510.84401234000688</v>
          </cell>
          <cell r="EH940">
            <v>-247.56606058000034</v>
          </cell>
          <cell r="EI940">
            <v>792.3367912100075</v>
          </cell>
          <cell r="EJ940">
            <v>1061.9129999299985</v>
          </cell>
          <cell r="EK940">
            <v>-219.35179677000997</v>
          </cell>
          <cell r="EL940">
            <v>10.673623449998558</v>
          </cell>
          <cell r="EM940">
            <v>55.281361450004624</v>
          </cell>
          <cell r="EN940">
            <v>356.58363574999385</v>
          </cell>
          <cell r="EO940">
            <v>-1904.1929400499939</v>
          </cell>
          <cell r="EP940">
            <v>111.95003426997573</v>
          </cell>
          <cell r="EQ940">
            <v>329.02093306000461</v>
          </cell>
          <cell r="ER940">
            <v>-181.79033872007858</v>
          </cell>
          <cell r="ES940">
            <v>-57.226436590004596</v>
          </cell>
          <cell r="ET940">
            <v>103.89630088000558</v>
          </cell>
          <cell r="EU940">
            <v>-381.0606747799975</v>
          </cell>
          <cell r="EV940">
            <v>229.43054901000869</v>
          </cell>
          <cell r="EW940">
            <v>601.46384958999261</v>
          </cell>
          <cell r="EX940">
            <v>264.83268193999538</v>
          </cell>
          <cell r="EY940">
            <v>1005.3057042899964</v>
          </cell>
          <cell r="EZ940">
            <v>72.185083910007961</v>
          </cell>
          <cell r="FA940">
            <v>-632.76455155999429</v>
          </cell>
          <cell r="FB940">
            <v>-1213.8042924600013</v>
          </cell>
          <cell r="FC940">
            <v>-350.15825218996906</v>
          </cell>
          <cell r="FD940">
            <v>176.10969924001256</v>
          </cell>
          <cell r="FE940">
            <v>-1074.0735168699175</v>
          </cell>
          <cell r="FF940">
            <v>375.77447761999792</v>
          </cell>
          <cell r="FG940">
            <v>504.88003341999138</v>
          </cell>
          <cell r="FH940">
            <v>1822.3823508700225</v>
          </cell>
          <cell r="FI940">
            <v>-290.90607527000248</v>
          </cell>
          <cell r="FJ940">
            <v>-1733.2453660399915</v>
          </cell>
          <cell r="FK940">
            <v>-1472.7744038199889</v>
          </cell>
          <cell r="FL940">
            <v>506.94980134000798</v>
          </cell>
          <cell r="FM940">
            <v>108.07681045000209</v>
          </cell>
          <cell r="FN940">
            <v>163.50992240999039</v>
          </cell>
          <cell r="FO940">
            <v>-875.07714703002421</v>
          </cell>
          <cell r="FP940">
            <v>-535.66178443000535</v>
          </cell>
          <cell r="FQ940">
            <v>352.01786361000268</v>
          </cell>
          <cell r="FR940">
            <v>-481.747040080023</v>
          </cell>
          <cell r="FS940">
            <v>-106.21143288002349</v>
          </cell>
          <cell r="FT940">
            <v>41.562083960001473</v>
          </cell>
          <cell r="FU940">
            <v>23.740354970002954</v>
          </cell>
          <cell r="FV940">
            <v>-883.44451218999893</v>
          </cell>
          <cell r="FW940">
            <v>92.426812040001096</v>
          </cell>
          <cell r="FX940">
            <v>-572.49475834002078</v>
          </cell>
          <cell r="FY940">
            <v>-494.40081151999766</v>
          </cell>
          <cell r="FZ940">
            <v>-460.05668041999161</v>
          </cell>
          <cell r="GA940">
            <v>-186.95570999001211</v>
          </cell>
          <cell r="GB940">
            <v>2419.0467179699917</v>
          </cell>
          <cell r="GC940">
            <v>66.704410609992919</v>
          </cell>
          <cell r="GD940">
            <v>-421.66351429000497</v>
          </cell>
          <cell r="GE940">
            <v>-555.21838416007813</v>
          </cell>
          <cell r="GF940">
            <v>653.26526920998003</v>
          </cell>
          <cell r="GG940">
            <v>-106.89860712000518</v>
          </cell>
          <cell r="GH940">
            <v>750.41242454999883</v>
          </cell>
          <cell r="GI940">
            <v>-1135.6287731200064</v>
          </cell>
          <cell r="GJ940">
            <v>-1477.6086023300013</v>
          </cell>
          <cell r="GK940">
            <v>1084.8577740900073</v>
          </cell>
          <cell r="GL940">
            <v>261.57584002000658</v>
          </cell>
          <cell r="GM940">
            <v>-75.35161158000119</v>
          </cell>
          <cell r="GN940">
            <v>-142.34231007999188</v>
          </cell>
          <cell r="GO940">
            <v>380.21106211999722</v>
          </cell>
          <cell r="GP940">
            <v>-583.27032915000746</v>
          </cell>
          <cell r="GQ940">
            <v>-164.44052076997468</v>
          </cell>
          <cell r="GR940">
            <v>116.40709443995729</v>
          </cell>
          <cell r="GS940">
            <v>-256.03358971996931</v>
          </cell>
          <cell r="GT940">
            <v>244.98100016999524</v>
          </cell>
          <cell r="GU940">
            <v>348.60352713998873</v>
          </cell>
          <cell r="GV940">
            <v>413.38265149999643</v>
          </cell>
          <cell r="GW940">
            <v>-150.83597492000263</v>
          </cell>
          <cell r="GX940">
            <v>247.42937191000965</v>
          </cell>
          <cell r="GY940">
            <v>75.437323639991519</v>
          </cell>
          <cell r="GZ940">
            <v>-60.9943518900036</v>
          </cell>
          <cell r="HA940">
            <v>-84.457118900005298</v>
          </cell>
          <cell r="HB940">
            <v>-1183.1968888700212</v>
          </cell>
          <cell r="HC940">
            <v>320.37446399999317</v>
          </cell>
          <cell r="HD940">
            <v>201.71668037999189</v>
          </cell>
          <cell r="HE940">
            <v>-409.94503011018969</v>
          </cell>
          <cell r="HF940">
            <v>-173.60751973000879</v>
          </cell>
          <cell r="HG940">
            <v>435.21652672998607</v>
          </cell>
          <cell r="HH940">
            <v>-648.36144695998519</v>
          </cell>
          <cell r="HI940">
            <v>899.19397249998292</v>
          </cell>
          <cell r="HJ940">
            <v>-601.43283631998929</v>
          </cell>
          <cell r="HK940">
            <v>134.23743961999571</v>
          </cell>
          <cell r="HL940">
            <v>-47.005824260006193</v>
          </cell>
          <cell r="HM940">
            <v>0</v>
          </cell>
          <cell r="HN940">
            <v>27.848309020002489</v>
          </cell>
          <cell r="HO940">
            <v>-367.20949482001015</v>
          </cell>
          <cell r="HP940">
            <v>78.487816720007686</v>
          </cell>
          <cell r="HQ940">
            <v>-147.31197261001216</v>
          </cell>
          <cell r="HR940">
            <v>-364.2256375302095</v>
          </cell>
          <cell r="HS940">
            <v>-49.960856630001217</v>
          </cell>
          <cell r="HT940">
            <v>-877.71339500999602</v>
          </cell>
          <cell r="HU940">
            <v>-213.67583851997915</v>
          </cell>
          <cell r="HV940">
            <v>248.12354385000071</v>
          </cell>
          <cell r="HW940">
            <v>552.3253449400072</v>
          </cell>
          <cell r="HX940">
            <v>-23.324436159993638</v>
          </cell>
          <cell r="HY940">
            <v>0</v>
          </cell>
          <cell r="HZ940">
            <v>0</v>
          </cell>
          <cell r="IA940">
            <v>0</v>
          </cell>
          <cell r="IB940">
            <v>0</v>
          </cell>
          <cell r="IC940">
            <v>0</v>
          </cell>
          <cell r="ID940">
            <v>0</v>
          </cell>
          <cell r="IE940">
            <v>-161.80509038013406</v>
          </cell>
          <cell r="IF940">
            <v>0</v>
          </cell>
          <cell r="IG940">
            <v>-131.02727297002275</v>
          </cell>
          <cell r="IH940">
            <v>496.43165415000112</v>
          </cell>
          <cell r="II940">
            <v>367.70608694001567</v>
          </cell>
          <cell r="IJ940">
            <v>-739.43492444002186</v>
          </cell>
          <cell r="IK940">
            <v>-155.48063406000438</v>
          </cell>
          <cell r="IL940">
            <v>0</v>
          </cell>
          <cell r="IM940">
            <v>0</v>
          </cell>
          <cell r="IN940">
            <v>0</v>
          </cell>
          <cell r="IO940">
            <v>0</v>
          </cell>
          <cell r="IP940">
            <v>0</v>
          </cell>
          <cell r="IQ940">
            <v>0</v>
          </cell>
          <cell r="IR940">
            <v>950.04179853014648</v>
          </cell>
          <cell r="IS940">
            <v>0</v>
          </cell>
          <cell r="IT940">
            <v>81.226659809995908</v>
          </cell>
          <cell r="IU940">
            <v>-76.284104410020518</v>
          </cell>
          <cell r="IV940">
            <v>577.40532745995733</v>
          </cell>
          <cell r="IW940">
            <v>284.5205918099964</v>
          </cell>
          <cell r="IX940">
            <v>83.173323859999073</v>
          </cell>
          <cell r="IY940">
            <v>0</v>
          </cell>
          <cell r="IZ940">
            <v>0</v>
          </cell>
          <cell r="JA940">
            <v>0</v>
          </cell>
          <cell r="JB940">
            <v>0</v>
          </cell>
          <cell r="JC940">
            <v>0</v>
          </cell>
          <cell r="JD940">
            <v>0</v>
          </cell>
          <cell r="JE940">
            <v>413.43592413980514</v>
          </cell>
          <cell r="JF940">
            <v>0</v>
          </cell>
          <cell r="JG940">
            <v>57.181661000024178</v>
          </cell>
          <cell r="JH940">
            <v>1027.8381393599702</v>
          </cell>
          <cell r="JI940">
            <v>-665.61737921999884</v>
          </cell>
          <cell r="JJ940">
            <v>222.23775447999651</v>
          </cell>
          <cell r="JK940">
            <v>-170.27023086001282</v>
          </cell>
          <cell r="JL940">
            <v>0</v>
          </cell>
          <cell r="JM940">
            <v>0</v>
          </cell>
          <cell r="JN940">
            <v>0</v>
          </cell>
          <cell r="JO940">
            <v>0</v>
          </cell>
          <cell r="JP940">
            <v>0</v>
          </cell>
          <cell r="JQ940">
            <v>-57.934020620014053</v>
          </cell>
        </row>
        <row r="941">
          <cell r="D941" t="str">
            <v>WD_.PC.WYE._.___.Three Buttes Power (Duke)</v>
          </cell>
          <cell r="F941">
            <v>-5.7465448300063144</v>
          </cell>
          <cell r="G941">
            <v>-95.990436249998311</v>
          </cell>
          <cell r="H941">
            <v>0.42500354000003426</v>
          </cell>
          <cell r="I941">
            <v>0.20502605000365293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0.36770625999997719</v>
          </cell>
          <cell r="P941">
            <v>0.12889847000042209</v>
          </cell>
          <cell r="Q941">
            <v>59.202981349997572</v>
          </cell>
          <cell r="R941">
            <v>-1087.0194502900122</v>
          </cell>
          <cell r="S941">
            <v>-105.80836201000056</v>
          </cell>
          <cell r="T941">
            <v>-125.26860316999773</v>
          </cell>
          <cell r="U941">
            <v>-249.86324135999894</v>
          </cell>
          <cell r="V941">
            <v>-234.02799040000536</v>
          </cell>
          <cell r="W941">
            <v>23.642749640001057</v>
          </cell>
          <cell r="X941">
            <v>-273.70073360999959</v>
          </cell>
          <cell r="Y941">
            <v>-32.141691099999662</v>
          </cell>
          <cell r="Z941">
            <v>0</v>
          </cell>
          <cell r="AA941">
            <v>-5.987941690002117</v>
          </cell>
          <cell r="AB941">
            <v>-71.149463269994158</v>
          </cell>
          <cell r="AC941">
            <v>5.2419296999978542</v>
          </cell>
          <cell r="AD941">
            <v>-17.956103019998409</v>
          </cell>
          <cell r="AE941">
            <v>-782.34663487001671</v>
          </cell>
          <cell r="AF941">
            <v>-64.11104107999563</v>
          </cell>
          <cell r="AG941">
            <v>-345.35165071999654</v>
          </cell>
          <cell r="AH941">
            <v>-24.648798179998266</v>
          </cell>
          <cell r="AI941">
            <v>-265.15515122000215</v>
          </cell>
          <cell r="AJ941">
            <v>18.999573600000076</v>
          </cell>
          <cell r="AK941">
            <v>260.55044069999713</v>
          </cell>
          <cell r="AL941">
            <v>-62.454132620001474</v>
          </cell>
          <cell r="AM941">
            <v>-19.556476989999283</v>
          </cell>
          <cell r="AN941">
            <v>32.121008910000455</v>
          </cell>
          <cell r="AO941">
            <v>-66.68523097999423</v>
          </cell>
          <cell r="AP941">
            <v>-68.162879089999478</v>
          </cell>
          <cell r="AQ941">
            <v>-177.89229720000003</v>
          </cell>
          <cell r="AR941">
            <v>386.15149585003383</v>
          </cell>
          <cell r="AS941">
            <v>95.939505609992921</v>
          </cell>
          <cell r="AT941">
            <v>226.52535103000264</v>
          </cell>
          <cell r="AU941">
            <v>-138.09114878000037</v>
          </cell>
          <cell r="AV941">
            <v>-160.00351984999725</v>
          </cell>
          <cell r="AW941">
            <v>45.485724360001768</v>
          </cell>
          <cell r="AX941">
            <v>7.9715262700010499</v>
          </cell>
          <cell r="AY941">
            <v>151.40204597999946</v>
          </cell>
          <cell r="AZ941">
            <v>-1.0810810001203208E-2</v>
          </cell>
          <cell r="BA941">
            <v>-73.500376260000849</v>
          </cell>
          <cell r="BB941">
            <v>-175.45356757000263</v>
          </cell>
          <cell r="BC941">
            <v>69.010263959997246</v>
          </cell>
          <cell r="BD941">
            <v>336.87650190999921</v>
          </cell>
          <cell r="BE941">
            <v>67.442452549963491</v>
          </cell>
          <cell r="BF941">
            <v>-49.532729600003222</v>
          </cell>
          <cell r="BG941">
            <v>4.9955799500021385</v>
          </cell>
          <cell r="BH941">
            <v>263.44256011999823</v>
          </cell>
          <cell r="BI941">
            <v>-118.34642917000019</v>
          </cell>
          <cell r="BJ941">
            <v>71.751221099995746</v>
          </cell>
          <cell r="BK941">
            <v>155.13138875000186</v>
          </cell>
          <cell r="BL941">
            <v>68.176036239998211</v>
          </cell>
          <cell r="BM941">
            <v>11.275200549998772</v>
          </cell>
          <cell r="BN941">
            <v>-25.620302740000625</v>
          </cell>
          <cell r="BO941">
            <v>-169.73250031000134</v>
          </cell>
          <cell r="BP941">
            <v>-144.09757233999699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0</v>
          </cell>
          <cell r="FI941">
            <v>0</v>
          </cell>
          <cell r="FJ941">
            <v>0</v>
          </cell>
          <cell r="FK941">
            <v>0</v>
          </cell>
          <cell r="FL941">
            <v>0</v>
          </cell>
          <cell r="FM941">
            <v>0</v>
          </cell>
          <cell r="FN941">
            <v>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0</v>
          </cell>
          <cell r="GG941">
            <v>0</v>
          </cell>
          <cell r="GH941">
            <v>0</v>
          </cell>
          <cell r="GI941">
            <v>0</v>
          </cell>
          <cell r="GJ941">
            <v>0</v>
          </cell>
          <cell r="GK941">
            <v>0</v>
          </cell>
          <cell r="GL941">
            <v>0</v>
          </cell>
          <cell r="GM941">
            <v>0</v>
          </cell>
          <cell r="GN941">
            <v>0</v>
          </cell>
          <cell r="GO941">
            <v>0</v>
          </cell>
          <cell r="GP941">
            <v>0</v>
          </cell>
          <cell r="GQ941">
            <v>0</v>
          </cell>
          <cell r="GR941">
            <v>0</v>
          </cell>
          <cell r="GS941">
            <v>0</v>
          </cell>
          <cell r="GT941">
            <v>0</v>
          </cell>
          <cell r="GU941">
            <v>0</v>
          </cell>
          <cell r="GV941">
            <v>0</v>
          </cell>
          <cell r="GW941">
            <v>0</v>
          </cell>
          <cell r="GX941">
            <v>0</v>
          </cell>
          <cell r="GY941">
            <v>0</v>
          </cell>
          <cell r="GZ941">
            <v>0</v>
          </cell>
          <cell r="HA941">
            <v>0</v>
          </cell>
          <cell r="HB941">
            <v>0</v>
          </cell>
          <cell r="HC941">
            <v>0</v>
          </cell>
          <cell r="HD941">
            <v>0</v>
          </cell>
          <cell r="HE941">
            <v>0</v>
          </cell>
          <cell r="HF941">
            <v>0</v>
          </cell>
          <cell r="HG941">
            <v>0</v>
          </cell>
          <cell r="HH941">
            <v>0</v>
          </cell>
          <cell r="HI941">
            <v>0</v>
          </cell>
          <cell r="HJ941">
            <v>0</v>
          </cell>
          <cell r="HK941">
            <v>0</v>
          </cell>
          <cell r="HL941">
            <v>0</v>
          </cell>
          <cell r="HM941">
            <v>0</v>
          </cell>
          <cell r="HN941">
            <v>0</v>
          </cell>
          <cell r="HO941">
            <v>0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0</v>
          </cell>
          <cell r="HU941">
            <v>0</v>
          </cell>
          <cell r="HV941">
            <v>0</v>
          </cell>
          <cell r="HW941">
            <v>0</v>
          </cell>
          <cell r="HX941">
            <v>0</v>
          </cell>
          <cell r="HY941">
            <v>0</v>
          </cell>
          <cell r="HZ941">
            <v>0</v>
          </cell>
          <cell r="IA941">
            <v>0</v>
          </cell>
          <cell r="IB941">
            <v>0</v>
          </cell>
          <cell r="IC941">
            <v>0</v>
          </cell>
          <cell r="ID941">
            <v>0</v>
          </cell>
          <cell r="IE941">
            <v>0</v>
          </cell>
          <cell r="IF941">
            <v>0</v>
          </cell>
          <cell r="IG941">
            <v>0</v>
          </cell>
          <cell r="IH941">
            <v>0</v>
          </cell>
          <cell r="II941">
            <v>0</v>
          </cell>
          <cell r="IJ941">
            <v>0</v>
          </cell>
          <cell r="IK941">
            <v>0</v>
          </cell>
          <cell r="IL941">
            <v>0</v>
          </cell>
          <cell r="IM941">
            <v>0</v>
          </cell>
          <cell r="IN941">
            <v>0</v>
          </cell>
          <cell r="IO941">
            <v>0</v>
          </cell>
          <cell r="IP941">
            <v>0</v>
          </cell>
          <cell r="IQ941">
            <v>0</v>
          </cell>
          <cell r="IR941">
            <v>0</v>
          </cell>
          <cell r="IS941">
            <v>0</v>
          </cell>
          <cell r="IT941">
            <v>0</v>
          </cell>
          <cell r="IU941">
            <v>0</v>
          </cell>
          <cell r="IV941">
            <v>0</v>
          </cell>
          <cell r="IW941">
            <v>0</v>
          </cell>
          <cell r="IX941">
            <v>0</v>
          </cell>
          <cell r="IY941">
            <v>0</v>
          </cell>
          <cell r="IZ941">
            <v>0</v>
          </cell>
          <cell r="JA941">
            <v>0</v>
          </cell>
          <cell r="JB941">
            <v>0</v>
          </cell>
          <cell r="JC941">
            <v>0</v>
          </cell>
          <cell r="JD941">
            <v>0</v>
          </cell>
          <cell r="JE941">
            <v>0</v>
          </cell>
          <cell r="JF941">
            <v>0</v>
          </cell>
          <cell r="JG941">
            <v>0</v>
          </cell>
          <cell r="JH941">
            <v>0</v>
          </cell>
          <cell r="JI941">
            <v>0</v>
          </cell>
          <cell r="JJ941">
            <v>0</v>
          </cell>
          <cell r="JK941">
            <v>0</v>
          </cell>
          <cell r="JL941">
            <v>0</v>
          </cell>
          <cell r="JM941">
            <v>0</v>
          </cell>
          <cell r="JN941">
            <v>0</v>
          </cell>
          <cell r="JO941">
            <v>0</v>
          </cell>
          <cell r="JP941">
            <v>0</v>
          </cell>
          <cell r="JQ941">
            <v>0</v>
          </cell>
        </row>
        <row r="942">
          <cell r="D942" t="str">
            <v>WD_.PC.WYE._.___.Top of the World</v>
          </cell>
          <cell r="F942">
            <v>5.7465448300063144</v>
          </cell>
          <cell r="G942">
            <v>95.990436250009225</v>
          </cell>
          <cell r="H942">
            <v>-17.409727400001429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-3.205041000910569E-2</v>
          </cell>
          <cell r="Q942">
            <v>-59.202981349997572</v>
          </cell>
          <cell r="R942">
            <v>-2516.8363965901081</v>
          </cell>
          <cell r="S942">
            <v>-490.14219248999143</v>
          </cell>
          <cell r="T942">
            <v>-640.16519997999421</v>
          </cell>
          <cell r="U942">
            <v>53.800600249996933</v>
          </cell>
          <cell r="V942">
            <v>-352.50163366999914</v>
          </cell>
          <cell r="W942">
            <v>-285.33906979000312</v>
          </cell>
          <cell r="X942">
            <v>-211.6239911800003</v>
          </cell>
          <cell r="Y942">
            <v>-72.075645369997801</v>
          </cell>
          <cell r="Z942">
            <v>-4.2930865400012408</v>
          </cell>
          <cell r="AA942">
            <v>-100.96602945999985</v>
          </cell>
          <cell r="AB942">
            <v>-371.78050967000308</v>
          </cell>
          <cell r="AC942">
            <v>-20.737354899996717</v>
          </cell>
          <cell r="AD942">
            <v>-21.012283789998037</v>
          </cell>
          <cell r="AE942">
            <v>-40.188793850014918</v>
          </cell>
          <cell r="AF942">
            <v>145.23248809002689</v>
          </cell>
          <cell r="AG942">
            <v>190.4024116300061</v>
          </cell>
          <cell r="AH942">
            <v>-184.16797110000334</v>
          </cell>
          <cell r="AI942">
            <v>42.316850609982794</v>
          </cell>
          <cell r="AJ942">
            <v>-65.254654399999708</v>
          </cell>
          <cell r="AK942">
            <v>-215.73253591000321</v>
          </cell>
          <cell r="AL942">
            <v>-294.10402970000359</v>
          </cell>
          <cell r="AM942">
            <v>25.838827940002375</v>
          </cell>
          <cell r="AN942">
            <v>-7.5667689199981396</v>
          </cell>
          <cell r="AO942">
            <v>76.780413009997574</v>
          </cell>
          <cell r="AP942">
            <v>4.824456550013565</v>
          </cell>
          <cell r="AQ942">
            <v>241.24171835002198</v>
          </cell>
          <cell r="AR942">
            <v>-1479.9761588401161</v>
          </cell>
          <cell r="AS942">
            <v>-95.939505630012718</v>
          </cell>
          <cell r="AT942">
            <v>-233.20520424000279</v>
          </cell>
          <cell r="AU942">
            <v>118.8434652900105</v>
          </cell>
          <cell r="AV942">
            <v>-769.74103105999529</v>
          </cell>
          <cell r="AW942">
            <v>-45.485724350000964</v>
          </cell>
          <cell r="AX942">
            <v>-81.657169830006751</v>
          </cell>
          <cell r="AY942">
            <v>-120.63390186000106</v>
          </cell>
          <cell r="AZ942">
            <v>5.7881688499983284</v>
          </cell>
          <cell r="BA942">
            <v>48.839483900002961</v>
          </cell>
          <cell r="BB942">
            <v>96.425076650004485</v>
          </cell>
          <cell r="BC942">
            <v>-66.352115660018171</v>
          </cell>
          <cell r="BD942">
            <v>-336.85770090000005</v>
          </cell>
          <cell r="BE942">
            <v>-817.40667305001989</v>
          </cell>
          <cell r="BF942">
            <v>50.368085890004295</v>
          </cell>
          <cell r="BG942">
            <v>-4.9955799400049727</v>
          </cell>
          <cell r="BH942">
            <v>-560.14067356000305</v>
          </cell>
          <cell r="BI942">
            <v>64.226813280001807</v>
          </cell>
          <cell r="BJ942">
            <v>-71.751221080001415</v>
          </cell>
          <cell r="BK942">
            <v>-155.13138876999437</v>
          </cell>
          <cell r="BL942">
            <v>-68.176036230001046</v>
          </cell>
          <cell r="BM942">
            <v>-15.564434939999046</v>
          </cell>
          <cell r="BN942">
            <v>12.217862239998794</v>
          </cell>
          <cell r="BO942">
            <v>137.77760887999466</v>
          </cell>
          <cell r="BP942">
            <v>-206.23770882000099</v>
          </cell>
          <cell r="BQ942">
            <v>0</v>
          </cell>
          <cell r="BR942">
            <v>-1192.8353242800222</v>
          </cell>
          <cell r="BS942">
            <v>6.4410284600016894</v>
          </cell>
          <cell r="BT942">
            <v>0.85001050000573741</v>
          </cell>
          <cell r="BU942">
            <v>-162.63197872000092</v>
          </cell>
          <cell r="BV942">
            <v>-741.43391172999691</v>
          </cell>
          <cell r="BW942">
            <v>-60.360938899997564</v>
          </cell>
          <cell r="BX942">
            <v>-204.39763341000071</v>
          </cell>
          <cell r="BY942">
            <v>0</v>
          </cell>
          <cell r="BZ942">
            <v>-31.301900480004406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0</v>
          </cell>
          <cell r="FF942">
            <v>0</v>
          </cell>
          <cell r="FG942">
            <v>0</v>
          </cell>
          <cell r="FH942">
            <v>0</v>
          </cell>
          <cell r="FI942">
            <v>0</v>
          </cell>
          <cell r="FJ942">
            <v>0</v>
          </cell>
          <cell r="FK942">
            <v>0</v>
          </cell>
          <cell r="FL942">
            <v>0</v>
          </cell>
          <cell r="FM942">
            <v>0</v>
          </cell>
          <cell r="FN942">
            <v>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0</v>
          </cell>
          <cell r="GD942">
            <v>0</v>
          </cell>
          <cell r="GE942">
            <v>0</v>
          </cell>
          <cell r="GF942">
            <v>0</v>
          </cell>
          <cell r="GG942">
            <v>0</v>
          </cell>
          <cell r="GH942">
            <v>0</v>
          </cell>
          <cell r="GI942">
            <v>0</v>
          </cell>
          <cell r="GJ942">
            <v>0</v>
          </cell>
          <cell r="GK942">
            <v>0</v>
          </cell>
          <cell r="GL942">
            <v>0</v>
          </cell>
          <cell r="GM942">
            <v>0</v>
          </cell>
          <cell r="GN942">
            <v>0</v>
          </cell>
          <cell r="GO942">
            <v>0</v>
          </cell>
          <cell r="GP942">
            <v>0</v>
          </cell>
          <cell r="GQ942">
            <v>0</v>
          </cell>
          <cell r="GR942">
            <v>0</v>
          </cell>
          <cell r="GS942">
            <v>0</v>
          </cell>
          <cell r="GT942">
            <v>0</v>
          </cell>
          <cell r="GU942">
            <v>0</v>
          </cell>
          <cell r="GV942">
            <v>0</v>
          </cell>
          <cell r="GW942">
            <v>0</v>
          </cell>
          <cell r="GX942">
            <v>0</v>
          </cell>
          <cell r="GY942">
            <v>0</v>
          </cell>
          <cell r="GZ942">
            <v>0</v>
          </cell>
          <cell r="HA942">
            <v>0</v>
          </cell>
          <cell r="HB942">
            <v>0</v>
          </cell>
          <cell r="HC942">
            <v>0</v>
          </cell>
          <cell r="HD942">
            <v>0</v>
          </cell>
          <cell r="HE942">
            <v>0</v>
          </cell>
          <cell r="HF942">
            <v>0</v>
          </cell>
          <cell r="HG942">
            <v>0</v>
          </cell>
          <cell r="HH942">
            <v>0</v>
          </cell>
          <cell r="HI942">
            <v>0</v>
          </cell>
          <cell r="HJ942">
            <v>0</v>
          </cell>
          <cell r="HK942">
            <v>0</v>
          </cell>
          <cell r="HL942">
            <v>0</v>
          </cell>
          <cell r="HM942">
            <v>0</v>
          </cell>
          <cell r="HN942">
            <v>0</v>
          </cell>
          <cell r="HO942">
            <v>0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0</v>
          </cell>
          <cell r="HU942">
            <v>0</v>
          </cell>
          <cell r="HV942">
            <v>0</v>
          </cell>
          <cell r="HW942">
            <v>0</v>
          </cell>
          <cell r="HX942">
            <v>0</v>
          </cell>
          <cell r="HY942">
            <v>0</v>
          </cell>
          <cell r="HZ942">
            <v>0</v>
          </cell>
          <cell r="IA942">
            <v>0</v>
          </cell>
          <cell r="IB942">
            <v>0</v>
          </cell>
          <cell r="IC942">
            <v>0</v>
          </cell>
          <cell r="ID942">
            <v>0</v>
          </cell>
          <cell r="IE942">
            <v>0</v>
          </cell>
          <cell r="IF942">
            <v>0</v>
          </cell>
          <cell r="IG942">
            <v>0</v>
          </cell>
          <cell r="IH942">
            <v>0</v>
          </cell>
          <cell r="II942">
            <v>0</v>
          </cell>
          <cell r="IJ942">
            <v>0</v>
          </cell>
          <cell r="IK942">
            <v>0</v>
          </cell>
          <cell r="IL942">
            <v>0</v>
          </cell>
          <cell r="IM942">
            <v>0</v>
          </cell>
          <cell r="IN942">
            <v>0</v>
          </cell>
          <cell r="IO942">
            <v>0</v>
          </cell>
          <cell r="IP942">
            <v>0</v>
          </cell>
          <cell r="IQ942">
            <v>0</v>
          </cell>
          <cell r="IR942">
            <v>0</v>
          </cell>
          <cell r="IS942">
            <v>0</v>
          </cell>
          <cell r="IT942">
            <v>0</v>
          </cell>
          <cell r="IU942">
            <v>0</v>
          </cell>
          <cell r="IV942">
            <v>0</v>
          </cell>
          <cell r="IW942">
            <v>0</v>
          </cell>
          <cell r="IX942">
            <v>0</v>
          </cell>
          <cell r="IY942">
            <v>0</v>
          </cell>
          <cell r="IZ942">
            <v>0</v>
          </cell>
          <cell r="JA942">
            <v>0</v>
          </cell>
          <cell r="JB942">
            <v>0</v>
          </cell>
          <cell r="JC942">
            <v>0</v>
          </cell>
          <cell r="JD942">
            <v>0</v>
          </cell>
          <cell r="JE942">
            <v>0</v>
          </cell>
          <cell r="JF942">
            <v>0</v>
          </cell>
          <cell r="JG942">
            <v>0</v>
          </cell>
          <cell r="JH942">
            <v>0</v>
          </cell>
          <cell r="JI942">
            <v>0</v>
          </cell>
          <cell r="JJ942">
            <v>0</v>
          </cell>
          <cell r="JK942">
            <v>0</v>
          </cell>
          <cell r="JL942">
            <v>0</v>
          </cell>
          <cell r="JM942">
            <v>0</v>
          </cell>
          <cell r="JN942">
            <v>0</v>
          </cell>
          <cell r="JO942">
            <v>0</v>
          </cell>
          <cell r="JP942">
            <v>0</v>
          </cell>
          <cell r="JQ942">
            <v>0</v>
          </cell>
        </row>
        <row r="943">
          <cell r="D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  <cell r="EE943">
            <v>0</v>
          </cell>
          <cell r="EF943">
            <v>0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0</v>
          </cell>
          <cell r="FF943">
            <v>0</v>
          </cell>
          <cell r="FG943">
            <v>0</v>
          </cell>
          <cell r="FH943">
            <v>0</v>
          </cell>
          <cell r="FI943">
            <v>0</v>
          </cell>
          <cell r="FJ943">
            <v>0</v>
          </cell>
          <cell r="FK943">
            <v>0</v>
          </cell>
          <cell r="FL943">
            <v>0</v>
          </cell>
          <cell r="FM943">
            <v>0</v>
          </cell>
          <cell r="FN943">
            <v>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0</v>
          </cell>
          <cell r="GD943">
            <v>0</v>
          </cell>
          <cell r="GE943">
            <v>0</v>
          </cell>
          <cell r="GF943">
            <v>0</v>
          </cell>
          <cell r="GG943">
            <v>0</v>
          </cell>
          <cell r="GH943">
            <v>0</v>
          </cell>
          <cell r="GI943">
            <v>0</v>
          </cell>
          <cell r="GJ943">
            <v>0</v>
          </cell>
          <cell r="GK943">
            <v>0</v>
          </cell>
          <cell r="GL943">
            <v>0</v>
          </cell>
          <cell r="GM943">
            <v>0</v>
          </cell>
          <cell r="GN943">
            <v>0</v>
          </cell>
          <cell r="GO943">
            <v>0</v>
          </cell>
          <cell r="GP943">
            <v>0</v>
          </cell>
          <cell r="GQ943">
            <v>0</v>
          </cell>
          <cell r="GR943">
            <v>0</v>
          </cell>
          <cell r="GS943">
            <v>0</v>
          </cell>
          <cell r="GT943">
            <v>0</v>
          </cell>
          <cell r="GU943">
            <v>0</v>
          </cell>
          <cell r="GV943">
            <v>0</v>
          </cell>
          <cell r="GW943">
            <v>0</v>
          </cell>
          <cell r="GX943">
            <v>0</v>
          </cell>
          <cell r="GY943">
            <v>0</v>
          </cell>
          <cell r="GZ943">
            <v>0</v>
          </cell>
          <cell r="HA943">
            <v>0</v>
          </cell>
          <cell r="HB943">
            <v>0</v>
          </cell>
          <cell r="HC943">
            <v>0</v>
          </cell>
          <cell r="HD943">
            <v>0</v>
          </cell>
          <cell r="HE943">
            <v>0</v>
          </cell>
          <cell r="HF943">
            <v>0</v>
          </cell>
          <cell r="HG943">
            <v>0</v>
          </cell>
          <cell r="HH943">
            <v>0</v>
          </cell>
          <cell r="HI943">
            <v>0</v>
          </cell>
          <cell r="HJ943">
            <v>0</v>
          </cell>
          <cell r="HK943">
            <v>0</v>
          </cell>
          <cell r="HL943">
            <v>0</v>
          </cell>
          <cell r="HM943">
            <v>0</v>
          </cell>
          <cell r="HN943">
            <v>0</v>
          </cell>
          <cell r="HO943">
            <v>0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0</v>
          </cell>
          <cell r="HU943">
            <v>0</v>
          </cell>
          <cell r="HV943">
            <v>0</v>
          </cell>
          <cell r="HW943">
            <v>0</v>
          </cell>
          <cell r="HX943">
            <v>0</v>
          </cell>
          <cell r="HY943">
            <v>0</v>
          </cell>
          <cell r="HZ943">
            <v>0</v>
          </cell>
          <cell r="IA943">
            <v>0</v>
          </cell>
          <cell r="IB943">
            <v>0</v>
          </cell>
          <cell r="IC943">
            <v>0</v>
          </cell>
          <cell r="ID943">
            <v>0</v>
          </cell>
          <cell r="IE943">
            <v>0</v>
          </cell>
          <cell r="IF943">
            <v>0</v>
          </cell>
          <cell r="IG943">
            <v>0</v>
          </cell>
          <cell r="IH943">
            <v>0</v>
          </cell>
          <cell r="II943">
            <v>0</v>
          </cell>
          <cell r="IJ943">
            <v>0</v>
          </cell>
          <cell r="IK943">
            <v>0</v>
          </cell>
          <cell r="IL943">
            <v>0</v>
          </cell>
          <cell r="IM943">
            <v>0</v>
          </cell>
          <cell r="IN943">
            <v>0</v>
          </cell>
          <cell r="IO943">
            <v>0</v>
          </cell>
          <cell r="IP943">
            <v>0</v>
          </cell>
          <cell r="IQ943">
            <v>0</v>
          </cell>
          <cell r="IR943">
            <v>0</v>
          </cell>
          <cell r="IS943">
            <v>0</v>
          </cell>
          <cell r="IT943">
            <v>0</v>
          </cell>
          <cell r="IU943">
            <v>0</v>
          </cell>
          <cell r="IV943">
            <v>0</v>
          </cell>
          <cell r="IW943">
            <v>0</v>
          </cell>
          <cell r="IX943">
            <v>0</v>
          </cell>
          <cell r="IY943">
            <v>0</v>
          </cell>
          <cell r="IZ943">
            <v>0</v>
          </cell>
          <cell r="JA943">
            <v>0</v>
          </cell>
          <cell r="JB943">
            <v>0</v>
          </cell>
          <cell r="JC943">
            <v>0</v>
          </cell>
          <cell r="JD943">
            <v>0</v>
          </cell>
          <cell r="JE943">
            <v>0</v>
          </cell>
          <cell r="JF943">
            <v>0</v>
          </cell>
          <cell r="JG943">
            <v>0</v>
          </cell>
          <cell r="JH943">
            <v>0</v>
          </cell>
          <cell r="JI943">
            <v>0</v>
          </cell>
          <cell r="JJ943">
            <v>0</v>
          </cell>
          <cell r="JK943">
            <v>0</v>
          </cell>
          <cell r="JL943">
            <v>0</v>
          </cell>
          <cell r="JM943">
            <v>0</v>
          </cell>
          <cell r="JN943">
            <v>0</v>
          </cell>
          <cell r="JO943">
            <v>0</v>
          </cell>
          <cell r="JP943">
            <v>0</v>
          </cell>
          <cell r="JQ943">
            <v>0</v>
          </cell>
        </row>
        <row r="944">
          <cell r="D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  <cell r="EE944">
            <v>0</v>
          </cell>
          <cell r="EF944">
            <v>0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0</v>
          </cell>
          <cell r="FI944">
            <v>0</v>
          </cell>
          <cell r="FJ944">
            <v>0</v>
          </cell>
          <cell r="FK944">
            <v>0</v>
          </cell>
          <cell r="FL944">
            <v>0</v>
          </cell>
          <cell r="FM944">
            <v>0</v>
          </cell>
          <cell r="FN944">
            <v>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0</v>
          </cell>
          <cell r="GG944">
            <v>0</v>
          </cell>
          <cell r="GH944">
            <v>0</v>
          </cell>
          <cell r="GI944">
            <v>0</v>
          </cell>
          <cell r="GJ944">
            <v>0</v>
          </cell>
          <cell r="GK944">
            <v>0</v>
          </cell>
          <cell r="GL944">
            <v>0</v>
          </cell>
          <cell r="GM944">
            <v>0</v>
          </cell>
          <cell r="GN944">
            <v>0</v>
          </cell>
          <cell r="GO944">
            <v>0</v>
          </cell>
          <cell r="GP944">
            <v>0</v>
          </cell>
          <cell r="GQ944">
            <v>0</v>
          </cell>
          <cell r="GR944">
            <v>0</v>
          </cell>
          <cell r="GS944">
            <v>0</v>
          </cell>
          <cell r="GT944">
            <v>0</v>
          </cell>
          <cell r="GU944">
            <v>0</v>
          </cell>
          <cell r="GV944">
            <v>0</v>
          </cell>
          <cell r="GW944">
            <v>0</v>
          </cell>
          <cell r="GX944">
            <v>0</v>
          </cell>
          <cell r="GY944">
            <v>0</v>
          </cell>
          <cell r="GZ944">
            <v>0</v>
          </cell>
          <cell r="HA944">
            <v>0</v>
          </cell>
          <cell r="HB944">
            <v>0</v>
          </cell>
          <cell r="HC944">
            <v>0</v>
          </cell>
          <cell r="HD944">
            <v>0</v>
          </cell>
          <cell r="HE944">
            <v>0</v>
          </cell>
          <cell r="HF944">
            <v>0</v>
          </cell>
          <cell r="HG944">
            <v>0</v>
          </cell>
          <cell r="HH944">
            <v>0</v>
          </cell>
          <cell r="HI944">
            <v>0</v>
          </cell>
          <cell r="HJ944">
            <v>0</v>
          </cell>
          <cell r="HK944">
            <v>0</v>
          </cell>
          <cell r="HL944">
            <v>0</v>
          </cell>
          <cell r="HM944">
            <v>0</v>
          </cell>
          <cell r="HN944">
            <v>0</v>
          </cell>
          <cell r="HO944">
            <v>0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0</v>
          </cell>
          <cell r="HU944">
            <v>0</v>
          </cell>
          <cell r="HV944">
            <v>0</v>
          </cell>
          <cell r="HW944">
            <v>0</v>
          </cell>
          <cell r="HX944">
            <v>0</v>
          </cell>
          <cell r="HY944">
            <v>0</v>
          </cell>
          <cell r="HZ944">
            <v>0</v>
          </cell>
          <cell r="IA944">
            <v>0</v>
          </cell>
          <cell r="IB944">
            <v>0</v>
          </cell>
          <cell r="IC944">
            <v>0</v>
          </cell>
          <cell r="ID944">
            <v>0</v>
          </cell>
          <cell r="IE944">
            <v>0</v>
          </cell>
          <cell r="IF944">
            <v>0</v>
          </cell>
          <cell r="IG944">
            <v>0</v>
          </cell>
          <cell r="IH944">
            <v>0</v>
          </cell>
          <cell r="II944">
            <v>0</v>
          </cell>
          <cell r="IJ944">
            <v>0</v>
          </cell>
          <cell r="IK944">
            <v>0</v>
          </cell>
          <cell r="IL944">
            <v>0</v>
          </cell>
          <cell r="IM944">
            <v>0</v>
          </cell>
          <cell r="IN944">
            <v>0</v>
          </cell>
          <cell r="IO944">
            <v>0</v>
          </cell>
          <cell r="IP944">
            <v>0</v>
          </cell>
          <cell r="IQ944">
            <v>0</v>
          </cell>
          <cell r="IR944">
            <v>0</v>
          </cell>
          <cell r="IS944">
            <v>0</v>
          </cell>
          <cell r="IT944">
            <v>0</v>
          </cell>
          <cell r="IU944">
            <v>0</v>
          </cell>
          <cell r="IV944">
            <v>0</v>
          </cell>
          <cell r="IW944">
            <v>0</v>
          </cell>
          <cell r="IX944">
            <v>0</v>
          </cell>
          <cell r="IY944">
            <v>0</v>
          </cell>
          <cell r="IZ944">
            <v>0</v>
          </cell>
          <cell r="JA944">
            <v>0</v>
          </cell>
          <cell r="JB944">
            <v>0</v>
          </cell>
          <cell r="JC944">
            <v>0</v>
          </cell>
          <cell r="JD944">
            <v>0</v>
          </cell>
          <cell r="JE944">
            <v>0</v>
          </cell>
          <cell r="JF944">
            <v>0</v>
          </cell>
          <cell r="JG944">
            <v>0</v>
          </cell>
          <cell r="JH944">
            <v>0</v>
          </cell>
          <cell r="JI944">
            <v>0</v>
          </cell>
          <cell r="JJ944">
            <v>0</v>
          </cell>
          <cell r="JK944">
            <v>0</v>
          </cell>
          <cell r="JL944">
            <v>0</v>
          </cell>
          <cell r="JM944">
            <v>0</v>
          </cell>
          <cell r="JN944">
            <v>0</v>
          </cell>
          <cell r="JO944">
            <v>0</v>
          </cell>
          <cell r="JP944">
            <v>0</v>
          </cell>
          <cell r="JQ944">
            <v>0</v>
          </cell>
        </row>
        <row r="945">
          <cell r="D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  <cell r="EE945">
            <v>0</v>
          </cell>
          <cell r="EF945">
            <v>0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0</v>
          </cell>
          <cell r="FI945">
            <v>0</v>
          </cell>
          <cell r="FJ945">
            <v>0</v>
          </cell>
          <cell r="FK945">
            <v>0</v>
          </cell>
          <cell r="FL945">
            <v>0</v>
          </cell>
          <cell r="FM945">
            <v>0</v>
          </cell>
          <cell r="FN945">
            <v>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0</v>
          </cell>
          <cell r="GG945">
            <v>0</v>
          </cell>
          <cell r="GH945">
            <v>0</v>
          </cell>
          <cell r="GI945">
            <v>0</v>
          </cell>
          <cell r="GJ945">
            <v>0</v>
          </cell>
          <cell r="GK945">
            <v>0</v>
          </cell>
          <cell r="GL945">
            <v>0</v>
          </cell>
          <cell r="GM945">
            <v>0</v>
          </cell>
          <cell r="GN945">
            <v>0</v>
          </cell>
          <cell r="GO945">
            <v>0</v>
          </cell>
          <cell r="GP945">
            <v>0</v>
          </cell>
          <cell r="GQ945">
            <v>0</v>
          </cell>
          <cell r="GR945">
            <v>0</v>
          </cell>
          <cell r="GS945">
            <v>0</v>
          </cell>
          <cell r="GT945">
            <v>0</v>
          </cell>
          <cell r="GU945">
            <v>0</v>
          </cell>
          <cell r="GV945">
            <v>0</v>
          </cell>
          <cell r="GW945">
            <v>0</v>
          </cell>
          <cell r="GX945">
            <v>0</v>
          </cell>
          <cell r="GY945">
            <v>0</v>
          </cell>
          <cell r="GZ945">
            <v>0</v>
          </cell>
          <cell r="HA945">
            <v>0</v>
          </cell>
          <cell r="HB945">
            <v>0</v>
          </cell>
          <cell r="HC945">
            <v>0</v>
          </cell>
          <cell r="HD945">
            <v>0</v>
          </cell>
          <cell r="HE945">
            <v>0</v>
          </cell>
          <cell r="HF945">
            <v>0</v>
          </cell>
          <cell r="HG945">
            <v>0</v>
          </cell>
          <cell r="HH945">
            <v>0</v>
          </cell>
          <cell r="HI945">
            <v>0</v>
          </cell>
          <cell r="HJ945">
            <v>0</v>
          </cell>
          <cell r="HK945">
            <v>0</v>
          </cell>
          <cell r="HL945">
            <v>0</v>
          </cell>
          <cell r="HM945">
            <v>0</v>
          </cell>
          <cell r="HN945">
            <v>0</v>
          </cell>
          <cell r="HO945">
            <v>0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0</v>
          </cell>
          <cell r="HU945">
            <v>0</v>
          </cell>
          <cell r="HV945">
            <v>0</v>
          </cell>
          <cell r="HW945">
            <v>0</v>
          </cell>
          <cell r="HX945">
            <v>0</v>
          </cell>
          <cell r="HY945">
            <v>0</v>
          </cell>
          <cell r="HZ945">
            <v>0</v>
          </cell>
          <cell r="IA945">
            <v>0</v>
          </cell>
          <cell r="IB945">
            <v>0</v>
          </cell>
          <cell r="IC945">
            <v>0</v>
          </cell>
          <cell r="ID945">
            <v>0</v>
          </cell>
          <cell r="IE945">
            <v>0</v>
          </cell>
          <cell r="IF945">
            <v>0</v>
          </cell>
          <cell r="IG945">
            <v>0</v>
          </cell>
          <cell r="IH945">
            <v>0</v>
          </cell>
          <cell r="II945">
            <v>0</v>
          </cell>
          <cell r="IJ945">
            <v>0</v>
          </cell>
          <cell r="IK945">
            <v>0</v>
          </cell>
          <cell r="IL945">
            <v>0</v>
          </cell>
          <cell r="IM945">
            <v>0</v>
          </cell>
          <cell r="IN945">
            <v>0</v>
          </cell>
          <cell r="IO945">
            <v>0</v>
          </cell>
          <cell r="IP945">
            <v>0</v>
          </cell>
          <cell r="IQ945">
            <v>0</v>
          </cell>
          <cell r="IR945">
            <v>0</v>
          </cell>
          <cell r="IS945">
            <v>0</v>
          </cell>
          <cell r="IT945">
            <v>0</v>
          </cell>
          <cell r="IU945">
            <v>0</v>
          </cell>
          <cell r="IV945">
            <v>0</v>
          </cell>
          <cell r="IW945">
            <v>0</v>
          </cell>
          <cell r="IX945">
            <v>0</v>
          </cell>
          <cell r="IY945">
            <v>0</v>
          </cell>
          <cell r="IZ945">
            <v>0</v>
          </cell>
          <cell r="JA945">
            <v>0</v>
          </cell>
          <cell r="JB945">
            <v>0</v>
          </cell>
          <cell r="JC945">
            <v>0</v>
          </cell>
          <cell r="JD945">
            <v>0</v>
          </cell>
          <cell r="JE945">
            <v>0</v>
          </cell>
          <cell r="JF945">
            <v>0</v>
          </cell>
          <cell r="JG945">
            <v>0</v>
          </cell>
          <cell r="JH945">
            <v>0</v>
          </cell>
          <cell r="JI945">
            <v>0</v>
          </cell>
          <cell r="JJ945">
            <v>0</v>
          </cell>
          <cell r="JK945">
            <v>0</v>
          </cell>
          <cell r="JL945">
            <v>0</v>
          </cell>
          <cell r="JM945">
            <v>0</v>
          </cell>
          <cell r="JN945">
            <v>0</v>
          </cell>
          <cell r="JO945">
            <v>0</v>
          </cell>
          <cell r="JP945">
            <v>0</v>
          </cell>
          <cell r="JQ945">
            <v>0</v>
          </cell>
        </row>
        <row r="946">
          <cell r="D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0</v>
          </cell>
          <cell r="FI946">
            <v>0</v>
          </cell>
          <cell r="FJ946">
            <v>0</v>
          </cell>
          <cell r="FK946">
            <v>0</v>
          </cell>
          <cell r="FL946">
            <v>0</v>
          </cell>
          <cell r="FM946">
            <v>0</v>
          </cell>
          <cell r="FN946">
            <v>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0</v>
          </cell>
          <cell r="GG946">
            <v>0</v>
          </cell>
          <cell r="GH946">
            <v>0</v>
          </cell>
          <cell r="GI946">
            <v>0</v>
          </cell>
          <cell r="GJ946">
            <v>0</v>
          </cell>
          <cell r="GK946">
            <v>0</v>
          </cell>
          <cell r="GL946">
            <v>0</v>
          </cell>
          <cell r="GM946">
            <v>0</v>
          </cell>
          <cell r="GN946">
            <v>0</v>
          </cell>
          <cell r="GO946">
            <v>0</v>
          </cell>
          <cell r="GP946">
            <v>0</v>
          </cell>
          <cell r="GQ946">
            <v>0</v>
          </cell>
          <cell r="GR946">
            <v>0</v>
          </cell>
          <cell r="GS946">
            <v>0</v>
          </cell>
          <cell r="GT946">
            <v>0</v>
          </cell>
          <cell r="GU946">
            <v>0</v>
          </cell>
          <cell r="GV946">
            <v>0</v>
          </cell>
          <cell r="GW946">
            <v>0</v>
          </cell>
          <cell r="GX946">
            <v>0</v>
          </cell>
          <cell r="GY946">
            <v>0</v>
          </cell>
          <cell r="GZ946">
            <v>0</v>
          </cell>
          <cell r="HA946">
            <v>0</v>
          </cell>
          <cell r="HB946">
            <v>0</v>
          </cell>
          <cell r="HC946">
            <v>0</v>
          </cell>
          <cell r="HD946">
            <v>0</v>
          </cell>
          <cell r="HE946">
            <v>0</v>
          </cell>
          <cell r="HF946">
            <v>0</v>
          </cell>
          <cell r="HG946">
            <v>0</v>
          </cell>
          <cell r="HH946">
            <v>0</v>
          </cell>
          <cell r="HI946">
            <v>0</v>
          </cell>
          <cell r="HJ946">
            <v>0</v>
          </cell>
          <cell r="HK946">
            <v>0</v>
          </cell>
          <cell r="HL946">
            <v>0</v>
          </cell>
          <cell r="HM946">
            <v>0</v>
          </cell>
          <cell r="HN946">
            <v>0</v>
          </cell>
          <cell r="HO946">
            <v>0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0</v>
          </cell>
          <cell r="HU946">
            <v>0</v>
          </cell>
          <cell r="HV946">
            <v>0</v>
          </cell>
          <cell r="HW946">
            <v>0</v>
          </cell>
          <cell r="HX946">
            <v>0</v>
          </cell>
          <cell r="HY946">
            <v>0</v>
          </cell>
          <cell r="HZ946">
            <v>0</v>
          </cell>
          <cell r="IA946">
            <v>0</v>
          </cell>
          <cell r="IB946">
            <v>0</v>
          </cell>
          <cell r="IC946">
            <v>0</v>
          </cell>
          <cell r="ID946">
            <v>0</v>
          </cell>
          <cell r="IE946">
            <v>0</v>
          </cell>
          <cell r="IF946">
            <v>0</v>
          </cell>
          <cell r="IG946">
            <v>0</v>
          </cell>
          <cell r="IH946">
            <v>0</v>
          </cell>
          <cell r="II946">
            <v>0</v>
          </cell>
          <cell r="IJ946">
            <v>0</v>
          </cell>
          <cell r="IK946">
            <v>0</v>
          </cell>
          <cell r="IL946">
            <v>0</v>
          </cell>
          <cell r="IM946">
            <v>0</v>
          </cell>
          <cell r="IN946">
            <v>0</v>
          </cell>
          <cell r="IO946">
            <v>0</v>
          </cell>
          <cell r="IP946">
            <v>0</v>
          </cell>
          <cell r="IQ946">
            <v>0</v>
          </cell>
          <cell r="IR946">
            <v>0</v>
          </cell>
          <cell r="IS946">
            <v>0</v>
          </cell>
          <cell r="IT946">
            <v>0</v>
          </cell>
          <cell r="IU946">
            <v>0</v>
          </cell>
          <cell r="IV946">
            <v>0</v>
          </cell>
          <cell r="IW946">
            <v>0</v>
          </cell>
          <cell r="IX946">
            <v>0</v>
          </cell>
          <cell r="IY946">
            <v>0</v>
          </cell>
          <cell r="IZ946">
            <v>0</v>
          </cell>
          <cell r="JA946">
            <v>0</v>
          </cell>
          <cell r="JB946">
            <v>0</v>
          </cell>
          <cell r="JC946">
            <v>0</v>
          </cell>
          <cell r="JD946">
            <v>0</v>
          </cell>
          <cell r="JE946">
            <v>0</v>
          </cell>
          <cell r="JF946">
            <v>0</v>
          </cell>
          <cell r="JG946">
            <v>0</v>
          </cell>
          <cell r="JH946">
            <v>0</v>
          </cell>
          <cell r="JI946">
            <v>0</v>
          </cell>
          <cell r="JJ946">
            <v>0</v>
          </cell>
          <cell r="JK946">
            <v>0</v>
          </cell>
          <cell r="JL946">
            <v>0</v>
          </cell>
          <cell r="JM946">
            <v>0</v>
          </cell>
          <cell r="JN946">
            <v>0</v>
          </cell>
          <cell r="JO946">
            <v>0</v>
          </cell>
          <cell r="JP946">
            <v>0</v>
          </cell>
          <cell r="JQ946">
            <v>0</v>
          </cell>
        </row>
        <row r="947">
          <cell r="D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0</v>
          </cell>
          <cell r="FF947">
            <v>0</v>
          </cell>
          <cell r="FG947">
            <v>0</v>
          </cell>
          <cell r="FH947">
            <v>0</v>
          </cell>
          <cell r="FI947">
            <v>0</v>
          </cell>
          <cell r="FJ947">
            <v>0</v>
          </cell>
          <cell r="FK947">
            <v>0</v>
          </cell>
          <cell r="FL947">
            <v>0</v>
          </cell>
          <cell r="FM947">
            <v>0</v>
          </cell>
          <cell r="FN947">
            <v>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0</v>
          </cell>
          <cell r="GD947">
            <v>0</v>
          </cell>
          <cell r="GE947">
            <v>0</v>
          </cell>
          <cell r="GF947">
            <v>0</v>
          </cell>
          <cell r="GG947">
            <v>0</v>
          </cell>
          <cell r="GH947">
            <v>0</v>
          </cell>
          <cell r="GI947">
            <v>0</v>
          </cell>
          <cell r="GJ947">
            <v>0</v>
          </cell>
          <cell r="GK947">
            <v>0</v>
          </cell>
          <cell r="GL947">
            <v>0</v>
          </cell>
          <cell r="GM947">
            <v>0</v>
          </cell>
          <cell r="GN947">
            <v>0</v>
          </cell>
          <cell r="GO947">
            <v>0</v>
          </cell>
          <cell r="GP947">
            <v>0</v>
          </cell>
          <cell r="GQ947">
            <v>0</v>
          </cell>
          <cell r="GR947">
            <v>0</v>
          </cell>
          <cell r="GS947">
            <v>0</v>
          </cell>
          <cell r="GT947">
            <v>0</v>
          </cell>
          <cell r="GU947">
            <v>0</v>
          </cell>
          <cell r="GV947">
            <v>0</v>
          </cell>
          <cell r="GW947">
            <v>0</v>
          </cell>
          <cell r="GX947">
            <v>0</v>
          </cell>
          <cell r="GY947">
            <v>0</v>
          </cell>
          <cell r="GZ947">
            <v>0</v>
          </cell>
          <cell r="HA947">
            <v>0</v>
          </cell>
          <cell r="HB947">
            <v>0</v>
          </cell>
          <cell r="HC947">
            <v>0</v>
          </cell>
          <cell r="HD947">
            <v>0</v>
          </cell>
          <cell r="HE947">
            <v>0</v>
          </cell>
          <cell r="HF947">
            <v>0</v>
          </cell>
          <cell r="HG947">
            <v>0</v>
          </cell>
          <cell r="HH947">
            <v>0</v>
          </cell>
          <cell r="HI947">
            <v>0</v>
          </cell>
          <cell r="HJ947">
            <v>0</v>
          </cell>
          <cell r="HK947">
            <v>0</v>
          </cell>
          <cell r="HL947">
            <v>0</v>
          </cell>
          <cell r="HM947">
            <v>0</v>
          </cell>
          <cell r="HN947">
            <v>0</v>
          </cell>
          <cell r="HO947">
            <v>0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0</v>
          </cell>
          <cell r="HU947">
            <v>0</v>
          </cell>
          <cell r="HV947">
            <v>0</v>
          </cell>
          <cell r="HW947">
            <v>0</v>
          </cell>
          <cell r="HX947">
            <v>0</v>
          </cell>
          <cell r="HY947">
            <v>0</v>
          </cell>
          <cell r="HZ947">
            <v>0</v>
          </cell>
          <cell r="IA947">
            <v>0</v>
          </cell>
          <cell r="IB947">
            <v>0</v>
          </cell>
          <cell r="IC947">
            <v>0</v>
          </cell>
          <cell r="ID947">
            <v>0</v>
          </cell>
          <cell r="IE947">
            <v>0</v>
          </cell>
          <cell r="IF947">
            <v>0</v>
          </cell>
          <cell r="IG947">
            <v>0</v>
          </cell>
          <cell r="IH947">
            <v>0</v>
          </cell>
          <cell r="II947">
            <v>0</v>
          </cell>
          <cell r="IJ947">
            <v>0</v>
          </cell>
          <cell r="IK947">
            <v>0</v>
          </cell>
          <cell r="IL947">
            <v>0</v>
          </cell>
          <cell r="IM947">
            <v>0</v>
          </cell>
          <cell r="IN947">
            <v>0</v>
          </cell>
          <cell r="IO947">
            <v>0</v>
          </cell>
          <cell r="IP947">
            <v>0</v>
          </cell>
          <cell r="IQ947">
            <v>0</v>
          </cell>
          <cell r="IR947">
            <v>0</v>
          </cell>
          <cell r="IS947">
            <v>0</v>
          </cell>
          <cell r="IT947">
            <v>0</v>
          </cell>
          <cell r="IU947">
            <v>0</v>
          </cell>
          <cell r="IV947">
            <v>0</v>
          </cell>
          <cell r="IW947">
            <v>0</v>
          </cell>
          <cell r="IX947">
            <v>0</v>
          </cell>
          <cell r="IY947">
            <v>0</v>
          </cell>
          <cell r="IZ947">
            <v>0</v>
          </cell>
          <cell r="JA947">
            <v>0</v>
          </cell>
          <cell r="JB947">
            <v>0</v>
          </cell>
          <cell r="JC947">
            <v>0</v>
          </cell>
          <cell r="JD947">
            <v>0</v>
          </cell>
          <cell r="JE947">
            <v>0</v>
          </cell>
          <cell r="JF947">
            <v>0</v>
          </cell>
          <cell r="JG947">
            <v>0</v>
          </cell>
          <cell r="JH947">
            <v>0</v>
          </cell>
          <cell r="JI947">
            <v>0</v>
          </cell>
          <cell r="JJ947">
            <v>0</v>
          </cell>
          <cell r="JK947">
            <v>0</v>
          </cell>
          <cell r="JL947">
            <v>0</v>
          </cell>
          <cell r="JM947">
            <v>0</v>
          </cell>
          <cell r="JN947">
            <v>0</v>
          </cell>
          <cell r="JO947">
            <v>0</v>
          </cell>
          <cell r="JP947">
            <v>0</v>
          </cell>
          <cell r="JQ947">
            <v>0</v>
          </cell>
        </row>
        <row r="948">
          <cell r="D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0</v>
          </cell>
          <cell r="FF948">
            <v>0</v>
          </cell>
          <cell r="FG948">
            <v>0</v>
          </cell>
          <cell r="FH948">
            <v>0</v>
          </cell>
          <cell r="FI948">
            <v>0</v>
          </cell>
          <cell r="FJ948">
            <v>0</v>
          </cell>
          <cell r="FK948">
            <v>0</v>
          </cell>
          <cell r="FL948">
            <v>0</v>
          </cell>
          <cell r="FM948">
            <v>0</v>
          </cell>
          <cell r="FN948">
            <v>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0</v>
          </cell>
          <cell r="GD948">
            <v>0</v>
          </cell>
          <cell r="GE948">
            <v>0</v>
          </cell>
          <cell r="GF948">
            <v>0</v>
          </cell>
          <cell r="GG948">
            <v>0</v>
          </cell>
          <cell r="GH948">
            <v>0</v>
          </cell>
          <cell r="GI948">
            <v>0</v>
          </cell>
          <cell r="GJ948">
            <v>0</v>
          </cell>
          <cell r="GK948">
            <v>0</v>
          </cell>
          <cell r="GL948">
            <v>0</v>
          </cell>
          <cell r="GM948">
            <v>0</v>
          </cell>
          <cell r="GN948">
            <v>0</v>
          </cell>
          <cell r="GO948">
            <v>0</v>
          </cell>
          <cell r="GP948">
            <v>0</v>
          </cell>
          <cell r="GQ948">
            <v>0</v>
          </cell>
          <cell r="GR948">
            <v>0</v>
          </cell>
          <cell r="GS948">
            <v>0</v>
          </cell>
          <cell r="GT948">
            <v>0</v>
          </cell>
          <cell r="GU948">
            <v>0</v>
          </cell>
          <cell r="GV948">
            <v>0</v>
          </cell>
          <cell r="GW948">
            <v>0</v>
          </cell>
          <cell r="GX948">
            <v>0</v>
          </cell>
          <cell r="GY948">
            <v>0</v>
          </cell>
          <cell r="GZ948">
            <v>0</v>
          </cell>
          <cell r="HA948">
            <v>0</v>
          </cell>
          <cell r="HB948">
            <v>0</v>
          </cell>
          <cell r="HC948">
            <v>0</v>
          </cell>
          <cell r="HD948">
            <v>0</v>
          </cell>
          <cell r="HE948">
            <v>0</v>
          </cell>
          <cell r="HF948">
            <v>0</v>
          </cell>
          <cell r="HG948">
            <v>0</v>
          </cell>
          <cell r="HH948">
            <v>0</v>
          </cell>
          <cell r="HI948">
            <v>0</v>
          </cell>
          <cell r="HJ948">
            <v>0</v>
          </cell>
          <cell r="HK948">
            <v>0</v>
          </cell>
          <cell r="HL948">
            <v>0</v>
          </cell>
          <cell r="HM948">
            <v>0</v>
          </cell>
          <cell r="HN948">
            <v>0</v>
          </cell>
          <cell r="HO948">
            <v>0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0</v>
          </cell>
          <cell r="HU948">
            <v>0</v>
          </cell>
          <cell r="HV948">
            <v>0</v>
          </cell>
          <cell r="HW948">
            <v>0</v>
          </cell>
          <cell r="HX948">
            <v>0</v>
          </cell>
          <cell r="HY948">
            <v>0</v>
          </cell>
          <cell r="HZ948">
            <v>0</v>
          </cell>
          <cell r="IA948">
            <v>0</v>
          </cell>
          <cell r="IB948">
            <v>0</v>
          </cell>
          <cell r="IC948">
            <v>0</v>
          </cell>
          <cell r="ID948">
            <v>0</v>
          </cell>
          <cell r="IE948">
            <v>0</v>
          </cell>
          <cell r="IF948">
            <v>0</v>
          </cell>
          <cell r="IG948">
            <v>0</v>
          </cell>
          <cell r="IH948">
            <v>0</v>
          </cell>
          <cell r="II948">
            <v>0</v>
          </cell>
          <cell r="IJ948">
            <v>0</v>
          </cell>
          <cell r="IK948">
            <v>0</v>
          </cell>
          <cell r="IL948">
            <v>0</v>
          </cell>
          <cell r="IM948">
            <v>0</v>
          </cell>
          <cell r="IN948">
            <v>0</v>
          </cell>
          <cell r="IO948">
            <v>0</v>
          </cell>
          <cell r="IP948">
            <v>0</v>
          </cell>
          <cell r="IQ948">
            <v>0</v>
          </cell>
          <cell r="IR948">
            <v>0</v>
          </cell>
          <cell r="IS948">
            <v>0</v>
          </cell>
          <cell r="IT948">
            <v>0</v>
          </cell>
          <cell r="IU948">
            <v>0</v>
          </cell>
          <cell r="IV948">
            <v>0</v>
          </cell>
          <cell r="IW948">
            <v>0</v>
          </cell>
          <cell r="IX948">
            <v>0</v>
          </cell>
          <cell r="IY948">
            <v>0</v>
          </cell>
          <cell r="IZ948">
            <v>0</v>
          </cell>
          <cell r="JA948">
            <v>0</v>
          </cell>
          <cell r="JB948">
            <v>0</v>
          </cell>
          <cell r="JC948">
            <v>0</v>
          </cell>
          <cell r="JD948">
            <v>0</v>
          </cell>
          <cell r="JE948">
            <v>0</v>
          </cell>
          <cell r="JF948">
            <v>0</v>
          </cell>
          <cell r="JG948">
            <v>0</v>
          </cell>
          <cell r="JH948">
            <v>0</v>
          </cell>
          <cell r="JI948">
            <v>0</v>
          </cell>
          <cell r="JJ948">
            <v>0</v>
          </cell>
          <cell r="JK948">
            <v>0</v>
          </cell>
          <cell r="JL948">
            <v>0</v>
          </cell>
          <cell r="JM948">
            <v>0</v>
          </cell>
          <cell r="JN948">
            <v>0</v>
          </cell>
          <cell r="JO948">
            <v>0</v>
          </cell>
          <cell r="JP948">
            <v>0</v>
          </cell>
          <cell r="JQ948">
            <v>0</v>
          </cell>
        </row>
        <row r="949">
          <cell r="D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0</v>
          </cell>
          <cell r="FF949">
            <v>0</v>
          </cell>
          <cell r="FG949">
            <v>0</v>
          </cell>
          <cell r="FH949">
            <v>0</v>
          </cell>
          <cell r="FI949">
            <v>0</v>
          </cell>
          <cell r="FJ949">
            <v>0</v>
          </cell>
          <cell r="FK949">
            <v>0</v>
          </cell>
          <cell r="FL949">
            <v>0</v>
          </cell>
          <cell r="FM949">
            <v>0</v>
          </cell>
          <cell r="FN949">
            <v>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0</v>
          </cell>
          <cell r="GD949">
            <v>0</v>
          </cell>
          <cell r="GE949">
            <v>0</v>
          </cell>
          <cell r="GF949">
            <v>0</v>
          </cell>
          <cell r="GG949">
            <v>0</v>
          </cell>
          <cell r="GH949">
            <v>0</v>
          </cell>
          <cell r="GI949">
            <v>0</v>
          </cell>
          <cell r="GJ949">
            <v>0</v>
          </cell>
          <cell r="GK949">
            <v>0</v>
          </cell>
          <cell r="GL949">
            <v>0</v>
          </cell>
          <cell r="GM949">
            <v>0</v>
          </cell>
          <cell r="GN949">
            <v>0</v>
          </cell>
          <cell r="GO949">
            <v>0</v>
          </cell>
          <cell r="GP949">
            <v>0</v>
          </cell>
          <cell r="GQ949">
            <v>0</v>
          </cell>
          <cell r="GR949">
            <v>0</v>
          </cell>
          <cell r="GS949">
            <v>0</v>
          </cell>
          <cell r="GT949">
            <v>0</v>
          </cell>
          <cell r="GU949">
            <v>0</v>
          </cell>
          <cell r="GV949">
            <v>0</v>
          </cell>
          <cell r="GW949">
            <v>0</v>
          </cell>
          <cell r="GX949">
            <v>0</v>
          </cell>
          <cell r="GY949">
            <v>0</v>
          </cell>
          <cell r="GZ949">
            <v>0</v>
          </cell>
          <cell r="HA949">
            <v>0</v>
          </cell>
          <cell r="HB949">
            <v>0</v>
          </cell>
          <cell r="HC949">
            <v>0</v>
          </cell>
          <cell r="HD949">
            <v>0</v>
          </cell>
          <cell r="HE949">
            <v>0</v>
          </cell>
          <cell r="HF949">
            <v>0</v>
          </cell>
          <cell r="HG949">
            <v>0</v>
          </cell>
          <cell r="HH949">
            <v>0</v>
          </cell>
          <cell r="HI949">
            <v>0</v>
          </cell>
          <cell r="HJ949">
            <v>0</v>
          </cell>
          <cell r="HK949">
            <v>0</v>
          </cell>
          <cell r="HL949">
            <v>0</v>
          </cell>
          <cell r="HM949">
            <v>0</v>
          </cell>
          <cell r="HN949">
            <v>0</v>
          </cell>
          <cell r="HO949">
            <v>0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0</v>
          </cell>
          <cell r="HU949">
            <v>0</v>
          </cell>
          <cell r="HV949">
            <v>0</v>
          </cell>
          <cell r="HW949">
            <v>0</v>
          </cell>
          <cell r="HX949">
            <v>0</v>
          </cell>
          <cell r="HY949">
            <v>0</v>
          </cell>
          <cell r="HZ949">
            <v>0</v>
          </cell>
          <cell r="IA949">
            <v>0</v>
          </cell>
          <cell r="IB949">
            <v>0</v>
          </cell>
          <cell r="IC949">
            <v>0</v>
          </cell>
          <cell r="ID949">
            <v>0</v>
          </cell>
          <cell r="IE949">
            <v>0</v>
          </cell>
          <cell r="IF949">
            <v>0</v>
          </cell>
          <cell r="IG949">
            <v>0</v>
          </cell>
          <cell r="IH949">
            <v>0</v>
          </cell>
          <cell r="II949">
            <v>0</v>
          </cell>
          <cell r="IJ949">
            <v>0</v>
          </cell>
          <cell r="IK949">
            <v>0</v>
          </cell>
          <cell r="IL949">
            <v>0</v>
          </cell>
          <cell r="IM949">
            <v>0</v>
          </cell>
          <cell r="IN949">
            <v>0</v>
          </cell>
          <cell r="IO949">
            <v>0</v>
          </cell>
          <cell r="IP949">
            <v>0</v>
          </cell>
          <cell r="IQ949">
            <v>0</v>
          </cell>
          <cell r="IR949">
            <v>0</v>
          </cell>
          <cell r="IS949">
            <v>0</v>
          </cell>
          <cell r="IT949">
            <v>0</v>
          </cell>
          <cell r="IU949">
            <v>0</v>
          </cell>
          <cell r="IV949">
            <v>0</v>
          </cell>
          <cell r="IW949">
            <v>0</v>
          </cell>
          <cell r="IX949">
            <v>0</v>
          </cell>
          <cell r="IY949">
            <v>0</v>
          </cell>
          <cell r="IZ949">
            <v>0</v>
          </cell>
          <cell r="JA949">
            <v>0</v>
          </cell>
          <cell r="JB949">
            <v>0</v>
          </cell>
          <cell r="JC949">
            <v>0</v>
          </cell>
          <cell r="JD949">
            <v>0</v>
          </cell>
          <cell r="JE949">
            <v>0</v>
          </cell>
          <cell r="JF949">
            <v>0</v>
          </cell>
          <cell r="JG949">
            <v>0</v>
          </cell>
          <cell r="JH949">
            <v>0</v>
          </cell>
          <cell r="JI949">
            <v>0</v>
          </cell>
          <cell r="JJ949">
            <v>0</v>
          </cell>
          <cell r="JK949">
            <v>0</v>
          </cell>
          <cell r="JL949">
            <v>0</v>
          </cell>
          <cell r="JM949">
            <v>0</v>
          </cell>
          <cell r="JN949">
            <v>0</v>
          </cell>
          <cell r="JO949">
            <v>0</v>
          </cell>
          <cell r="JP949">
            <v>0</v>
          </cell>
          <cell r="JQ949">
            <v>0</v>
          </cell>
        </row>
        <row r="950">
          <cell r="D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0</v>
          </cell>
          <cell r="FF950">
            <v>0</v>
          </cell>
          <cell r="FG950">
            <v>0</v>
          </cell>
          <cell r="FH950">
            <v>0</v>
          </cell>
          <cell r="FI950">
            <v>0</v>
          </cell>
          <cell r="FJ950">
            <v>0</v>
          </cell>
          <cell r="FK950">
            <v>0</v>
          </cell>
          <cell r="FL950">
            <v>0</v>
          </cell>
          <cell r="FM950">
            <v>0</v>
          </cell>
          <cell r="FN950">
            <v>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0</v>
          </cell>
          <cell r="GD950">
            <v>0</v>
          </cell>
          <cell r="GE950">
            <v>0</v>
          </cell>
          <cell r="GF950">
            <v>0</v>
          </cell>
          <cell r="GG950">
            <v>0</v>
          </cell>
          <cell r="GH950">
            <v>0</v>
          </cell>
          <cell r="GI950">
            <v>0</v>
          </cell>
          <cell r="GJ950">
            <v>0</v>
          </cell>
          <cell r="GK950">
            <v>0</v>
          </cell>
          <cell r="GL950">
            <v>0</v>
          </cell>
          <cell r="GM950">
            <v>0</v>
          </cell>
          <cell r="GN950">
            <v>0</v>
          </cell>
          <cell r="GO950">
            <v>0</v>
          </cell>
          <cell r="GP950">
            <v>0</v>
          </cell>
          <cell r="GQ950">
            <v>0</v>
          </cell>
          <cell r="GR950">
            <v>0</v>
          </cell>
          <cell r="GS950">
            <v>0</v>
          </cell>
          <cell r="GT950">
            <v>0</v>
          </cell>
          <cell r="GU950">
            <v>0</v>
          </cell>
          <cell r="GV950">
            <v>0</v>
          </cell>
          <cell r="GW950">
            <v>0</v>
          </cell>
          <cell r="GX950">
            <v>0</v>
          </cell>
          <cell r="GY950">
            <v>0</v>
          </cell>
          <cell r="GZ950">
            <v>0</v>
          </cell>
          <cell r="HA950">
            <v>0</v>
          </cell>
          <cell r="HB950">
            <v>0</v>
          </cell>
          <cell r="HC950">
            <v>0</v>
          </cell>
          <cell r="HD950">
            <v>0</v>
          </cell>
          <cell r="HE950">
            <v>0</v>
          </cell>
          <cell r="HF950">
            <v>0</v>
          </cell>
          <cell r="HG950">
            <v>0</v>
          </cell>
          <cell r="HH950">
            <v>0</v>
          </cell>
          <cell r="HI950">
            <v>0</v>
          </cell>
          <cell r="HJ950">
            <v>0</v>
          </cell>
          <cell r="HK950">
            <v>0</v>
          </cell>
          <cell r="HL950">
            <v>0</v>
          </cell>
          <cell r="HM950">
            <v>0</v>
          </cell>
          <cell r="HN950">
            <v>0</v>
          </cell>
          <cell r="HO950">
            <v>0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0</v>
          </cell>
          <cell r="HU950">
            <v>0</v>
          </cell>
          <cell r="HV950">
            <v>0</v>
          </cell>
          <cell r="HW950">
            <v>0</v>
          </cell>
          <cell r="HX950">
            <v>0</v>
          </cell>
          <cell r="HY950">
            <v>0</v>
          </cell>
          <cell r="HZ950">
            <v>0</v>
          </cell>
          <cell r="IA950">
            <v>0</v>
          </cell>
          <cell r="IB950">
            <v>0</v>
          </cell>
          <cell r="IC950">
            <v>0</v>
          </cell>
          <cell r="ID950">
            <v>0</v>
          </cell>
          <cell r="IE950">
            <v>0</v>
          </cell>
          <cell r="IF950">
            <v>0</v>
          </cell>
          <cell r="IG950">
            <v>0</v>
          </cell>
          <cell r="IH950">
            <v>0</v>
          </cell>
          <cell r="II950">
            <v>0</v>
          </cell>
          <cell r="IJ950">
            <v>0</v>
          </cell>
          <cell r="IK950">
            <v>0</v>
          </cell>
          <cell r="IL950">
            <v>0</v>
          </cell>
          <cell r="IM950">
            <v>0</v>
          </cell>
          <cell r="IN950">
            <v>0</v>
          </cell>
          <cell r="IO950">
            <v>0</v>
          </cell>
          <cell r="IP950">
            <v>0</v>
          </cell>
          <cell r="IQ950">
            <v>0</v>
          </cell>
          <cell r="IR950">
            <v>0</v>
          </cell>
          <cell r="IS950">
            <v>0</v>
          </cell>
          <cell r="IT950">
            <v>0</v>
          </cell>
          <cell r="IU950">
            <v>0</v>
          </cell>
          <cell r="IV950">
            <v>0</v>
          </cell>
          <cell r="IW950">
            <v>0</v>
          </cell>
          <cell r="IX950">
            <v>0</v>
          </cell>
          <cell r="IY950">
            <v>0</v>
          </cell>
          <cell r="IZ950">
            <v>0</v>
          </cell>
          <cell r="JA950">
            <v>0</v>
          </cell>
          <cell r="JB950">
            <v>0</v>
          </cell>
          <cell r="JC950">
            <v>0</v>
          </cell>
          <cell r="JD950">
            <v>0</v>
          </cell>
          <cell r="JE950">
            <v>0</v>
          </cell>
          <cell r="JF950">
            <v>0</v>
          </cell>
          <cell r="JG950">
            <v>0</v>
          </cell>
          <cell r="JH950">
            <v>0</v>
          </cell>
          <cell r="JI950">
            <v>0</v>
          </cell>
          <cell r="JJ950">
            <v>0</v>
          </cell>
          <cell r="JK950">
            <v>0</v>
          </cell>
          <cell r="JL950">
            <v>0</v>
          </cell>
          <cell r="JM950">
            <v>0</v>
          </cell>
          <cell r="JN950">
            <v>0</v>
          </cell>
          <cell r="JO950">
            <v>0</v>
          </cell>
          <cell r="JP950">
            <v>0</v>
          </cell>
          <cell r="JQ950">
            <v>0</v>
          </cell>
        </row>
        <row r="951">
          <cell r="D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0</v>
          </cell>
          <cell r="FF951">
            <v>0</v>
          </cell>
          <cell r="FG951">
            <v>0</v>
          </cell>
          <cell r="FH951">
            <v>0</v>
          </cell>
          <cell r="FI951">
            <v>0</v>
          </cell>
          <cell r="FJ951">
            <v>0</v>
          </cell>
          <cell r="FK951">
            <v>0</v>
          </cell>
          <cell r="FL951">
            <v>0</v>
          </cell>
          <cell r="FM951">
            <v>0</v>
          </cell>
          <cell r="FN951">
            <v>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0</v>
          </cell>
          <cell r="GD951">
            <v>0</v>
          </cell>
          <cell r="GE951">
            <v>0</v>
          </cell>
          <cell r="GF951">
            <v>0</v>
          </cell>
          <cell r="GG951">
            <v>0</v>
          </cell>
          <cell r="GH951">
            <v>0</v>
          </cell>
          <cell r="GI951">
            <v>0</v>
          </cell>
          <cell r="GJ951">
            <v>0</v>
          </cell>
          <cell r="GK951">
            <v>0</v>
          </cell>
          <cell r="GL951">
            <v>0</v>
          </cell>
          <cell r="GM951">
            <v>0</v>
          </cell>
          <cell r="GN951">
            <v>0</v>
          </cell>
          <cell r="GO951">
            <v>0</v>
          </cell>
          <cell r="GP951">
            <v>0</v>
          </cell>
          <cell r="GQ951">
            <v>0</v>
          </cell>
          <cell r="GR951">
            <v>0</v>
          </cell>
          <cell r="GS951">
            <v>0</v>
          </cell>
          <cell r="GT951">
            <v>0</v>
          </cell>
          <cell r="GU951">
            <v>0</v>
          </cell>
          <cell r="GV951">
            <v>0</v>
          </cell>
          <cell r="GW951">
            <v>0</v>
          </cell>
          <cell r="GX951">
            <v>0</v>
          </cell>
          <cell r="GY951">
            <v>0</v>
          </cell>
          <cell r="GZ951">
            <v>0</v>
          </cell>
          <cell r="HA951">
            <v>0</v>
          </cell>
          <cell r="HB951">
            <v>0</v>
          </cell>
          <cell r="HC951">
            <v>0</v>
          </cell>
          <cell r="HD951">
            <v>0</v>
          </cell>
          <cell r="HE951">
            <v>0</v>
          </cell>
          <cell r="HF951">
            <v>0</v>
          </cell>
          <cell r="HG951">
            <v>0</v>
          </cell>
          <cell r="HH951">
            <v>0</v>
          </cell>
          <cell r="HI951">
            <v>0</v>
          </cell>
          <cell r="HJ951">
            <v>0</v>
          </cell>
          <cell r="HK951">
            <v>0</v>
          </cell>
          <cell r="HL951">
            <v>0</v>
          </cell>
          <cell r="HM951">
            <v>0</v>
          </cell>
          <cell r="HN951">
            <v>0</v>
          </cell>
          <cell r="HO951">
            <v>0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0</v>
          </cell>
          <cell r="HU951">
            <v>0</v>
          </cell>
          <cell r="HV951">
            <v>0</v>
          </cell>
          <cell r="HW951">
            <v>0</v>
          </cell>
          <cell r="HX951">
            <v>0</v>
          </cell>
          <cell r="HY951">
            <v>0</v>
          </cell>
          <cell r="HZ951">
            <v>0</v>
          </cell>
          <cell r="IA951">
            <v>0</v>
          </cell>
          <cell r="IB951">
            <v>0</v>
          </cell>
          <cell r="IC951">
            <v>0</v>
          </cell>
          <cell r="ID951">
            <v>0</v>
          </cell>
          <cell r="IE951">
            <v>0</v>
          </cell>
          <cell r="IF951">
            <v>0</v>
          </cell>
          <cell r="IG951">
            <v>0</v>
          </cell>
          <cell r="IH951">
            <v>0</v>
          </cell>
          <cell r="II951">
            <v>0</v>
          </cell>
          <cell r="IJ951">
            <v>0</v>
          </cell>
          <cell r="IK951">
            <v>0</v>
          </cell>
          <cell r="IL951">
            <v>0</v>
          </cell>
          <cell r="IM951">
            <v>0</v>
          </cell>
          <cell r="IN951">
            <v>0</v>
          </cell>
          <cell r="IO951">
            <v>0</v>
          </cell>
          <cell r="IP951">
            <v>0</v>
          </cell>
          <cell r="IQ951">
            <v>0</v>
          </cell>
          <cell r="IR951">
            <v>0</v>
          </cell>
          <cell r="IS951">
            <v>0</v>
          </cell>
          <cell r="IT951">
            <v>0</v>
          </cell>
          <cell r="IU951">
            <v>0</v>
          </cell>
          <cell r="IV951">
            <v>0</v>
          </cell>
          <cell r="IW951">
            <v>0</v>
          </cell>
          <cell r="IX951">
            <v>0</v>
          </cell>
          <cell r="IY951">
            <v>0</v>
          </cell>
          <cell r="IZ951">
            <v>0</v>
          </cell>
          <cell r="JA951">
            <v>0</v>
          </cell>
          <cell r="JB951">
            <v>0</v>
          </cell>
          <cell r="JC951">
            <v>0</v>
          </cell>
          <cell r="JD951">
            <v>0</v>
          </cell>
          <cell r="JE951">
            <v>0</v>
          </cell>
          <cell r="JF951">
            <v>0</v>
          </cell>
          <cell r="JG951">
            <v>0</v>
          </cell>
          <cell r="JH951">
            <v>0</v>
          </cell>
          <cell r="JI951">
            <v>0</v>
          </cell>
          <cell r="JJ951">
            <v>0</v>
          </cell>
          <cell r="JK951">
            <v>0</v>
          </cell>
          <cell r="JL951">
            <v>0</v>
          </cell>
          <cell r="JM951">
            <v>0</v>
          </cell>
          <cell r="JN951">
            <v>0</v>
          </cell>
          <cell r="JO951">
            <v>0</v>
          </cell>
          <cell r="JP951">
            <v>0</v>
          </cell>
          <cell r="JQ951">
            <v>0</v>
          </cell>
        </row>
        <row r="952">
          <cell r="D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  <cell r="EE952">
            <v>0</v>
          </cell>
          <cell r="EF952">
            <v>0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0</v>
          </cell>
          <cell r="FF952">
            <v>0</v>
          </cell>
          <cell r="FG952">
            <v>0</v>
          </cell>
          <cell r="FH952">
            <v>0</v>
          </cell>
          <cell r="FI952">
            <v>0</v>
          </cell>
          <cell r="FJ952">
            <v>0</v>
          </cell>
          <cell r="FK952">
            <v>0</v>
          </cell>
          <cell r="FL952">
            <v>0</v>
          </cell>
          <cell r="FM952">
            <v>0</v>
          </cell>
          <cell r="FN952">
            <v>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0</v>
          </cell>
          <cell r="GD952">
            <v>0</v>
          </cell>
          <cell r="GE952">
            <v>0</v>
          </cell>
          <cell r="GF952">
            <v>0</v>
          </cell>
          <cell r="GG952">
            <v>0</v>
          </cell>
          <cell r="GH952">
            <v>0</v>
          </cell>
          <cell r="GI952">
            <v>0</v>
          </cell>
          <cell r="GJ952">
            <v>0</v>
          </cell>
          <cell r="GK952">
            <v>0</v>
          </cell>
          <cell r="GL952">
            <v>0</v>
          </cell>
          <cell r="GM952">
            <v>0</v>
          </cell>
          <cell r="GN952">
            <v>0</v>
          </cell>
          <cell r="GO952">
            <v>0</v>
          </cell>
          <cell r="GP952">
            <v>0</v>
          </cell>
          <cell r="GQ952">
            <v>0</v>
          </cell>
          <cell r="GR952">
            <v>0</v>
          </cell>
          <cell r="GS952">
            <v>0</v>
          </cell>
          <cell r="GT952">
            <v>0</v>
          </cell>
          <cell r="GU952">
            <v>0</v>
          </cell>
          <cell r="GV952">
            <v>0</v>
          </cell>
          <cell r="GW952">
            <v>0</v>
          </cell>
          <cell r="GX952">
            <v>0</v>
          </cell>
          <cell r="GY952">
            <v>0</v>
          </cell>
          <cell r="GZ952">
            <v>0</v>
          </cell>
          <cell r="HA952">
            <v>0</v>
          </cell>
          <cell r="HB952">
            <v>0</v>
          </cell>
          <cell r="HC952">
            <v>0</v>
          </cell>
          <cell r="HD952">
            <v>0</v>
          </cell>
          <cell r="HE952">
            <v>0</v>
          </cell>
          <cell r="HF952">
            <v>0</v>
          </cell>
          <cell r="HG952">
            <v>0</v>
          </cell>
          <cell r="HH952">
            <v>0</v>
          </cell>
          <cell r="HI952">
            <v>0</v>
          </cell>
          <cell r="HJ952">
            <v>0</v>
          </cell>
          <cell r="HK952">
            <v>0</v>
          </cell>
          <cell r="HL952">
            <v>0</v>
          </cell>
          <cell r="HM952">
            <v>0</v>
          </cell>
          <cell r="HN952">
            <v>0</v>
          </cell>
          <cell r="HO952">
            <v>0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0</v>
          </cell>
          <cell r="HU952">
            <v>0</v>
          </cell>
          <cell r="HV952">
            <v>0</v>
          </cell>
          <cell r="HW952">
            <v>0</v>
          </cell>
          <cell r="HX952">
            <v>0</v>
          </cell>
          <cell r="HY952">
            <v>0</v>
          </cell>
          <cell r="HZ952">
            <v>0</v>
          </cell>
          <cell r="IA952">
            <v>0</v>
          </cell>
          <cell r="IB952">
            <v>0</v>
          </cell>
          <cell r="IC952">
            <v>0</v>
          </cell>
          <cell r="ID952">
            <v>0</v>
          </cell>
          <cell r="IE952">
            <v>0</v>
          </cell>
          <cell r="IF952">
            <v>0</v>
          </cell>
          <cell r="IG952">
            <v>0</v>
          </cell>
          <cell r="IH952">
            <v>0</v>
          </cell>
          <cell r="II952">
            <v>0</v>
          </cell>
          <cell r="IJ952">
            <v>0</v>
          </cell>
          <cell r="IK952">
            <v>0</v>
          </cell>
          <cell r="IL952">
            <v>0</v>
          </cell>
          <cell r="IM952">
            <v>0</v>
          </cell>
          <cell r="IN952">
            <v>0</v>
          </cell>
          <cell r="IO952">
            <v>0</v>
          </cell>
          <cell r="IP952">
            <v>0</v>
          </cell>
          <cell r="IQ952">
            <v>0</v>
          </cell>
          <cell r="IR952">
            <v>0</v>
          </cell>
          <cell r="IS952">
            <v>0</v>
          </cell>
          <cell r="IT952">
            <v>0</v>
          </cell>
          <cell r="IU952">
            <v>0</v>
          </cell>
          <cell r="IV952">
            <v>0</v>
          </cell>
          <cell r="IW952">
            <v>0</v>
          </cell>
          <cell r="IX952">
            <v>0</v>
          </cell>
          <cell r="IY952">
            <v>0</v>
          </cell>
          <cell r="IZ952">
            <v>0</v>
          </cell>
          <cell r="JA952">
            <v>0</v>
          </cell>
          <cell r="JB952">
            <v>0</v>
          </cell>
          <cell r="JC952">
            <v>0</v>
          </cell>
          <cell r="JD952">
            <v>0</v>
          </cell>
          <cell r="JE952">
            <v>0</v>
          </cell>
          <cell r="JF952">
            <v>0</v>
          </cell>
          <cell r="JG952">
            <v>0</v>
          </cell>
          <cell r="JH952">
            <v>0</v>
          </cell>
          <cell r="JI952">
            <v>0</v>
          </cell>
          <cell r="JJ952">
            <v>0</v>
          </cell>
          <cell r="JK952">
            <v>0</v>
          </cell>
          <cell r="JL952">
            <v>0</v>
          </cell>
          <cell r="JM952">
            <v>0</v>
          </cell>
          <cell r="JN952">
            <v>0</v>
          </cell>
          <cell r="JO952">
            <v>0</v>
          </cell>
          <cell r="JP952">
            <v>0</v>
          </cell>
          <cell r="JQ952">
            <v>0</v>
          </cell>
        </row>
        <row r="953">
          <cell r="D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0</v>
          </cell>
          <cell r="FI953">
            <v>0</v>
          </cell>
          <cell r="FJ953">
            <v>0</v>
          </cell>
          <cell r="FK953">
            <v>0</v>
          </cell>
          <cell r="FL953">
            <v>0</v>
          </cell>
          <cell r="FM953">
            <v>0</v>
          </cell>
          <cell r="FN953">
            <v>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0</v>
          </cell>
          <cell r="GG953">
            <v>0</v>
          </cell>
          <cell r="GH953">
            <v>0</v>
          </cell>
          <cell r="GI953">
            <v>0</v>
          </cell>
          <cell r="GJ953">
            <v>0</v>
          </cell>
          <cell r="GK953">
            <v>0</v>
          </cell>
          <cell r="GL953">
            <v>0</v>
          </cell>
          <cell r="GM953">
            <v>0</v>
          </cell>
          <cell r="GN953">
            <v>0</v>
          </cell>
          <cell r="GO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0</v>
          </cell>
          <cell r="GT953">
            <v>0</v>
          </cell>
          <cell r="GU953">
            <v>0</v>
          </cell>
          <cell r="GV953">
            <v>0</v>
          </cell>
          <cell r="GW953">
            <v>0</v>
          </cell>
          <cell r="GX953">
            <v>0</v>
          </cell>
          <cell r="GY953">
            <v>0</v>
          </cell>
          <cell r="GZ953">
            <v>0</v>
          </cell>
          <cell r="HA953">
            <v>0</v>
          </cell>
          <cell r="HB953">
            <v>0</v>
          </cell>
          <cell r="HC953">
            <v>0</v>
          </cell>
          <cell r="HD953">
            <v>0</v>
          </cell>
          <cell r="HE953">
            <v>0</v>
          </cell>
          <cell r="HF953">
            <v>0</v>
          </cell>
          <cell r="HG953">
            <v>0</v>
          </cell>
          <cell r="HH953">
            <v>0</v>
          </cell>
          <cell r="HI953">
            <v>0</v>
          </cell>
          <cell r="HJ953">
            <v>0</v>
          </cell>
          <cell r="HK953">
            <v>0</v>
          </cell>
          <cell r="HL953">
            <v>0</v>
          </cell>
          <cell r="HM953">
            <v>0</v>
          </cell>
          <cell r="HN953">
            <v>0</v>
          </cell>
          <cell r="HO953">
            <v>0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0</v>
          </cell>
          <cell r="HV953">
            <v>0</v>
          </cell>
          <cell r="HW953">
            <v>0</v>
          </cell>
          <cell r="HX953">
            <v>0</v>
          </cell>
          <cell r="HY953">
            <v>0</v>
          </cell>
          <cell r="HZ953">
            <v>0</v>
          </cell>
          <cell r="IA953">
            <v>0</v>
          </cell>
          <cell r="IB953">
            <v>0</v>
          </cell>
          <cell r="IC953">
            <v>0</v>
          </cell>
          <cell r="ID953">
            <v>0</v>
          </cell>
          <cell r="IE953">
            <v>0</v>
          </cell>
          <cell r="IF953">
            <v>0</v>
          </cell>
          <cell r="IG953">
            <v>0</v>
          </cell>
          <cell r="IH953">
            <v>0</v>
          </cell>
          <cell r="II953">
            <v>0</v>
          </cell>
          <cell r="IJ953">
            <v>0</v>
          </cell>
          <cell r="IK953">
            <v>0</v>
          </cell>
          <cell r="IL953">
            <v>0</v>
          </cell>
          <cell r="IM953">
            <v>0</v>
          </cell>
          <cell r="IN953">
            <v>0</v>
          </cell>
          <cell r="IO953">
            <v>0</v>
          </cell>
          <cell r="IP953">
            <v>0</v>
          </cell>
          <cell r="IQ953">
            <v>0</v>
          </cell>
          <cell r="IR953">
            <v>0</v>
          </cell>
          <cell r="IS953">
            <v>0</v>
          </cell>
          <cell r="IT953">
            <v>0</v>
          </cell>
          <cell r="IU953">
            <v>0</v>
          </cell>
          <cell r="IV953">
            <v>0</v>
          </cell>
          <cell r="IW953">
            <v>0</v>
          </cell>
          <cell r="IX953">
            <v>0</v>
          </cell>
          <cell r="IY953">
            <v>0</v>
          </cell>
          <cell r="IZ953">
            <v>0</v>
          </cell>
          <cell r="JA953">
            <v>0</v>
          </cell>
          <cell r="JB953">
            <v>0</v>
          </cell>
          <cell r="JC953">
            <v>0</v>
          </cell>
          <cell r="JD953">
            <v>0</v>
          </cell>
          <cell r="JE953">
            <v>0</v>
          </cell>
          <cell r="JF953">
            <v>0</v>
          </cell>
          <cell r="JG953">
            <v>0</v>
          </cell>
          <cell r="JH953">
            <v>0</v>
          </cell>
          <cell r="JI953">
            <v>0</v>
          </cell>
          <cell r="JJ953">
            <v>0</v>
          </cell>
          <cell r="JK953">
            <v>0</v>
          </cell>
          <cell r="JL953">
            <v>0</v>
          </cell>
          <cell r="JM953">
            <v>0</v>
          </cell>
          <cell r="JN953">
            <v>0</v>
          </cell>
          <cell r="JO953">
            <v>0</v>
          </cell>
          <cell r="JP953">
            <v>0</v>
          </cell>
          <cell r="JQ953">
            <v>0</v>
          </cell>
        </row>
        <row r="954">
          <cell r="D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  <cell r="EE954">
            <v>0</v>
          </cell>
          <cell r="EF954">
            <v>0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0</v>
          </cell>
          <cell r="FF954">
            <v>0</v>
          </cell>
          <cell r="FG954">
            <v>0</v>
          </cell>
          <cell r="FH954">
            <v>0</v>
          </cell>
          <cell r="FI954">
            <v>0</v>
          </cell>
          <cell r="FJ954">
            <v>0</v>
          </cell>
          <cell r="FK954">
            <v>0</v>
          </cell>
          <cell r="FL954">
            <v>0</v>
          </cell>
          <cell r="FM954">
            <v>0</v>
          </cell>
          <cell r="FN954">
            <v>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0</v>
          </cell>
          <cell r="GD954">
            <v>0</v>
          </cell>
          <cell r="GE954">
            <v>0</v>
          </cell>
          <cell r="GF954">
            <v>0</v>
          </cell>
          <cell r="GG954">
            <v>0</v>
          </cell>
          <cell r="GH954">
            <v>0</v>
          </cell>
          <cell r="GI954">
            <v>0</v>
          </cell>
          <cell r="GJ954">
            <v>0</v>
          </cell>
          <cell r="GK954">
            <v>0</v>
          </cell>
          <cell r="GL954">
            <v>0</v>
          </cell>
          <cell r="GM954">
            <v>0</v>
          </cell>
          <cell r="GN954">
            <v>0</v>
          </cell>
          <cell r="GO954">
            <v>0</v>
          </cell>
          <cell r="GP954">
            <v>0</v>
          </cell>
          <cell r="GQ954">
            <v>0</v>
          </cell>
          <cell r="GR954">
            <v>0</v>
          </cell>
          <cell r="GS954">
            <v>0</v>
          </cell>
          <cell r="GT954">
            <v>0</v>
          </cell>
          <cell r="GU954">
            <v>0</v>
          </cell>
          <cell r="GV954">
            <v>0</v>
          </cell>
          <cell r="GW954">
            <v>0</v>
          </cell>
          <cell r="GX954">
            <v>0</v>
          </cell>
          <cell r="GY954">
            <v>0</v>
          </cell>
          <cell r="GZ954">
            <v>0</v>
          </cell>
          <cell r="HA954">
            <v>0</v>
          </cell>
          <cell r="HB954">
            <v>0</v>
          </cell>
          <cell r="HC954">
            <v>0</v>
          </cell>
          <cell r="HD954">
            <v>0</v>
          </cell>
          <cell r="HE954">
            <v>0</v>
          </cell>
          <cell r="HF954">
            <v>0</v>
          </cell>
          <cell r="HG954">
            <v>0</v>
          </cell>
          <cell r="HH954">
            <v>0</v>
          </cell>
          <cell r="HI954">
            <v>0</v>
          </cell>
          <cell r="HJ954">
            <v>0</v>
          </cell>
          <cell r="HK954">
            <v>0</v>
          </cell>
          <cell r="HL954">
            <v>0</v>
          </cell>
          <cell r="HM954">
            <v>0</v>
          </cell>
          <cell r="HN954">
            <v>0</v>
          </cell>
          <cell r="HO954">
            <v>0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0</v>
          </cell>
          <cell r="HU954">
            <v>0</v>
          </cell>
          <cell r="HV954">
            <v>0</v>
          </cell>
          <cell r="HW954">
            <v>0</v>
          </cell>
          <cell r="HX954">
            <v>0</v>
          </cell>
          <cell r="HY954">
            <v>0</v>
          </cell>
          <cell r="HZ954">
            <v>0</v>
          </cell>
          <cell r="IA954">
            <v>0</v>
          </cell>
          <cell r="IB954">
            <v>0</v>
          </cell>
          <cell r="IC954">
            <v>0</v>
          </cell>
          <cell r="ID954">
            <v>0</v>
          </cell>
          <cell r="IE954">
            <v>0</v>
          </cell>
          <cell r="IF954">
            <v>0</v>
          </cell>
          <cell r="IG954">
            <v>0</v>
          </cell>
          <cell r="IH954">
            <v>0</v>
          </cell>
          <cell r="II954">
            <v>0</v>
          </cell>
          <cell r="IJ954">
            <v>0</v>
          </cell>
          <cell r="IK954">
            <v>0</v>
          </cell>
          <cell r="IL954">
            <v>0</v>
          </cell>
          <cell r="IM954">
            <v>0</v>
          </cell>
          <cell r="IN954">
            <v>0</v>
          </cell>
          <cell r="IO954">
            <v>0</v>
          </cell>
          <cell r="IP954">
            <v>0</v>
          </cell>
          <cell r="IQ954">
            <v>0</v>
          </cell>
          <cell r="IR954">
            <v>0</v>
          </cell>
          <cell r="IS954">
            <v>0</v>
          </cell>
          <cell r="IT954">
            <v>0</v>
          </cell>
          <cell r="IU954">
            <v>0</v>
          </cell>
          <cell r="IV954">
            <v>0</v>
          </cell>
          <cell r="IW954">
            <v>0</v>
          </cell>
          <cell r="IX954">
            <v>0</v>
          </cell>
          <cell r="IY954">
            <v>0</v>
          </cell>
          <cell r="IZ954">
            <v>0</v>
          </cell>
          <cell r="JA954">
            <v>0</v>
          </cell>
          <cell r="JB954">
            <v>0</v>
          </cell>
          <cell r="JC954">
            <v>0</v>
          </cell>
          <cell r="JD954">
            <v>0</v>
          </cell>
          <cell r="JE954">
            <v>0</v>
          </cell>
          <cell r="JF954">
            <v>0</v>
          </cell>
          <cell r="JG954">
            <v>0</v>
          </cell>
          <cell r="JH954">
            <v>0</v>
          </cell>
          <cell r="JI954">
            <v>0</v>
          </cell>
          <cell r="JJ954">
            <v>0</v>
          </cell>
          <cell r="JK954">
            <v>0</v>
          </cell>
          <cell r="JL954">
            <v>0</v>
          </cell>
          <cell r="JM954">
            <v>0</v>
          </cell>
          <cell r="JN954">
            <v>0</v>
          </cell>
          <cell r="JO954">
            <v>0</v>
          </cell>
          <cell r="JP954">
            <v>0</v>
          </cell>
          <cell r="JQ954">
            <v>0</v>
          </cell>
        </row>
        <row r="955">
          <cell r="D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0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0</v>
          </cell>
          <cell r="GD955">
            <v>0</v>
          </cell>
          <cell r="GE955">
            <v>0</v>
          </cell>
          <cell r="GF955">
            <v>0</v>
          </cell>
          <cell r="GG955">
            <v>0</v>
          </cell>
          <cell r="GH955">
            <v>0</v>
          </cell>
          <cell r="GI955">
            <v>0</v>
          </cell>
          <cell r="GJ955">
            <v>0</v>
          </cell>
          <cell r="GK955">
            <v>0</v>
          </cell>
          <cell r="GL955">
            <v>0</v>
          </cell>
          <cell r="GM955">
            <v>0</v>
          </cell>
          <cell r="GN955">
            <v>0</v>
          </cell>
          <cell r="GO955">
            <v>0</v>
          </cell>
          <cell r="GP955">
            <v>0</v>
          </cell>
          <cell r="GQ955">
            <v>0</v>
          </cell>
          <cell r="GR955">
            <v>0</v>
          </cell>
          <cell r="GS955">
            <v>0</v>
          </cell>
          <cell r="GT955">
            <v>0</v>
          </cell>
          <cell r="GU955">
            <v>0</v>
          </cell>
          <cell r="GV955">
            <v>0</v>
          </cell>
          <cell r="GW955">
            <v>0</v>
          </cell>
          <cell r="GX955">
            <v>0</v>
          </cell>
          <cell r="GY955">
            <v>0</v>
          </cell>
          <cell r="GZ955">
            <v>0</v>
          </cell>
          <cell r="HA955">
            <v>0</v>
          </cell>
          <cell r="HB955">
            <v>0</v>
          </cell>
          <cell r="HC955">
            <v>0</v>
          </cell>
          <cell r="HD955">
            <v>0</v>
          </cell>
          <cell r="HE955">
            <v>0</v>
          </cell>
          <cell r="HF955">
            <v>0</v>
          </cell>
          <cell r="HG955">
            <v>0</v>
          </cell>
          <cell r="HH955">
            <v>0</v>
          </cell>
          <cell r="HI955">
            <v>0</v>
          </cell>
          <cell r="HJ955">
            <v>0</v>
          </cell>
          <cell r="HK955">
            <v>0</v>
          </cell>
          <cell r="HL955">
            <v>0</v>
          </cell>
          <cell r="HM955">
            <v>0</v>
          </cell>
          <cell r="HN955">
            <v>0</v>
          </cell>
          <cell r="HO955">
            <v>0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0</v>
          </cell>
          <cell r="HU955">
            <v>0</v>
          </cell>
          <cell r="HV955">
            <v>0</v>
          </cell>
          <cell r="HW955">
            <v>0</v>
          </cell>
          <cell r="HX955">
            <v>0</v>
          </cell>
          <cell r="HY955">
            <v>0</v>
          </cell>
          <cell r="HZ955">
            <v>0</v>
          </cell>
          <cell r="IA955">
            <v>0</v>
          </cell>
          <cell r="IB955">
            <v>0</v>
          </cell>
          <cell r="IC955">
            <v>0</v>
          </cell>
          <cell r="ID955">
            <v>0</v>
          </cell>
          <cell r="IE955">
            <v>0</v>
          </cell>
          <cell r="IF955">
            <v>0</v>
          </cell>
          <cell r="IG955">
            <v>0</v>
          </cell>
          <cell r="IH955">
            <v>0</v>
          </cell>
          <cell r="II955">
            <v>0</v>
          </cell>
          <cell r="IJ955">
            <v>0</v>
          </cell>
          <cell r="IK955">
            <v>0</v>
          </cell>
          <cell r="IL955">
            <v>0</v>
          </cell>
          <cell r="IM955">
            <v>0</v>
          </cell>
          <cell r="IN955">
            <v>0</v>
          </cell>
          <cell r="IO955">
            <v>0</v>
          </cell>
          <cell r="IP955">
            <v>0</v>
          </cell>
          <cell r="IQ955">
            <v>0</v>
          </cell>
          <cell r="IR955">
            <v>0</v>
          </cell>
          <cell r="IS955">
            <v>0</v>
          </cell>
          <cell r="IT955">
            <v>0</v>
          </cell>
          <cell r="IU955">
            <v>0</v>
          </cell>
          <cell r="IV955">
            <v>0</v>
          </cell>
          <cell r="IW955">
            <v>0</v>
          </cell>
          <cell r="IX955">
            <v>0</v>
          </cell>
          <cell r="IY955">
            <v>0</v>
          </cell>
          <cell r="IZ955">
            <v>0</v>
          </cell>
          <cell r="JA955">
            <v>0</v>
          </cell>
          <cell r="JB955">
            <v>0</v>
          </cell>
          <cell r="JC955">
            <v>0</v>
          </cell>
          <cell r="JD955">
            <v>0</v>
          </cell>
          <cell r="JE955">
            <v>0</v>
          </cell>
          <cell r="JF955">
            <v>0</v>
          </cell>
          <cell r="JG955">
            <v>0</v>
          </cell>
          <cell r="JH955">
            <v>0</v>
          </cell>
          <cell r="JI955">
            <v>0</v>
          </cell>
          <cell r="JJ955">
            <v>0</v>
          </cell>
          <cell r="JK955">
            <v>0</v>
          </cell>
          <cell r="JL955">
            <v>0</v>
          </cell>
          <cell r="JM955">
            <v>0</v>
          </cell>
          <cell r="JN955">
            <v>0</v>
          </cell>
          <cell r="JO955">
            <v>0</v>
          </cell>
          <cell r="JP955">
            <v>0</v>
          </cell>
          <cell r="JQ955">
            <v>0</v>
          </cell>
        </row>
        <row r="956">
          <cell r="D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  <cell r="EE956">
            <v>0</v>
          </cell>
          <cell r="EF956">
            <v>0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0</v>
          </cell>
          <cell r="FF956">
            <v>0</v>
          </cell>
          <cell r="FG956">
            <v>0</v>
          </cell>
          <cell r="FH956">
            <v>0</v>
          </cell>
          <cell r="FI956">
            <v>0</v>
          </cell>
          <cell r="FJ956">
            <v>0</v>
          </cell>
          <cell r="FK956">
            <v>0</v>
          </cell>
          <cell r="FL956">
            <v>0</v>
          </cell>
          <cell r="FM956">
            <v>0</v>
          </cell>
          <cell r="FN956">
            <v>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0</v>
          </cell>
          <cell r="GD956">
            <v>0</v>
          </cell>
          <cell r="GE956">
            <v>0</v>
          </cell>
          <cell r="GF956">
            <v>0</v>
          </cell>
          <cell r="GG956">
            <v>0</v>
          </cell>
          <cell r="GH956">
            <v>0</v>
          </cell>
          <cell r="GI956">
            <v>0</v>
          </cell>
          <cell r="GJ956">
            <v>0</v>
          </cell>
          <cell r="GK956">
            <v>0</v>
          </cell>
          <cell r="GL956">
            <v>0</v>
          </cell>
          <cell r="GM956">
            <v>0</v>
          </cell>
          <cell r="GN956">
            <v>0</v>
          </cell>
          <cell r="GO956">
            <v>0</v>
          </cell>
          <cell r="GP956">
            <v>0</v>
          </cell>
          <cell r="GQ956">
            <v>0</v>
          </cell>
          <cell r="GR956">
            <v>0</v>
          </cell>
          <cell r="GS956">
            <v>0</v>
          </cell>
          <cell r="GT956">
            <v>0</v>
          </cell>
          <cell r="GU956">
            <v>0</v>
          </cell>
          <cell r="GV956">
            <v>0</v>
          </cell>
          <cell r="GW956">
            <v>0</v>
          </cell>
          <cell r="GX956">
            <v>0</v>
          </cell>
          <cell r="GY956">
            <v>0</v>
          </cell>
          <cell r="GZ956">
            <v>0</v>
          </cell>
          <cell r="HA956">
            <v>0</v>
          </cell>
          <cell r="HB956">
            <v>0</v>
          </cell>
          <cell r="HC956">
            <v>0</v>
          </cell>
          <cell r="HD956">
            <v>0</v>
          </cell>
          <cell r="HE956">
            <v>0</v>
          </cell>
          <cell r="HF956">
            <v>0</v>
          </cell>
          <cell r="HG956">
            <v>0</v>
          </cell>
          <cell r="HH956">
            <v>0</v>
          </cell>
          <cell r="HI956">
            <v>0</v>
          </cell>
          <cell r="HJ956">
            <v>0</v>
          </cell>
          <cell r="HK956">
            <v>0</v>
          </cell>
          <cell r="HL956">
            <v>0</v>
          </cell>
          <cell r="HM956">
            <v>0</v>
          </cell>
          <cell r="HN956">
            <v>0</v>
          </cell>
          <cell r="HO956">
            <v>0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0</v>
          </cell>
          <cell r="HU956">
            <v>0</v>
          </cell>
          <cell r="HV956">
            <v>0</v>
          </cell>
          <cell r="HW956">
            <v>0</v>
          </cell>
          <cell r="HX956">
            <v>0</v>
          </cell>
          <cell r="HY956">
            <v>0</v>
          </cell>
          <cell r="HZ956">
            <v>0</v>
          </cell>
          <cell r="IA956">
            <v>0</v>
          </cell>
          <cell r="IB956">
            <v>0</v>
          </cell>
          <cell r="IC956">
            <v>0</v>
          </cell>
          <cell r="ID956">
            <v>0</v>
          </cell>
          <cell r="IE956">
            <v>0</v>
          </cell>
          <cell r="IF956">
            <v>0</v>
          </cell>
          <cell r="IG956">
            <v>0</v>
          </cell>
          <cell r="IH956">
            <v>0</v>
          </cell>
          <cell r="II956">
            <v>0</v>
          </cell>
          <cell r="IJ956">
            <v>0</v>
          </cell>
          <cell r="IK956">
            <v>0</v>
          </cell>
          <cell r="IL956">
            <v>0</v>
          </cell>
          <cell r="IM956">
            <v>0</v>
          </cell>
          <cell r="IN956">
            <v>0</v>
          </cell>
          <cell r="IO956">
            <v>0</v>
          </cell>
          <cell r="IP956">
            <v>0</v>
          </cell>
          <cell r="IQ956">
            <v>0</v>
          </cell>
          <cell r="IR956">
            <v>0</v>
          </cell>
          <cell r="IS956">
            <v>0</v>
          </cell>
          <cell r="IT956">
            <v>0</v>
          </cell>
          <cell r="IU956">
            <v>0</v>
          </cell>
          <cell r="IV956">
            <v>0</v>
          </cell>
          <cell r="IW956">
            <v>0</v>
          </cell>
          <cell r="IX956">
            <v>0</v>
          </cell>
          <cell r="IY956">
            <v>0</v>
          </cell>
          <cell r="IZ956">
            <v>0</v>
          </cell>
          <cell r="JA956">
            <v>0</v>
          </cell>
          <cell r="JB956">
            <v>0</v>
          </cell>
          <cell r="JC956">
            <v>0</v>
          </cell>
          <cell r="JD956">
            <v>0</v>
          </cell>
          <cell r="JE956">
            <v>0</v>
          </cell>
          <cell r="JF956">
            <v>0</v>
          </cell>
          <cell r="JG956">
            <v>0</v>
          </cell>
          <cell r="JH956">
            <v>0</v>
          </cell>
          <cell r="JI956">
            <v>0</v>
          </cell>
          <cell r="JJ956">
            <v>0</v>
          </cell>
          <cell r="JK956">
            <v>0</v>
          </cell>
          <cell r="JL956">
            <v>0</v>
          </cell>
          <cell r="JM956">
            <v>0</v>
          </cell>
          <cell r="JN956">
            <v>0</v>
          </cell>
          <cell r="JO956">
            <v>0</v>
          </cell>
          <cell r="JP956">
            <v>0</v>
          </cell>
          <cell r="JQ956">
            <v>0</v>
          </cell>
        </row>
        <row r="957">
          <cell r="D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  <cell r="EE957">
            <v>0</v>
          </cell>
          <cell r="EF957">
            <v>0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0</v>
          </cell>
          <cell r="FF957">
            <v>0</v>
          </cell>
          <cell r="FG957">
            <v>0</v>
          </cell>
          <cell r="FH957">
            <v>0</v>
          </cell>
          <cell r="FI957">
            <v>0</v>
          </cell>
          <cell r="FJ957">
            <v>0</v>
          </cell>
          <cell r="FK957">
            <v>0</v>
          </cell>
          <cell r="FL957">
            <v>0</v>
          </cell>
          <cell r="FM957">
            <v>0</v>
          </cell>
          <cell r="FN957">
            <v>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0</v>
          </cell>
          <cell r="GD957">
            <v>0</v>
          </cell>
          <cell r="GE957">
            <v>0</v>
          </cell>
          <cell r="GF957">
            <v>0</v>
          </cell>
          <cell r="GG957">
            <v>0</v>
          </cell>
          <cell r="GH957">
            <v>0</v>
          </cell>
          <cell r="GI957">
            <v>0</v>
          </cell>
          <cell r="GJ957">
            <v>0</v>
          </cell>
          <cell r="GK957">
            <v>0</v>
          </cell>
          <cell r="GL957">
            <v>0</v>
          </cell>
          <cell r="GM957">
            <v>0</v>
          </cell>
          <cell r="GN957">
            <v>0</v>
          </cell>
          <cell r="GO957">
            <v>0</v>
          </cell>
          <cell r="GP957">
            <v>0</v>
          </cell>
          <cell r="GQ957">
            <v>0</v>
          </cell>
          <cell r="GR957">
            <v>0</v>
          </cell>
          <cell r="GS957">
            <v>0</v>
          </cell>
          <cell r="GT957">
            <v>0</v>
          </cell>
          <cell r="GU957">
            <v>0</v>
          </cell>
          <cell r="GV957">
            <v>0</v>
          </cell>
          <cell r="GW957">
            <v>0</v>
          </cell>
          <cell r="GX957">
            <v>0</v>
          </cell>
          <cell r="GY957">
            <v>0</v>
          </cell>
          <cell r="GZ957">
            <v>0</v>
          </cell>
          <cell r="HA957">
            <v>0</v>
          </cell>
          <cell r="HB957">
            <v>0</v>
          </cell>
          <cell r="HC957">
            <v>0</v>
          </cell>
          <cell r="HD957">
            <v>0</v>
          </cell>
          <cell r="HE957">
            <v>0</v>
          </cell>
          <cell r="HF957">
            <v>0</v>
          </cell>
          <cell r="HG957">
            <v>0</v>
          </cell>
          <cell r="HH957">
            <v>0</v>
          </cell>
          <cell r="HI957">
            <v>0</v>
          </cell>
          <cell r="HJ957">
            <v>0</v>
          </cell>
          <cell r="HK957">
            <v>0</v>
          </cell>
          <cell r="HL957">
            <v>0</v>
          </cell>
          <cell r="HM957">
            <v>0</v>
          </cell>
          <cell r="HN957">
            <v>0</v>
          </cell>
          <cell r="HO957">
            <v>0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0</v>
          </cell>
          <cell r="HU957">
            <v>0</v>
          </cell>
          <cell r="HV957">
            <v>0</v>
          </cell>
          <cell r="HW957">
            <v>0</v>
          </cell>
          <cell r="HX957">
            <v>0</v>
          </cell>
          <cell r="HY957">
            <v>0</v>
          </cell>
          <cell r="HZ957">
            <v>0</v>
          </cell>
          <cell r="IA957">
            <v>0</v>
          </cell>
          <cell r="IB957">
            <v>0</v>
          </cell>
          <cell r="IC957">
            <v>0</v>
          </cell>
          <cell r="ID957">
            <v>0</v>
          </cell>
          <cell r="IE957">
            <v>0</v>
          </cell>
          <cell r="IF957">
            <v>0</v>
          </cell>
          <cell r="IG957">
            <v>0</v>
          </cell>
          <cell r="IH957">
            <v>0</v>
          </cell>
          <cell r="II957">
            <v>0</v>
          </cell>
          <cell r="IJ957">
            <v>0</v>
          </cell>
          <cell r="IK957">
            <v>0</v>
          </cell>
          <cell r="IL957">
            <v>0</v>
          </cell>
          <cell r="IM957">
            <v>0</v>
          </cell>
          <cell r="IN957">
            <v>0</v>
          </cell>
          <cell r="IO957">
            <v>0</v>
          </cell>
          <cell r="IP957">
            <v>0</v>
          </cell>
          <cell r="IQ957">
            <v>0</v>
          </cell>
          <cell r="IR957">
            <v>0</v>
          </cell>
          <cell r="IS957">
            <v>0</v>
          </cell>
          <cell r="IT957">
            <v>0</v>
          </cell>
          <cell r="IU957">
            <v>0</v>
          </cell>
          <cell r="IV957">
            <v>0</v>
          </cell>
          <cell r="IW957">
            <v>0</v>
          </cell>
          <cell r="IX957">
            <v>0</v>
          </cell>
          <cell r="IY957">
            <v>0</v>
          </cell>
          <cell r="IZ957">
            <v>0</v>
          </cell>
          <cell r="JA957">
            <v>0</v>
          </cell>
          <cell r="JB957">
            <v>0</v>
          </cell>
          <cell r="JC957">
            <v>0</v>
          </cell>
          <cell r="JD957">
            <v>0</v>
          </cell>
          <cell r="JE957">
            <v>0</v>
          </cell>
          <cell r="JF957">
            <v>0</v>
          </cell>
          <cell r="JG957">
            <v>0</v>
          </cell>
          <cell r="JH957">
            <v>0</v>
          </cell>
          <cell r="JI957">
            <v>0</v>
          </cell>
          <cell r="JJ957">
            <v>0</v>
          </cell>
          <cell r="JK957">
            <v>0</v>
          </cell>
          <cell r="JL957">
            <v>0</v>
          </cell>
          <cell r="JM957">
            <v>0</v>
          </cell>
          <cell r="JN957">
            <v>0</v>
          </cell>
          <cell r="JO957">
            <v>0</v>
          </cell>
          <cell r="JP957">
            <v>0</v>
          </cell>
          <cell r="JQ957">
            <v>0</v>
          </cell>
        </row>
        <row r="958">
          <cell r="D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0</v>
          </cell>
          <cell r="FF958">
            <v>0</v>
          </cell>
          <cell r="FG958">
            <v>0</v>
          </cell>
          <cell r="FH958">
            <v>0</v>
          </cell>
          <cell r="FI958">
            <v>0</v>
          </cell>
          <cell r="FJ958">
            <v>0</v>
          </cell>
          <cell r="FK958">
            <v>0</v>
          </cell>
          <cell r="FL958">
            <v>0</v>
          </cell>
          <cell r="FM958">
            <v>0</v>
          </cell>
          <cell r="FN958">
            <v>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0</v>
          </cell>
          <cell r="GD958">
            <v>0</v>
          </cell>
          <cell r="GE958">
            <v>0</v>
          </cell>
          <cell r="GF958">
            <v>0</v>
          </cell>
          <cell r="GG958">
            <v>0</v>
          </cell>
          <cell r="GH958">
            <v>0</v>
          </cell>
          <cell r="GI958">
            <v>0</v>
          </cell>
          <cell r="GJ958">
            <v>0</v>
          </cell>
          <cell r="GK958">
            <v>0</v>
          </cell>
          <cell r="GL958">
            <v>0</v>
          </cell>
          <cell r="GM958">
            <v>0</v>
          </cell>
          <cell r="GN958">
            <v>0</v>
          </cell>
          <cell r="GO958">
            <v>0</v>
          </cell>
          <cell r="GP958">
            <v>0</v>
          </cell>
          <cell r="GQ958">
            <v>0</v>
          </cell>
          <cell r="GR958">
            <v>0</v>
          </cell>
          <cell r="GS958">
            <v>0</v>
          </cell>
          <cell r="GT958">
            <v>0</v>
          </cell>
          <cell r="GU958">
            <v>0</v>
          </cell>
          <cell r="GV958">
            <v>0</v>
          </cell>
          <cell r="GW958">
            <v>0</v>
          </cell>
          <cell r="GX958">
            <v>0</v>
          </cell>
          <cell r="GY958">
            <v>0</v>
          </cell>
          <cell r="GZ958">
            <v>0</v>
          </cell>
          <cell r="HA958">
            <v>0</v>
          </cell>
          <cell r="HB958">
            <v>0</v>
          </cell>
          <cell r="HC958">
            <v>0</v>
          </cell>
          <cell r="HD958">
            <v>0</v>
          </cell>
          <cell r="HE958">
            <v>0</v>
          </cell>
          <cell r="HF958">
            <v>0</v>
          </cell>
          <cell r="HG958">
            <v>0</v>
          </cell>
          <cell r="HH958">
            <v>0</v>
          </cell>
          <cell r="HI958">
            <v>0</v>
          </cell>
          <cell r="HJ958">
            <v>0</v>
          </cell>
          <cell r="HK958">
            <v>0</v>
          </cell>
          <cell r="HL958">
            <v>0</v>
          </cell>
          <cell r="HM958">
            <v>0</v>
          </cell>
          <cell r="HN958">
            <v>0</v>
          </cell>
          <cell r="HO958">
            <v>0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0</v>
          </cell>
          <cell r="HU958">
            <v>0</v>
          </cell>
          <cell r="HV958">
            <v>0</v>
          </cell>
          <cell r="HW958">
            <v>0</v>
          </cell>
          <cell r="HX958">
            <v>0</v>
          </cell>
          <cell r="HY958">
            <v>0</v>
          </cell>
          <cell r="HZ958">
            <v>0</v>
          </cell>
          <cell r="IA958">
            <v>0</v>
          </cell>
          <cell r="IB958">
            <v>0</v>
          </cell>
          <cell r="IC958">
            <v>0</v>
          </cell>
          <cell r="ID958">
            <v>0</v>
          </cell>
          <cell r="IE958">
            <v>0</v>
          </cell>
          <cell r="IF958">
            <v>0</v>
          </cell>
          <cell r="IG958">
            <v>0</v>
          </cell>
          <cell r="IH958">
            <v>0</v>
          </cell>
          <cell r="II958">
            <v>0</v>
          </cell>
          <cell r="IJ958">
            <v>0</v>
          </cell>
          <cell r="IK958">
            <v>0</v>
          </cell>
          <cell r="IL958">
            <v>0</v>
          </cell>
          <cell r="IM958">
            <v>0</v>
          </cell>
          <cell r="IN958">
            <v>0</v>
          </cell>
          <cell r="IO958">
            <v>0</v>
          </cell>
          <cell r="IP958">
            <v>0</v>
          </cell>
          <cell r="IQ958">
            <v>0</v>
          </cell>
          <cell r="IR958">
            <v>0</v>
          </cell>
          <cell r="IS958">
            <v>0</v>
          </cell>
          <cell r="IT958">
            <v>0</v>
          </cell>
          <cell r="IU958">
            <v>0</v>
          </cell>
          <cell r="IV958">
            <v>0</v>
          </cell>
          <cell r="IW958">
            <v>0</v>
          </cell>
          <cell r="IX958">
            <v>0</v>
          </cell>
          <cell r="IY958">
            <v>0</v>
          </cell>
          <cell r="IZ958">
            <v>0</v>
          </cell>
          <cell r="JA958">
            <v>0</v>
          </cell>
          <cell r="JB958">
            <v>0</v>
          </cell>
          <cell r="JC958">
            <v>0</v>
          </cell>
          <cell r="JD958">
            <v>0</v>
          </cell>
          <cell r="JE958">
            <v>0</v>
          </cell>
          <cell r="JF958">
            <v>0</v>
          </cell>
          <cell r="JG958">
            <v>0</v>
          </cell>
          <cell r="JH958">
            <v>0</v>
          </cell>
          <cell r="JI958">
            <v>0</v>
          </cell>
          <cell r="JJ958">
            <v>0</v>
          </cell>
          <cell r="JK958">
            <v>0</v>
          </cell>
          <cell r="JL958">
            <v>0</v>
          </cell>
          <cell r="JM958">
            <v>0</v>
          </cell>
          <cell r="JN958">
            <v>0</v>
          </cell>
          <cell r="JO958">
            <v>0</v>
          </cell>
          <cell r="JP958">
            <v>0</v>
          </cell>
          <cell r="JQ958">
            <v>0</v>
          </cell>
        </row>
        <row r="959">
          <cell r="D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  <cell r="EJ959">
            <v>0</v>
          </cell>
          <cell r="EK959">
            <v>0</v>
          </cell>
          <cell r="EL959">
            <v>0</v>
          </cell>
          <cell r="EM959">
            <v>0</v>
          </cell>
          <cell r="EN959">
            <v>0</v>
          </cell>
          <cell r="EO959">
            <v>0</v>
          </cell>
          <cell r="EP959">
            <v>0</v>
          </cell>
          <cell r="EQ959">
            <v>0</v>
          </cell>
          <cell r="ER959">
            <v>0</v>
          </cell>
          <cell r="ES959">
            <v>0</v>
          </cell>
          <cell r="ET959">
            <v>0</v>
          </cell>
          <cell r="EU959">
            <v>0</v>
          </cell>
          <cell r="EV959">
            <v>0</v>
          </cell>
          <cell r="EW959">
            <v>0</v>
          </cell>
          <cell r="EX959">
            <v>0</v>
          </cell>
          <cell r="EY959">
            <v>0</v>
          </cell>
          <cell r="EZ959">
            <v>0</v>
          </cell>
          <cell r="FA959">
            <v>0</v>
          </cell>
          <cell r="FB959">
            <v>0</v>
          </cell>
          <cell r="FC959">
            <v>0</v>
          </cell>
          <cell r="FD959">
            <v>0</v>
          </cell>
          <cell r="FE959">
            <v>0</v>
          </cell>
          <cell r="FF959">
            <v>0</v>
          </cell>
          <cell r="FG959">
            <v>0</v>
          </cell>
          <cell r="FH959">
            <v>0</v>
          </cell>
          <cell r="FI959">
            <v>0</v>
          </cell>
          <cell r="FJ959">
            <v>0</v>
          </cell>
          <cell r="FK959">
            <v>0</v>
          </cell>
          <cell r="FL959">
            <v>0</v>
          </cell>
          <cell r="FM959">
            <v>0</v>
          </cell>
          <cell r="FN959">
            <v>0</v>
          </cell>
          <cell r="FO959">
            <v>0</v>
          </cell>
          <cell r="FP959">
            <v>0</v>
          </cell>
          <cell r="FQ959">
            <v>0</v>
          </cell>
          <cell r="FR959">
            <v>0</v>
          </cell>
          <cell r="FS959">
            <v>0</v>
          </cell>
          <cell r="FT959">
            <v>0</v>
          </cell>
          <cell r="FU959">
            <v>0</v>
          </cell>
          <cell r="FV959">
            <v>0</v>
          </cell>
          <cell r="FW959">
            <v>0</v>
          </cell>
          <cell r="FX959">
            <v>0</v>
          </cell>
          <cell r="FY959">
            <v>0</v>
          </cell>
          <cell r="FZ959">
            <v>0</v>
          </cell>
          <cell r="GA959">
            <v>0</v>
          </cell>
          <cell r="GB959">
            <v>0</v>
          </cell>
          <cell r="GC959">
            <v>0</v>
          </cell>
          <cell r="GD959">
            <v>0</v>
          </cell>
          <cell r="GE959">
            <v>0</v>
          </cell>
          <cell r="GF959">
            <v>0</v>
          </cell>
          <cell r="GG959">
            <v>0</v>
          </cell>
          <cell r="GH959">
            <v>0</v>
          </cell>
          <cell r="GI959">
            <v>0</v>
          </cell>
          <cell r="GJ959">
            <v>0</v>
          </cell>
          <cell r="GK959">
            <v>0</v>
          </cell>
          <cell r="GL959">
            <v>0</v>
          </cell>
          <cell r="GM959">
            <v>0</v>
          </cell>
          <cell r="GN959">
            <v>0</v>
          </cell>
          <cell r="GO959">
            <v>0</v>
          </cell>
          <cell r="GP959">
            <v>0</v>
          </cell>
          <cell r="GQ959">
            <v>0</v>
          </cell>
          <cell r="GR959">
            <v>0</v>
          </cell>
          <cell r="GS959">
            <v>0</v>
          </cell>
          <cell r="GT959">
            <v>0</v>
          </cell>
          <cell r="GU959">
            <v>0</v>
          </cell>
          <cell r="GV959">
            <v>0</v>
          </cell>
          <cell r="GW959">
            <v>0</v>
          </cell>
          <cell r="GX959">
            <v>0</v>
          </cell>
          <cell r="GY959">
            <v>0</v>
          </cell>
          <cell r="GZ959">
            <v>0</v>
          </cell>
          <cell r="HA959">
            <v>0</v>
          </cell>
          <cell r="HB959">
            <v>0</v>
          </cell>
          <cell r="HC959">
            <v>0</v>
          </cell>
          <cell r="HD959">
            <v>0</v>
          </cell>
          <cell r="HE959">
            <v>0</v>
          </cell>
          <cell r="HF959">
            <v>0</v>
          </cell>
          <cell r="HG959">
            <v>0</v>
          </cell>
          <cell r="HH959">
            <v>0</v>
          </cell>
          <cell r="HI959">
            <v>0</v>
          </cell>
          <cell r="HJ959">
            <v>0</v>
          </cell>
          <cell r="HK959">
            <v>0</v>
          </cell>
          <cell r="HL959">
            <v>0</v>
          </cell>
          <cell r="HM959">
            <v>0</v>
          </cell>
          <cell r="HN959">
            <v>0</v>
          </cell>
          <cell r="HO959">
            <v>0</v>
          </cell>
          <cell r="HP959">
            <v>0</v>
          </cell>
          <cell r="HQ959">
            <v>0</v>
          </cell>
          <cell r="HR959">
            <v>0</v>
          </cell>
          <cell r="HS959">
            <v>0</v>
          </cell>
          <cell r="HT959">
            <v>0</v>
          </cell>
          <cell r="HU959">
            <v>0</v>
          </cell>
          <cell r="HV959">
            <v>0</v>
          </cell>
          <cell r="HW959">
            <v>0</v>
          </cell>
          <cell r="HX959">
            <v>0</v>
          </cell>
          <cell r="HY959">
            <v>0</v>
          </cell>
          <cell r="HZ959">
            <v>0</v>
          </cell>
          <cell r="IA959">
            <v>0</v>
          </cell>
          <cell r="IB959">
            <v>0</v>
          </cell>
          <cell r="IC959">
            <v>0</v>
          </cell>
          <cell r="ID959">
            <v>0</v>
          </cell>
          <cell r="IE959">
            <v>0</v>
          </cell>
          <cell r="IF959">
            <v>0</v>
          </cell>
          <cell r="IG959">
            <v>0</v>
          </cell>
          <cell r="IH959">
            <v>0</v>
          </cell>
          <cell r="II959">
            <v>0</v>
          </cell>
          <cell r="IJ959">
            <v>0</v>
          </cell>
          <cell r="IK959">
            <v>0</v>
          </cell>
          <cell r="IL959">
            <v>0</v>
          </cell>
          <cell r="IM959">
            <v>0</v>
          </cell>
          <cell r="IN959">
            <v>0</v>
          </cell>
          <cell r="IO959">
            <v>0</v>
          </cell>
          <cell r="IP959">
            <v>0</v>
          </cell>
          <cell r="IQ959">
            <v>0</v>
          </cell>
          <cell r="IR959">
            <v>0</v>
          </cell>
          <cell r="IS959">
            <v>0</v>
          </cell>
          <cell r="IT959">
            <v>0</v>
          </cell>
          <cell r="IU959">
            <v>0</v>
          </cell>
          <cell r="IV959">
            <v>0</v>
          </cell>
          <cell r="IW959">
            <v>0</v>
          </cell>
          <cell r="IX959">
            <v>0</v>
          </cell>
          <cell r="IY959">
            <v>0</v>
          </cell>
          <cell r="IZ959">
            <v>0</v>
          </cell>
          <cell r="JA959">
            <v>0</v>
          </cell>
          <cell r="JB959">
            <v>0</v>
          </cell>
          <cell r="JC959">
            <v>0</v>
          </cell>
          <cell r="JD959">
            <v>0</v>
          </cell>
          <cell r="JE959">
            <v>0</v>
          </cell>
          <cell r="JF959">
            <v>0</v>
          </cell>
          <cell r="JG959">
            <v>0</v>
          </cell>
          <cell r="JH959">
            <v>0</v>
          </cell>
          <cell r="JI959">
            <v>0</v>
          </cell>
          <cell r="JJ959">
            <v>0</v>
          </cell>
          <cell r="JK959">
            <v>0</v>
          </cell>
          <cell r="JL959">
            <v>0</v>
          </cell>
          <cell r="JM959">
            <v>0</v>
          </cell>
          <cell r="JN959">
            <v>0</v>
          </cell>
          <cell r="JO959">
            <v>0</v>
          </cell>
          <cell r="JP959">
            <v>0</v>
          </cell>
          <cell r="JQ959">
            <v>0</v>
          </cell>
        </row>
        <row r="960">
          <cell r="D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0</v>
          </cell>
          <cell r="FG960">
            <v>0</v>
          </cell>
          <cell r="FH960">
            <v>0</v>
          </cell>
          <cell r="FI960">
            <v>0</v>
          </cell>
          <cell r="FJ960">
            <v>0</v>
          </cell>
          <cell r="FK960">
            <v>0</v>
          </cell>
          <cell r="FL960">
            <v>0</v>
          </cell>
          <cell r="FM960">
            <v>0</v>
          </cell>
          <cell r="FN960">
            <v>0</v>
          </cell>
          <cell r="FO960">
            <v>0</v>
          </cell>
          <cell r="FP960">
            <v>0</v>
          </cell>
          <cell r="FQ960">
            <v>0</v>
          </cell>
          <cell r="FR960">
            <v>0</v>
          </cell>
          <cell r="FS960">
            <v>0</v>
          </cell>
          <cell r="FT960">
            <v>0</v>
          </cell>
          <cell r="FU960">
            <v>0</v>
          </cell>
          <cell r="FV960">
            <v>0</v>
          </cell>
          <cell r="FW960">
            <v>0</v>
          </cell>
          <cell r="FX960">
            <v>0</v>
          </cell>
          <cell r="FY960">
            <v>0</v>
          </cell>
          <cell r="FZ960">
            <v>0</v>
          </cell>
          <cell r="GA960">
            <v>0</v>
          </cell>
          <cell r="GB960">
            <v>0</v>
          </cell>
          <cell r="GC960">
            <v>0</v>
          </cell>
          <cell r="GD960">
            <v>0</v>
          </cell>
          <cell r="GE960">
            <v>0</v>
          </cell>
          <cell r="GF960">
            <v>0</v>
          </cell>
          <cell r="GG960">
            <v>0</v>
          </cell>
          <cell r="GH960">
            <v>0</v>
          </cell>
          <cell r="GI960">
            <v>0</v>
          </cell>
          <cell r="GJ960">
            <v>0</v>
          </cell>
          <cell r="GK960">
            <v>0</v>
          </cell>
          <cell r="GL960">
            <v>0</v>
          </cell>
          <cell r="GM960">
            <v>0</v>
          </cell>
          <cell r="GN960">
            <v>0</v>
          </cell>
          <cell r="GO960">
            <v>0</v>
          </cell>
          <cell r="GP960">
            <v>0</v>
          </cell>
          <cell r="GQ960">
            <v>0</v>
          </cell>
          <cell r="GR960">
            <v>0</v>
          </cell>
          <cell r="GS960">
            <v>0</v>
          </cell>
          <cell r="GT960">
            <v>0</v>
          </cell>
          <cell r="GU960">
            <v>0</v>
          </cell>
          <cell r="GV960">
            <v>0</v>
          </cell>
          <cell r="GW960">
            <v>0</v>
          </cell>
          <cell r="GX960">
            <v>0</v>
          </cell>
          <cell r="GY960">
            <v>0</v>
          </cell>
          <cell r="GZ960">
            <v>0</v>
          </cell>
          <cell r="HA960">
            <v>0</v>
          </cell>
          <cell r="HB960">
            <v>0</v>
          </cell>
          <cell r="HC960">
            <v>0</v>
          </cell>
          <cell r="HD960">
            <v>0</v>
          </cell>
          <cell r="HE960">
            <v>0</v>
          </cell>
          <cell r="HF960">
            <v>0</v>
          </cell>
          <cell r="HG960">
            <v>0</v>
          </cell>
          <cell r="HH960">
            <v>0</v>
          </cell>
          <cell r="HI960">
            <v>0</v>
          </cell>
          <cell r="HJ960">
            <v>0</v>
          </cell>
          <cell r="HK960">
            <v>0</v>
          </cell>
          <cell r="HL960">
            <v>0</v>
          </cell>
          <cell r="HM960">
            <v>0</v>
          </cell>
          <cell r="HN960">
            <v>0</v>
          </cell>
          <cell r="HO960">
            <v>0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0</v>
          </cell>
          <cell r="HU960">
            <v>0</v>
          </cell>
          <cell r="HV960">
            <v>0</v>
          </cell>
          <cell r="HW960">
            <v>0</v>
          </cell>
          <cell r="HX960">
            <v>0</v>
          </cell>
          <cell r="HY960">
            <v>0</v>
          </cell>
          <cell r="HZ960">
            <v>0</v>
          </cell>
          <cell r="IA960">
            <v>0</v>
          </cell>
          <cell r="IB960">
            <v>0</v>
          </cell>
          <cell r="IC960">
            <v>0</v>
          </cell>
          <cell r="ID960">
            <v>0</v>
          </cell>
          <cell r="IE960">
            <v>0</v>
          </cell>
          <cell r="IF960">
            <v>0</v>
          </cell>
          <cell r="IG960">
            <v>0</v>
          </cell>
          <cell r="IH960">
            <v>0</v>
          </cell>
          <cell r="II960">
            <v>0</v>
          </cell>
          <cell r="IJ960">
            <v>0</v>
          </cell>
          <cell r="IK960">
            <v>0</v>
          </cell>
          <cell r="IL960">
            <v>0</v>
          </cell>
          <cell r="IM960">
            <v>0</v>
          </cell>
          <cell r="IN960">
            <v>0</v>
          </cell>
          <cell r="IO960">
            <v>0</v>
          </cell>
          <cell r="IP960">
            <v>0</v>
          </cell>
          <cell r="IQ960">
            <v>0</v>
          </cell>
          <cell r="IR960">
            <v>0</v>
          </cell>
          <cell r="IS960">
            <v>0</v>
          </cell>
          <cell r="IT960">
            <v>0</v>
          </cell>
          <cell r="IU960">
            <v>0</v>
          </cell>
          <cell r="IV960">
            <v>0</v>
          </cell>
          <cell r="IW960">
            <v>0</v>
          </cell>
          <cell r="IX960">
            <v>0</v>
          </cell>
          <cell r="IY960">
            <v>0</v>
          </cell>
          <cell r="IZ960">
            <v>0</v>
          </cell>
          <cell r="JA960">
            <v>0</v>
          </cell>
          <cell r="JB960">
            <v>0</v>
          </cell>
          <cell r="JC960">
            <v>0</v>
          </cell>
          <cell r="JD960">
            <v>0</v>
          </cell>
          <cell r="JE960">
            <v>0</v>
          </cell>
          <cell r="JF960">
            <v>0</v>
          </cell>
          <cell r="JG960">
            <v>0</v>
          </cell>
          <cell r="JH960">
            <v>0</v>
          </cell>
          <cell r="JI960">
            <v>0</v>
          </cell>
          <cell r="JJ960">
            <v>0</v>
          </cell>
          <cell r="JK960">
            <v>0</v>
          </cell>
          <cell r="JL960">
            <v>0</v>
          </cell>
          <cell r="JM960">
            <v>0</v>
          </cell>
          <cell r="JN960">
            <v>0</v>
          </cell>
          <cell r="JO960">
            <v>0</v>
          </cell>
          <cell r="JP960">
            <v>0</v>
          </cell>
          <cell r="JQ960">
            <v>0</v>
          </cell>
        </row>
        <row r="961">
          <cell r="D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  <cell r="EJ961">
            <v>0</v>
          </cell>
          <cell r="EK961">
            <v>0</v>
          </cell>
          <cell r="EL961">
            <v>0</v>
          </cell>
          <cell r="EM961">
            <v>0</v>
          </cell>
          <cell r="EN961">
            <v>0</v>
          </cell>
          <cell r="EO961">
            <v>0</v>
          </cell>
          <cell r="EP961">
            <v>0</v>
          </cell>
          <cell r="EQ961">
            <v>0</v>
          </cell>
          <cell r="ER961">
            <v>0</v>
          </cell>
          <cell r="ES961">
            <v>0</v>
          </cell>
          <cell r="ET961">
            <v>0</v>
          </cell>
          <cell r="EU961">
            <v>0</v>
          </cell>
          <cell r="EV961">
            <v>0</v>
          </cell>
          <cell r="EW961">
            <v>0</v>
          </cell>
          <cell r="EX961">
            <v>0</v>
          </cell>
          <cell r="EY961">
            <v>0</v>
          </cell>
          <cell r="EZ961">
            <v>0</v>
          </cell>
          <cell r="FA961">
            <v>0</v>
          </cell>
          <cell r="FB961">
            <v>0</v>
          </cell>
          <cell r="FC961">
            <v>0</v>
          </cell>
          <cell r="FD961">
            <v>0</v>
          </cell>
          <cell r="FE961">
            <v>0</v>
          </cell>
          <cell r="FF961">
            <v>0</v>
          </cell>
          <cell r="FG961">
            <v>0</v>
          </cell>
          <cell r="FH961">
            <v>0</v>
          </cell>
          <cell r="FI961">
            <v>0</v>
          </cell>
          <cell r="FJ961">
            <v>0</v>
          </cell>
          <cell r="FK961">
            <v>0</v>
          </cell>
          <cell r="FL961">
            <v>0</v>
          </cell>
          <cell r="FM961">
            <v>0</v>
          </cell>
          <cell r="FN961">
            <v>0</v>
          </cell>
          <cell r="FO961">
            <v>0</v>
          </cell>
          <cell r="FP961">
            <v>0</v>
          </cell>
          <cell r="FQ961">
            <v>0</v>
          </cell>
          <cell r="FR961">
            <v>0</v>
          </cell>
          <cell r="FS961">
            <v>0</v>
          </cell>
          <cell r="FT961">
            <v>0</v>
          </cell>
          <cell r="FU961">
            <v>0</v>
          </cell>
          <cell r="FV961">
            <v>0</v>
          </cell>
          <cell r="FW961">
            <v>0</v>
          </cell>
          <cell r="FX961">
            <v>0</v>
          </cell>
          <cell r="FY961">
            <v>0</v>
          </cell>
          <cell r="FZ961">
            <v>0</v>
          </cell>
          <cell r="GA961">
            <v>0</v>
          </cell>
          <cell r="GB961">
            <v>0</v>
          </cell>
          <cell r="GC961">
            <v>0</v>
          </cell>
          <cell r="GD961">
            <v>0</v>
          </cell>
          <cell r="GE961">
            <v>0</v>
          </cell>
          <cell r="GF961">
            <v>0</v>
          </cell>
          <cell r="GG961">
            <v>0</v>
          </cell>
          <cell r="GH961">
            <v>0</v>
          </cell>
          <cell r="GI961">
            <v>0</v>
          </cell>
          <cell r="GJ961">
            <v>0</v>
          </cell>
          <cell r="GK961">
            <v>0</v>
          </cell>
          <cell r="GL961">
            <v>0</v>
          </cell>
          <cell r="GM961">
            <v>0</v>
          </cell>
          <cell r="GN961">
            <v>0</v>
          </cell>
          <cell r="GO961">
            <v>0</v>
          </cell>
          <cell r="GP961">
            <v>0</v>
          </cell>
          <cell r="GQ961">
            <v>0</v>
          </cell>
          <cell r="GR961">
            <v>0</v>
          </cell>
          <cell r="GS961">
            <v>0</v>
          </cell>
          <cell r="GT961">
            <v>0</v>
          </cell>
          <cell r="GU961">
            <v>0</v>
          </cell>
          <cell r="GV961">
            <v>0</v>
          </cell>
          <cell r="GW961">
            <v>0</v>
          </cell>
          <cell r="GX961">
            <v>0</v>
          </cell>
          <cell r="GY961">
            <v>0</v>
          </cell>
          <cell r="GZ961">
            <v>0</v>
          </cell>
          <cell r="HA961">
            <v>0</v>
          </cell>
          <cell r="HB961">
            <v>0</v>
          </cell>
          <cell r="HC961">
            <v>0</v>
          </cell>
          <cell r="HD961">
            <v>0</v>
          </cell>
          <cell r="HE961">
            <v>0</v>
          </cell>
          <cell r="HF961">
            <v>0</v>
          </cell>
          <cell r="HG961">
            <v>0</v>
          </cell>
          <cell r="HH961">
            <v>0</v>
          </cell>
          <cell r="HI961">
            <v>0</v>
          </cell>
          <cell r="HJ961">
            <v>0</v>
          </cell>
          <cell r="HK961">
            <v>0</v>
          </cell>
          <cell r="HL961">
            <v>0</v>
          </cell>
          <cell r="HM961">
            <v>0</v>
          </cell>
          <cell r="HN961">
            <v>0</v>
          </cell>
          <cell r="HO961">
            <v>0</v>
          </cell>
          <cell r="HP961">
            <v>0</v>
          </cell>
          <cell r="HQ961">
            <v>0</v>
          </cell>
          <cell r="HR961">
            <v>0</v>
          </cell>
          <cell r="HS961">
            <v>0</v>
          </cell>
          <cell r="HT961">
            <v>0</v>
          </cell>
          <cell r="HU961">
            <v>0</v>
          </cell>
          <cell r="HV961">
            <v>0</v>
          </cell>
          <cell r="HW961">
            <v>0</v>
          </cell>
          <cell r="HX961">
            <v>0</v>
          </cell>
          <cell r="HY961">
            <v>0</v>
          </cell>
          <cell r="HZ961">
            <v>0</v>
          </cell>
          <cell r="IA961">
            <v>0</v>
          </cell>
          <cell r="IB961">
            <v>0</v>
          </cell>
          <cell r="IC961">
            <v>0</v>
          </cell>
          <cell r="ID961">
            <v>0</v>
          </cell>
          <cell r="IE961">
            <v>0</v>
          </cell>
          <cell r="IF961">
            <v>0</v>
          </cell>
          <cell r="IG961">
            <v>0</v>
          </cell>
          <cell r="IH961">
            <v>0</v>
          </cell>
          <cell r="II961">
            <v>0</v>
          </cell>
          <cell r="IJ961">
            <v>0</v>
          </cell>
          <cell r="IK961">
            <v>0</v>
          </cell>
          <cell r="IL961">
            <v>0</v>
          </cell>
          <cell r="IM961">
            <v>0</v>
          </cell>
          <cell r="IN961">
            <v>0</v>
          </cell>
          <cell r="IO961">
            <v>0</v>
          </cell>
          <cell r="IP961">
            <v>0</v>
          </cell>
          <cell r="IQ961">
            <v>0</v>
          </cell>
          <cell r="IR961">
            <v>0</v>
          </cell>
          <cell r="IS961">
            <v>0</v>
          </cell>
          <cell r="IT961">
            <v>0</v>
          </cell>
          <cell r="IU961">
            <v>0</v>
          </cell>
          <cell r="IV961">
            <v>0</v>
          </cell>
          <cell r="IW961">
            <v>0</v>
          </cell>
          <cell r="IX961">
            <v>0</v>
          </cell>
          <cell r="IY961">
            <v>0</v>
          </cell>
          <cell r="IZ961">
            <v>0</v>
          </cell>
          <cell r="JA961">
            <v>0</v>
          </cell>
          <cell r="JB961">
            <v>0</v>
          </cell>
          <cell r="JC961">
            <v>0</v>
          </cell>
          <cell r="JD961">
            <v>0</v>
          </cell>
          <cell r="JE961">
            <v>0</v>
          </cell>
          <cell r="JF961">
            <v>0</v>
          </cell>
          <cell r="JG961">
            <v>0</v>
          </cell>
          <cell r="JH961">
            <v>0</v>
          </cell>
          <cell r="JI961">
            <v>0</v>
          </cell>
          <cell r="JJ961">
            <v>0</v>
          </cell>
          <cell r="JK961">
            <v>0</v>
          </cell>
          <cell r="JL961">
            <v>0</v>
          </cell>
          <cell r="JM961">
            <v>0</v>
          </cell>
          <cell r="JN961">
            <v>0</v>
          </cell>
          <cell r="JO961">
            <v>0</v>
          </cell>
          <cell r="JP961">
            <v>0</v>
          </cell>
          <cell r="JQ961">
            <v>0</v>
          </cell>
        </row>
        <row r="962">
          <cell r="D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  <cell r="EJ962">
            <v>0</v>
          </cell>
          <cell r="EK962">
            <v>0</v>
          </cell>
          <cell r="EL962">
            <v>0</v>
          </cell>
          <cell r="EM962">
            <v>0</v>
          </cell>
          <cell r="EN962">
            <v>0</v>
          </cell>
          <cell r="EO962">
            <v>0</v>
          </cell>
          <cell r="EP962">
            <v>0</v>
          </cell>
          <cell r="EQ962">
            <v>0</v>
          </cell>
          <cell r="ER962">
            <v>0</v>
          </cell>
          <cell r="ES962">
            <v>0</v>
          </cell>
          <cell r="ET962">
            <v>0</v>
          </cell>
          <cell r="EU962">
            <v>0</v>
          </cell>
          <cell r="EV962">
            <v>0</v>
          </cell>
          <cell r="EW962">
            <v>0</v>
          </cell>
          <cell r="EX962">
            <v>0</v>
          </cell>
          <cell r="EY962">
            <v>0</v>
          </cell>
          <cell r="EZ962">
            <v>0</v>
          </cell>
          <cell r="FA962">
            <v>0</v>
          </cell>
          <cell r="FB962">
            <v>0</v>
          </cell>
          <cell r="FC962">
            <v>0</v>
          </cell>
          <cell r="FD962">
            <v>0</v>
          </cell>
          <cell r="FE962">
            <v>0</v>
          </cell>
          <cell r="FF962">
            <v>0</v>
          </cell>
          <cell r="FG962">
            <v>0</v>
          </cell>
          <cell r="FH962">
            <v>0</v>
          </cell>
          <cell r="FI962">
            <v>0</v>
          </cell>
          <cell r="FJ962">
            <v>0</v>
          </cell>
          <cell r="FK962">
            <v>0</v>
          </cell>
          <cell r="FL962">
            <v>0</v>
          </cell>
          <cell r="FM962">
            <v>0</v>
          </cell>
          <cell r="FN962">
            <v>0</v>
          </cell>
          <cell r="FO962">
            <v>0</v>
          </cell>
          <cell r="FP962">
            <v>0</v>
          </cell>
          <cell r="FQ962">
            <v>0</v>
          </cell>
          <cell r="FR962">
            <v>0</v>
          </cell>
          <cell r="FS962">
            <v>0</v>
          </cell>
          <cell r="FT962">
            <v>0</v>
          </cell>
          <cell r="FU962">
            <v>0</v>
          </cell>
          <cell r="FV962">
            <v>0</v>
          </cell>
          <cell r="FW962">
            <v>0</v>
          </cell>
          <cell r="FX962">
            <v>0</v>
          </cell>
          <cell r="FY962">
            <v>0</v>
          </cell>
          <cell r="FZ962">
            <v>0</v>
          </cell>
          <cell r="GA962">
            <v>0</v>
          </cell>
          <cell r="GB962">
            <v>0</v>
          </cell>
          <cell r="GC962">
            <v>0</v>
          </cell>
          <cell r="GD962">
            <v>0</v>
          </cell>
          <cell r="GE962">
            <v>0</v>
          </cell>
          <cell r="GF962">
            <v>0</v>
          </cell>
          <cell r="GG962">
            <v>0</v>
          </cell>
          <cell r="GH962">
            <v>0</v>
          </cell>
          <cell r="GI962">
            <v>0</v>
          </cell>
          <cell r="GJ962">
            <v>0</v>
          </cell>
          <cell r="GK962">
            <v>0</v>
          </cell>
          <cell r="GL962">
            <v>0</v>
          </cell>
          <cell r="GM962">
            <v>0</v>
          </cell>
          <cell r="GN962">
            <v>0</v>
          </cell>
          <cell r="GO962">
            <v>0</v>
          </cell>
          <cell r="GP962">
            <v>0</v>
          </cell>
          <cell r="GQ962">
            <v>0</v>
          </cell>
          <cell r="GR962">
            <v>0</v>
          </cell>
          <cell r="GS962">
            <v>0</v>
          </cell>
          <cell r="GT962">
            <v>0</v>
          </cell>
          <cell r="GU962">
            <v>0</v>
          </cell>
          <cell r="GV962">
            <v>0</v>
          </cell>
          <cell r="GW962">
            <v>0</v>
          </cell>
          <cell r="GX962">
            <v>0</v>
          </cell>
          <cell r="GY962">
            <v>0</v>
          </cell>
          <cell r="GZ962">
            <v>0</v>
          </cell>
          <cell r="HA962">
            <v>0</v>
          </cell>
          <cell r="HB962">
            <v>0</v>
          </cell>
          <cell r="HC962">
            <v>0</v>
          </cell>
          <cell r="HD962">
            <v>0</v>
          </cell>
          <cell r="HE962">
            <v>0</v>
          </cell>
          <cell r="HF962">
            <v>0</v>
          </cell>
          <cell r="HG962">
            <v>0</v>
          </cell>
          <cell r="HH962">
            <v>0</v>
          </cell>
          <cell r="HI962">
            <v>0</v>
          </cell>
          <cell r="HJ962">
            <v>0</v>
          </cell>
          <cell r="HK962">
            <v>0</v>
          </cell>
          <cell r="HL962">
            <v>0</v>
          </cell>
          <cell r="HM962">
            <v>0</v>
          </cell>
          <cell r="HN962">
            <v>0</v>
          </cell>
          <cell r="HO962">
            <v>0</v>
          </cell>
          <cell r="HP962">
            <v>0</v>
          </cell>
          <cell r="HQ962">
            <v>0</v>
          </cell>
          <cell r="HR962">
            <v>0</v>
          </cell>
          <cell r="HS962">
            <v>0</v>
          </cell>
          <cell r="HT962">
            <v>0</v>
          </cell>
          <cell r="HU962">
            <v>0</v>
          </cell>
          <cell r="HV962">
            <v>0</v>
          </cell>
          <cell r="HW962">
            <v>0</v>
          </cell>
          <cell r="HX962">
            <v>0</v>
          </cell>
          <cell r="HY962">
            <v>0</v>
          </cell>
          <cell r="HZ962">
            <v>0</v>
          </cell>
          <cell r="IA962">
            <v>0</v>
          </cell>
          <cell r="IB962">
            <v>0</v>
          </cell>
          <cell r="IC962">
            <v>0</v>
          </cell>
          <cell r="ID962">
            <v>0</v>
          </cell>
          <cell r="IE962">
            <v>0</v>
          </cell>
          <cell r="IF962">
            <v>0</v>
          </cell>
          <cell r="IG962">
            <v>0</v>
          </cell>
          <cell r="IH962">
            <v>0</v>
          </cell>
          <cell r="II962">
            <v>0</v>
          </cell>
          <cell r="IJ962">
            <v>0</v>
          </cell>
          <cell r="IK962">
            <v>0</v>
          </cell>
          <cell r="IL962">
            <v>0</v>
          </cell>
          <cell r="IM962">
            <v>0</v>
          </cell>
          <cell r="IN962">
            <v>0</v>
          </cell>
          <cell r="IO962">
            <v>0</v>
          </cell>
          <cell r="IP962">
            <v>0</v>
          </cell>
          <cell r="IQ962">
            <v>0</v>
          </cell>
          <cell r="IR962">
            <v>0</v>
          </cell>
          <cell r="IS962">
            <v>0</v>
          </cell>
          <cell r="IT962">
            <v>0</v>
          </cell>
          <cell r="IU962">
            <v>0</v>
          </cell>
          <cell r="IV962">
            <v>0</v>
          </cell>
          <cell r="IW962">
            <v>0</v>
          </cell>
          <cell r="IX962">
            <v>0</v>
          </cell>
          <cell r="IY962">
            <v>0</v>
          </cell>
          <cell r="IZ962">
            <v>0</v>
          </cell>
          <cell r="JA962">
            <v>0</v>
          </cell>
          <cell r="JB962">
            <v>0</v>
          </cell>
          <cell r="JC962">
            <v>0</v>
          </cell>
          <cell r="JD962">
            <v>0</v>
          </cell>
          <cell r="JE962">
            <v>0</v>
          </cell>
          <cell r="JF962">
            <v>0</v>
          </cell>
          <cell r="JG962">
            <v>0</v>
          </cell>
          <cell r="JH962">
            <v>0</v>
          </cell>
          <cell r="JI962">
            <v>0</v>
          </cell>
          <cell r="JJ962">
            <v>0</v>
          </cell>
          <cell r="JK962">
            <v>0</v>
          </cell>
          <cell r="JL962">
            <v>0</v>
          </cell>
          <cell r="JM962">
            <v>0</v>
          </cell>
          <cell r="JN962">
            <v>0</v>
          </cell>
          <cell r="JO962">
            <v>0</v>
          </cell>
          <cell r="JP962">
            <v>0</v>
          </cell>
          <cell r="JQ962">
            <v>0</v>
          </cell>
        </row>
        <row r="963">
          <cell r="F963">
            <v>0</v>
          </cell>
          <cell r="G963">
            <v>0</v>
          </cell>
          <cell r="H963">
            <v>-16.501385399955325</v>
          </cell>
          <cell r="I963">
            <v>0.20502604986540973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-4.2919300500652753</v>
          </cell>
          <cell r="P963">
            <v>-5.7198890077415854E-2</v>
          </cell>
          <cell r="Q963">
            <v>0</v>
          </cell>
          <cell r="R963">
            <v>-6683.6753266500309</v>
          </cell>
          <cell r="S963">
            <v>-959.76811685005669</v>
          </cell>
          <cell r="T963">
            <v>-1065.6988537900033</v>
          </cell>
          <cell r="U963">
            <v>-753.77472130005481</v>
          </cell>
          <cell r="V963">
            <v>-2064.713393329992</v>
          </cell>
          <cell r="W963">
            <v>-576.46832740993705</v>
          </cell>
          <cell r="X963">
            <v>-405.32484170986572</v>
          </cell>
          <cell r="Y963">
            <v>-104.21733647002839</v>
          </cell>
          <cell r="Z963">
            <v>-4.2930865399830509</v>
          </cell>
          <cell r="AA963">
            <v>-118.86631549001322</v>
          </cell>
          <cell r="AB963">
            <v>-576.08652174001327</v>
          </cell>
          <cell r="AC963">
            <v>-15.495425200031605</v>
          </cell>
          <cell r="AD963">
            <v>-38.968386820168234</v>
          </cell>
          <cell r="AE963">
            <v>-1696.2091025402769</v>
          </cell>
          <cell r="AF963">
            <v>-115.89883349020965</v>
          </cell>
          <cell r="AG963">
            <v>-432.7191069899709</v>
          </cell>
          <cell r="AH963">
            <v>-611.57151119987248</v>
          </cell>
          <cell r="AI963">
            <v>-52.420844560081605</v>
          </cell>
          <cell r="AJ963">
            <v>-204.96921533002751</v>
          </cell>
          <cell r="AK963">
            <v>42.070489080040716</v>
          </cell>
          <cell r="AL963">
            <v>-356.5581623200269</v>
          </cell>
          <cell r="AM963">
            <v>6.2823509500012733</v>
          </cell>
          <cell r="AN963">
            <v>24.554239990015049</v>
          </cell>
          <cell r="AO963">
            <v>47.952349819999654</v>
          </cell>
          <cell r="AP963">
            <v>-63.338422539993189</v>
          </cell>
          <cell r="AQ963">
            <v>20.407564050052315</v>
          </cell>
          <cell r="AR963">
            <v>-1179.1849686605856</v>
          </cell>
          <cell r="AS963">
            <v>-1.0011717677116394E-8</v>
          </cell>
          <cell r="AT963">
            <v>-6.6798532200045884</v>
          </cell>
          <cell r="AU963">
            <v>-19.076142029953189</v>
          </cell>
          <cell r="AV963">
            <v>-981.90238441003021</v>
          </cell>
          <cell r="AW963">
            <v>-5.4447707200306468</v>
          </cell>
          <cell r="AX963">
            <v>-99.888169780140743</v>
          </cell>
          <cell r="AY963">
            <v>30.768144119996578</v>
          </cell>
          <cell r="AZ963">
            <v>5.7773580400098581</v>
          </cell>
          <cell r="BA963">
            <v>-24.660892359970603</v>
          </cell>
          <cell r="BB963">
            <v>-80.755207590060309</v>
          </cell>
          <cell r="BC963">
            <v>2.6581482999608852</v>
          </cell>
          <cell r="BD963">
            <v>1.8800999969244003E-2</v>
          </cell>
          <cell r="BE963">
            <v>-1054.5654138391837</v>
          </cell>
          <cell r="BF963">
            <v>-2.2715797800337896</v>
          </cell>
          <cell r="BG963">
            <v>4.5791250600595959</v>
          </cell>
          <cell r="BH963">
            <v>-303.36898294999264</v>
          </cell>
          <cell r="BI963">
            <v>-357.42958032997558</v>
          </cell>
          <cell r="BJ963">
            <v>2.0081643015146255E-8</v>
          </cell>
          <cell r="BK963">
            <v>-2.9976945370435715E-8</v>
          </cell>
          <cell r="BL963">
            <v>1.0011717677116394E-8</v>
          </cell>
          <cell r="BM963">
            <v>-4.2892343899875414</v>
          </cell>
          <cell r="BN963">
            <v>-13.40244050003821</v>
          </cell>
          <cell r="BO963">
            <v>-35.299769369943533</v>
          </cell>
          <cell r="BP963">
            <v>-350.3352811600198</v>
          </cell>
          <cell r="BQ963">
            <v>7.2523295799037442</v>
          </cell>
          <cell r="BR963">
            <v>-1636.9832717292011</v>
          </cell>
          <cell r="BS963">
            <v>6.4410284600453451</v>
          </cell>
          <cell r="BT963">
            <v>0.85001051006838679</v>
          </cell>
          <cell r="BU963">
            <v>-264.19526013993891</v>
          </cell>
          <cell r="BV963">
            <v>-1014.9301252600271</v>
          </cell>
          <cell r="BW963">
            <v>-123.28184737998527</v>
          </cell>
          <cell r="BX963">
            <v>-204.39763341002981</v>
          </cell>
          <cell r="BY963">
            <v>0</v>
          </cell>
          <cell r="BZ963">
            <v>-31.301900480000768</v>
          </cell>
          <cell r="CA963">
            <v>0</v>
          </cell>
          <cell r="CB963">
            <v>-3.5543890029657632E-2</v>
          </cell>
          <cell r="CC963">
            <v>0</v>
          </cell>
          <cell r="CD963">
            <v>-6.1320001400308684</v>
          </cell>
          <cell r="CE963">
            <v>-486.89645711937919</v>
          </cell>
          <cell r="CF963">
            <v>72.283203840022907</v>
          </cell>
          <cell r="CG963">
            <v>-229.85155234998092</v>
          </cell>
          <cell r="CH963">
            <v>693.31227240001317</v>
          </cell>
          <cell r="CI963">
            <v>281.34457845997531</v>
          </cell>
          <cell r="CJ963">
            <v>-115.72637615996064</v>
          </cell>
          <cell r="CK963">
            <v>297.37159499997506</v>
          </cell>
          <cell r="CL963">
            <v>-199.48339983995538</v>
          </cell>
          <cell r="CM963">
            <v>6.1408929399913177</v>
          </cell>
          <cell r="CN963">
            <v>0.19639197998913005</v>
          </cell>
          <cell r="CO963">
            <v>-1337.6582361200126</v>
          </cell>
          <cell r="CP963">
            <v>20.993190829991363</v>
          </cell>
          <cell r="CQ963">
            <v>24.180981899960898</v>
          </cell>
          <cell r="CR963">
            <v>1529.4444105704315</v>
          </cell>
          <cell r="CS963">
            <v>-74.846900400007144</v>
          </cell>
          <cell r="CT963">
            <v>-16.393109439988621</v>
          </cell>
          <cell r="CU963">
            <v>1165.5996770400088</v>
          </cell>
          <cell r="CV963">
            <v>-527.31671956006903</v>
          </cell>
          <cell r="CW963">
            <v>95.020941549941199</v>
          </cell>
          <cell r="CX963">
            <v>24.112546560063493</v>
          </cell>
          <cell r="CY963">
            <v>212.68076045997441</v>
          </cell>
          <cell r="CZ963">
            <v>-25.687344010017114</v>
          </cell>
          <cell r="DA963">
            <v>23.730453149997629</v>
          </cell>
          <cell r="DB963">
            <v>637.67061301000649</v>
          </cell>
          <cell r="DC963">
            <v>0</v>
          </cell>
          <cell r="DD963">
            <v>14.873492209997494</v>
          </cell>
          <cell r="DE963">
            <v>-141.33397858031094</v>
          </cell>
          <cell r="DF963">
            <v>-179.67529917001957</v>
          </cell>
          <cell r="DG963">
            <v>483.72443564003333</v>
          </cell>
          <cell r="DH963">
            <v>-511.03911737998715</v>
          </cell>
          <cell r="DI963">
            <v>-103.74377595999977</v>
          </cell>
          <cell r="DJ963">
            <v>65.772912049986189</v>
          </cell>
          <cell r="DK963">
            <v>-164.48019134998322</v>
          </cell>
          <cell r="DL963">
            <v>-42.183555780007737</v>
          </cell>
          <cell r="DM963">
            <v>133.49946705001639</v>
          </cell>
          <cell r="DN963">
            <v>-39.223346940008923</v>
          </cell>
          <cell r="DO963">
            <v>191.77930519997608</v>
          </cell>
          <cell r="DP963">
            <v>2.6963568399660289</v>
          </cell>
          <cell r="DQ963">
            <v>21.538831220008433</v>
          </cell>
          <cell r="DR963">
            <v>1539.1557273590006</v>
          </cell>
          <cell r="DS963">
            <v>368.97809901006985</v>
          </cell>
          <cell r="DT963">
            <v>144.01104832004057</v>
          </cell>
          <cell r="DU963">
            <v>-168.67584047000855</v>
          </cell>
          <cell r="DV963">
            <v>-216.56686199002434</v>
          </cell>
          <cell r="DW963">
            <v>94.92807052997523</v>
          </cell>
          <cell r="DX963">
            <v>1005.0985731300025</v>
          </cell>
          <cell r="DY963">
            <v>-2.6485919981496409E-2</v>
          </cell>
          <cell r="DZ963">
            <v>-39.890100849996088</v>
          </cell>
          <cell r="EA963">
            <v>-199.40000000002328</v>
          </cell>
          <cell r="EB963">
            <v>608.3863107500365</v>
          </cell>
          <cell r="EC963">
            <v>0</v>
          </cell>
          <cell r="ED963">
            <v>-57.687085149984341</v>
          </cell>
          <cell r="EE963">
            <v>-805.62937230989337</v>
          </cell>
          <cell r="EF963">
            <v>5.8977449299418367</v>
          </cell>
          <cell r="EG963">
            <v>-603.42790953000076</v>
          </cell>
          <cell r="EH963">
            <v>65.379974119976396</v>
          </cell>
          <cell r="EI963">
            <v>300.67081274004886</v>
          </cell>
          <cell r="EJ963">
            <v>954.78645029998734</v>
          </cell>
          <cell r="EK963">
            <v>-450.48774135002168</v>
          </cell>
          <cell r="EL963">
            <v>512.36169699998572</v>
          </cell>
          <cell r="EM963">
            <v>-310.59547055998701</v>
          </cell>
          <cell r="EN963">
            <v>254.70929398998851</v>
          </cell>
          <cell r="EO963">
            <v>-1513.2241358799511</v>
          </cell>
          <cell r="EP963">
            <v>-238.04603283008328</v>
          </cell>
          <cell r="EQ963">
            <v>216.34594476001803</v>
          </cell>
          <cell r="ER963">
            <v>-1595.9556804597378</v>
          </cell>
          <cell r="ES963">
            <v>-16.097105329972692</v>
          </cell>
          <cell r="ET963">
            <v>-238.95268285996281</v>
          </cell>
          <cell r="EU963">
            <v>103.68944817001466</v>
          </cell>
          <cell r="EV963">
            <v>591.93365292999079</v>
          </cell>
          <cell r="EW963">
            <v>-667.00014998999541</v>
          </cell>
          <cell r="EX963">
            <v>770.20876870999928</v>
          </cell>
          <cell r="EY963">
            <v>766.69098977005342</v>
          </cell>
          <cell r="EZ963">
            <v>-649.98490264001884</v>
          </cell>
          <cell r="FA963">
            <v>249.61448019000818</v>
          </cell>
          <cell r="FB963">
            <v>-2048.8549421999487</v>
          </cell>
          <cell r="FC963">
            <v>-619.05942714994308</v>
          </cell>
          <cell r="FD963">
            <v>161.85618994000833</v>
          </cell>
          <cell r="FE963">
            <v>-1697.9038322209381</v>
          </cell>
          <cell r="FF963">
            <v>-365.03358056006255</v>
          </cell>
          <cell r="FG963">
            <v>-147.0298371000099</v>
          </cell>
          <cell r="FH963">
            <v>1384.372404940048</v>
          </cell>
          <cell r="FI963">
            <v>148.29591781995259</v>
          </cell>
          <cell r="FJ963">
            <v>-1664.8624065299809</v>
          </cell>
          <cell r="FK963">
            <v>-1525.5831901499769</v>
          </cell>
          <cell r="FL963">
            <v>-258.011208550015</v>
          </cell>
          <cell r="FM963">
            <v>254.99937802003114</v>
          </cell>
          <cell r="FN963">
            <v>370.34311693999916</v>
          </cell>
          <cell r="FO963">
            <v>696.90976731001865</v>
          </cell>
          <cell r="FP963">
            <v>-172.36308213998564</v>
          </cell>
          <cell r="FQ963">
            <v>-419.94111221993808</v>
          </cell>
          <cell r="FR963">
            <v>-1071.3655157499015</v>
          </cell>
          <cell r="FS963">
            <v>-570.61679951008409</v>
          </cell>
          <cell r="FT963">
            <v>-484.67152226000326</v>
          </cell>
          <cell r="FU963">
            <v>461.19414490001509</v>
          </cell>
          <cell r="FV963">
            <v>-993.7200108099787</v>
          </cell>
          <cell r="FW963">
            <v>-303.3578226499958</v>
          </cell>
          <cell r="FX963">
            <v>-1403.3979967600026</v>
          </cell>
          <cell r="FY963">
            <v>-847.29119109001476</v>
          </cell>
          <cell r="FZ963">
            <v>-45.511726319993613</v>
          </cell>
          <cell r="GA963">
            <v>141.8365355799906</v>
          </cell>
          <cell r="GB963">
            <v>3374.7381834000116</v>
          </cell>
          <cell r="GC963">
            <v>-121.97751991997939</v>
          </cell>
          <cell r="GD963">
            <v>-278.58979030989576</v>
          </cell>
          <cell r="GE963">
            <v>-3217.3395470995456</v>
          </cell>
          <cell r="GF963">
            <v>89.340150539996102</v>
          </cell>
          <cell r="GG963">
            <v>-324.87765462999232</v>
          </cell>
          <cell r="GH963">
            <v>401.86824051995063</v>
          </cell>
          <cell r="GI963">
            <v>-885.62467039001058</v>
          </cell>
          <cell r="GJ963">
            <v>-943.13837798999157</v>
          </cell>
          <cell r="GK963">
            <v>-999.53973387993756</v>
          </cell>
          <cell r="GL963">
            <v>452.25101125999936</v>
          </cell>
          <cell r="GM963">
            <v>532.05679467998561</v>
          </cell>
          <cell r="GN963">
            <v>-401.11627997001051</v>
          </cell>
          <cell r="GO963">
            <v>-698.8814638099866</v>
          </cell>
          <cell r="GP963">
            <v>3.6305353899952024</v>
          </cell>
          <cell r="GQ963">
            <v>-443.30809881992172</v>
          </cell>
          <cell r="GR963">
            <v>2793.7384581500664</v>
          </cell>
          <cell r="GS963">
            <v>-388.51822323998204</v>
          </cell>
          <cell r="GT963">
            <v>575.98342979999143</v>
          </cell>
          <cell r="GU963">
            <v>936.97130123001989</v>
          </cell>
          <cell r="GV963">
            <v>1145.3799711400061</v>
          </cell>
          <cell r="GW963">
            <v>-408.11664836996351</v>
          </cell>
          <cell r="GX963">
            <v>1759.1834389199794</v>
          </cell>
          <cell r="GY963">
            <v>0.2953069299692288</v>
          </cell>
          <cell r="GZ963">
            <v>-36.144744520017412</v>
          </cell>
          <cell r="HA963">
            <v>-108.92062687000725</v>
          </cell>
          <cell r="HB963">
            <v>-912.58962179999799</v>
          </cell>
          <cell r="HC963">
            <v>54.564641610020772</v>
          </cell>
          <cell r="HD963">
            <v>175.65023331996053</v>
          </cell>
          <cell r="HE963">
            <v>-1125.1533084399998</v>
          </cell>
          <cell r="HF963">
            <v>266.71620210004039</v>
          </cell>
          <cell r="HG963">
            <v>-642.61120106003364</v>
          </cell>
          <cell r="HH963">
            <v>-872.18680483999196</v>
          </cell>
          <cell r="HI963">
            <v>-8.1560628000297584</v>
          </cell>
          <cell r="HJ963">
            <v>-206.57241094997153</v>
          </cell>
          <cell r="HK963">
            <v>1143.7813159799844</v>
          </cell>
          <cell r="HL963">
            <v>-94.529458080010954</v>
          </cell>
          <cell r="HM963">
            <v>0</v>
          </cell>
          <cell r="HN963">
            <v>-34.841277989995433</v>
          </cell>
          <cell r="HO963">
            <v>-685.3689301200211</v>
          </cell>
          <cell r="HP963">
            <v>-63.453870650031604</v>
          </cell>
          <cell r="HQ963">
            <v>72.069189969974104</v>
          </cell>
          <cell r="HR963">
            <v>-1100.7608031202108</v>
          </cell>
          <cell r="HS963">
            <v>-1.6100351100321859</v>
          </cell>
          <cell r="HT963">
            <v>-556.81204709000303</v>
          </cell>
          <cell r="HU963">
            <v>-481.85306828003377</v>
          </cell>
          <cell r="HV963">
            <v>-20.414045189972967</v>
          </cell>
          <cell r="HW963">
            <v>-63.899266530002933</v>
          </cell>
          <cell r="HX963">
            <v>-115.22839264999493</v>
          </cell>
          <cell r="HY963">
            <v>0</v>
          </cell>
          <cell r="HZ963">
            <v>0</v>
          </cell>
          <cell r="IA963">
            <v>0</v>
          </cell>
          <cell r="IB963">
            <v>0</v>
          </cell>
          <cell r="IC963">
            <v>0</v>
          </cell>
          <cell r="ID963">
            <v>139.05605173000367</v>
          </cell>
          <cell r="IE963">
            <v>1125.1086129797623</v>
          </cell>
          <cell r="IF963">
            <v>-91.596731300000101</v>
          </cell>
          <cell r="IG963">
            <v>-148.16170953999972</v>
          </cell>
          <cell r="IH963">
            <v>-54.984974359947955</v>
          </cell>
          <cell r="II963">
            <v>966.02066425001249</v>
          </cell>
          <cell r="IJ963">
            <v>-242.5252826900396</v>
          </cell>
          <cell r="IK963">
            <v>568.72609055001521</v>
          </cell>
          <cell r="IL963">
            <v>0</v>
          </cell>
          <cell r="IM963">
            <v>0</v>
          </cell>
          <cell r="IN963">
            <v>0</v>
          </cell>
          <cell r="IO963">
            <v>0</v>
          </cell>
          <cell r="IP963">
            <v>0</v>
          </cell>
          <cell r="IQ963">
            <v>127.63055607001297</v>
          </cell>
          <cell r="IR963">
            <v>-1.4985160101205111</v>
          </cell>
          <cell r="IS963">
            <v>0</v>
          </cell>
          <cell r="IT963">
            <v>55.227415369998198</v>
          </cell>
          <cell r="IU963">
            <v>-759.61029904006864</v>
          </cell>
          <cell r="IV963">
            <v>485.76369975996204</v>
          </cell>
          <cell r="IW963">
            <v>-191.9361162900168</v>
          </cell>
          <cell r="IX963">
            <v>409.0567841900338</v>
          </cell>
          <cell r="IY963">
            <v>0</v>
          </cell>
          <cell r="IZ963">
            <v>0</v>
          </cell>
          <cell r="JA963">
            <v>0</v>
          </cell>
          <cell r="JB963">
            <v>0</v>
          </cell>
          <cell r="JC963">
            <v>0</v>
          </cell>
          <cell r="JD963">
            <v>0</v>
          </cell>
          <cell r="JE963">
            <v>3008.456530449912</v>
          </cell>
          <cell r="JF963">
            <v>0</v>
          </cell>
          <cell r="JG963">
            <v>504.54924855998252</v>
          </cell>
          <cell r="JH963">
            <v>1040.2567374999635</v>
          </cell>
          <cell r="JI963">
            <v>20.677859289979097</v>
          </cell>
          <cell r="JJ963">
            <v>625.14523242998985</v>
          </cell>
          <cell r="JK963">
            <v>817.8274526699679</v>
          </cell>
          <cell r="JL963">
            <v>0</v>
          </cell>
          <cell r="JM963">
            <v>0</v>
          </cell>
          <cell r="JN963">
            <v>0</v>
          </cell>
          <cell r="JO963">
            <v>0</v>
          </cell>
          <cell r="JP963">
            <v>0</v>
          </cell>
          <cell r="JQ963">
            <v>0</v>
          </cell>
        </row>
        <row r="965">
          <cell r="D965" t="str">
            <v>BIO.QF.NCA._.SML.Roseburg_Weed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  <cell r="EE965">
            <v>0</v>
          </cell>
          <cell r="EF965">
            <v>0</v>
          </cell>
          <cell r="EG965">
            <v>0</v>
          </cell>
          <cell r="EH965">
            <v>0</v>
          </cell>
          <cell r="EI965">
            <v>0</v>
          </cell>
          <cell r="EJ965">
            <v>0</v>
          </cell>
          <cell r="EK965">
            <v>0</v>
          </cell>
          <cell r="EL965">
            <v>0</v>
          </cell>
          <cell r="EM965">
            <v>0</v>
          </cell>
          <cell r="EN965">
            <v>0</v>
          </cell>
          <cell r="EO965">
            <v>0</v>
          </cell>
          <cell r="EP965">
            <v>0</v>
          </cell>
          <cell r="EQ965">
            <v>0</v>
          </cell>
          <cell r="ER965">
            <v>0</v>
          </cell>
          <cell r="ES965">
            <v>0</v>
          </cell>
          <cell r="ET965">
            <v>0</v>
          </cell>
          <cell r="EU965">
            <v>0</v>
          </cell>
          <cell r="EV965">
            <v>0</v>
          </cell>
          <cell r="EW965">
            <v>0</v>
          </cell>
          <cell r="EX965">
            <v>0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0</v>
          </cell>
          <cell r="FF965">
            <v>0</v>
          </cell>
          <cell r="FG965">
            <v>0</v>
          </cell>
          <cell r="FH965">
            <v>0</v>
          </cell>
          <cell r="FI965">
            <v>0</v>
          </cell>
          <cell r="FJ965">
            <v>0</v>
          </cell>
          <cell r="FK965">
            <v>0</v>
          </cell>
          <cell r="FL965">
            <v>0</v>
          </cell>
          <cell r="FM965">
            <v>0</v>
          </cell>
          <cell r="FN965">
            <v>0</v>
          </cell>
          <cell r="FO965">
            <v>0</v>
          </cell>
          <cell r="FP965">
            <v>0</v>
          </cell>
          <cell r="FQ965">
            <v>0</v>
          </cell>
          <cell r="FR965">
            <v>0</v>
          </cell>
          <cell r="FS965">
            <v>0</v>
          </cell>
          <cell r="FT965">
            <v>0</v>
          </cell>
          <cell r="FU965">
            <v>0</v>
          </cell>
          <cell r="FV965">
            <v>0</v>
          </cell>
          <cell r="FW965">
            <v>0</v>
          </cell>
          <cell r="FX965">
            <v>0</v>
          </cell>
          <cell r="FY965">
            <v>0</v>
          </cell>
          <cell r="FZ965">
            <v>0</v>
          </cell>
          <cell r="GA965">
            <v>0</v>
          </cell>
          <cell r="GB965">
            <v>0</v>
          </cell>
          <cell r="GC965">
            <v>0</v>
          </cell>
          <cell r="GD965">
            <v>0</v>
          </cell>
          <cell r="GE965">
            <v>0</v>
          </cell>
          <cell r="GF965">
            <v>0</v>
          </cell>
          <cell r="GG965">
            <v>0</v>
          </cell>
          <cell r="GH965">
            <v>0</v>
          </cell>
          <cell r="GI965">
            <v>0</v>
          </cell>
          <cell r="GJ965">
            <v>0</v>
          </cell>
          <cell r="GK965">
            <v>0</v>
          </cell>
          <cell r="GL965">
            <v>0</v>
          </cell>
          <cell r="GM965">
            <v>0</v>
          </cell>
          <cell r="GN965">
            <v>0</v>
          </cell>
          <cell r="GO965">
            <v>0</v>
          </cell>
          <cell r="GP965">
            <v>0</v>
          </cell>
          <cell r="GQ965">
            <v>0</v>
          </cell>
          <cell r="GR965">
            <v>0</v>
          </cell>
          <cell r="GS965">
            <v>0</v>
          </cell>
          <cell r="GT965">
            <v>0</v>
          </cell>
          <cell r="GU965">
            <v>0</v>
          </cell>
          <cell r="GV965">
            <v>0</v>
          </cell>
          <cell r="GW965">
            <v>0</v>
          </cell>
          <cell r="GX965">
            <v>0</v>
          </cell>
          <cell r="GY965">
            <v>0</v>
          </cell>
          <cell r="GZ965">
            <v>0</v>
          </cell>
          <cell r="HA965">
            <v>0</v>
          </cell>
          <cell r="HB965">
            <v>0</v>
          </cell>
          <cell r="HC965">
            <v>0</v>
          </cell>
          <cell r="HD965">
            <v>0</v>
          </cell>
          <cell r="HE965">
            <v>0</v>
          </cell>
          <cell r="HF965">
            <v>0</v>
          </cell>
          <cell r="HG965">
            <v>0</v>
          </cell>
          <cell r="HH965">
            <v>0</v>
          </cell>
          <cell r="HI965">
            <v>0</v>
          </cell>
          <cell r="HJ965">
            <v>0</v>
          </cell>
          <cell r="HK965">
            <v>0</v>
          </cell>
          <cell r="HL965">
            <v>0</v>
          </cell>
          <cell r="HM965">
            <v>0</v>
          </cell>
          <cell r="HN965">
            <v>0</v>
          </cell>
          <cell r="HO965">
            <v>0</v>
          </cell>
          <cell r="HP965">
            <v>0</v>
          </cell>
          <cell r="HQ965">
            <v>0</v>
          </cell>
          <cell r="HR965">
            <v>0</v>
          </cell>
          <cell r="HS965">
            <v>0</v>
          </cell>
          <cell r="HT965">
            <v>0</v>
          </cell>
          <cell r="HU965">
            <v>0</v>
          </cell>
          <cell r="HV965">
            <v>0</v>
          </cell>
          <cell r="HW965">
            <v>0</v>
          </cell>
          <cell r="HX965">
            <v>0</v>
          </cell>
          <cell r="HY965">
            <v>0</v>
          </cell>
          <cell r="HZ965">
            <v>0</v>
          </cell>
          <cell r="IA965">
            <v>0</v>
          </cell>
          <cell r="IB965">
            <v>0</v>
          </cell>
          <cell r="IC965">
            <v>0</v>
          </cell>
          <cell r="ID965">
            <v>0</v>
          </cell>
          <cell r="IE965">
            <v>0</v>
          </cell>
          <cell r="IF965">
            <v>0</v>
          </cell>
          <cell r="IG965">
            <v>0</v>
          </cell>
          <cell r="IH965">
            <v>0</v>
          </cell>
          <cell r="II965">
            <v>0</v>
          </cell>
          <cell r="IJ965">
            <v>0</v>
          </cell>
          <cell r="IK965">
            <v>0</v>
          </cell>
          <cell r="IL965">
            <v>0</v>
          </cell>
          <cell r="IM965">
            <v>0</v>
          </cell>
          <cell r="IN965">
            <v>0</v>
          </cell>
          <cell r="IO965">
            <v>0</v>
          </cell>
          <cell r="IP965">
            <v>0</v>
          </cell>
          <cell r="IQ965">
            <v>0</v>
          </cell>
          <cell r="IR965">
            <v>0</v>
          </cell>
          <cell r="IS965">
            <v>0</v>
          </cell>
          <cell r="IT965">
            <v>0</v>
          </cell>
          <cell r="IU965">
            <v>0</v>
          </cell>
          <cell r="IV965">
            <v>0</v>
          </cell>
          <cell r="IW965">
            <v>0</v>
          </cell>
          <cell r="IX965">
            <v>0</v>
          </cell>
          <cell r="IY965">
            <v>0</v>
          </cell>
          <cell r="IZ965">
            <v>0</v>
          </cell>
          <cell r="JA965">
            <v>0</v>
          </cell>
          <cell r="JB965">
            <v>0</v>
          </cell>
          <cell r="JC965">
            <v>0</v>
          </cell>
          <cell r="JD965">
            <v>0</v>
          </cell>
          <cell r="JE965">
            <v>0</v>
          </cell>
          <cell r="JF965">
            <v>0</v>
          </cell>
          <cell r="JG965">
            <v>0</v>
          </cell>
          <cell r="JH965">
            <v>0</v>
          </cell>
          <cell r="JI965">
            <v>0</v>
          </cell>
          <cell r="JJ965">
            <v>0</v>
          </cell>
          <cell r="JK965">
            <v>0</v>
          </cell>
          <cell r="JL965">
            <v>0</v>
          </cell>
          <cell r="JM965">
            <v>0</v>
          </cell>
          <cell r="JN965">
            <v>0</v>
          </cell>
          <cell r="JO965">
            <v>0</v>
          </cell>
          <cell r="JP965">
            <v>0</v>
          </cell>
          <cell r="JQ965">
            <v>0</v>
          </cell>
        </row>
        <row r="966">
          <cell r="D966" t="str">
            <v>BIO.QF.SOR._.___.BioOne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  <cell r="EJ966">
            <v>0</v>
          </cell>
          <cell r="EK966">
            <v>0</v>
          </cell>
          <cell r="EL966">
            <v>0</v>
          </cell>
          <cell r="EM966">
            <v>0</v>
          </cell>
          <cell r="EN966">
            <v>0</v>
          </cell>
          <cell r="EO966">
            <v>0</v>
          </cell>
          <cell r="EP966">
            <v>0</v>
          </cell>
          <cell r="EQ966">
            <v>0</v>
          </cell>
          <cell r="ER966">
            <v>0</v>
          </cell>
          <cell r="ES966">
            <v>0</v>
          </cell>
          <cell r="ET966">
            <v>0</v>
          </cell>
          <cell r="EU966">
            <v>0</v>
          </cell>
          <cell r="EV966">
            <v>0</v>
          </cell>
          <cell r="EW966">
            <v>0</v>
          </cell>
          <cell r="EX966">
            <v>0</v>
          </cell>
          <cell r="EY966">
            <v>0</v>
          </cell>
          <cell r="EZ966">
            <v>0</v>
          </cell>
          <cell r="FA966">
            <v>0</v>
          </cell>
          <cell r="FB966">
            <v>0</v>
          </cell>
          <cell r="FC966">
            <v>0</v>
          </cell>
          <cell r="FD966">
            <v>0</v>
          </cell>
          <cell r="FE966">
            <v>0</v>
          </cell>
          <cell r="FF966">
            <v>0</v>
          </cell>
          <cell r="FG966">
            <v>0</v>
          </cell>
          <cell r="FH966">
            <v>0</v>
          </cell>
          <cell r="FI966">
            <v>0</v>
          </cell>
          <cell r="FJ966">
            <v>0</v>
          </cell>
          <cell r="FK966">
            <v>0</v>
          </cell>
          <cell r="FL966">
            <v>0</v>
          </cell>
          <cell r="FM966">
            <v>0</v>
          </cell>
          <cell r="FN966">
            <v>0</v>
          </cell>
          <cell r="FO966">
            <v>0</v>
          </cell>
          <cell r="FP966">
            <v>0</v>
          </cell>
          <cell r="FQ966">
            <v>0</v>
          </cell>
          <cell r="FR966">
            <v>0</v>
          </cell>
          <cell r="FS966">
            <v>0</v>
          </cell>
          <cell r="FT966">
            <v>0</v>
          </cell>
          <cell r="FU966">
            <v>0</v>
          </cell>
          <cell r="FV966">
            <v>0</v>
          </cell>
          <cell r="FW966">
            <v>0</v>
          </cell>
          <cell r="FX966">
            <v>0</v>
          </cell>
          <cell r="FY966">
            <v>0</v>
          </cell>
          <cell r="FZ966">
            <v>0</v>
          </cell>
          <cell r="GA966">
            <v>0</v>
          </cell>
          <cell r="GB966">
            <v>0</v>
          </cell>
          <cell r="GC966">
            <v>0</v>
          </cell>
          <cell r="GD966">
            <v>0</v>
          </cell>
          <cell r="GE966">
            <v>0</v>
          </cell>
          <cell r="GF966">
            <v>0</v>
          </cell>
          <cell r="GG966">
            <v>0</v>
          </cell>
          <cell r="GH966">
            <v>0</v>
          </cell>
          <cell r="GI966">
            <v>0</v>
          </cell>
          <cell r="GJ966">
            <v>0</v>
          </cell>
          <cell r="GK966">
            <v>0</v>
          </cell>
          <cell r="GL966">
            <v>0</v>
          </cell>
          <cell r="GM966">
            <v>0</v>
          </cell>
          <cell r="GN966">
            <v>0</v>
          </cell>
          <cell r="GO966">
            <v>0</v>
          </cell>
          <cell r="GP966">
            <v>0</v>
          </cell>
          <cell r="GQ966">
            <v>0</v>
          </cell>
          <cell r="GR966">
            <v>0</v>
          </cell>
          <cell r="GS966">
            <v>0</v>
          </cell>
          <cell r="GT966">
            <v>0</v>
          </cell>
          <cell r="GU966">
            <v>0</v>
          </cell>
          <cell r="GV966">
            <v>0</v>
          </cell>
          <cell r="GW966">
            <v>0</v>
          </cell>
          <cell r="GX966">
            <v>0</v>
          </cell>
          <cell r="GY966">
            <v>0</v>
          </cell>
          <cell r="GZ966">
            <v>0</v>
          </cell>
          <cell r="HA966">
            <v>0</v>
          </cell>
          <cell r="HB966">
            <v>0</v>
          </cell>
          <cell r="HC966">
            <v>0</v>
          </cell>
          <cell r="HD966">
            <v>0</v>
          </cell>
          <cell r="HE966">
            <v>0</v>
          </cell>
          <cell r="HF966">
            <v>0</v>
          </cell>
          <cell r="HG966">
            <v>0</v>
          </cell>
          <cell r="HH966">
            <v>0</v>
          </cell>
          <cell r="HI966">
            <v>0</v>
          </cell>
          <cell r="HJ966">
            <v>0</v>
          </cell>
          <cell r="HK966">
            <v>0</v>
          </cell>
          <cell r="HL966">
            <v>0</v>
          </cell>
          <cell r="HM966">
            <v>0</v>
          </cell>
          <cell r="HN966">
            <v>0</v>
          </cell>
          <cell r="HO966">
            <v>0</v>
          </cell>
          <cell r="HP966">
            <v>0</v>
          </cell>
          <cell r="HQ966">
            <v>0</v>
          </cell>
          <cell r="HR966">
            <v>0</v>
          </cell>
          <cell r="HS966">
            <v>0</v>
          </cell>
          <cell r="HT966">
            <v>0</v>
          </cell>
          <cell r="HU966">
            <v>0</v>
          </cell>
          <cell r="HV966">
            <v>0</v>
          </cell>
          <cell r="HW966">
            <v>0</v>
          </cell>
          <cell r="HX966">
            <v>0</v>
          </cell>
          <cell r="HY966">
            <v>0</v>
          </cell>
          <cell r="HZ966">
            <v>0</v>
          </cell>
          <cell r="IA966">
            <v>0</v>
          </cell>
          <cell r="IB966">
            <v>0</v>
          </cell>
          <cell r="IC966">
            <v>0</v>
          </cell>
          <cell r="ID966">
            <v>0</v>
          </cell>
          <cell r="IE966">
            <v>0</v>
          </cell>
          <cell r="IF966">
            <v>0</v>
          </cell>
          <cell r="IG966">
            <v>0</v>
          </cell>
          <cell r="IH966">
            <v>0</v>
          </cell>
          <cell r="II966">
            <v>0</v>
          </cell>
          <cell r="IJ966">
            <v>0</v>
          </cell>
          <cell r="IK966">
            <v>0</v>
          </cell>
          <cell r="IL966">
            <v>0</v>
          </cell>
          <cell r="IM966">
            <v>0</v>
          </cell>
          <cell r="IN966">
            <v>0</v>
          </cell>
          <cell r="IO966">
            <v>0</v>
          </cell>
          <cell r="IP966">
            <v>0</v>
          </cell>
          <cell r="IQ966">
            <v>0</v>
          </cell>
          <cell r="IR966">
            <v>0</v>
          </cell>
          <cell r="IS966">
            <v>0</v>
          </cell>
          <cell r="IT966">
            <v>0</v>
          </cell>
          <cell r="IU966">
            <v>0</v>
          </cell>
          <cell r="IV966">
            <v>0</v>
          </cell>
          <cell r="IW966">
            <v>0</v>
          </cell>
          <cell r="IX966">
            <v>0</v>
          </cell>
          <cell r="IY966">
            <v>0</v>
          </cell>
          <cell r="IZ966">
            <v>0</v>
          </cell>
          <cell r="JA966">
            <v>0</v>
          </cell>
          <cell r="JB966">
            <v>0</v>
          </cell>
          <cell r="JC966">
            <v>0</v>
          </cell>
          <cell r="JD966">
            <v>0</v>
          </cell>
          <cell r="JE966">
            <v>0</v>
          </cell>
          <cell r="JF966">
            <v>0</v>
          </cell>
          <cell r="JG966">
            <v>0</v>
          </cell>
          <cell r="JH966">
            <v>0</v>
          </cell>
          <cell r="JI966">
            <v>0</v>
          </cell>
          <cell r="JJ966">
            <v>0</v>
          </cell>
          <cell r="JK966">
            <v>0</v>
          </cell>
          <cell r="JL966">
            <v>0</v>
          </cell>
          <cell r="JM966">
            <v>0</v>
          </cell>
          <cell r="JN966">
            <v>0</v>
          </cell>
          <cell r="JO966">
            <v>0</v>
          </cell>
          <cell r="JP966">
            <v>0</v>
          </cell>
          <cell r="JQ966">
            <v>0</v>
          </cell>
        </row>
        <row r="967">
          <cell r="D967" t="str">
            <v>BIO.QF.SOR._.___.BioOne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  <cell r="EJ967">
            <v>0</v>
          </cell>
          <cell r="EK967">
            <v>0</v>
          </cell>
          <cell r="EL967">
            <v>0</v>
          </cell>
          <cell r="EM967">
            <v>0</v>
          </cell>
          <cell r="EN967">
            <v>0</v>
          </cell>
          <cell r="EO967">
            <v>0</v>
          </cell>
          <cell r="EP967">
            <v>0</v>
          </cell>
          <cell r="EQ967">
            <v>0</v>
          </cell>
          <cell r="ER967">
            <v>0</v>
          </cell>
          <cell r="ES967">
            <v>0</v>
          </cell>
          <cell r="ET967">
            <v>0</v>
          </cell>
          <cell r="EU967">
            <v>0</v>
          </cell>
          <cell r="EV967">
            <v>0</v>
          </cell>
          <cell r="EW967">
            <v>0</v>
          </cell>
          <cell r="EX967">
            <v>0</v>
          </cell>
          <cell r="EY967">
            <v>0</v>
          </cell>
          <cell r="EZ967">
            <v>0</v>
          </cell>
          <cell r="FA967">
            <v>0</v>
          </cell>
          <cell r="FB967">
            <v>0</v>
          </cell>
          <cell r="FC967">
            <v>0</v>
          </cell>
          <cell r="FD967">
            <v>0</v>
          </cell>
          <cell r="FE967">
            <v>0</v>
          </cell>
          <cell r="FF967">
            <v>0</v>
          </cell>
          <cell r="FG967">
            <v>0</v>
          </cell>
          <cell r="FH967">
            <v>0</v>
          </cell>
          <cell r="FI967">
            <v>0</v>
          </cell>
          <cell r="FJ967">
            <v>0</v>
          </cell>
          <cell r="FK967">
            <v>0</v>
          </cell>
          <cell r="FL967">
            <v>0</v>
          </cell>
          <cell r="FM967">
            <v>0</v>
          </cell>
          <cell r="FN967">
            <v>0</v>
          </cell>
          <cell r="FO967">
            <v>0</v>
          </cell>
          <cell r="FP967">
            <v>0</v>
          </cell>
          <cell r="FQ967">
            <v>0</v>
          </cell>
          <cell r="FR967">
            <v>0</v>
          </cell>
          <cell r="FS967">
            <v>0</v>
          </cell>
          <cell r="FT967">
            <v>0</v>
          </cell>
          <cell r="FU967">
            <v>0</v>
          </cell>
          <cell r="FV967">
            <v>0</v>
          </cell>
          <cell r="FW967">
            <v>0</v>
          </cell>
          <cell r="FX967">
            <v>0</v>
          </cell>
          <cell r="FY967">
            <v>0</v>
          </cell>
          <cell r="FZ967">
            <v>0</v>
          </cell>
          <cell r="GA967">
            <v>0</v>
          </cell>
          <cell r="GB967">
            <v>0</v>
          </cell>
          <cell r="GC967">
            <v>0</v>
          </cell>
          <cell r="GD967">
            <v>0</v>
          </cell>
          <cell r="GE967">
            <v>0</v>
          </cell>
          <cell r="GF967">
            <v>0</v>
          </cell>
          <cell r="GG967">
            <v>0</v>
          </cell>
          <cell r="GH967">
            <v>0</v>
          </cell>
          <cell r="GI967">
            <v>0</v>
          </cell>
          <cell r="GJ967">
            <v>0</v>
          </cell>
          <cell r="GK967">
            <v>0</v>
          </cell>
          <cell r="GL967">
            <v>0</v>
          </cell>
          <cell r="GM967">
            <v>0</v>
          </cell>
          <cell r="GN967">
            <v>0</v>
          </cell>
          <cell r="GO967">
            <v>0</v>
          </cell>
          <cell r="GP967">
            <v>0</v>
          </cell>
          <cell r="GQ967">
            <v>0</v>
          </cell>
          <cell r="GR967">
            <v>0</v>
          </cell>
          <cell r="GS967">
            <v>0</v>
          </cell>
          <cell r="GT967">
            <v>0</v>
          </cell>
          <cell r="GU967">
            <v>0</v>
          </cell>
          <cell r="GV967">
            <v>0</v>
          </cell>
          <cell r="GW967">
            <v>0</v>
          </cell>
          <cell r="GX967">
            <v>0</v>
          </cell>
          <cell r="GY967">
            <v>0</v>
          </cell>
          <cell r="GZ967">
            <v>0</v>
          </cell>
          <cell r="HA967">
            <v>0</v>
          </cell>
          <cell r="HB967">
            <v>0</v>
          </cell>
          <cell r="HC967">
            <v>0</v>
          </cell>
          <cell r="HD967">
            <v>0</v>
          </cell>
          <cell r="HE967">
            <v>0</v>
          </cell>
          <cell r="HF967">
            <v>0</v>
          </cell>
          <cell r="HG967">
            <v>0</v>
          </cell>
          <cell r="HH967">
            <v>0</v>
          </cell>
          <cell r="HI967">
            <v>0</v>
          </cell>
          <cell r="HJ967">
            <v>0</v>
          </cell>
          <cell r="HK967">
            <v>0</v>
          </cell>
          <cell r="HL967">
            <v>0</v>
          </cell>
          <cell r="HM967">
            <v>0</v>
          </cell>
          <cell r="HN967">
            <v>0</v>
          </cell>
          <cell r="HO967">
            <v>0</v>
          </cell>
          <cell r="HP967">
            <v>0</v>
          </cell>
          <cell r="HQ967">
            <v>0</v>
          </cell>
          <cell r="HR967">
            <v>0</v>
          </cell>
          <cell r="HS967">
            <v>0</v>
          </cell>
          <cell r="HT967">
            <v>0</v>
          </cell>
          <cell r="HU967">
            <v>0</v>
          </cell>
          <cell r="HV967">
            <v>0</v>
          </cell>
          <cell r="HW967">
            <v>0</v>
          </cell>
          <cell r="HX967">
            <v>0</v>
          </cell>
          <cell r="HY967">
            <v>0</v>
          </cell>
          <cell r="HZ967">
            <v>0</v>
          </cell>
          <cell r="IA967">
            <v>0</v>
          </cell>
          <cell r="IB967">
            <v>0</v>
          </cell>
          <cell r="IC967">
            <v>0</v>
          </cell>
          <cell r="ID967">
            <v>0</v>
          </cell>
          <cell r="IE967">
            <v>0</v>
          </cell>
          <cell r="IF967">
            <v>0</v>
          </cell>
          <cell r="IG967">
            <v>0</v>
          </cell>
          <cell r="IH967">
            <v>0</v>
          </cell>
          <cell r="II967">
            <v>0</v>
          </cell>
          <cell r="IJ967">
            <v>0</v>
          </cell>
          <cell r="IK967">
            <v>0</v>
          </cell>
          <cell r="IL967">
            <v>0</v>
          </cell>
          <cell r="IM967">
            <v>0</v>
          </cell>
          <cell r="IN967">
            <v>0</v>
          </cell>
          <cell r="IO967">
            <v>0</v>
          </cell>
          <cell r="IP967">
            <v>0</v>
          </cell>
          <cell r="IQ967">
            <v>0</v>
          </cell>
          <cell r="IR967">
            <v>0</v>
          </cell>
          <cell r="IS967">
            <v>0</v>
          </cell>
          <cell r="IT967">
            <v>0</v>
          </cell>
          <cell r="IU967">
            <v>0</v>
          </cell>
          <cell r="IV967">
            <v>0</v>
          </cell>
          <cell r="IW967">
            <v>0</v>
          </cell>
          <cell r="IX967">
            <v>0</v>
          </cell>
          <cell r="IY967">
            <v>0</v>
          </cell>
          <cell r="IZ967">
            <v>0</v>
          </cell>
          <cell r="JA967">
            <v>0</v>
          </cell>
          <cell r="JB967">
            <v>0</v>
          </cell>
          <cell r="JC967">
            <v>0</v>
          </cell>
          <cell r="JD967">
            <v>0</v>
          </cell>
          <cell r="JE967">
            <v>0</v>
          </cell>
          <cell r="JF967">
            <v>0</v>
          </cell>
          <cell r="JG967">
            <v>0</v>
          </cell>
          <cell r="JH967">
            <v>0</v>
          </cell>
          <cell r="JI967">
            <v>0</v>
          </cell>
          <cell r="JJ967">
            <v>0</v>
          </cell>
          <cell r="JK967">
            <v>0</v>
          </cell>
          <cell r="JL967">
            <v>0</v>
          </cell>
          <cell r="JM967">
            <v>0</v>
          </cell>
          <cell r="JN967">
            <v>0</v>
          </cell>
          <cell r="JO967">
            <v>0</v>
          </cell>
          <cell r="JP967">
            <v>0</v>
          </cell>
          <cell r="JQ967">
            <v>0</v>
          </cell>
        </row>
        <row r="968">
          <cell r="D968" t="str">
            <v>BIO.QF.SOR._.SML.Roseburg LFG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  <cell r="EJ968">
            <v>0</v>
          </cell>
          <cell r="EK968">
            <v>0</v>
          </cell>
          <cell r="EL968">
            <v>0</v>
          </cell>
          <cell r="EM968">
            <v>0</v>
          </cell>
          <cell r="EN968">
            <v>0</v>
          </cell>
          <cell r="EO968">
            <v>0</v>
          </cell>
          <cell r="EP968">
            <v>0</v>
          </cell>
          <cell r="EQ968">
            <v>0</v>
          </cell>
          <cell r="ER968">
            <v>0</v>
          </cell>
          <cell r="ES968">
            <v>0</v>
          </cell>
          <cell r="ET968">
            <v>0</v>
          </cell>
          <cell r="EU968">
            <v>0</v>
          </cell>
          <cell r="EV968">
            <v>0</v>
          </cell>
          <cell r="EW968">
            <v>0</v>
          </cell>
          <cell r="EX968">
            <v>0</v>
          </cell>
          <cell r="EY968">
            <v>0</v>
          </cell>
          <cell r="EZ968">
            <v>0</v>
          </cell>
          <cell r="FA968">
            <v>0</v>
          </cell>
          <cell r="FB968">
            <v>0</v>
          </cell>
          <cell r="FC968">
            <v>0</v>
          </cell>
          <cell r="FD968">
            <v>0</v>
          </cell>
          <cell r="FE968">
            <v>0</v>
          </cell>
          <cell r="FF968">
            <v>0</v>
          </cell>
          <cell r="FG968">
            <v>0</v>
          </cell>
          <cell r="FH968">
            <v>0</v>
          </cell>
          <cell r="FI968">
            <v>0</v>
          </cell>
          <cell r="FJ968">
            <v>0</v>
          </cell>
          <cell r="FK968">
            <v>0</v>
          </cell>
          <cell r="FL968">
            <v>0</v>
          </cell>
          <cell r="FM968">
            <v>0</v>
          </cell>
          <cell r="FN968">
            <v>0</v>
          </cell>
          <cell r="FO968">
            <v>0</v>
          </cell>
          <cell r="FP968">
            <v>0</v>
          </cell>
          <cell r="FQ968">
            <v>0</v>
          </cell>
          <cell r="FR968">
            <v>0</v>
          </cell>
          <cell r="FS968">
            <v>0</v>
          </cell>
          <cell r="FT968">
            <v>0</v>
          </cell>
          <cell r="FU968">
            <v>0</v>
          </cell>
          <cell r="FV968">
            <v>0</v>
          </cell>
          <cell r="FW968">
            <v>0</v>
          </cell>
          <cell r="FX968">
            <v>0</v>
          </cell>
          <cell r="FY968">
            <v>0</v>
          </cell>
          <cell r="FZ968">
            <v>0</v>
          </cell>
          <cell r="GA968">
            <v>0</v>
          </cell>
          <cell r="GB968">
            <v>0</v>
          </cell>
          <cell r="GC968">
            <v>0</v>
          </cell>
          <cell r="GD968">
            <v>0</v>
          </cell>
          <cell r="GE968">
            <v>0</v>
          </cell>
          <cell r="GF968">
            <v>0</v>
          </cell>
          <cell r="GG968">
            <v>0</v>
          </cell>
          <cell r="GH968">
            <v>0</v>
          </cell>
          <cell r="GI968">
            <v>0</v>
          </cell>
          <cell r="GJ968">
            <v>0</v>
          </cell>
          <cell r="GK968">
            <v>0</v>
          </cell>
          <cell r="GL968">
            <v>0</v>
          </cell>
          <cell r="GM968">
            <v>0</v>
          </cell>
          <cell r="GN968">
            <v>0</v>
          </cell>
          <cell r="GO968">
            <v>0</v>
          </cell>
          <cell r="GP968">
            <v>0</v>
          </cell>
          <cell r="GQ968">
            <v>0</v>
          </cell>
          <cell r="GR968">
            <v>0</v>
          </cell>
          <cell r="GS968">
            <v>0</v>
          </cell>
          <cell r="GT968">
            <v>0</v>
          </cell>
          <cell r="GU968">
            <v>0</v>
          </cell>
          <cell r="GV968">
            <v>0</v>
          </cell>
          <cell r="GW968">
            <v>0</v>
          </cell>
          <cell r="GX968">
            <v>0</v>
          </cell>
          <cell r="GY968">
            <v>0</v>
          </cell>
          <cell r="GZ968">
            <v>0</v>
          </cell>
          <cell r="HA968">
            <v>0</v>
          </cell>
          <cell r="HB968">
            <v>0</v>
          </cell>
          <cell r="HC968">
            <v>0</v>
          </cell>
          <cell r="HD968">
            <v>0</v>
          </cell>
          <cell r="HE968">
            <v>0</v>
          </cell>
          <cell r="HF968">
            <v>0</v>
          </cell>
          <cell r="HG968">
            <v>0</v>
          </cell>
          <cell r="HH968">
            <v>0</v>
          </cell>
          <cell r="HI968">
            <v>0</v>
          </cell>
          <cell r="HJ968">
            <v>0</v>
          </cell>
          <cell r="HK968">
            <v>0</v>
          </cell>
          <cell r="HL968">
            <v>0</v>
          </cell>
          <cell r="HM968">
            <v>0</v>
          </cell>
          <cell r="HN968">
            <v>0</v>
          </cell>
          <cell r="HO968">
            <v>0</v>
          </cell>
          <cell r="HP968">
            <v>0</v>
          </cell>
          <cell r="HQ968">
            <v>0</v>
          </cell>
          <cell r="HR968">
            <v>0</v>
          </cell>
          <cell r="HS968">
            <v>0</v>
          </cell>
          <cell r="HT968">
            <v>0</v>
          </cell>
          <cell r="HU968">
            <v>0</v>
          </cell>
          <cell r="HV968">
            <v>0</v>
          </cell>
          <cell r="HW968">
            <v>0</v>
          </cell>
          <cell r="HX968">
            <v>0</v>
          </cell>
          <cell r="HY968">
            <v>0</v>
          </cell>
          <cell r="HZ968">
            <v>0</v>
          </cell>
          <cell r="IA968">
            <v>0</v>
          </cell>
          <cell r="IB968">
            <v>0</v>
          </cell>
          <cell r="IC968">
            <v>0</v>
          </cell>
          <cell r="ID968">
            <v>0</v>
          </cell>
          <cell r="IE968">
            <v>0</v>
          </cell>
          <cell r="IF968">
            <v>0</v>
          </cell>
          <cell r="IG968">
            <v>0</v>
          </cell>
          <cell r="IH968">
            <v>0</v>
          </cell>
          <cell r="II968">
            <v>0</v>
          </cell>
          <cell r="IJ968">
            <v>0</v>
          </cell>
          <cell r="IK968">
            <v>0</v>
          </cell>
          <cell r="IL968">
            <v>0</v>
          </cell>
          <cell r="IM968">
            <v>0</v>
          </cell>
          <cell r="IN968">
            <v>0</v>
          </cell>
          <cell r="IO968">
            <v>0</v>
          </cell>
          <cell r="IP968">
            <v>0</v>
          </cell>
          <cell r="IQ968">
            <v>0</v>
          </cell>
          <cell r="IR968">
            <v>0</v>
          </cell>
          <cell r="IS968">
            <v>0</v>
          </cell>
          <cell r="IT968">
            <v>0</v>
          </cell>
          <cell r="IU968">
            <v>0</v>
          </cell>
          <cell r="IV968">
            <v>0</v>
          </cell>
          <cell r="IW968">
            <v>0</v>
          </cell>
          <cell r="IX968">
            <v>0</v>
          </cell>
          <cell r="IY968">
            <v>0</v>
          </cell>
          <cell r="IZ968">
            <v>0</v>
          </cell>
          <cell r="JA968">
            <v>0</v>
          </cell>
          <cell r="JB968">
            <v>0</v>
          </cell>
          <cell r="JC968">
            <v>0</v>
          </cell>
          <cell r="JD968">
            <v>0</v>
          </cell>
          <cell r="JE968">
            <v>0</v>
          </cell>
          <cell r="JF968">
            <v>0</v>
          </cell>
          <cell r="JG968">
            <v>0</v>
          </cell>
          <cell r="JH968">
            <v>0</v>
          </cell>
          <cell r="JI968">
            <v>0</v>
          </cell>
          <cell r="JJ968">
            <v>0</v>
          </cell>
          <cell r="JK968">
            <v>0</v>
          </cell>
          <cell r="JL968">
            <v>0</v>
          </cell>
          <cell r="JM968">
            <v>0</v>
          </cell>
          <cell r="JN968">
            <v>0</v>
          </cell>
          <cell r="JO968">
            <v>0</v>
          </cell>
          <cell r="JP968">
            <v>0</v>
          </cell>
          <cell r="JQ968">
            <v>0</v>
          </cell>
        </row>
        <row r="969">
          <cell r="D969" t="str">
            <v>BIO.QF.SOR._.SML.Roseburg_Dillard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  <cell r="EE969">
            <v>0</v>
          </cell>
          <cell r="EF969">
            <v>0</v>
          </cell>
          <cell r="EG969">
            <v>0</v>
          </cell>
          <cell r="EH969">
            <v>0</v>
          </cell>
          <cell r="EI969">
            <v>0</v>
          </cell>
          <cell r="EJ969">
            <v>0</v>
          </cell>
          <cell r="EK969">
            <v>0</v>
          </cell>
          <cell r="EL969">
            <v>0</v>
          </cell>
          <cell r="EM969">
            <v>0</v>
          </cell>
          <cell r="EN969">
            <v>0</v>
          </cell>
          <cell r="EO969">
            <v>0</v>
          </cell>
          <cell r="EP969">
            <v>0</v>
          </cell>
          <cell r="EQ969">
            <v>0</v>
          </cell>
          <cell r="ER969">
            <v>0</v>
          </cell>
          <cell r="ES969">
            <v>0</v>
          </cell>
          <cell r="ET969">
            <v>0</v>
          </cell>
          <cell r="EU969">
            <v>0</v>
          </cell>
          <cell r="EV969">
            <v>0</v>
          </cell>
          <cell r="EW969">
            <v>0</v>
          </cell>
          <cell r="EX969">
            <v>0</v>
          </cell>
          <cell r="EY969">
            <v>0</v>
          </cell>
          <cell r="EZ969">
            <v>0</v>
          </cell>
          <cell r="FA969">
            <v>0</v>
          </cell>
          <cell r="FB969">
            <v>0</v>
          </cell>
          <cell r="FC969">
            <v>0</v>
          </cell>
          <cell r="FD969">
            <v>0</v>
          </cell>
          <cell r="FE969">
            <v>0</v>
          </cell>
          <cell r="FF969">
            <v>0</v>
          </cell>
          <cell r="FG969">
            <v>0</v>
          </cell>
          <cell r="FH969">
            <v>0</v>
          </cell>
          <cell r="FI969">
            <v>0</v>
          </cell>
          <cell r="FJ969">
            <v>0</v>
          </cell>
          <cell r="FK969">
            <v>0</v>
          </cell>
          <cell r="FL969">
            <v>0</v>
          </cell>
          <cell r="FM969">
            <v>0</v>
          </cell>
          <cell r="FN969">
            <v>0</v>
          </cell>
          <cell r="FO969">
            <v>0</v>
          </cell>
          <cell r="FP969">
            <v>0</v>
          </cell>
          <cell r="FQ969">
            <v>0</v>
          </cell>
          <cell r="FR969">
            <v>0</v>
          </cell>
          <cell r="FS969">
            <v>0</v>
          </cell>
          <cell r="FT969">
            <v>0</v>
          </cell>
          <cell r="FU969">
            <v>0</v>
          </cell>
          <cell r="FV969">
            <v>0</v>
          </cell>
          <cell r="FW969">
            <v>0</v>
          </cell>
          <cell r="FX969">
            <v>0</v>
          </cell>
          <cell r="FY969">
            <v>0</v>
          </cell>
          <cell r="FZ969">
            <v>0</v>
          </cell>
          <cell r="GA969">
            <v>0</v>
          </cell>
          <cell r="GB969">
            <v>0</v>
          </cell>
          <cell r="GC969">
            <v>0</v>
          </cell>
          <cell r="GD969">
            <v>0</v>
          </cell>
          <cell r="GE969">
            <v>0</v>
          </cell>
          <cell r="GF969">
            <v>0</v>
          </cell>
          <cell r="GG969">
            <v>0</v>
          </cell>
          <cell r="GH969">
            <v>0</v>
          </cell>
          <cell r="GI969">
            <v>0</v>
          </cell>
          <cell r="GJ969">
            <v>0</v>
          </cell>
          <cell r="GK969">
            <v>0</v>
          </cell>
          <cell r="GL969">
            <v>0</v>
          </cell>
          <cell r="GM969">
            <v>0</v>
          </cell>
          <cell r="GN969">
            <v>0</v>
          </cell>
          <cell r="GO969">
            <v>0</v>
          </cell>
          <cell r="GP969">
            <v>0</v>
          </cell>
          <cell r="GQ969">
            <v>0</v>
          </cell>
          <cell r="GR969">
            <v>0</v>
          </cell>
          <cell r="GS969">
            <v>0</v>
          </cell>
          <cell r="GT969">
            <v>0</v>
          </cell>
          <cell r="GU969">
            <v>0</v>
          </cell>
          <cell r="GV969">
            <v>0</v>
          </cell>
          <cell r="GW969">
            <v>0</v>
          </cell>
          <cell r="GX969">
            <v>0</v>
          </cell>
          <cell r="GY969">
            <v>0</v>
          </cell>
          <cell r="GZ969">
            <v>0</v>
          </cell>
          <cell r="HA969">
            <v>0</v>
          </cell>
          <cell r="HB969">
            <v>0</v>
          </cell>
          <cell r="HC969">
            <v>0</v>
          </cell>
          <cell r="HD969">
            <v>0</v>
          </cell>
          <cell r="HE969">
            <v>0</v>
          </cell>
          <cell r="HF969">
            <v>0</v>
          </cell>
          <cell r="HG969">
            <v>0</v>
          </cell>
          <cell r="HH969">
            <v>0</v>
          </cell>
          <cell r="HI969">
            <v>0</v>
          </cell>
          <cell r="HJ969">
            <v>0</v>
          </cell>
          <cell r="HK969">
            <v>0</v>
          </cell>
          <cell r="HL969">
            <v>0</v>
          </cell>
          <cell r="HM969">
            <v>0</v>
          </cell>
          <cell r="HN969">
            <v>0</v>
          </cell>
          <cell r="HO969">
            <v>0</v>
          </cell>
          <cell r="HP969">
            <v>0</v>
          </cell>
          <cell r="HQ969">
            <v>0</v>
          </cell>
          <cell r="HR969">
            <v>0</v>
          </cell>
          <cell r="HS969">
            <v>0</v>
          </cell>
          <cell r="HT969">
            <v>0</v>
          </cell>
          <cell r="HU969">
            <v>0</v>
          </cell>
          <cell r="HV969">
            <v>0</v>
          </cell>
          <cell r="HW969">
            <v>0</v>
          </cell>
          <cell r="HX969">
            <v>0</v>
          </cell>
          <cell r="HY969">
            <v>0</v>
          </cell>
          <cell r="HZ969">
            <v>0</v>
          </cell>
          <cell r="IA969">
            <v>0</v>
          </cell>
          <cell r="IB969">
            <v>0</v>
          </cell>
          <cell r="IC969">
            <v>0</v>
          </cell>
          <cell r="ID969">
            <v>0</v>
          </cell>
          <cell r="IE969">
            <v>0</v>
          </cell>
          <cell r="IF969">
            <v>0</v>
          </cell>
          <cell r="IG969">
            <v>0</v>
          </cell>
          <cell r="IH969">
            <v>0</v>
          </cell>
          <cell r="II969">
            <v>0</v>
          </cell>
          <cell r="IJ969">
            <v>0</v>
          </cell>
          <cell r="IK969">
            <v>0</v>
          </cell>
          <cell r="IL969">
            <v>0</v>
          </cell>
          <cell r="IM969">
            <v>0</v>
          </cell>
          <cell r="IN969">
            <v>0</v>
          </cell>
          <cell r="IO969">
            <v>0</v>
          </cell>
          <cell r="IP969">
            <v>0</v>
          </cell>
          <cell r="IQ969">
            <v>0</v>
          </cell>
          <cell r="IR969">
            <v>0</v>
          </cell>
          <cell r="IS969">
            <v>0</v>
          </cell>
          <cell r="IT969">
            <v>0</v>
          </cell>
          <cell r="IU969">
            <v>0</v>
          </cell>
          <cell r="IV969">
            <v>0</v>
          </cell>
          <cell r="IW969">
            <v>0</v>
          </cell>
          <cell r="IX969">
            <v>0</v>
          </cell>
          <cell r="IY969">
            <v>0</v>
          </cell>
          <cell r="IZ969">
            <v>0</v>
          </cell>
          <cell r="JA969">
            <v>0</v>
          </cell>
          <cell r="JB969">
            <v>0</v>
          </cell>
          <cell r="JC969">
            <v>0</v>
          </cell>
          <cell r="JD969">
            <v>0</v>
          </cell>
          <cell r="JE969">
            <v>0</v>
          </cell>
          <cell r="JF969">
            <v>0</v>
          </cell>
          <cell r="JG969">
            <v>0</v>
          </cell>
          <cell r="JH969">
            <v>0</v>
          </cell>
          <cell r="JI969">
            <v>0</v>
          </cell>
          <cell r="JJ969">
            <v>0</v>
          </cell>
          <cell r="JK969">
            <v>0</v>
          </cell>
          <cell r="JL969">
            <v>0</v>
          </cell>
          <cell r="JM969">
            <v>0</v>
          </cell>
          <cell r="JN969">
            <v>0</v>
          </cell>
          <cell r="JO969">
            <v>0</v>
          </cell>
          <cell r="JP969">
            <v>0</v>
          </cell>
          <cell r="JQ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  <cell r="EJ970">
            <v>0</v>
          </cell>
          <cell r="EK970">
            <v>0</v>
          </cell>
          <cell r="EL970">
            <v>0</v>
          </cell>
          <cell r="EM970">
            <v>0</v>
          </cell>
          <cell r="EN970">
            <v>0</v>
          </cell>
          <cell r="EO970">
            <v>0</v>
          </cell>
          <cell r="EP970">
            <v>0</v>
          </cell>
          <cell r="EQ970">
            <v>0</v>
          </cell>
          <cell r="ER970">
            <v>0</v>
          </cell>
          <cell r="ES970">
            <v>0</v>
          </cell>
          <cell r="ET970">
            <v>0</v>
          </cell>
          <cell r="EU970">
            <v>0</v>
          </cell>
          <cell r="EV970">
            <v>0</v>
          </cell>
          <cell r="EW970">
            <v>0</v>
          </cell>
          <cell r="EX970">
            <v>0</v>
          </cell>
          <cell r="EY970">
            <v>0</v>
          </cell>
          <cell r="EZ970">
            <v>0</v>
          </cell>
          <cell r="FA970">
            <v>0</v>
          </cell>
          <cell r="FB970">
            <v>0</v>
          </cell>
          <cell r="FC970">
            <v>0</v>
          </cell>
          <cell r="FD970">
            <v>0</v>
          </cell>
          <cell r="FE970">
            <v>0</v>
          </cell>
          <cell r="FF970">
            <v>0</v>
          </cell>
          <cell r="FG970">
            <v>0</v>
          </cell>
          <cell r="FH970">
            <v>0</v>
          </cell>
          <cell r="FI970">
            <v>0</v>
          </cell>
          <cell r="FJ970">
            <v>0</v>
          </cell>
          <cell r="FK970">
            <v>0</v>
          </cell>
          <cell r="FL970">
            <v>0</v>
          </cell>
          <cell r="FM970">
            <v>0</v>
          </cell>
          <cell r="FN970">
            <v>0</v>
          </cell>
          <cell r="FO970">
            <v>0</v>
          </cell>
          <cell r="FP970">
            <v>0</v>
          </cell>
          <cell r="FQ970">
            <v>0</v>
          </cell>
          <cell r="FR970">
            <v>0</v>
          </cell>
          <cell r="FS970">
            <v>0</v>
          </cell>
          <cell r="FT970">
            <v>0</v>
          </cell>
          <cell r="FU970">
            <v>0</v>
          </cell>
          <cell r="FV970">
            <v>0</v>
          </cell>
          <cell r="FW970">
            <v>0</v>
          </cell>
          <cell r="FX970">
            <v>0</v>
          </cell>
          <cell r="FY970">
            <v>0</v>
          </cell>
          <cell r="FZ970">
            <v>0</v>
          </cell>
          <cell r="GA970">
            <v>0</v>
          </cell>
          <cell r="GB970">
            <v>0</v>
          </cell>
          <cell r="GC970">
            <v>0</v>
          </cell>
          <cell r="GD970">
            <v>0</v>
          </cell>
          <cell r="GE970">
            <v>0</v>
          </cell>
          <cell r="GF970">
            <v>0</v>
          </cell>
          <cell r="GG970">
            <v>0</v>
          </cell>
          <cell r="GH970">
            <v>0</v>
          </cell>
          <cell r="GI970">
            <v>0</v>
          </cell>
          <cell r="GJ970">
            <v>0</v>
          </cell>
          <cell r="GK970">
            <v>0</v>
          </cell>
          <cell r="GL970">
            <v>0</v>
          </cell>
          <cell r="GM970">
            <v>0</v>
          </cell>
          <cell r="GN970">
            <v>0</v>
          </cell>
          <cell r="GO970">
            <v>0</v>
          </cell>
          <cell r="GP970">
            <v>0</v>
          </cell>
          <cell r="GQ970">
            <v>0</v>
          </cell>
          <cell r="GR970">
            <v>0</v>
          </cell>
          <cell r="GS970">
            <v>0</v>
          </cell>
          <cell r="GT970">
            <v>0</v>
          </cell>
          <cell r="GU970">
            <v>0</v>
          </cell>
          <cell r="GV970">
            <v>0</v>
          </cell>
          <cell r="GW970">
            <v>0</v>
          </cell>
          <cell r="GX970">
            <v>0</v>
          </cell>
          <cell r="GY970">
            <v>0</v>
          </cell>
          <cell r="GZ970">
            <v>0</v>
          </cell>
          <cell r="HA970">
            <v>0</v>
          </cell>
          <cell r="HB970">
            <v>0</v>
          </cell>
          <cell r="HC970">
            <v>0</v>
          </cell>
          <cell r="HD970">
            <v>0</v>
          </cell>
          <cell r="HE970">
            <v>0</v>
          </cell>
          <cell r="HF970">
            <v>0</v>
          </cell>
          <cell r="HG970">
            <v>0</v>
          </cell>
          <cell r="HH970">
            <v>0</v>
          </cell>
          <cell r="HI970">
            <v>0</v>
          </cell>
          <cell r="HJ970">
            <v>0</v>
          </cell>
          <cell r="HK970">
            <v>0</v>
          </cell>
          <cell r="HL970">
            <v>0</v>
          </cell>
          <cell r="HM970">
            <v>0</v>
          </cell>
          <cell r="HN970">
            <v>0</v>
          </cell>
          <cell r="HO970">
            <v>0</v>
          </cell>
          <cell r="HP970">
            <v>0</v>
          </cell>
          <cell r="HQ970">
            <v>0</v>
          </cell>
          <cell r="HR970">
            <v>0</v>
          </cell>
          <cell r="HS970">
            <v>0</v>
          </cell>
          <cell r="HT970">
            <v>0</v>
          </cell>
          <cell r="HU970">
            <v>0</v>
          </cell>
          <cell r="HV970">
            <v>0</v>
          </cell>
          <cell r="HW970">
            <v>0</v>
          </cell>
          <cell r="HX970">
            <v>0</v>
          </cell>
          <cell r="HY970">
            <v>0</v>
          </cell>
          <cell r="HZ970">
            <v>0</v>
          </cell>
          <cell r="IA970">
            <v>0</v>
          </cell>
          <cell r="IB970">
            <v>0</v>
          </cell>
          <cell r="IC970">
            <v>0</v>
          </cell>
          <cell r="ID970">
            <v>0</v>
          </cell>
          <cell r="IE970">
            <v>0</v>
          </cell>
          <cell r="IF970">
            <v>0</v>
          </cell>
          <cell r="IG970">
            <v>0</v>
          </cell>
          <cell r="IH970">
            <v>0</v>
          </cell>
          <cell r="II970">
            <v>0</v>
          </cell>
          <cell r="IJ970">
            <v>0</v>
          </cell>
          <cell r="IK970">
            <v>0</v>
          </cell>
          <cell r="IL970">
            <v>0</v>
          </cell>
          <cell r="IM970">
            <v>0</v>
          </cell>
          <cell r="IN970">
            <v>0</v>
          </cell>
          <cell r="IO970">
            <v>0</v>
          </cell>
          <cell r="IP970">
            <v>0</v>
          </cell>
          <cell r="IQ970">
            <v>0</v>
          </cell>
          <cell r="IR970">
            <v>0</v>
          </cell>
          <cell r="IS970">
            <v>0</v>
          </cell>
          <cell r="IT970">
            <v>0</v>
          </cell>
          <cell r="IU970">
            <v>0</v>
          </cell>
          <cell r="IV970">
            <v>0</v>
          </cell>
          <cell r="IW970">
            <v>0</v>
          </cell>
          <cell r="IX970">
            <v>0</v>
          </cell>
          <cell r="IY970">
            <v>0</v>
          </cell>
          <cell r="IZ970">
            <v>0</v>
          </cell>
          <cell r="JA970">
            <v>0</v>
          </cell>
          <cell r="JB970">
            <v>0</v>
          </cell>
          <cell r="JC970">
            <v>0</v>
          </cell>
          <cell r="JD970">
            <v>0</v>
          </cell>
          <cell r="JE970">
            <v>0</v>
          </cell>
          <cell r="JF970">
            <v>0</v>
          </cell>
          <cell r="JG970">
            <v>0</v>
          </cell>
          <cell r="JH970">
            <v>0</v>
          </cell>
          <cell r="JI970">
            <v>0</v>
          </cell>
          <cell r="JJ970">
            <v>0</v>
          </cell>
          <cell r="JK970">
            <v>0</v>
          </cell>
          <cell r="JL970">
            <v>0</v>
          </cell>
          <cell r="JM970">
            <v>0</v>
          </cell>
          <cell r="JN970">
            <v>0</v>
          </cell>
          <cell r="JO970">
            <v>0</v>
          </cell>
          <cell r="JP970">
            <v>0</v>
          </cell>
          <cell r="JQ970">
            <v>0</v>
          </cell>
        </row>
        <row r="972">
          <cell r="D972" t="str">
            <v>WD_.QF.GOE._.___.Meadow Creek Project Five Pine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  <cell r="FA972">
            <v>0</v>
          </cell>
          <cell r="FB972">
            <v>0</v>
          </cell>
          <cell r="FC972">
            <v>0</v>
          </cell>
          <cell r="FD972">
            <v>0</v>
          </cell>
          <cell r="FE972">
            <v>0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0</v>
          </cell>
          <cell r="FR972">
            <v>0</v>
          </cell>
          <cell r="FS972">
            <v>0</v>
          </cell>
          <cell r="FT972">
            <v>0</v>
          </cell>
          <cell r="FU972">
            <v>0</v>
          </cell>
          <cell r="FV972">
            <v>0</v>
          </cell>
          <cell r="FW972">
            <v>0</v>
          </cell>
          <cell r="FX972">
            <v>0</v>
          </cell>
          <cell r="FY972">
            <v>0</v>
          </cell>
          <cell r="FZ972">
            <v>0</v>
          </cell>
          <cell r="GA972">
            <v>0</v>
          </cell>
          <cell r="GB972">
            <v>0</v>
          </cell>
          <cell r="GC972">
            <v>0</v>
          </cell>
          <cell r="GD972">
            <v>0</v>
          </cell>
          <cell r="GE972">
            <v>0</v>
          </cell>
          <cell r="GF972">
            <v>0</v>
          </cell>
          <cell r="GG972">
            <v>0</v>
          </cell>
          <cell r="GH972">
            <v>0</v>
          </cell>
          <cell r="GI972">
            <v>0</v>
          </cell>
          <cell r="GJ972">
            <v>0</v>
          </cell>
          <cell r="GK972">
            <v>0</v>
          </cell>
          <cell r="GL972">
            <v>0</v>
          </cell>
          <cell r="GM972">
            <v>0</v>
          </cell>
          <cell r="GN972">
            <v>0</v>
          </cell>
          <cell r="GO972">
            <v>0</v>
          </cell>
          <cell r="GP972">
            <v>0</v>
          </cell>
          <cell r="GQ972">
            <v>0</v>
          </cell>
          <cell r="GR972">
            <v>0</v>
          </cell>
          <cell r="GS972">
            <v>0</v>
          </cell>
          <cell r="GT972">
            <v>0</v>
          </cell>
          <cell r="GU972">
            <v>0</v>
          </cell>
          <cell r="GV972">
            <v>0</v>
          </cell>
          <cell r="GW972">
            <v>0</v>
          </cell>
          <cell r="GX972">
            <v>0</v>
          </cell>
          <cell r="GY972">
            <v>0</v>
          </cell>
          <cell r="GZ972">
            <v>0</v>
          </cell>
          <cell r="HA972">
            <v>0</v>
          </cell>
          <cell r="HB972">
            <v>0</v>
          </cell>
          <cell r="HC972">
            <v>0</v>
          </cell>
          <cell r="HD972">
            <v>0</v>
          </cell>
          <cell r="HE972">
            <v>0</v>
          </cell>
          <cell r="HF972">
            <v>0</v>
          </cell>
          <cell r="HG972">
            <v>0</v>
          </cell>
          <cell r="HH972">
            <v>0</v>
          </cell>
          <cell r="HI972">
            <v>0</v>
          </cell>
          <cell r="HJ972">
            <v>0</v>
          </cell>
          <cell r="HK972">
            <v>0</v>
          </cell>
          <cell r="HL972">
            <v>0</v>
          </cell>
          <cell r="HM972">
            <v>0</v>
          </cell>
          <cell r="HN972">
            <v>0</v>
          </cell>
          <cell r="HO972">
            <v>0</v>
          </cell>
          <cell r="HP972">
            <v>0</v>
          </cell>
          <cell r="HQ972">
            <v>0</v>
          </cell>
          <cell r="HR972">
            <v>0</v>
          </cell>
          <cell r="HS972">
            <v>0</v>
          </cell>
          <cell r="HT972">
            <v>0</v>
          </cell>
          <cell r="HU972">
            <v>0</v>
          </cell>
          <cell r="HV972">
            <v>0</v>
          </cell>
          <cell r="HW972">
            <v>0</v>
          </cell>
          <cell r="HX972">
            <v>0</v>
          </cell>
          <cell r="HY972">
            <v>0</v>
          </cell>
          <cell r="HZ972">
            <v>0</v>
          </cell>
          <cell r="IA972">
            <v>0</v>
          </cell>
          <cell r="IB972">
            <v>0</v>
          </cell>
          <cell r="IC972">
            <v>0</v>
          </cell>
          <cell r="ID972">
            <v>0</v>
          </cell>
          <cell r="IE972">
            <v>0</v>
          </cell>
          <cell r="IF972">
            <v>0</v>
          </cell>
          <cell r="IG972">
            <v>0</v>
          </cell>
          <cell r="IH972">
            <v>0</v>
          </cell>
          <cell r="II972">
            <v>0</v>
          </cell>
          <cell r="IJ972">
            <v>0</v>
          </cell>
          <cell r="IK972">
            <v>0</v>
          </cell>
          <cell r="IL972">
            <v>0</v>
          </cell>
          <cell r="IM972">
            <v>0</v>
          </cell>
          <cell r="IN972">
            <v>0</v>
          </cell>
          <cell r="IO972">
            <v>0</v>
          </cell>
          <cell r="IP972">
            <v>0</v>
          </cell>
          <cell r="IQ972">
            <v>0</v>
          </cell>
          <cell r="IR972">
            <v>0</v>
          </cell>
          <cell r="IS972">
            <v>0</v>
          </cell>
          <cell r="IT972">
            <v>0</v>
          </cell>
          <cell r="IU972">
            <v>0</v>
          </cell>
          <cell r="IV972">
            <v>0</v>
          </cell>
          <cell r="IW972">
            <v>0</v>
          </cell>
          <cell r="IX972">
            <v>0</v>
          </cell>
          <cell r="IY972">
            <v>0</v>
          </cell>
          <cell r="IZ972">
            <v>0</v>
          </cell>
          <cell r="JA972">
            <v>0</v>
          </cell>
          <cell r="JB972">
            <v>0</v>
          </cell>
          <cell r="JC972">
            <v>0</v>
          </cell>
          <cell r="JD972">
            <v>0</v>
          </cell>
          <cell r="JE972">
            <v>0</v>
          </cell>
          <cell r="JF972">
            <v>0</v>
          </cell>
          <cell r="JG972">
            <v>0</v>
          </cell>
          <cell r="JH972">
            <v>0</v>
          </cell>
          <cell r="JI972">
            <v>0</v>
          </cell>
          <cell r="JJ972">
            <v>0</v>
          </cell>
          <cell r="JK972">
            <v>0</v>
          </cell>
          <cell r="JL972">
            <v>0</v>
          </cell>
          <cell r="JM972">
            <v>0</v>
          </cell>
          <cell r="JN972">
            <v>0</v>
          </cell>
          <cell r="JO972">
            <v>0</v>
          </cell>
          <cell r="JP972">
            <v>0</v>
          </cell>
          <cell r="JQ972">
            <v>0</v>
          </cell>
        </row>
        <row r="973">
          <cell r="D973" t="str">
            <v>WD_.QF.GOE._.___.North Point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  <cell r="EJ973">
            <v>0</v>
          </cell>
          <cell r="EK973">
            <v>0</v>
          </cell>
          <cell r="EL973">
            <v>0</v>
          </cell>
          <cell r="EM973">
            <v>0</v>
          </cell>
          <cell r="EN973">
            <v>0</v>
          </cell>
          <cell r="EO973">
            <v>0</v>
          </cell>
          <cell r="EP973">
            <v>0</v>
          </cell>
          <cell r="EQ973">
            <v>0</v>
          </cell>
          <cell r="ER973">
            <v>0</v>
          </cell>
          <cell r="ES973">
            <v>0</v>
          </cell>
          <cell r="ET973">
            <v>0</v>
          </cell>
          <cell r="EU973">
            <v>0</v>
          </cell>
          <cell r="EV973">
            <v>0</v>
          </cell>
          <cell r="EW973">
            <v>0</v>
          </cell>
          <cell r="EX973">
            <v>0</v>
          </cell>
          <cell r="EY973">
            <v>0</v>
          </cell>
          <cell r="EZ973">
            <v>0</v>
          </cell>
          <cell r="FA973">
            <v>0</v>
          </cell>
          <cell r="FB973">
            <v>0</v>
          </cell>
          <cell r="FC973">
            <v>0</v>
          </cell>
          <cell r="FD973">
            <v>0</v>
          </cell>
          <cell r="FE973">
            <v>0</v>
          </cell>
          <cell r="FF973">
            <v>0</v>
          </cell>
          <cell r="FG973">
            <v>0</v>
          </cell>
          <cell r="FH973">
            <v>0</v>
          </cell>
          <cell r="FI973">
            <v>0</v>
          </cell>
          <cell r="FJ973">
            <v>0</v>
          </cell>
          <cell r="FK973">
            <v>0</v>
          </cell>
          <cell r="FL973">
            <v>0</v>
          </cell>
          <cell r="FM973">
            <v>0</v>
          </cell>
          <cell r="FN973">
            <v>0</v>
          </cell>
          <cell r="FO973">
            <v>0</v>
          </cell>
          <cell r="FP973">
            <v>0</v>
          </cell>
          <cell r="FQ973">
            <v>0</v>
          </cell>
          <cell r="FR973">
            <v>0</v>
          </cell>
          <cell r="FS973">
            <v>0</v>
          </cell>
          <cell r="FT973">
            <v>0</v>
          </cell>
          <cell r="FU973">
            <v>0</v>
          </cell>
          <cell r="FV973">
            <v>0</v>
          </cell>
          <cell r="FW973">
            <v>0</v>
          </cell>
          <cell r="FX973">
            <v>0</v>
          </cell>
          <cell r="FY973">
            <v>0</v>
          </cell>
          <cell r="FZ973">
            <v>0</v>
          </cell>
          <cell r="GA973">
            <v>0</v>
          </cell>
          <cell r="GB973">
            <v>0</v>
          </cell>
          <cell r="GC973">
            <v>0</v>
          </cell>
          <cell r="GD973">
            <v>0</v>
          </cell>
          <cell r="GE973">
            <v>0</v>
          </cell>
          <cell r="GF973">
            <v>0</v>
          </cell>
          <cell r="GG973">
            <v>0</v>
          </cell>
          <cell r="GH973">
            <v>0</v>
          </cell>
          <cell r="GI973">
            <v>0</v>
          </cell>
          <cell r="GJ973">
            <v>0</v>
          </cell>
          <cell r="GK973">
            <v>0</v>
          </cell>
          <cell r="GL973">
            <v>0</v>
          </cell>
          <cell r="GM973">
            <v>0</v>
          </cell>
          <cell r="GN973">
            <v>0</v>
          </cell>
          <cell r="GO973">
            <v>0</v>
          </cell>
          <cell r="GP973">
            <v>0</v>
          </cell>
          <cell r="GQ973">
            <v>0</v>
          </cell>
          <cell r="GR973">
            <v>0</v>
          </cell>
          <cell r="GS973">
            <v>0</v>
          </cell>
          <cell r="GT973">
            <v>0</v>
          </cell>
          <cell r="GU973">
            <v>0</v>
          </cell>
          <cell r="GV973">
            <v>0</v>
          </cell>
          <cell r="GW973">
            <v>0</v>
          </cell>
          <cell r="GX973">
            <v>0</v>
          </cell>
          <cell r="GY973">
            <v>0</v>
          </cell>
          <cell r="GZ973">
            <v>0</v>
          </cell>
          <cell r="HA973">
            <v>0</v>
          </cell>
          <cell r="HB973">
            <v>0</v>
          </cell>
          <cell r="HC973">
            <v>0</v>
          </cell>
          <cell r="HD973">
            <v>0</v>
          </cell>
          <cell r="HE973">
            <v>0</v>
          </cell>
          <cell r="HF973">
            <v>0</v>
          </cell>
          <cell r="HG973">
            <v>0</v>
          </cell>
          <cell r="HH973">
            <v>0</v>
          </cell>
          <cell r="HI973">
            <v>0</v>
          </cell>
          <cell r="HJ973">
            <v>0</v>
          </cell>
          <cell r="HK973">
            <v>0</v>
          </cell>
          <cell r="HL973">
            <v>0</v>
          </cell>
          <cell r="HM973">
            <v>0</v>
          </cell>
          <cell r="HN973">
            <v>0</v>
          </cell>
          <cell r="HO973">
            <v>0</v>
          </cell>
          <cell r="HP973">
            <v>0</v>
          </cell>
          <cell r="HQ973">
            <v>0</v>
          </cell>
          <cell r="HR973">
            <v>0</v>
          </cell>
          <cell r="HS973">
            <v>0</v>
          </cell>
          <cell r="HT973">
            <v>0</v>
          </cell>
          <cell r="HU973">
            <v>0</v>
          </cell>
          <cell r="HV973">
            <v>0</v>
          </cell>
          <cell r="HW973">
            <v>0</v>
          </cell>
          <cell r="HX973">
            <v>0</v>
          </cell>
          <cell r="HY973">
            <v>0</v>
          </cell>
          <cell r="HZ973">
            <v>0</v>
          </cell>
          <cell r="IA973">
            <v>0</v>
          </cell>
          <cell r="IB973">
            <v>0</v>
          </cell>
          <cell r="IC973">
            <v>0</v>
          </cell>
          <cell r="ID973">
            <v>0</v>
          </cell>
          <cell r="IE973">
            <v>0</v>
          </cell>
          <cell r="IF973">
            <v>0</v>
          </cell>
          <cell r="IG973">
            <v>0</v>
          </cell>
          <cell r="IH973">
            <v>0</v>
          </cell>
          <cell r="II973">
            <v>0</v>
          </cell>
          <cell r="IJ973">
            <v>0</v>
          </cell>
          <cell r="IK973">
            <v>0</v>
          </cell>
          <cell r="IL973">
            <v>0</v>
          </cell>
          <cell r="IM973">
            <v>0</v>
          </cell>
          <cell r="IN973">
            <v>0</v>
          </cell>
          <cell r="IO973">
            <v>0</v>
          </cell>
          <cell r="IP973">
            <v>0</v>
          </cell>
          <cell r="IQ973">
            <v>0</v>
          </cell>
          <cell r="IR973">
            <v>0</v>
          </cell>
          <cell r="IS973">
            <v>0</v>
          </cell>
          <cell r="IT973">
            <v>0</v>
          </cell>
          <cell r="IU973">
            <v>0</v>
          </cell>
          <cell r="IV973">
            <v>0</v>
          </cell>
          <cell r="IW973">
            <v>0</v>
          </cell>
          <cell r="IX973">
            <v>0</v>
          </cell>
          <cell r="IY973">
            <v>0</v>
          </cell>
          <cell r="IZ973">
            <v>0</v>
          </cell>
          <cell r="JA973">
            <v>0</v>
          </cell>
          <cell r="JB973">
            <v>0</v>
          </cell>
          <cell r="JC973">
            <v>0</v>
          </cell>
          <cell r="JD973">
            <v>0</v>
          </cell>
          <cell r="JE973">
            <v>0</v>
          </cell>
          <cell r="JF973">
            <v>0</v>
          </cell>
          <cell r="JG973">
            <v>0</v>
          </cell>
          <cell r="JH973">
            <v>0</v>
          </cell>
          <cell r="JI973">
            <v>0</v>
          </cell>
          <cell r="JJ973">
            <v>0</v>
          </cell>
          <cell r="JK973">
            <v>0</v>
          </cell>
          <cell r="JL973">
            <v>0</v>
          </cell>
          <cell r="JM973">
            <v>0</v>
          </cell>
          <cell r="JN973">
            <v>0</v>
          </cell>
          <cell r="JO973">
            <v>0</v>
          </cell>
          <cell r="JP973">
            <v>0</v>
          </cell>
          <cell r="JQ973">
            <v>0</v>
          </cell>
        </row>
        <row r="974">
          <cell r="D974" t="str">
            <v>WD_.QF.UTN._.___.Mountain Power I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  <cell r="EE974">
            <v>0</v>
          </cell>
          <cell r="EF974">
            <v>0</v>
          </cell>
          <cell r="EG974">
            <v>0</v>
          </cell>
          <cell r="EH974">
            <v>0</v>
          </cell>
          <cell r="EI974">
            <v>0</v>
          </cell>
          <cell r="EJ974">
            <v>0</v>
          </cell>
          <cell r="EK974">
            <v>0</v>
          </cell>
          <cell r="EL974">
            <v>0</v>
          </cell>
          <cell r="EM974">
            <v>0</v>
          </cell>
          <cell r="EN974">
            <v>0</v>
          </cell>
          <cell r="EO974">
            <v>0</v>
          </cell>
          <cell r="EP974">
            <v>0</v>
          </cell>
          <cell r="EQ974">
            <v>0</v>
          </cell>
          <cell r="ER974">
            <v>0</v>
          </cell>
          <cell r="ES974">
            <v>0</v>
          </cell>
          <cell r="ET974">
            <v>0</v>
          </cell>
          <cell r="EU974">
            <v>0</v>
          </cell>
          <cell r="EV974">
            <v>0</v>
          </cell>
          <cell r="EW974">
            <v>0</v>
          </cell>
          <cell r="EX974">
            <v>0</v>
          </cell>
          <cell r="EY974">
            <v>0</v>
          </cell>
          <cell r="EZ974">
            <v>0</v>
          </cell>
          <cell r="FA974">
            <v>0</v>
          </cell>
          <cell r="FB974">
            <v>0</v>
          </cell>
          <cell r="FC974">
            <v>0</v>
          </cell>
          <cell r="FD974">
            <v>0</v>
          </cell>
          <cell r="FE974">
            <v>0</v>
          </cell>
          <cell r="FF974">
            <v>0</v>
          </cell>
          <cell r="FG974">
            <v>0</v>
          </cell>
          <cell r="FH974">
            <v>0</v>
          </cell>
          <cell r="FI974">
            <v>0</v>
          </cell>
          <cell r="FJ974">
            <v>0</v>
          </cell>
          <cell r="FK974">
            <v>0</v>
          </cell>
          <cell r="FL974">
            <v>0</v>
          </cell>
          <cell r="FM974">
            <v>0</v>
          </cell>
          <cell r="FN974">
            <v>0</v>
          </cell>
          <cell r="FO974">
            <v>0</v>
          </cell>
          <cell r="FP974">
            <v>0</v>
          </cell>
          <cell r="FQ974">
            <v>0</v>
          </cell>
          <cell r="FR974">
            <v>0</v>
          </cell>
          <cell r="FS974">
            <v>0</v>
          </cell>
          <cell r="FT974">
            <v>0</v>
          </cell>
          <cell r="FU974">
            <v>0</v>
          </cell>
          <cell r="FV974">
            <v>0</v>
          </cell>
          <cell r="FW974">
            <v>0</v>
          </cell>
          <cell r="FX974">
            <v>0</v>
          </cell>
          <cell r="FY974">
            <v>0</v>
          </cell>
          <cell r="FZ974">
            <v>0</v>
          </cell>
          <cell r="GA974">
            <v>0</v>
          </cell>
          <cell r="GB974">
            <v>0</v>
          </cell>
          <cell r="GC974">
            <v>0</v>
          </cell>
          <cell r="GD974">
            <v>0</v>
          </cell>
          <cell r="GE974">
            <v>0</v>
          </cell>
          <cell r="GF974">
            <v>0</v>
          </cell>
          <cell r="GG974">
            <v>0</v>
          </cell>
          <cell r="GH974">
            <v>0</v>
          </cell>
          <cell r="GI974">
            <v>0</v>
          </cell>
          <cell r="GJ974">
            <v>0</v>
          </cell>
          <cell r="GK974">
            <v>0</v>
          </cell>
          <cell r="GL974">
            <v>0</v>
          </cell>
          <cell r="GM974">
            <v>0</v>
          </cell>
          <cell r="GN974">
            <v>0</v>
          </cell>
          <cell r="GO974">
            <v>0</v>
          </cell>
          <cell r="GP974">
            <v>0</v>
          </cell>
          <cell r="GQ974">
            <v>0</v>
          </cell>
          <cell r="GR974">
            <v>0</v>
          </cell>
          <cell r="GS974">
            <v>0</v>
          </cell>
          <cell r="GT974">
            <v>0</v>
          </cell>
          <cell r="GU974">
            <v>0</v>
          </cell>
          <cell r="GV974">
            <v>0</v>
          </cell>
          <cell r="GW974">
            <v>0</v>
          </cell>
          <cell r="GX974">
            <v>0</v>
          </cell>
          <cell r="GY974">
            <v>0</v>
          </cell>
          <cell r="GZ974">
            <v>0</v>
          </cell>
          <cell r="HA974">
            <v>0</v>
          </cell>
          <cell r="HB974">
            <v>0</v>
          </cell>
          <cell r="HC974">
            <v>0</v>
          </cell>
          <cell r="HD974">
            <v>0</v>
          </cell>
          <cell r="HE974">
            <v>0</v>
          </cell>
          <cell r="HF974">
            <v>0</v>
          </cell>
          <cell r="HG974">
            <v>0</v>
          </cell>
          <cell r="HH974">
            <v>0</v>
          </cell>
          <cell r="HI974">
            <v>0</v>
          </cell>
          <cell r="HJ974">
            <v>0</v>
          </cell>
          <cell r="HK974">
            <v>0</v>
          </cell>
          <cell r="HL974">
            <v>0</v>
          </cell>
          <cell r="HM974">
            <v>0</v>
          </cell>
          <cell r="HN974">
            <v>0</v>
          </cell>
          <cell r="HO974">
            <v>0</v>
          </cell>
          <cell r="HP974">
            <v>0</v>
          </cell>
          <cell r="HQ974">
            <v>0</v>
          </cell>
          <cell r="HR974">
            <v>0</v>
          </cell>
          <cell r="HS974">
            <v>0</v>
          </cell>
          <cell r="HT974">
            <v>0</v>
          </cell>
          <cell r="HU974">
            <v>0</v>
          </cell>
          <cell r="HV974">
            <v>0</v>
          </cell>
          <cell r="HW974">
            <v>0</v>
          </cell>
          <cell r="HX974">
            <v>0</v>
          </cell>
          <cell r="HY974">
            <v>0</v>
          </cell>
          <cell r="HZ974">
            <v>0</v>
          </cell>
          <cell r="IA974">
            <v>0</v>
          </cell>
          <cell r="IB974">
            <v>0</v>
          </cell>
          <cell r="IC974">
            <v>0</v>
          </cell>
          <cell r="ID974">
            <v>0</v>
          </cell>
          <cell r="IE974">
            <v>0</v>
          </cell>
          <cell r="IF974">
            <v>0</v>
          </cell>
          <cell r="IG974">
            <v>0</v>
          </cell>
          <cell r="IH974">
            <v>0</v>
          </cell>
          <cell r="II974">
            <v>0</v>
          </cell>
          <cell r="IJ974">
            <v>0</v>
          </cell>
          <cell r="IK974">
            <v>0</v>
          </cell>
          <cell r="IL974">
            <v>0</v>
          </cell>
          <cell r="IM974">
            <v>0</v>
          </cell>
          <cell r="IN974">
            <v>0</v>
          </cell>
          <cell r="IO974">
            <v>0</v>
          </cell>
          <cell r="IP974">
            <v>0</v>
          </cell>
          <cell r="IQ974">
            <v>0</v>
          </cell>
          <cell r="IR974">
            <v>0</v>
          </cell>
          <cell r="IS974">
            <v>0</v>
          </cell>
          <cell r="IT974">
            <v>0</v>
          </cell>
          <cell r="IU974">
            <v>0</v>
          </cell>
          <cell r="IV974">
            <v>0</v>
          </cell>
          <cell r="IW974">
            <v>0</v>
          </cell>
          <cell r="IX974">
            <v>0</v>
          </cell>
          <cell r="IY974">
            <v>0</v>
          </cell>
          <cell r="IZ974">
            <v>0</v>
          </cell>
          <cell r="JA974">
            <v>0</v>
          </cell>
          <cell r="JB974">
            <v>0</v>
          </cell>
          <cell r="JC974">
            <v>0</v>
          </cell>
          <cell r="JD974">
            <v>0</v>
          </cell>
          <cell r="JE974">
            <v>0</v>
          </cell>
          <cell r="JF974">
            <v>0</v>
          </cell>
          <cell r="JG974">
            <v>0</v>
          </cell>
          <cell r="JH974">
            <v>0</v>
          </cell>
          <cell r="JI974">
            <v>0</v>
          </cell>
          <cell r="JJ974">
            <v>0</v>
          </cell>
          <cell r="JK974">
            <v>0</v>
          </cell>
          <cell r="JL974">
            <v>0</v>
          </cell>
          <cell r="JM974">
            <v>0</v>
          </cell>
          <cell r="JN974">
            <v>0</v>
          </cell>
          <cell r="JO974">
            <v>0</v>
          </cell>
          <cell r="JP974">
            <v>0</v>
          </cell>
          <cell r="JQ974">
            <v>0</v>
          </cell>
        </row>
        <row r="975">
          <cell r="D975" t="str">
            <v>WD_.QF.UTN._.___.Mountain Power II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  <cell r="EJ975">
            <v>0</v>
          </cell>
          <cell r="EK975">
            <v>0</v>
          </cell>
          <cell r="EL975">
            <v>0</v>
          </cell>
          <cell r="EM975">
            <v>0</v>
          </cell>
          <cell r="EN975">
            <v>0</v>
          </cell>
          <cell r="EO975">
            <v>0</v>
          </cell>
          <cell r="EP975">
            <v>0</v>
          </cell>
          <cell r="EQ975">
            <v>0</v>
          </cell>
          <cell r="ER975">
            <v>0</v>
          </cell>
          <cell r="ES975">
            <v>0</v>
          </cell>
          <cell r="ET975">
            <v>0</v>
          </cell>
          <cell r="EU975">
            <v>0</v>
          </cell>
          <cell r="EV975">
            <v>0</v>
          </cell>
          <cell r="EW975">
            <v>0</v>
          </cell>
          <cell r="EX975">
            <v>0</v>
          </cell>
          <cell r="EY975">
            <v>0</v>
          </cell>
          <cell r="EZ975">
            <v>0</v>
          </cell>
          <cell r="FA975">
            <v>0</v>
          </cell>
          <cell r="FB975">
            <v>0</v>
          </cell>
          <cell r="FC975">
            <v>0</v>
          </cell>
          <cell r="FD975">
            <v>0</v>
          </cell>
          <cell r="FE975">
            <v>0</v>
          </cell>
          <cell r="FF975">
            <v>0</v>
          </cell>
          <cell r="FG975">
            <v>0</v>
          </cell>
          <cell r="FH975">
            <v>0</v>
          </cell>
          <cell r="FI975">
            <v>0</v>
          </cell>
          <cell r="FJ975">
            <v>0</v>
          </cell>
          <cell r="FK975">
            <v>0</v>
          </cell>
          <cell r="FL975">
            <v>0</v>
          </cell>
          <cell r="FM975">
            <v>0</v>
          </cell>
          <cell r="FN975">
            <v>0</v>
          </cell>
          <cell r="FO975">
            <v>0</v>
          </cell>
          <cell r="FP975">
            <v>0</v>
          </cell>
          <cell r="FQ975">
            <v>0</v>
          </cell>
          <cell r="FR975">
            <v>0</v>
          </cell>
          <cell r="FS975">
            <v>0</v>
          </cell>
          <cell r="FT975">
            <v>0</v>
          </cell>
          <cell r="FU975">
            <v>0</v>
          </cell>
          <cell r="FV975">
            <v>0</v>
          </cell>
          <cell r="FW975">
            <v>0</v>
          </cell>
          <cell r="FX975">
            <v>0</v>
          </cell>
          <cell r="FY975">
            <v>0</v>
          </cell>
          <cell r="FZ975">
            <v>0</v>
          </cell>
          <cell r="GA975">
            <v>0</v>
          </cell>
          <cell r="GB975">
            <v>0</v>
          </cell>
          <cell r="GC975">
            <v>0</v>
          </cell>
          <cell r="GD975">
            <v>0</v>
          </cell>
          <cell r="GE975">
            <v>0</v>
          </cell>
          <cell r="GF975">
            <v>0</v>
          </cell>
          <cell r="GG975">
            <v>0</v>
          </cell>
          <cell r="GH975">
            <v>0</v>
          </cell>
          <cell r="GI975">
            <v>0</v>
          </cell>
          <cell r="GJ975">
            <v>0</v>
          </cell>
          <cell r="GK975">
            <v>0</v>
          </cell>
          <cell r="GL975">
            <v>0</v>
          </cell>
          <cell r="GM975">
            <v>0</v>
          </cell>
          <cell r="GN975">
            <v>0</v>
          </cell>
          <cell r="GO975">
            <v>0</v>
          </cell>
          <cell r="GP975">
            <v>0</v>
          </cell>
          <cell r="GQ975">
            <v>0</v>
          </cell>
          <cell r="GR975">
            <v>0</v>
          </cell>
          <cell r="GS975">
            <v>0</v>
          </cell>
          <cell r="GT975">
            <v>0</v>
          </cell>
          <cell r="GU975">
            <v>0</v>
          </cell>
          <cell r="GV975">
            <v>0</v>
          </cell>
          <cell r="GW975">
            <v>0</v>
          </cell>
          <cell r="GX975">
            <v>0</v>
          </cell>
          <cell r="GY975">
            <v>0</v>
          </cell>
          <cell r="GZ975">
            <v>0</v>
          </cell>
          <cell r="HA975">
            <v>0</v>
          </cell>
          <cell r="HB975">
            <v>0</v>
          </cell>
          <cell r="HC975">
            <v>0</v>
          </cell>
          <cell r="HD975">
            <v>0</v>
          </cell>
          <cell r="HE975">
            <v>0</v>
          </cell>
          <cell r="HF975">
            <v>0</v>
          </cell>
          <cell r="HG975">
            <v>0</v>
          </cell>
          <cell r="HH975">
            <v>0</v>
          </cell>
          <cell r="HI975">
            <v>0</v>
          </cell>
          <cell r="HJ975">
            <v>0</v>
          </cell>
          <cell r="HK975">
            <v>0</v>
          </cell>
          <cell r="HL975">
            <v>0</v>
          </cell>
          <cell r="HM975">
            <v>0</v>
          </cell>
          <cell r="HN975">
            <v>0</v>
          </cell>
          <cell r="HO975">
            <v>0</v>
          </cell>
          <cell r="HP975">
            <v>0</v>
          </cell>
          <cell r="HQ975">
            <v>0</v>
          </cell>
          <cell r="HR975">
            <v>0</v>
          </cell>
          <cell r="HS975">
            <v>0</v>
          </cell>
          <cell r="HT975">
            <v>0</v>
          </cell>
          <cell r="HU975">
            <v>0</v>
          </cell>
          <cell r="HV975">
            <v>0</v>
          </cell>
          <cell r="HW975">
            <v>0</v>
          </cell>
          <cell r="HX975">
            <v>0</v>
          </cell>
          <cell r="HY975">
            <v>0</v>
          </cell>
          <cell r="HZ975">
            <v>0</v>
          </cell>
          <cell r="IA975">
            <v>0</v>
          </cell>
          <cell r="IB975">
            <v>0</v>
          </cell>
          <cell r="IC975">
            <v>0</v>
          </cell>
          <cell r="ID975">
            <v>0</v>
          </cell>
          <cell r="IE975">
            <v>0</v>
          </cell>
          <cell r="IF975">
            <v>0</v>
          </cell>
          <cell r="IG975">
            <v>0</v>
          </cell>
          <cell r="IH975">
            <v>0</v>
          </cell>
          <cell r="II975">
            <v>0</v>
          </cell>
          <cell r="IJ975">
            <v>0</v>
          </cell>
          <cell r="IK975">
            <v>0</v>
          </cell>
          <cell r="IL975">
            <v>0</v>
          </cell>
          <cell r="IM975">
            <v>0</v>
          </cell>
          <cell r="IN975">
            <v>0</v>
          </cell>
          <cell r="IO975">
            <v>0</v>
          </cell>
          <cell r="IP975">
            <v>0</v>
          </cell>
          <cell r="IQ975">
            <v>0</v>
          </cell>
          <cell r="IR975">
            <v>0</v>
          </cell>
          <cell r="IS975">
            <v>0</v>
          </cell>
          <cell r="IT975">
            <v>0</v>
          </cell>
          <cell r="IU975">
            <v>0</v>
          </cell>
          <cell r="IV975">
            <v>0</v>
          </cell>
          <cell r="IW975">
            <v>0</v>
          </cell>
          <cell r="IX975">
            <v>0</v>
          </cell>
          <cell r="IY975">
            <v>0</v>
          </cell>
          <cell r="IZ975">
            <v>0</v>
          </cell>
          <cell r="JA975">
            <v>0</v>
          </cell>
          <cell r="JB975">
            <v>0</v>
          </cell>
          <cell r="JC975">
            <v>0</v>
          </cell>
          <cell r="JD975">
            <v>0</v>
          </cell>
          <cell r="JE975">
            <v>0</v>
          </cell>
          <cell r="JF975">
            <v>0</v>
          </cell>
          <cell r="JG975">
            <v>0</v>
          </cell>
          <cell r="JH975">
            <v>0</v>
          </cell>
          <cell r="JI975">
            <v>0</v>
          </cell>
          <cell r="JJ975">
            <v>0</v>
          </cell>
          <cell r="JK975">
            <v>0</v>
          </cell>
          <cell r="JL975">
            <v>0</v>
          </cell>
          <cell r="JM975">
            <v>0</v>
          </cell>
          <cell r="JN975">
            <v>0</v>
          </cell>
          <cell r="JO975">
            <v>0</v>
          </cell>
          <cell r="JP975">
            <v>0</v>
          </cell>
          <cell r="JQ975">
            <v>0</v>
          </cell>
        </row>
        <row r="976">
          <cell r="D976" t="str">
            <v>WD_.QF.UTN._.___.Power County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  <cell r="EE976">
            <v>0</v>
          </cell>
          <cell r="EF976">
            <v>0</v>
          </cell>
          <cell r="EG976">
            <v>0</v>
          </cell>
          <cell r="EH976">
            <v>0</v>
          </cell>
          <cell r="EI976">
            <v>0</v>
          </cell>
          <cell r="EJ976">
            <v>0</v>
          </cell>
          <cell r="EK976">
            <v>0</v>
          </cell>
          <cell r="EL976">
            <v>0</v>
          </cell>
          <cell r="EM976">
            <v>0</v>
          </cell>
          <cell r="EN976">
            <v>0</v>
          </cell>
          <cell r="EO976">
            <v>0</v>
          </cell>
          <cell r="EP976">
            <v>0</v>
          </cell>
          <cell r="EQ976">
            <v>0</v>
          </cell>
          <cell r="ER976">
            <v>0</v>
          </cell>
          <cell r="ES976">
            <v>0</v>
          </cell>
          <cell r="ET976">
            <v>0</v>
          </cell>
          <cell r="EU976">
            <v>0</v>
          </cell>
          <cell r="EV976">
            <v>0</v>
          </cell>
          <cell r="EW976">
            <v>0</v>
          </cell>
          <cell r="EX976">
            <v>0</v>
          </cell>
          <cell r="EY976">
            <v>0</v>
          </cell>
          <cell r="EZ976">
            <v>0</v>
          </cell>
          <cell r="FA976">
            <v>0</v>
          </cell>
          <cell r="FB976">
            <v>0</v>
          </cell>
          <cell r="FC976">
            <v>0</v>
          </cell>
          <cell r="FD976">
            <v>0</v>
          </cell>
          <cell r="FE976">
            <v>0</v>
          </cell>
          <cell r="FF976">
            <v>0</v>
          </cell>
          <cell r="FG976">
            <v>0</v>
          </cell>
          <cell r="FH976">
            <v>0</v>
          </cell>
          <cell r="FI976">
            <v>0</v>
          </cell>
          <cell r="FJ976">
            <v>0</v>
          </cell>
          <cell r="FK976">
            <v>0</v>
          </cell>
          <cell r="FL976">
            <v>0</v>
          </cell>
          <cell r="FM976">
            <v>0</v>
          </cell>
          <cell r="FN976">
            <v>0</v>
          </cell>
          <cell r="FO976">
            <v>0</v>
          </cell>
          <cell r="FP976">
            <v>0</v>
          </cell>
          <cell r="FQ976">
            <v>0</v>
          </cell>
          <cell r="FR976">
            <v>0</v>
          </cell>
          <cell r="FS976">
            <v>0</v>
          </cell>
          <cell r="FT976">
            <v>0</v>
          </cell>
          <cell r="FU976">
            <v>0</v>
          </cell>
          <cell r="FV976">
            <v>0</v>
          </cell>
          <cell r="FW976">
            <v>0</v>
          </cell>
          <cell r="FX976">
            <v>0</v>
          </cell>
          <cell r="FY976">
            <v>0</v>
          </cell>
          <cell r="FZ976">
            <v>0</v>
          </cell>
          <cell r="GA976">
            <v>0</v>
          </cell>
          <cell r="GB976">
            <v>0</v>
          </cell>
          <cell r="GC976">
            <v>0</v>
          </cell>
          <cell r="GD976">
            <v>0</v>
          </cell>
          <cell r="GE976">
            <v>0</v>
          </cell>
          <cell r="GF976">
            <v>0</v>
          </cell>
          <cell r="GG976">
            <v>0</v>
          </cell>
          <cell r="GH976">
            <v>0</v>
          </cell>
          <cell r="GI976">
            <v>0</v>
          </cell>
          <cell r="GJ976">
            <v>0</v>
          </cell>
          <cell r="GK976">
            <v>0</v>
          </cell>
          <cell r="GL976">
            <v>0</v>
          </cell>
          <cell r="GM976">
            <v>0</v>
          </cell>
          <cell r="GN976">
            <v>0</v>
          </cell>
          <cell r="GO976">
            <v>0</v>
          </cell>
          <cell r="GP976">
            <v>0</v>
          </cell>
          <cell r="GQ976">
            <v>0</v>
          </cell>
          <cell r="GR976">
            <v>0</v>
          </cell>
          <cell r="GS976">
            <v>0</v>
          </cell>
          <cell r="GT976">
            <v>0</v>
          </cell>
          <cell r="GU976">
            <v>0</v>
          </cell>
          <cell r="GV976">
            <v>0</v>
          </cell>
          <cell r="GW976">
            <v>0</v>
          </cell>
          <cell r="GX976">
            <v>0</v>
          </cell>
          <cell r="GY976">
            <v>0</v>
          </cell>
          <cell r="GZ976">
            <v>0</v>
          </cell>
          <cell r="HA976">
            <v>0</v>
          </cell>
          <cell r="HB976">
            <v>0</v>
          </cell>
          <cell r="HC976">
            <v>0</v>
          </cell>
          <cell r="HD976">
            <v>0</v>
          </cell>
          <cell r="HE976">
            <v>0</v>
          </cell>
          <cell r="HF976">
            <v>0</v>
          </cell>
          <cell r="HG976">
            <v>0</v>
          </cell>
          <cell r="HH976">
            <v>0</v>
          </cell>
          <cell r="HI976">
            <v>0</v>
          </cell>
          <cell r="HJ976">
            <v>0</v>
          </cell>
          <cell r="HK976">
            <v>0</v>
          </cell>
          <cell r="HL976">
            <v>0</v>
          </cell>
          <cell r="HM976">
            <v>0</v>
          </cell>
          <cell r="HN976">
            <v>0</v>
          </cell>
          <cell r="HO976">
            <v>0</v>
          </cell>
          <cell r="HP976">
            <v>0</v>
          </cell>
          <cell r="HQ976">
            <v>0</v>
          </cell>
          <cell r="HR976">
            <v>0</v>
          </cell>
          <cell r="HS976">
            <v>0</v>
          </cell>
          <cell r="HT976">
            <v>0</v>
          </cell>
          <cell r="HU976">
            <v>0</v>
          </cell>
          <cell r="HV976">
            <v>0</v>
          </cell>
          <cell r="HW976">
            <v>0</v>
          </cell>
          <cell r="HX976">
            <v>0</v>
          </cell>
          <cell r="HY976">
            <v>0</v>
          </cell>
          <cell r="HZ976">
            <v>0</v>
          </cell>
          <cell r="IA976">
            <v>0</v>
          </cell>
          <cell r="IB976">
            <v>0</v>
          </cell>
          <cell r="IC976">
            <v>0</v>
          </cell>
          <cell r="ID976">
            <v>0</v>
          </cell>
          <cell r="IE976">
            <v>0</v>
          </cell>
          <cell r="IF976">
            <v>0</v>
          </cell>
          <cell r="IG976">
            <v>0</v>
          </cell>
          <cell r="IH976">
            <v>0</v>
          </cell>
          <cell r="II976">
            <v>0</v>
          </cell>
          <cell r="IJ976">
            <v>0</v>
          </cell>
          <cell r="IK976">
            <v>0</v>
          </cell>
          <cell r="IL976">
            <v>0</v>
          </cell>
          <cell r="IM976">
            <v>0</v>
          </cell>
          <cell r="IN976">
            <v>0</v>
          </cell>
          <cell r="IO976">
            <v>0</v>
          </cell>
          <cell r="IP976">
            <v>0</v>
          </cell>
          <cell r="IQ976">
            <v>0</v>
          </cell>
          <cell r="IR976">
            <v>0</v>
          </cell>
          <cell r="IS976">
            <v>0</v>
          </cell>
          <cell r="IT976">
            <v>0</v>
          </cell>
          <cell r="IU976">
            <v>0</v>
          </cell>
          <cell r="IV976">
            <v>0</v>
          </cell>
          <cell r="IW976">
            <v>0</v>
          </cell>
          <cell r="IX976">
            <v>0</v>
          </cell>
          <cell r="IY976">
            <v>0</v>
          </cell>
          <cell r="IZ976">
            <v>0</v>
          </cell>
          <cell r="JA976">
            <v>0</v>
          </cell>
          <cell r="JB976">
            <v>0</v>
          </cell>
          <cell r="JC976">
            <v>0</v>
          </cell>
          <cell r="JD976">
            <v>0</v>
          </cell>
          <cell r="JE976">
            <v>0</v>
          </cell>
          <cell r="JF976">
            <v>0</v>
          </cell>
          <cell r="JG976">
            <v>0</v>
          </cell>
          <cell r="JH976">
            <v>0</v>
          </cell>
          <cell r="JI976">
            <v>0</v>
          </cell>
          <cell r="JJ976">
            <v>0</v>
          </cell>
          <cell r="JK976">
            <v>0</v>
          </cell>
          <cell r="JL976">
            <v>0</v>
          </cell>
          <cell r="JM976">
            <v>0</v>
          </cell>
          <cell r="JN976">
            <v>0</v>
          </cell>
          <cell r="JO976">
            <v>0</v>
          </cell>
          <cell r="JP976">
            <v>0</v>
          </cell>
          <cell r="JQ976">
            <v>0</v>
          </cell>
        </row>
        <row r="977">
          <cell r="D977" t="str">
            <v>WD_.QF.UTN._.___.Power County Park North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  <cell r="EE977">
            <v>0</v>
          </cell>
          <cell r="EF977">
            <v>0</v>
          </cell>
          <cell r="EG977">
            <v>0</v>
          </cell>
          <cell r="EH977">
            <v>0</v>
          </cell>
          <cell r="EI977">
            <v>0</v>
          </cell>
          <cell r="EJ977">
            <v>0</v>
          </cell>
          <cell r="EK977">
            <v>0</v>
          </cell>
          <cell r="EL977">
            <v>0</v>
          </cell>
          <cell r="EM977">
            <v>0</v>
          </cell>
          <cell r="EN977">
            <v>0</v>
          </cell>
          <cell r="EO977">
            <v>0</v>
          </cell>
          <cell r="EP977">
            <v>0</v>
          </cell>
          <cell r="EQ977">
            <v>0</v>
          </cell>
          <cell r="ER977">
            <v>0</v>
          </cell>
          <cell r="ES977">
            <v>0</v>
          </cell>
          <cell r="ET977">
            <v>0</v>
          </cell>
          <cell r="EU977">
            <v>0</v>
          </cell>
          <cell r="EV977">
            <v>0</v>
          </cell>
          <cell r="EW977">
            <v>0</v>
          </cell>
          <cell r="EX977">
            <v>0</v>
          </cell>
          <cell r="EY977">
            <v>0</v>
          </cell>
          <cell r="EZ977">
            <v>0</v>
          </cell>
          <cell r="FA977">
            <v>0</v>
          </cell>
          <cell r="FB977">
            <v>0</v>
          </cell>
          <cell r="FC977">
            <v>0</v>
          </cell>
          <cell r="FD977">
            <v>0</v>
          </cell>
          <cell r="FE977">
            <v>0</v>
          </cell>
          <cell r="FF977">
            <v>0</v>
          </cell>
          <cell r="FG977">
            <v>0</v>
          </cell>
          <cell r="FH977">
            <v>0</v>
          </cell>
          <cell r="FI977">
            <v>0</v>
          </cell>
          <cell r="FJ977">
            <v>0</v>
          </cell>
          <cell r="FK977">
            <v>0</v>
          </cell>
          <cell r="FL977">
            <v>0</v>
          </cell>
          <cell r="FM977">
            <v>0</v>
          </cell>
          <cell r="FN977">
            <v>0</v>
          </cell>
          <cell r="FO977">
            <v>0</v>
          </cell>
          <cell r="FP977">
            <v>0</v>
          </cell>
          <cell r="FQ977">
            <v>0</v>
          </cell>
          <cell r="FR977">
            <v>0</v>
          </cell>
          <cell r="FS977">
            <v>0</v>
          </cell>
          <cell r="FT977">
            <v>0</v>
          </cell>
          <cell r="FU977">
            <v>0</v>
          </cell>
          <cell r="FV977">
            <v>0</v>
          </cell>
          <cell r="FW977">
            <v>0</v>
          </cell>
          <cell r="FX977">
            <v>0</v>
          </cell>
          <cell r="FY977">
            <v>0</v>
          </cell>
          <cell r="FZ977">
            <v>0</v>
          </cell>
          <cell r="GA977">
            <v>0</v>
          </cell>
          <cell r="GB977">
            <v>0</v>
          </cell>
          <cell r="GC977">
            <v>0</v>
          </cell>
          <cell r="GD977">
            <v>0</v>
          </cell>
          <cell r="GE977">
            <v>0</v>
          </cell>
          <cell r="GF977">
            <v>0</v>
          </cell>
          <cell r="GG977">
            <v>0</v>
          </cell>
          <cell r="GH977">
            <v>0</v>
          </cell>
          <cell r="GI977">
            <v>0</v>
          </cell>
          <cell r="GJ977">
            <v>0</v>
          </cell>
          <cell r="GK977">
            <v>0</v>
          </cell>
          <cell r="GL977">
            <v>0</v>
          </cell>
          <cell r="GM977">
            <v>0</v>
          </cell>
          <cell r="GN977">
            <v>0</v>
          </cell>
          <cell r="GO977">
            <v>0</v>
          </cell>
          <cell r="GP977">
            <v>0</v>
          </cell>
          <cell r="GQ977">
            <v>0</v>
          </cell>
          <cell r="GR977">
            <v>0</v>
          </cell>
          <cell r="GS977">
            <v>0</v>
          </cell>
          <cell r="GT977">
            <v>0</v>
          </cell>
          <cell r="GU977">
            <v>0</v>
          </cell>
          <cell r="GV977">
            <v>0</v>
          </cell>
          <cell r="GW977">
            <v>0</v>
          </cell>
          <cell r="GX977">
            <v>0</v>
          </cell>
          <cell r="GY977">
            <v>0</v>
          </cell>
          <cell r="GZ977">
            <v>0</v>
          </cell>
          <cell r="HA977">
            <v>0</v>
          </cell>
          <cell r="HB977">
            <v>0</v>
          </cell>
          <cell r="HC977">
            <v>0</v>
          </cell>
          <cell r="HD977">
            <v>0</v>
          </cell>
          <cell r="HE977">
            <v>0</v>
          </cell>
          <cell r="HF977">
            <v>0</v>
          </cell>
          <cell r="HG977">
            <v>0</v>
          </cell>
          <cell r="HH977">
            <v>0</v>
          </cell>
          <cell r="HI977">
            <v>0</v>
          </cell>
          <cell r="HJ977">
            <v>0</v>
          </cell>
          <cell r="HK977">
            <v>0</v>
          </cell>
          <cell r="HL977">
            <v>0</v>
          </cell>
          <cell r="HM977">
            <v>0</v>
          </cell>
          <cell r="HN977">
            <v>0</v>
          </cell>
          <cell r="HO977">
            <v>0</v>
          </cell>
          <cell r="HP977">
            <v>0</v>
          </cell>
          <cell r="HQ977">
            <v>0</v>
          </cell>
          <cell r="HR977">
            <v>0</v>
          </cell>
          <cell r="HS977">
            <v>0</v>
          </cell>
          <cell r="HT977">
            <v>0</v>
          </cell>
          <cell r="HU977">
            <v>0</v>
          </cell>
          <cell r="HV977">
            <v>0</v>
          </cell>
          <cell r="HW977">
            <v>0</v>
          </cell>
          <cell r="HX977">
            <v>0</v>
          </cell>
          <cell r="HY977">
            <v>0</v>
          </cell>
          <cell r="HZ977">
            <v>0</v>
          </cell>
          <cell r="IA977">
            <v>0</v>
          </cell>
          <cell r="IB977">
            <v>0</v>
          </cell>
          <cell r="IC977">
            <v>0</v>
          </cell>
          <cell r="ID977">
            <v>0</v>
          </cell>
          <cell r="IE977">
            <v>0</v>
          </cell>
          <cell r="IF977">
            <v>0</v>
          </cell>
          <cell r="IG977">
            <v>0</v>
          </cell>
          <cell r="IH977">
            <v>0</v>
          </cell>
          <cell r="II977">
            <v>0</v>
          </cell>
          <cell r="IJ977">
            <v>0</v>
          </cell>
          <cell r="IK977">
            <v>0</v>
          </cell>
          <cell r="IL977">
            <v>0</v>
          </cell>
          <cell r="IM977">
            <v>0</v>
          </cell>
          <cell r="IN977">
            <v>0</v>
          </cell>
          <cell r="IO977">
            <v>0</v>
          </cell>
          <cell r="IP977">
            <v>0</v>
          </cell>
          <cell r="IQ977">
            <v>0</v>
          </cell>
          <cell r="IR977">
            <v>0</v>
          </cell>
          <cell r="IS977">
            <v>0</v>
          </cell>
          <cell r="IT977">
            <v>0</v>
          </cell>
          <cell r="IU977">
            <v>0</v>
          </cell>
          <cell r="IV977">
            <v>0</v>
          </cell>
          <cell r="IW977">
            <v>0</v>
          </cell>
          <cell r="IX977">
            <v>0</v>
          </cell>
          <cell r="IY977">
            <v>0</v>
          </cell>
          <cell r="IZ977">
            <v>0</v>
          </cell>
          <cell r="JA977">
            <v>0</v>
          </cell>
          <cell r="JB977">
            <v>0</v>
          </cell>
          <cell r="JC977">
            <v>0</v>
          </cell>
          <cell r="JD977">
            <v>0</v>
          </cell>
          <cell r="JE977">
            <v>0</v>
          </cell>
          <cell r="JF977">
            <v>0</v>
          </cell>
          <cell r="JG977">
            <v>0</v>
          </cell>
          <cell r="JH977">
            <v>0</v>
          </cell>
          <cell r="JI977">
            <v>0</v>
          </cell>
          <cell r="JJ977">
            <v>0</v>
          </cell>
          <cell r="JK977">
            <v>0</v>
          </cell>
          <cell r="JL977">
            <v>0</v>
          </cell>
          <cell r="JM977">
            <v>0</v>
          </cell>
          <cell r="JN977">
            <v>0</v>
          </cell>
          <cell r="JO977">
            <v>0</v>
          </cell>
          <cell r="JP977">
            <v>0</v>
          </cell>
          <cell r="JQ977">
            <v>0</v>
          </cell>
        </row>
        <row r="978">
          <cell r="D978" t="str">
            <v>WD_.QF.UTN._.___.Spanish Fork Park 2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  <cell r="EJ978">
            <v>0</v>
          </cell>
          <cell r="EK978">
            <v>0</v>
          </cell>
          <cell r="EL978">
            <v>0</v>
          </cell>
          <cell r="EM978">
            <v>0</v>
          </cell>
          <cell r="EN978">
            <v>0</v>
          </cell>
          <cell r="EO978">
            <v>0</v>
          </cell>
          <cell r="EP978">
            <v>0</v>
          </cell>
          <cell r="EQ978">
            <v>0</v>
          </cell>
          <cell r="ER978">
            <v>0</v>
          </cell>
          <cell r="ES978">
            <v>0</v>
          </cell>
          <cell r="ET978">
            <v>0</v>
          </cell>
          <cell r="EU978">
            <v>0</v>
          </cell>
          <cell r="EV978">
            <v>0</v>
          </cell>
          <cell r="EW978">
            <v>0</v>
          </cell>
          <cell r="EX978">
            <v>0</v>
          </cell>
          <cell r="EY978">
            <v>0</v>
          </cell>
          <cell r="EZ978">
            <v>0</v>
          </cell>
          <cell r="FA978">
            <v>0</v>
          </cell>
          <cell r="FB978">
            <v>0</v>
          </cell>
          <cell r="FC978">
            <v>0</v>
          </cell>
          <cell r="FD978">
            <v>0</v>
          </cell>
          <cell r="FE978">
            <v>0</v>
          </cell>
          <cell r="FF978">
            <v>0</v>
          </cell>
          <cell r="FG978">
            <v>0</v>
          </cell>
          <cell r="FH978">
            <v>0</v>
          </cell>
          <cell r="FI978">
            <v>0</v>
          </cell>
          <cell r="FJ978">
            <v>0</v>
          </cell>
          <cell r="FK978">
            <v>0</v>
          </cell>
          <cell r="FL978">
            <v>0</v>
          </cell>
          <cell r="FM978">
            <v>0</v>
          </cell>
          <cell r="FN978">
            <v>0</v>
          </cell>
          <cell r="FO978">
            <v>0</v>
          </cell>
          <cell r="FP978">
            <v>0</v>
          </cell>
          <cell r="FQ978">
            <v>0</v>
          </cell>
          <cell r="FR978">
            <v>0</v>
          </cell>
          <cell r="FS978">
            <v>0</v>
          </cell>
          <cell r="FT978">
            <v>0</v>
          </cell>
          <cell r="FU978">
            <v>0</v>
          </cell>
          <cell r="FV978">
            <v>0</v>
          </cell>
          <cell r="FW978">
            <v>0</v>
          </cell>
          <cell r="FX978">
            <v>0</v>
          </cell>
          <cell r="FY978">
            <v>0</v>
          </cell>
          <cell r="FZ978">
            <v>0</v>
          </cell>
          <cell r="GA978">
            <v>0</v>
          </cell>
          <cell r="GB978">
            <v>0</v>
          </cell>
          <cell r="GC978">
            <v>0</v>
          </cell>
          <cell r="GD978">
            <v>0</v>
          </cell>
          <cell r="GE978">
            <v>0</v>
          </cell>
          <cell r="GF978">
            <v>0</v>
          </cell>
          <cell r="GG978">
            <v>0</v>
          </cell>
          <cell r="GH978">
            <v>0</v>
          </cell>
          <cell r="GI978">
            <v>0</v>
          </cell>
          <cell r="GJ978">
            <v>0</v>
          </cell>
          <cell r="GK978">
            <v>0</v>
          </cell>
          <cell r="GL978">
            <v>0</v>
          </cell>
          <cell r="GM978">
            <v>0</v>
          </cell>
          <cell r="GN978">
            <v>0</v>
          </cell>
          <cell r="GO978">
            <v>0</v>
          </cell>
          <cell r="GP978">
            <v>0</v>
          </cell>
          <cell r="GQ978">
            <v>0</v>
          </cell>
          <cell r="GR978">
            <v>0</v>
          </cell>
          <cell r="GS978">
            <v>0</v>
          </cell>
          <cell r="GT978">
            <v>0</v>
          </cell>
          <cell r="GU978">
            <v>0</v>
          </cell>
          <cell r="GV978">
            <v>0</v>
          </cell>
          <cell r="GW978">
            <v>0</v>
          </cell>
          <cell r="GX978">
            <v>0</v>
          </cell>
          <cell r="GY978">
            <v>0</v>
          </cell>
          <cell r="GZ978">
            <v>0</v>
          </cell>
          <cell r="HA978">
            <v>0</v>
          </cell>
          <cell r="HB978">
            <v>0</v>
          </cell>
          <cell r="HC978">
            <v>0</v>
          </cell>
          <cell r="HD978">
            <v>0</v>
          </cell>
          <cell r="HE978">
            <v>0</v>
          </cell>
          <cell r="HF978">
            <v>0</v>
          </cell>
          <cell r="HG978">
            <v>0</v>
          </cell>
          <cell r="HH978">
            <v>0</v>
          </cell>
          <cell r="HI978">
            <v>0</v>
          </cell>
          <cell r="HJ978">
            <v>0</v>
          </cell>
          <cell r="HK978">
            <v>0</v>
          </cell>
          <cell r="HL978">
            <v>0</v>
          </cell>
          <cell r="HM978">
            <v>0</v>
          </cell>
          <cell r="HN978">
            <v>0</v>
          </cell>
          <cell r="HO978">
            <v>0</v>
          </cell>
          <cell r="HP978">
            <v>0</v>
          </cell>
          <cell r="HQ978">
            <v>0</v>
          </cell>
          <cell r="HR978">
            <v>0</v>
          </cell>
          <cell r="HS978">
            <v>0</v>
          </cell>
          <cell r="HT978">
            <v>0</v>
          </cell>
          <cell r="HU978">
            <v>0</v>
          </cell>
          <cell r="HV978">
            <v>0</v>
          </cell>
          <cell r="HW978">
            <v>0</v>
          </cell>
          <cell r="HX978">
            <v>0</v>
          </cell>
          <cell r="HY978">
            <v>0</v>
          </cell>
          <cell r="HZ978">
            <v>0</v>
          </cell>
          <cell r="IA978">
            <v>0</v>
          </cell>
          <cell r="IB978">
            <v>0</v>
          </cell>
          <cell r="IC978">
            <v>0</v>
          </cell>
          <cell r="ID978">
            <v>0</v>
          </cell>
          <cell r="IE978">
            <v>0</v>
          </cell>
          <cell r="IF978">
            <v>0</v>
          </cell>
          <cell r="IG978">
            <v>0</v>
          </cell>
          <cell r="IH978">
            <v>0</v>
          </cell>
          <cell r="II978">
            <v>0</v>
          </cell>
          <cell r="IJ978">
            <v>0</v>
          </cell>
          <cell r="IK978">
            <v>0</v>
          </cell>
          <cell r="IL978">
            <v>0</v>
          </cell>
          <cell r="IM978">
            <v>0</v>
          </cell>
          <cell r="IN978">
            <v>0</v>
          </cell>
          <cell r="IO978">
            <v>0</v>
          </cell>
          <cell r="IP978">
            <v>0</v>
          </cell>
          <cell r="IQ978">
            <v>0</v>
          </cell>
          <cell r="IR978">
            <v>0</v>
          </cell>
          <cell r="IS978">
            <v>0</v>
          </cell>
          <cell r="IT978">
            <v>0</v>
          </cell>
          <cell r="IU978">
            <v>0</v>
          </cell>
          <cell r="IV978">
            <v>0</v>
          </cell>
          <cell r="IW978">
            <v>0</v>
          </cell>
          <cell r="IX978">
            <v>0</v>
          </cell>
          <cell r="IY978">
            <v>0</v>
          </cell>
          <cell r="IZ978">
            <v>0</v>
          </cell>
          <cell r="JA978">
            <v>0</v>
          </cell>
          <cell r="JB978">
            <v>0</v>
          </cell>
          <cell r="JC978">
            <v>0</v>
          </cell>
          <cell r="JD978">
            <v>0</v>
          </cell>
          <cell r="JE978">
            <v>0</v>
          </cell>
          <cell r="JF978">
            <v>0</v>
          </cell>
          <cell r="JG978">
            <v>0</v>
          </cell>
          <cell r="JH978">
            <v>0</v>
          </cell>
          <cell r="JI978">
            <v>0</v>
          </cell>
          <cell r="JJ978">
            <v>0</v>
          </cell>
          <cell r="JK978">
            <v>0</v>
          </cell>
          <cell r="JL978">
            <v>0</v>
          </cell>
          <cell r="JM978">
            <v>0</v>
          </cell>
          <cell r="JN978">
            <v>0</v>
          </cell>
          <cell r="JO978">
            <v>0</v>
          </cell>
          <cell r="JP978">
            <v>0</v>
          </cell>
          <cell r="JQ978">
            <v>0</v>
          </cell>
        </row>
        <row r="979">
          <cell r="D979" t="str">
            <v>WD_.QF.UTN._.___.Tooele 1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  <cell r="EN979">
            <v>0</v>
          </cell>
          <cell r="EO979">
            <v>0</v>
          </cell>
          <cell r="EP979">
            <v>0</v>
          </cell>
          <cell r="EQ979">
            <v>0</v>
          </cell>
          <cell r="ER979">
            <v>0</v>
          </cell>
          <cell r="ES979">
            <v>0</v>
          </cell>
          <cell r="ET979">
            <v>0</v>
          </cell>
          <cell r="EU979">
            <v>0</v>
          </cell>
          <cell r="EV979">
            <v>0</v>
          </cell>
          <cell r="EW979">
            <v>0</v>
          </cell>
          <cell r="EX979">
            <v>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E979">
            <v>0</v>
          </cell>
          <cell r="FF979">
            <v>0</v>
          </cell>
          <cell r="FG979">
            <v>0</v>
          </cell>
          <cell r="FH979">
            <v>0</v>
          </cell>
          <cell r="FI979">
            <v>0</v>
          </cell>
          <cell r="FJ979">
            <v>0</v>
          </cell>
          <cell r="FK979">
            <v>0</v>
          </cell>
          <cell r="FL979">
            <v>0</v>
          </cell>
          <cell r="FM979">
            <v>0</v>
          </cell>
          <cell r="FN979">
            <v>0</v>
          </cell>
          <cell r="FO979">
            <v>0</v>
          </cell>
          <cell r="FP979">
            <v>0</v>
          </cell>
          <cell r="FQ979">
            <v>0</v>
          </cell>
          <cell r="FR979">
            <v>0</v>
          </cell>
          <cell r="FS979">
            <v>0</v>
          </cell>
          <cell r="FT979">
            <v>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C979">
            <v>0</v>
          </cell>
          <cell r="GD979">
            <v>0</v>
          </cell>
          <cell r="GE979">
            <v>0</v>
          </cell>
          <cell r="GF979">
            <v>0</v>
          </cell>
          <cell r="GG979">
            <v>0</v>
          </cell>
          <cell r="GH979">
            <v>0</v>
          </cell>
          <cell r="GI979">
            <v>0</v>
          </cell>
          <cell r="GJ979">
            <v>0</v>
          </cell>
          <cell r="GK979">
            <v>0</v>
          </cell>
          <cell r="GL979">
            <v>0</v>
          </cell>
          <cell r="GM979">
            <v>0</v>
          </cell>
          <cell r="GN979">
            <v>0</v>
          </cell>
          <cell r="GO979">
            <v>0</v>
          </cell>
          <cell r="GP979">
            <v>0</v>
          </cell>
          <cell r="GQ979">
            <v>0</v>
          </cell>
          <cell r="GR979">
            <v>0</v>
          </cell>
          <cell r="GS979">
            <v>0</v>
          </cell>
          <cell r="GT979">
            <v>0</v>
          </cell>
          <cell r="GU979">
            <v>0</v>
          </cell>
          <cell r="GV979">
            <v>0</v>
          </cell>
          <cell r="GW979">
            <v>0</v>
          </cell>
          <cell r="GX979">
            <v>0</v>
          </cell>
          <cell r="GY979">
            <v>0</v>
          </cell>
          <cell r="GZ979">
            <v>0</v>
          </cell>
          <cell r="HA979">
            <v>0</v>
          </cell>
          <cell r="HB979">
            <v>0</v>
          </cell>
          <cell r="HC979">
            <v>0</v>
          </cell>
          <cell r="HD979">
            <v>0</v>
          </cell>
          <cell r="HE979">
            <v>0</v>
          </cell>
          <cell r="HF979">
            <v>0</v>
          </cell>
          <cell r="HG979">
            <v>0</v>
          </cell>
          <cell r="HH979">
            <v>0</v>
          </cell>
          <cell r="HI979">
            <v>0</v>
          </cell>
          <cell r="HJ979">
            <v>0</v>
          </cell>
          <cell r="HK979">
            <v>0</v>
          </cell>
          <cell r="HL979">
            <v>0</v>
          </cell>
          <cell r="HM979">
            <v>0</v>
          </cell>
          <cell r="HN979">
            <v>0</v>
          </cell>
          <cell r="HO979">
            <v>0</v>
          </cell>
          <cell r="HP979">
            <v>0</v>
          </cell>
          <cell r="HQ979">
            <v>0</v>
          </cell>
          <cell r="HR979">
            <v>0</v>
          </cell>
          <cell r="HS979">
            <v>0</v>
          </cell>
          <cell r="HT979">
            <v>0</v>
          </cell>
          <cell r="HU979">
            <v>0</v>
          </cell>
          <cell r="HV979">
            <v>0</v>
          </cell>
          <cell r="HW979">
            <v>0</v>
          </cell>
          <cell r="HX979">
            <v>0</v>
          </cell>
          <cell r="HY979">
            <v>0</v>
          </cell>
          <cell r="HZ979">
            <v>0</v>
          </cell>
          <cell r="IA979">
            <v>0</v>
          </cell>
          <cell r="IB979">
            <v>0</v>
          </cell>
          <cell r="IC979">
            <v>0</v>
          </cell>
          <cell r="ID979">
            <v>0</v>
          </cell>
          <cell r="IE979">
            <v>0</v>
          </cell>
          <cell r="IF979">
            <v>0</v>
          </cell>
          <cell r="IG979">
            <v>0</v>
          </cell>
          <cell r="IH979">
            <v>0</v>
          </cell>
          <cell r="II979">
            <v>0</v>
          </cell>
          <cell r="IJ979">
            <v>0</v>
          </cell>
          <cell r="IK979">
            <v>0</v>
          </cell>
          <cell r="IL979">
            <v>0</v>
          </cell>
          <cell r="IM979">
            <v>0</v>
          </cell>
          <cell r="IN979">
            <v>0</v>
          </cell>
          <cell r="IO979">
            <v>0</v>
          </cell>
          <cell r="IP979">
            <v>0</v>
          </cell>
          <cell r="IQ979">
            <v>0</v>
          </cell>
          <cell r="IR979">
            <v>0</v>
          </cell>
          <cell r="IS979">
            <v>0</v>
          </cell>
          <cell r="IT979">
            <v>0</v>
          </cell>
          <cell r="IU979">
            <v>0</v>
          </cell>
          <cell r="IV979">
            <v>0</v>
          </cell>
          <cell r="IW979">
            <v>0</v>
          </cell>
          <cell r="IX979">
            <v>0</v>
          </cell>
          <cell r="IY979">
            <v>0</v>
          </cell>
          <cell r="IZ979">
            <v>0</v>
          </cell>
          <cell r="JA979">
            <v>0</v>
          </cell>
          <cell r="JB979">
            <v>0</v>
          </cell>
          <cell r="JC979">
            <v>0</v>
          </cell>
          <cell r="JD979">
            <v>0</v>
          </cell>
          <cell r="JE979">
            <v>0</v>
          </cell>
          <cell r="JF979">
            <v>0</v>
          </cell>
          <cell r="JG979">
            <v>0</v>
          </cell>
          <cell r="JH979">
            <v>0</v>
          </cell>
          <cell r="JI979">
            <v>0</v>
          </cell>
          <cell r="JJ979">
            <v>0</v>
          </cell>
          <cell r="JK979">
            <v>0</v>
          </cell>
          <cell r="JL979">
            <v>0</v>
          </cell>
          <cell r="JM979">
            <v>0</v>
          </cell>
          <cell r="JN979">
            <v>0</v>
          </cell>
          <cell r="JO979">
            <v>0</v>
          </cell>
          <cell r="JP979">
            <v>0</v>
          </cell>
          <cell r="JQ979">
            <v>0</v>
          </cell>
        </row>
        <row r="980">
          <cell r="D980" t="str">
            <v>WD_.QF.UTN._.___.Tooele 2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  <cell r="EJ980">
            <v>0</v>
          </cell>
          <cell r="EK980">
            <v>0</v>
          </cell>
          <cell r="EL980">
            <v>0</v>
          </cell>
          <cell r="EM980">
            <v>0</v>
          </cell>
          <cell r="EN980">
            <v>0</v>
          </cell>
          <cell r="EO980">
            <v>0</v>
          </cell>
          <cell r="EP980">
            <v>0</v>
          </cell>
          <cell r="EQ980">
            <v>0</v>
          </cell>
          <cell r="ER980">
            <v>0</v>
          </cell>
          <cell r="ES980">
            <v>0</v>
          </cell>
          <cell r="ET980">
            <v>0</v>
          </cell>
          <cell r="EU980">
            <v>0</v>
          </cell>
          <cell r="EV980">
            <v>0</v>
          </cell>
          <cell r="EW980">
            <v>0</v>
          </cell>
          <cell r="EX980">
            <v>0</v>
          </cell>
          <cell r="EY980">
            <v>0</v>
          </cell>
          <cell r="EZ980">
            <v>0</v>
          </cell>
          <cell r="FA980">
            <v>0</v>
          </cell>
          <cell r="FB980">
            <v>0</v>
          </cell>
          <cell r="FC980">
            <v>0</v>
          </cell>
          <cell r="FD980">
            <v>0</v>
          </cell>
          <cell r="FE980">
            <v>0</v>
          </cell>
          <cell r="FF980">
            <v>0</v>
          </cell>
          <cell r="FG980">
            <v>0</v>
          </cell>
          <cell r="FH980">
            <v>0</v>
          </cell>
          <cell r="FI980">
            <v>0</v>
          </cell>
          <cell r="FJ980">
            <v>0</v>
          </cell>
          <cell r="FK980">
            <v>0</v>
          </cell>
          <cell r="FL980">
            <v>0</v>
          </cell>
          <cell r="FM980">
            <v>0</v>
          </cell>
          <cell r="FN980">
            <v>0</v>
          </cell>
          <cell r="FO980">
            <v>0</v>
          </cell>
          <cell r="FP980">
            <v>0</v>
          </cell>
          <cell r="FQ980">
            <v>0</v>
          </cell>
          <cell r="FR980">
            <v>0</v>
          </cell>
          <cell r="FS980">
            <v>0</v>
          </cell>
          <cell r="FT980">
            <v>0</v>
          </cell>
          <cell r="FU980">
            <v>0</v>
          </cell>
          <cell r="FV980">
            <v>0</v>
          </cell>
          <cell r="FW980">
            <v>0</v>
          </cell>
          <cell r="FX980">
            <v>0</v>
          </cell>
          <cell r="FY980">
            <v>0</v>
          </cell>
          <cell r="FZ980">
            <v>0</v>
          </cell>
          <cell r="GA980">
            <v>0</v>
          </cell>
          <cell r="GB980">
            <v>0</v>
          </cell>
          <cell r="GC980">
            <v>0</v>
          </cell>
          <cell r="GD980">
            <v>0</v>
          </cell>
          <cell r="GE980">
            <v>0</v>
          </cell>
          <cell r="GF980">
            <v>0</v>
          </cell>
          <cell r="GG980">
            <v>0</v>
          </cell>
          <cell r="GH980">
            <v>0</v>
          </cell>
          <cell r="GI980">
            <v>0</v>
          </cell>
          <cell r="GJ980">
            <v>0</v>
          </cell>
          <cell r="GK980">
            <v>0</v>
          </cell>
          <cell r="GL980">
            <v>0</v>
          </cell>
          <cell r="GM980">
            <v>0</v>
          </cell>
          <cell r="GN980">
            <v>0</v>
          </cell>
          <cell r="GO980">
            <v>0</v>
          </cell>
          <cell r="GP980">
            <v>0</v>
          </cell>
          <cell r="GQ980">
            <v>0</v>
          </cell>
          <cell r="GR980">
            <v>0</v>
          </cell>
          <cell r="GS980">
            <v>0</v>
          </cell>
          <cell r="GT980">
            <v>0</v>
          </cell>
          <cell r="GU980">
            <v>0</v>
          </cell>
          <cell r="GV980">
            <v>0</v>
          </cell>
          <cell r="GW980">
            <v>0</v>
          </cell>
          <cell r="GX980">
            <v>0</v>
          </cell>
          <cell r="GY980">
            <v>0</v>
          </cell>
          <cell r="GZ980">
            <v>0</v>
          </cell>
          <cell r="HA980">
            <v>0</v>
          </cell>
          <cell r="HB980">
            <v>0</v>
          </cell>
          <cell r="HC980">
            <v>0</v>
          </cell>
          <cell r="HD980">
            <v>0</v>
          </cell>
          <cell r="HE980">
            <v>0</v>
          </cell>
          <cell r="HF980">
            <v>0</v>
          </cell>
          <cell r="HG980">
            <v>0</v>
          </cell>
          <cell r="HH980">
            <v>0</v>
          </cell>
          <cell r="HI980">
            <v>0</v>
          </cell>
          <cell r="HJ980">
            <v>0</v>
          </cell>
          <cell r="HK980">
            <v>0</v>
          </cell>
          <cell r="HL980">
            <v>0</v>
          </cell>
          <cell r="HM980">
            <v>0</v>
          </cell>
          <cell r="HN980">
            <v>0</v>
          </cell>
          <cell r="HO980">
            <v>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0</v>
          </cell>
          <cell r="HU980">
            <v>0</v>
          </cell>
          <cell r="HV980">
            <v>0</v>
          </cell>
          <cell r="HW980">
            <v>0</v>
          </cell>
          <cell r="HX980">
            <v>0</v>
          </cell>
          <cell r="HY980">
            <v>0</v>
          </cell>
          <cell r="HZ980">
            <v>0</v>
          </cell>
          <cell r="IA980">
            <v>0</v>
          </cell>
          <cell r="IB980">
            <v>0</v>
          </cell>
          <cell r="IC980">
            <v>0</v>
          </cell>
          <cell r="ID980">
            <v>0</v>
          </cell>
          <cell r="IE980">
            <v>0</v>
          </cell>
          <cell r="IF980">
            <v>0</v>
          </cell>
          <cell r="IG980">
            <v>0</v>
          </cell>
          <cell r="IH980">
            <v>0</v>
          </cell>
          <cell r="II980">
            <v>0</v>
          </cell>
          <cell r="IJ980">
            <v>0</v>
          </cell>
          <cell r="IK980">
            <v>0</v>
          </cell>
          <cell r="IL980">
            <v>0</v>
          </cell>
          <cell r="IM980">
            <v>0</v>
          </cell>
          <cell r="IN980">
            <v>0</v>
          </cell>
          <cell r="IO980">
            <v>0</v>
          </cell>
          <cell r="IP980">
            <v>0</v>
          </cell>
          <cell r="IQ980">
            <v>0</v>
          </cell>
          <cell r="IR980">
            <v>0</v>
          </cell>
          <cell r="IS980">
            <v>0</v>
          </cell>
          <cell r="IT980">
            <v>0</v>
          </cell>
          <cell r="IU980">
            <v>0</v>
          </cell>
          <cell r="IV980">
            <v>0</v>
          </cell>
          <cell r="IW980">
            <v>0</v>
          </cell>
          <cell r="IX980">
            <v>0</v>
          </cell>
          <cell r="IY980">
            <v>0</v>
          </cell>
          <cell r="IZ980">
            <v>0</v>
          </cell>
          <cell r="JA980">
            <v>0</v>
          </cell>
          <cell r="JB980">
            <v>0</v>
          </cell>
          <cell r="JC980">
            <v>0</v>
          </cell>
          <cell r="JD980">
            <v>0</v>
          </cell>
          <cell r="JE980">
            <v>0</v>
          </cell>
          <cell r="JF980">
            <v>0</v>
          </cell>
          <cell r="JG980">
            <v>0</v>
          </cell>
          <cell r="JH980">
            <v>0</v>
          </cell>
          <cell r="JI980">
            <v>0</v>
          </cell>
          <cell r="JJ980">
            <v>0</v>
          </cell>
          <cell r="JK980">
            <v>0</v>
          </cell>
          <cell r="JL980">
            <v>0</v>
          </cell>
          <cell r="JM980">
            <v>0</v>
          </cell>
          <cell r="JN980">
            <v>0</v>
          </cell>
          <cell r="JO980">
            <v>0</v>
          </cell>
          <cell r="JP980">
            <v>0</v>
          </cell>
          <cell r="JQ980">
            <v>0</v>
          </cell>
        </row>
        <row r="981">
          <cell r="D981" t="str">
            <v>WD_.QF.UTS._.___.Latigo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  <cell r="EJ981">
            <v>0</v>
          </cell>
          <cell r="EK981">
            <v>0</v>
          </cell>
          <cell r="EL981">
            <v>0</v>
          </cell>
          <cell r="EM981">
            <v>0</v>
          </cell>
          <cell r="EN981">
            <v>0</v>
          </cell>
          <cell r="EO981">
            <v>0</v>
          </cell>
          <cell r="EP981">
            <v>0</v>
          </cell>
          <cell r="EQ981">
            <v>0</v>
          </cell>
          <cell r="ER981">
            <v>0</v>
          </cell>
          <cell r="ES981">
            <v>0</v>
          </cell>
          <cell r="ET981">
            <v>0</v>
          </cell>
          <cell r="EU981">
            <v>0</v>
          </cell>
          <cell r="EV981">
            <v>0</v>
          </cell>
          <cell r="EW981">
            <v>0</v>
          </cell>
          <cell r="EX981">
            <v>0</v>
          </cell>
          <cell r="EY981">
            <v>0</v>
          </cell>
          <cell r="EZ981">
            <v>0</v>
          </cell>
          <cell r="FA981">
            <v>0</v>
          </cell>
          <cell r="FB981">
            <v>0</v>
          </cell>
          <cell r="FC981">
            <v>0</v>
          </cell>
          <cell r="FD981">
            <v>0</v>
          </cell>
          <cell r="FE981">
            <v>0</v>
          </cell>
          <cell r="FF981">
            <v>0</v>
          </cell>
          <cell r="FG981">
            <v>0</v>
          </cell>
          <cell r="FH981">
            <v>0</v>
          </cell>
          <cell r="FI981">
            <v>0</v>
          </cell>
          <cell r="FJ981">
            <v>0</v>
          </cell>
          <cell r="FK981">
            <v>0</v>
          </cell>
          <cell r="FL981">
            <v>0</v>
          </cell>
          <cell r="FM981">
            <v>0</v>
          </cell>
          <cell r="FN981">
            <v>0</v>
          </cell>
          <cell r="FO981">
            <v>0</v>
          </cell>
          <cell r="FP981">
            <v>0</v>
          </cell>
          <cell r="FQ981">
            <v>0</v>
          </cell>
          <cell r="FR981">
            <v>0</v>
          </cell>
          <cell r="FS981">
            <v>0</v>
          </cell>
          <cell r="FT981">
            <v>0</v>
          </cell>
          <cell r="FU981">
            <v>0</v>
          </cell>
          <cell r="FV981">
            <v>0</v>
          </cell>
          <cell r="FW981">
            <v>0</v>
          </cell>
          <cell r="FX981">
            <v>0</v>
          </cell>
          <cell r="FY981">
            <v>0</v>
          </cell>
          <cell r="FZ981">
            <v>0</v>
          </cell>
          <cell r="GA981">
            <v>0</v>
          </cell>
          <cell r="GB981">
            <v>0</v>
          </cell>
          <cell r="GC981">
            <v>0</v>
          </cell>
          <cell r="GD981">
            <v>0</v>
          </cell>
          <cell r="GE981">
            <v>0</v>
          </cell>
          <cell r="GF981">
            <v>0</v>
          </cell>
          <cell r="GG981">
            <v>0</v>
          </cell>
          <cell r="GH981">
            <v>0</v>
          </cell>
          <cell r="GI981">
            <v>0</v>
          </cell>
          <cell r="GJ981">
            <v>0</v>
          </cell>
          <cell r="GK981">
            <v>0</v>
          </cell>
          <cell r="GL981">
            <v>0</v>
          </cell>
          <cell r="GM981">
            <v>0</v>
          </cell>
          <cell r="GN981">
            <v>0</v>
          </cell>
          <cell r="GO981">
            <v>0</v>
          </cell>
          <cell r="GP981">
            <v>0</v>
          </cell>
          <cell r="GQ981">
            <v>0</v>
          </cell>
          <cell r="GR981">
            <v>0</v>
          </cell>
          <cell r="GS981">
            <v>0</v>
          </cell>
          <cell r="GT981">
            <v>0</v>
          </cell>
          <cell r="GU981">
            <v>0</v>
          </cell>
          <cell r="GV981">
            <v>0</v>
          </cell>
          <cell r="GW981">
            <v>0</v>
          </cell>
          <cell r="GX981">
            <v>0</v>
          </cell>
          <cell r="GY981">
            <v>0</v>
          </cell>
          <cell r="GZ981">
            <v>0</v>
          </cell>
          <cell r="HA981">
            <v>0</v>
          </cell>
          <cell r="HB981">
            <v>0</v>
          </cell>
          <cell r="HC981">
            <v>0</v>
          </cell>
          <cell r="HD981">
            <v>0</v>
          </cell>
          <cell r="HE981">
            <v>0</v>
          </cell>
          <cell r="HF981">
            <v>0</v>
          </cell>
          <cell r="HG981">
            <v>0</v>
          </cell>
          <cell r="HH981">
            <v>0</v>
          </cell>
          <cell r="HI981">
            <v>0</v>
          </cell>
          <cell r="HJ981">
            <v>0</v>
          </cell>
          <cell r="HK981">
            <v>0</v>
          </cell>
          <cell r="HL981">
            <v>0</v>
          </cell>
          <cell r="HM981">
            <v>0</v>
          </cell>
          <cell r="HN981">
            <v>0</v>
          </cell>
          <cell r="HO981">
            <v>0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0</v>
          </cell>
          <cell r="HU981">
            <v>0</v>
          </cell>
          <cell r="HV981">
            <v>0</v>
          </cell>
          <cell r="HW981">
            <v>0</v>
          </cell>
          <cell r="HX981">
            <v>0</v>
          </cell>
          <cell r="HY981">
            <v>0</v>
          </cell>
          <cell r="HZ981">
            <v>0</v>
          </cell>
          <cell r="IA981">
            <v>0</v>
          </cell>
          <cell r="IB981">
            <v>0</v>
          </cell>
          <cell r="IC981">
            <v>0</v>
          </cell>
          <cell r="ID981">
            <v>0</v>
          </cell>
          <cell r="IE981">
            <v>0</v>
          </cell>
          <cell r="IF981">
            <v>0</v>
          </cell>
          <cell r="IG981">
            <v>0</v>
          </cell>
          <cell r="IH981">
            <v>0</v>
          </cell>
          <cell r="II981">
            <v>0</v>
          </cell>
          <cell r="IJ981">
            <v>0</v>
          </cell>
          <cell r="IK981">
            <v>0</v>
          </cell>
          <cell r="IL981">
            <v>0</v>
          </cell>
          <cell r="IM981">
            <v>0</v>
          </cell>
          <cell r="IN981">
            <v>0</v>
          </cell>
          <cell r="IO981">
            <v>0</v>
          </cell>
          <cell r="IP981">
            <v>0</v>
          </cell>
          <cell r="IQ981">
            <v>0</v>
          </cell>
          <cell r="IR981">
            <v>0</v>
          </cell>
          <cell r="IS981">
            <v>0</v>
          </cell>
          <cell r="IT981">
            <v>0</v>
          </cell>
          <cell r="IU981">
            <v>0</v>
          </cell>
          <cell r="IV981">
            <v>0</v>
          </cell>
          <cell r="IW981">
            <v>0</v>
          </cell>
          <cell r="IX981">
            <v>0</v>
          </cell>
          <cell r="IY981">
            <v>0</v>
          </cell>
          <cell r="IZ981">
            <v>0</v>
          </cell>
          <cell r="JA981">
            <v>0</v>
          </cell>
          <cell r="JB981">
            <v>0</v>
          </cell>
          <cell r="JC981">
            <v>0</v>
          </cell>
          <cell r="JD981">
            <v>0</v>
          </cell>
          <cell r="JE981">
            <v>0</v>
          </cell>
          <cell r="JF981">
            <v>0</v>
          </cell>
          <cell r="JG981">
            <v>0</v>
          </cell>
          <cell r="JH981">
            <v>0</v>
          </cell>
          <cell r="JI981">
            <v>0</v>
          </cell>
          <cell r="JJ981">
            <v>0</v>
          </cell>
          <cell r="JK981">
            <v>0</v>
          </cell>
          <cell r="JL981">
            <v>0</v>
          </cell>
          <cell r="JM981">
            <v>0</v>
          </cell>
          <cell r="JN981">
            <v>0</v>
          </cell>
          <cell r="JO981">
            <v>0</v>
          </cell>
          <cell r="JP981">
            <v>0</v>
          </cell>
          <cell r="JQ981">
            <v>0</v>
          </cell>
        </row>
        <row r="982">
          <cell r="D982" t="str">
            <v>WD_.QF.WOR._.___.Big Top ORWF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  <cell r="EN982">
            <v>0</v>
          </cell>
          <cell r="EO982">
            <v>0</v>
          </cell>
          <cell r="EP982">
            <v>0</v>
          </cell>
          <cell r="EQ982">
            <v>0</v>
          </cell>
          <cell r="ER982">
            <v>0</v>
          </cell>
          <cell r="ES982">
            <v>0</v>
          </cell>
          <cell r="ET982">
            <v>0</v>
          </cell>
          <cell r="EU982">
            <v>0</v>
          </cell>
          <cell r="EV982">
            <v>0</v>
          </cell>
          <cell r="EW982">
            <v>0</v>
          </cell>
          <cell r="EX982">
            <v>0</v>
          </cell>
          <cell r="EY982">
            <v>0</v>
          </cell>
          <cell r="EZ982">
            <v>0</v>
          </cell>
          <cell r="FA982">
            <v>0</v>
          </cell>
          <cell r="FB982">
            <v>0</v>
          </cell>
          <cell r="FC982">
            <v>0</v>
          </cell>
          <cell r="FD982">
            <v>0</v>
          </cell>
          <cell r="FE982">
            <v>0</v>
          </cell>
          <cell r="FF982">
            <v>0</v>
          </cell>
          <cell r="FG982">
            <v>0</v>
          </cell>
          <cell r="FH982">
            <v>0</v>
          </cell>
          <cell r="FI982">
            <v>0</v>
          </cell>
          <cell r="FJ982">
            <v>0</v>
          </cell>
          <cell r="FK982">
            <v>0</v>
          </cell>
          <cell r="FL982">
            <v>0</v>
          </cell>
          <cell r="FM982">
            <v>0</v>
          </cell>
          <cell r="FN982">
            <v>0</v>
          </cell>
          <cell r="FO982">
            <v>0</v>
          </cell>
          <cell r="FP982">
            <v>0</v>
          </cell>
          <cell r="FQ982">
            <v>0</v>
          </cell>
          <cell r="FR982">
            <v>0</v>
          </cell>
          <cell r="FS982">
            <v>0</v>
          </cell>
          <cell r="FT982">
            <v>0</v>
          </cell>
          <cell r="FU982">
            <v>0</v>
          </cell>
          <cell r="FV982">
            <v>0</v>
          </cell>
          <cell r="FW982">
            <v>0</v>
          </cell>
          <cell r="FX982">
            <v>0</v>
          </cell>
          <cell r="FY982">
            <v>0</v>
          </cell>
          <cell r="FZ982">
            <v>0</v>
          </cell>
          <cell r="GA982">
            <v>0</v>
          </cell>
          <cell r="GB982">
            <v>0</v>
          </cell>
          <cell r="GC982">
            <v>0</v>
          </cell>
          <cell r="GD982">
            <v>0</v>
          </cell>
          <cell r="GE982">
            <v>0</v>
          </cell>
          <cell r="GF982">
            <v>0</v>
          </cell>
          <cell r="GG982">
            <v>0</v>
          </cell>
          <cell r="GH982">
            <v>0</v>
          </cell>
          <cell r="GI982">
            <v>0</v>
          </cell>
          <cell r="GJ982">
            <v>0</v>
          </cell>
          <cell r="GK982">
            <v>0</v>
          </cell>
          <cell r="GL982">
            <v>0</v>
          </cell>
          <cell r="GM982">
            <v>0</v>
          </cell>
          <cell r="GN982">
            <v>0</v>
          </cell>
          <cell r="GO982">
            <v>0</v>
          </cell>
          <cell r="GP982">
            <v>0</v>
          </cell>
          <cell r="GQ982">
            <v>0</v>
          </cell>
          <cell r="GR982">
            <v>0</v>
          </cell>
          <cell r="GS982">
            <v>0</v>
          </cell>
          <cell r="GT982">
            <v>0</v>
          </cell>
          <cell r="GU982">
            <v>0</v>
          </cell>
          <cell r="GV982">
            <v>0</v>
          </cell>
          <cell r="GW982">
            <v>0</v>
          </cell>
          <cell r="GX982">
            <v>0</v>
          </cell>
          <cell r="GY982">
            <v>0</v>
          </cell>
          <cell r="GZ982">
            <v>0</v>
          </cell>
          <cell r="HA982">
            <v>0</v>
          </cell>
          <cell r="HB982">
            <v>0</v>
          </cell>
          <cell r="HC982">
            <v>0</v>
          </cell>
          <cell r="HD982">
            <v>0</v>
          </cell>
          <cell r="HE982">
            <v>0</v>
          </cell>
          <cell r="HF982">
            <v>0</v>
          </cell>
          <cell r="HG982">
            <v>0</v>
          </cell>
          <cell r="HH982">
            <v>0</v>
          </cell>
          <cell r="HI982">
            <v>0</v>
          </cell>
          <cell r="HJ982">
            <v>0</v>
          </cell>
          <cell r="HK982">
            <v>0</v>
          </cell>
          <cell r="HL982">
            <v>0</v>
          </cell>
          <cell r="HM982">
            <v>0</v>
          </cell>
          <cell r="HN982">
            <v>0</v>
          </cell>
          <cell r="HO982">
            <v>0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0</v>
          </cell>
          <cell r="HU982">
            <v>0</v>
          </cell>
          <cell r="HV982">
            <v>0</v>
          </cell>
          <cell r="HW982">
            <v>0</v>
          </cell>
          <cell r="HX982">
            <v>0</v>
          </cell>
          <cell r="HY982">
            <v>0</v>
          </cell>
          <cell r="HZ982">
            <v>0</v>
          </cell>
          <cell r="IA982">
            <v>0</v>
          </cell>
          <cell r="IB982">
            <v>0</v>
          </cell>
          <cell r="IC982">
            <v>0</v>
          </cell>
          <cell r="ID982">
            <v>0</v>
          </cell>
          <cell r="IE982">
            <v>0</v>
          </cell>
          <cell r="IF982">
            <v>0</v>
          </cell>
          <cell r="IG982">
            <v>0</v>
          </cell>
          <cell r="IH982">
            <v>0</v>
          </cell>
          <cell r="II982">
            <v>0</v>
          </cell>
          <cell r="IJ982">
            <v>0</v>
          </cell>
          <cell r="IK982">
            <v>0</v>
          </cell>
          <cell r="IL982">
            <v>0</v>
          </cell>
          <cell r="IM982">
            <v>0</v>
          </cell>
          <cell r="IN982">
            <v>0</v>
          </cell>
          <cell r="IO982">
            <v>0</v>
          </cell>
          <cell r="IP982">
            <v>0</v>
          </cell>
          <cell r="IQ982">
            <v>0</v>
          </cell>
          <cell r="IR982">
            <v>0</v>
          </cell>
          <cell r="IS982">
            <v>0</v>
          </cell>
          <cell r="IT982">
            <v>0</v>
          </cell>
          <cell r="IU982">
            <v>0</v>
          </cell>
          <cell r="IV982">
            <v>0</v>
          </cell>
          <cell r="IW982">
            <v>0</v>
          </cell>
          <cell r="IX982">
            <v>0</v>
          </cell>
          <cell r="IY982">
            <v>0</v>
          </cell>
          <cell r="IZ982">
            <v>0</v>
          </cell>
          <cell r="JA982">
            <v>0</v>
          </cell>
          <cell r="JB982">
            <v>0</v>
          </cell>
          <cell r="JC982">
            <v>0</v>
          </cell>
          <cell r="JD982">
            <v>0</v>
          </cell>
          <cell r="JE982">
            <v>0</v>
          </cell>
          <cell r="JF982">
            <v>0</v>
          </cell>
          <cell r="JG982">
            <v>0</v>
          </cell>
          <cell r="JH982">
            <v>0</v>
          </cell>
          <cell r="JI982">
            <v>0</v>
          </cell>
          <cell r="JJ982">
            <v>0</v>
          </cell>
          <cell r="JK982">
            <v>0</v>
          </cell>
          <cell r="JL982">
            <v>0</v>
          </cell>
          <cell r="JM982">
            <v>0</v>
          </cell>
          <cell r="JN982">
            <v>0</v>
          </cell>
          <cell r="JO982">
            <v>0</v>
          </cell>
          <cell r="JP982">
            <v>0</v>
          </cell>
          <cell r="JQ982">
            <v>0</v>
          </cell>
        </row>
        <row r="983">
          <cell r="D983" t="str">
            <v>WD_.QF.WOR._.___.Butter Creek Power ORWF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  <cell r="EE983">
            <v>0</v>
          </cell>
          <cell r="EF983">
            <v>0</v>
          </cell>
          <cell r="EG983">
            <v>0</v>
          </cell>
          <cell r="EH983">
            <v>0</v>
          </cell>
          <cell r="EI983">
            <v>0</v>
          </cell>
          <cell r="EJ983">
            <v>0</v>
          </cell>
          <cell r="EK983">
            <v>0</v>
          </cell>
          <cell r="EL983">
            <v>0</v>
          </cell>
          <cell r="EM983">
            <v>0</v>
          </cell>
          <cell r="EN983">
            <v>0</v>
          </cell>
          <cell r="EO983">
            <v>0</v>
          </cell>
          <cell r="EP983">
            <v>0</v>
          </cell>
          <cell r="EQ983">
            <v>0</v>
          </cell>
          <cell r="ER983">
            <v>0</v>
          </cell>
          <cell r="ES983">
            <v>0</v>
          </cell>
          <cell r="ET983">
            <v>0</v>
          </cell>
          <cell r="EU983">
            <v>0</v>
          </cell>
          <cell r="EV983">
            <v>0</v>
          </cell>
          <cell r="EW983">
            <v>0</v>
          </cell>
          <cell r="EX983">
            <v>0</v>
          </cell>
          <cell r="EY983">
            <v>0</v>
          </cell>
          <cell r="EZ983">
            <v>0</v>
          </cell>
          <cell r="FA983">
            <v>0</v>
          </cell>
          <cell r="FB983">
            <v>0</v>
          </cell>
          <cell r="FC983">
            <v>0</v>
          </cell>
          <cell r="FD983">
            <v>0</v>
          </cell>
          <cell r="FE983">
            <v>0</v>
          </cell>
          <cell r="FF983">
            <v>0</v>
          </cell>
          <cell r="FG983">
            <v>0</v>
          </cell>
          <cell r="FH983">
            <v>0</v>
          </cell>
          <cell r="FI983">
            <v>0</v>
          </cell>
          <cell r="FJ983">
            <v>0</v>
          </cell>
          <cell r="FK983">
            <v>0</v>
          </cell>
          <cell r="FL983">
            <v>0</v>
          </cell>
          <cell r="FM983">
            <v>0</v>
          </cell>
          <cell r="FN983">
            <v>0</v>
          </cell>
          <cell r="FO983">
            <v>0</v>
          </cell>
          <cell r="FP983">
            <v>0</v>
          </cell>
          <cell r="FQ983">
            <v>0</v>
          </cell>
          <cell r="FR983">
            <v>0</v>
          </cell>
          <cell r="FS983">
            <v>0</v>
          </cell>
          <cell r="FT983">
            <v>0</v>
          </cell>
          <cell r="FU983">
            <v>0</v>
          </cell>
          <cell r="FV983">
            <v>0</v>
          </cell>
          <cell r="FW983">
            <v>0</v>
          </cell>
          <cell r="FX983">
            <v>0</v>
          </cell>
          <cell r="FY983">
            <v>0</v>
          </cell>
          <cell r="FZ983">
            <v>0</v>
          </cell>
          <cell r="GA983">
            <v>0</v>
          </cell>
          <cell r="GB983">
            <v>0</v>
          </cell>
          <cell r="GC983">
            <v>0</v>
          </cell>
          <cell r="GD983">
            <v>0</v>
          </cell>
          <cell r="GE983">
            <v>0</v>
          </cell>
          <cell r="GF983">
            <v>0</v>
          </cell>
          <cell r="GG983">
            <v>0</v>
          </cell>
          <cell r="GH983">
            <v>0</v>
          </cell>
          <cell r="GI983">
            <v>0</v>
          </cell>
          <cell r="GJ983">
            <v>0</v>
          </cell>
          <cell r="GK983">
            <v>0</v>
          </cell>
          <cell r="GL983">
            <v>0</v>
          </cell>
          <cell r="GM983">
            <v>0</v>
          </cell>
          <cell r="GN983">
            <v>0</v>
          </cell>
          <cell r="GO983">
            <v>0</v>
          </cell>
          <cell r="GP983">
            <v>0</v>
          </cell>
          <cell r="GQ983">
            <v>0</v>
          </cell>
          <cell r="GR983">
            <v>0</v>
          </cell>
          <cell r="GS983">
            <v>0</v>
          </cell>
          <cell r="GT983">
            <v>0</v>
          </cell>
          <cell r="GU983">
            <v>0</v>
          </cell>
          <cell r="GV983">
            <v>0</v>
          </cell>
          <cell r="GW983">
            <v>0</v>
          </cell>
          <cell r="GX983">
            <v>0</v>
          </cell>
          <cell r="GY983">
            <v>0</v>
          </cell>
          <cell r="GZ983">
            <v>0</v>
          </cell>
          <cell r="HA983">
            <v>0</v>
          </cell>
          <cell r="HB983">
            <v>0</v>
          </cell>
          <cell r="HC983">
            <v>0</v>
          </cell>
          <cell r="HD983">
            <v>0</v>
          </cell>
          <cell r="HE983">
            <v>0</v>
          </cell>
          <cell r="HF983">
            <v>0</v>
          </cell>
          <cell r="HG983">
            <v>0</v>
          </cell>
          <cell r="HH983">
            <v>0</v>
          </cell>
          <cell r="HI983">
            <v>0</v>
          </cell>
          <cell r="HJ983">
            <v>0</v>
          </cell>
          <cell r="HK983">
            <v>0</v>
          </cell>
          <cell r="HL983">
            <v>0</v>
          </cell>
          <cell r="HM983">
            <v>0</v>
          </cell>
          <cell r="HN983">
            <v>0</v>
          </cell>
          <cell r="HO983">
            <v>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0</v>
          </cell>
          <cell r="HU983">
            <v>0</v>
          </cell>
          <cell r="HV983">
            <v>0</v>
          </cell>
          <cell r="HW983">
            <v>0</v>
          </cell>
          <cell r="HX983">
            <v>0</v>
          </cell>
          <cell r="HY983">
            <v>0</v>
          </cell>
          <cell r="HZ983">
            <v>0</v>
          </cell>
          <cell r="IA983">
            <v>0</v>
          </cell>
          <cell r="IB983">
            <v>0</v>
          </cell>
          <cell r="IC983">
            <v>0</v>
          </cell>
          <cell r="ID983">
            <v>0</v>
          </cell>
          <cell r="IE983">
            <v>0</v>
          </cell>
          <cell r="IF983">
            <v>0</v>
          </cell>
          <cell r="IG983">
            <v>0</v>
          </cell>
          <cell r="IH983">
            <v>0</v>
          </cell>
          <cell r="II983">
            <v>0</v>
          </cell>
          <cell r="IJ983">
            <v>0</v>
          </cell>
          <cell r="IK983">
            <v>0</v>
          </cell>
          <cell r="IL983">
            <v>0</v>
          </cell>
          <cell r="IM983">
            <v>0</v>
          </cell>
          <cell r="IN983">
            <v>0</v>
          </cell>
          <cell r="IO983">
            <v>0</v>
          </cell>
          <cell r="IP983">
            <v>0</v>
          </cell>
          <cell r="IQ983">
            <v>0</v>
          </cell>
          <cell r="IR983">
            <v>0</v>
          </cell>
          <cell r="IS983">
            <v>0</v>
          </cell>
          <cell r="IT983">
            <v>0</v>
          </cell>
          <cell r="IU983">
            <v>0</v>
          </cell>
          <cell r="IV983">
            <v>0</v>
          </cell>
          <cell r="IW983">
            <v>0</v>
          </cell>
          <cell r="IX983">
            <v>0</v>
          </cell>
          <cell r="IY983">
            <v>0</v>
          </cell>
          <cell r="IZ983">
            <v>0</v>
          </cell>
          <cell r="JA983">
            <v>0</v>
          </cell>
          <cell r="JB983">
            <v>0</v>
          </cell>
          <cell r="JC983">
            <v>0</v>
          </cell>
          <cell r="JD983">
            <v>0</v>
          </cell>
          <cell r="JE983">
            <v>0</v>
          </cell>
          <cell r="JF983">
            <v>0</v>
          </cell>
          <cell r="JG983">
            <v>0</v>
          </cell>
          <cell r="JH983">
            <v>0</v>
          </cell>
          <cell r="JI983">
            <v>0</v>
          </cell>
          <cell r="JJ983">
            <v>0</v>
          </cell>
          <cell r="JK983">
            <v>0</v>
          </cell>
          <cell r="JL983">
            <v>0</v>
          </cell>
          <cell r="JM983">
            <v>0</v>
          </cell>
          <cell r="JN983">
            <v>0</v>
          </cell>
          <cell r="JO983">
            <v>0</v>
          </cell>
          <cell r="JP983">
            <v>0</v>
          </cell>
          <cell r="JQ983">
            <v>0</v>
          </cell>
        </row>
        <row r="984">
          <cell r="D984" t="str">
            <v>WD_.QF.WOR._.___.Chopin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  <cell r="EE984">
            <v>0</v>
          </cell>
          <cell r="EF984">
            <v>0</v>
          </cell>
          <cell r="EG984">
            <v>0</v>
          </cell>
          <cell r="EH984">
            <v>0</v>
          </cell>
          <cell r="EI984">
            <v>0</v>
          </cell>
          <cell r="EJ984">
            <v>0</v>
          </cell>
          <cell r="EK984">
            <v>0</v>
          </cell>
          <cell r="EL984">
            <v>0</v>
          </cell>
          <cell r="EM984">
            <v>0</v>
          </cell>
          <cell r="EN984">
            <v>0</v>
          </cell>
          <cell r="EO984">
            <v>0</v>
          </cell>
          <cell r="EP984">
            <v>0</v>
          </cell>
          <cell r="EQ984">
            <v>0</v>
          </cell>
          <cell r="ER984">
            <v>0</v>
          </cell>
          <cell r="ES984">
            <v>0</v>
          </cell>
          <cell r="ET984">
            <v>0</v>
          </cell>
          <cell r="EU984">
            <v>0</v>
          </cell>
          <cell r="EV984">
            <v>0</v>
          </cell>
          <cell r="EW984">
            <v>0</v>
          </cell>
          <cell r="EX984">
            <v>0</v>
          </cell>
          <cell r="EY984">
            <v>0</v>
          </cell>
          <cell r="EZ984">
            <v>0</v>
          </cell>
          <cell r="FA984">
            <v>0</v>
          </cell>
          <cell r="FB984">
            <v>0</v>
          </cell>
          <cell r="FC984">
            <v>0</v>
          </cell>
          <cell r="FD984">
            <v>0</v>
          </cell>
          <cell r="FE984">
            <v>0</v>
          </cell>
          <cell r="FF984">
            <v>0</v>
          </cell>
          <cell r="FG984">
            <v>0</v>
          </cell>
          <cell r="FH984">
            <v>0</v>
          </cell>
          <cell r="FI984">
            <v>0</v>
          </cell>
          <cell r="FJ984">
            <v>0</v>
          </cell>
          <cell r="FK984">
            <v>0</v>
          </cell>
          <cell r="FL984">
            <v>0</v>
          </cell>
          <cell r="FM984">
            <v>0</v>
          </cell>
          <cell r="FN984">
            <v>0</v>
          </cell>
          <cell r="FO984">
            <v>0</v>
          </cell>
          <cell r="FP984">
            <v>0</v>
          </cell>
          <cell r="FQ984">
            <v>0</v>
          </cell>
          <cell r="FR984">
            <v>0</v>
          </cell>
          <cell r="FS984">
            <v>0</v>
          </cell>
          <cell r="FT984">
            <v>0</v>
          </cell>
          <cell r="FU984">
            <v>0</v>
          </cell>
          <cell r="FV984">
            <v>0</v>
          </cell>
          <cell r="FW984">
            <v>0</v>
          </cell>
          <cell r="FX984">
            <v>0</v>
          </cell>
          <cell r="FY984">
            <v>0</v>
          </cell>
          <cell r="FZ984">
            <v>0</v>
          </cell>
          <cell r="GA984">
            <v>0</v>
          </cell>
          <cell r="GB984">
            <v>0</v>
          </cell>
          <cell r="GC984">
            <v>0</v>
          </cell>
          <cell r="GD984">
            <v>0</v>
          </cell>
          <cell r="GE984">
            <v>0</v>
          </cell>
          <cell r="GF984">
            <v>0</v>
          </cell>
          <cell r="GG984">
            <v>0</v>
          </cell>
          <cell r="GH984">
            <v>0</v>
          </cell>
          <cell r="GI984">
            <v>0</v>
          </cell>
          <cell r="GJ984">
            <v>0</v>
          </cell>
          <cell r="GK984">
            <v>0</v>
          </cell>
          <cell r="GL984">
            <v>0</v>
          </cell>
          <cell r="GM984">
            <v>0</v>
          </cell>
          <cell r="GN984">
            <v>0</v>
          </cell>
          <cell r="GO984">
            <v>0</v>
          </cell>
          <cell r="GP984">
            <v>0</v>
          </cell>
          <cell r="GQ984">
            <v>0</v>
          </cell>
          <cell r="GR984">
            <v>0</v>
          </cell>
          <cell r="GS984">
            <v>0</v>
          </cell>
          <cell r="GT984">
            <v>0</v>
          </cell>
          <cell r="GU984">
            <v>0</v>
          </cell>
          <cell r="GV984">
            <v>0</v>
          </cell>
          <cell r="GW984">
            <v>0</v>
          </cell>
          <cell r="GX984">
            <v>0</v>
          </cell>
          <cell r="GY984">
            <v>0</v>
          </cell>
          <cell r="GZ984">
            <v>0</v>
          </cell>
          <cell r="HA984">
            <v>0</v>
          </cell>
          <cell r="HB984">
            <v>0</v>
          </cell>
          <cell r="HC984">
            <v>0</v>
          </cell>
          <cell r="HD984">
            <v>0</v>
          </cell>
          <cell r="HE984">
            <v>0</v>
          </cell>
          <cell r="HF984">
            <v>0</v>
          </cell>
          <cell r="HG984">
            <v>0</v>
          </cell>
          <cell r="HH984">
            <v>0</v>
          </cell>
          <cell r="HI984">
            <v>0</v>
          </cell>
          <cell r="HJ984">
            <v>0</v>
          </cell>
          <cell r="HK984">
            <v>0</v>
          </cell>
          <cell r="HL984">
            <v>0</v>
          </cell>
          <cell r="HM984">
            <v>0</v>
          </cell>
          <cell r="HN984">
            <v>0</v>
          </cell>
          <cell r="HO984">
            <v>0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0</v>
          </cell>
          <cell r="HU984">
            <v>0</v>
          </cell>
          <cell r="HV984">
            <v>0</v>
          </cell>
          <cell r="HW984">
            <v>0</v>
          </cell>
          <cell r="HX984">
            <v>0</v>
          </cell>
          <cell r="HY984">
            <v>0</v>
          </cell>
          <cell r="HZ984">
            <v>0</v>
          </cell>
          <cell r="IA984">
            <v>0</v>
          </cell>
          <cell r="IB984">
            <v>0</v>
          </cell>
          <cell r="IC984">
            <v>0</v>
          </cell>
          <cell r="ID984">
            <v>0</v>
          </cell>
          <cell r="IE984">
            <v>0</v>
          </cell>
          <cell r="IF984">
            <v>0</v>
          </cell>
          <cell r="IG984">
            <v>0</v>
          </cell>
          <cell r="IH984">
            <v>0</v>
          </cell>
          <cell r="II984">
            <v>0</v>
          </cell>
          <cell r="IJ984">
            <v>0</v>
          </cell>
          <cell r="IK984">
            <v>0</v>
          </cell>
          <cell r="IL984">
            <v>0</v>
          </cell>
          <cell r="IM984">
            <v>0</v>
          </cell>
          <cell r="IN984">
            <v>0</v>
          </cell>
          <cell r="IO984">
            <v>0</v>
          </cell>
          <cell r="IP984">
            <v>0</v>
          </cell>
          <cell r="IQ984">
            <v>0</v>
          </cell>
          <cell r="IR984">
            <v>0</v>
          </cell>
          <cell r="IS984">
            <v>0</v>
          </cell>
          <cell r="IT984">
            <v>0</v>
          </cell>
          <cell r="IU984">
            <v>0</v>
          </cell>
          <cell r="IV984">
            <v>0</v>
          </cell>
          <cell r="IW984">
            <v>0</v>
          </cell>
          <cell r="IX984">
            <v>0</v>
          </cell>
          <cell r="IY984">
            <v>0</v>
          </cell>
          <cell r="IZ984">
            <v>0</v>
          </cell>
          <cell r="JA984">
            <v>0</v>
          </cell>
          <cell r="JB984">
            <v>0</v>
          </cell>
          <cell r="JC984">
            <v>0</v>
          </cell>
          <cell r="JD984">
            <v>0</v>
          </cell>
          <cell r="JE984">
            <v>0</v>
          </cell>
          <cell r="JF984">
            <v>0</v>
          </cell>
          <cell r="JG984">
            <v>0</v>
          </cell>
          <cell r="JH984">
            <v>0</v>
          </cell>
          <cell r="JI984">
            <v>0</v>
          </cell>
          <cell r="JJ984">
            <v>0</v>
          </cell>
          <cell r="JK984">
            <v>0</v>
          </cell>
          <cell r="JL984">
            <v>0</v>
          </cell>
          <cell r="JM984">
            <v>0</v>
          </cell>
          <cell r="JN984">
            <v>0</v>
          </cell>
          <cell r="JO984">
            <v>0</v>
          </cell>
          <cell r="JP984">
            <v>0</v>
          </cell>
          <cell r="JQ984">
            <v>0</v>
          </cell>
        </row>
        <row r="985">
          <cell r="D985" t="str">
            <v>WD_.QF.WOR._.___.Chopin-Schumann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  <cell r="EE985">
            <v>0</v>
          </cell>
          <cell r="EF985">
            <v>0</v>
          </cell>
          <cell r="EG985">
            <v>0</v>
          </cell>
          <cell r="EH985">
            <v>0</v>
          </cell>
          <cell r="EI985">
            <v>0</v>
          </cell>
          <cell r="EJ985">
            <v>0</v>
          </cell>
          <cell r="EK985">
            <v>0</v>
          </cell>
          <cell r="EL985">
            <v>0</v>
          </cell>
          <cell r="EM985">
            <v>0</v>
          </cell>
          <cell r="EN985">
            <v>0</v>
          </cell>
          <cell r="EO985">
            <v>0</v>
          </cell>
          <cell r="EP985">
            <v>0</v>
          </cell>
          <cell r="EQ985">
            <v>0</v>
          </cell>
          <cell r="ER985">
            <v>0</v>
          </cell>
          <cell r="ES985">
            <v>0</v>
          </cell>
          <cell r="ET985">
            <v>0</v>
          </cell>
          <cell r="EU985">
            <v>0</v>
          </cell>
          <cell r="EV985">
            <v>0</v>
          </cell>
          <cell r="EW985">
            <v>0</v>
          </cell>
          <cell r="EX985">
            <v>0</v>
          </cell>
          <cell r="EY985">
            <v>0</v>
          </cell>
          <cell r="EZ985">
            <v>0</v>
          </cell>
          <cell r="FA985">
            <v>0</v>
          </cell>
          <cell r="FB985">
            <v>0</v>
          </cell>
          <cell r="FC985">
            <v>0</v>
          </cell>
          <cell r="FD985">
            <v>0</v>
          </cell>
          <cell r="FE985">
            <v>0</v>
          </cell>
          <cell r="FF985">
            <v>0</v>
          </cell>
          <cell r="FG985">
            <v>0</v>
          </cell>
          <cell r="FH985">
            <v>0</v>
          </cell>
          <cell r="FI985">
            <v>0</v>
          </cell>
          <cell r="FJ985">
            <v>0</v>
          </cell>
          <cell r="FK985">
            <v>0</v>
          </cell>
          <cell r="FL985">
            <v>0</v>
          </cell>
          <cell r="FM985">
            <v>0</v>
          </cell>
          <cell r="FN985">
            <v>0</v>
          </cell>
          <cell r="FO985">
            <v>0</v>
          </cell>
          <cell r="FP985">
            <v>0</v>
          </cell>
          <cell r="FQ985">
            <v>0</v>
          </cell>
          <cell r="FR985">
            <v>0</v>
          </cell>
          <cell r="FS985">
            <v>0</v>
          </cell>
          <cell r="FT985">
            <v>0</v>
          </cell>
          <cell r="FU985">
            <v>0</v>
          </cell>
          <cell r="FV985">
            <v>0</v>
          </cell>
          <cell r="FW985">
            <v>0</v>
          </cell>
          <cell r="FX985">
            <v>0</v>
          </cell>
          <cell r="FY985">
            <v>0</v>
          </cell>
          <cell r="FZ985">
            <v>0</v>
          </cell>
          <cell r="GA985">
            <v>0</v>
          </cell>
          <cell r="GB985">
            <v>0</v>
          </cell>
          <cell r="GC985">
            <v>0</v>
          </cell>
          <cell r="GD985">
            <v>0</v>
          </cell>
          <cell r="GE985">
            <v>0</v>
          </cell>
          <cell r="GF985">
            <v>0</v>
          </cell>
          <cell r="GG985">
            <v>0</v>
          </cell>
          <cell r="GH985">
            <v>0</v>
          </cell>
          <cell r="GI985">
            <v>0</v>
          </cell>
          <cell r="GJ985">
            <v>0</v>
          </cell>
          <cell r="GK985">
            <v>0</v>
          </cell>
          <cell r="GL985">
            <v>0</v>
          </cell>
          <cell r="GM985">
            <v>0</v>
          </cell>
          <cell r="GN985">
            <v>0</v>
          </cell>
          <cell r="GO985">
            <v>0</v>
          </cell>
          <cell r="GP985">
            <v>0</v>
          </cell>
          <cell r="GQ985">
            <v>0</v>
          </cell>
          <cell r="GR985">
            <v>0</v>
          </cell>
          <cell r="GS985">
            <v>0</v>
          </cell>
          <cell r="GT985">
            <v>0</v>
          </cell>
          <cell r="GU985">
            <v>0</v>
          </cell>
          <cell r="GV985">
            <v>0</v>
          </cell>
          <cell r="GW985">
            <v>0</v>
          </cell>
          <cell r="GX985">
            <v>0</v>
          </cell>
          <cell r="GY985">
            <v>0</v>
          </cell>
          <cell r="GZ985">
            <v>0</v>
          </cell>
          <cell r="HA985">
            <v>0</v>
          </cell>
          <cell r="HB985">
            <v>0</v>
          </cell>
          <cell r="HC985">
            <v>0</v>
          </cell>
          <cell r="HD985">
            <v>0</v>
          </cell>
          <cell r="HE985">
            <v>0</v>
          </cell>
          <cell r="HF985">
            <v>0</v>
          </cell>
          <cell r="HG985">
            <v>0</v>
          </cell>
          <cell r="HH985">
            <v>0</v>
          </cell>
          <cell r="HI985">
            <v>0</v>
          </cell>
          <cell r="HJ985">
            <v>0</v>
          </cell>
          <cell r="HK985">
            <v>0</v>
          </cell>
          <cell r="HL985">
            <v>0</v>
          </cell>
          <cell r="HM985">
            <v>0</v>
          </cell>
          <cell r="HN985">
            <v>0</v>
          </cell>
          <cell r="HO985">
            <v>0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0</v>
          </cell>
          <cell r="HU985">
            <v>0</v>
          </cell>
          <cell r="HV985">
            <v>0</v>
          </cell>
          <cell r="HW985">
            <v>0</v>
          </cell>
          <cell r="HX985">
            <v>0</v>
          </cell>
          <cell r="HY985">
            <v>0</v>
          </cell>
          <cell r="HZ985">
            <v>0</v>
          </cell>
          <cell r="IA985">
            <v>0</v>
          </cell>
          <cell r="IB985">
            <v>0</v>
          </cell>
          <cell r="IC985">
            <v>0</v>
          </cell>
          <cell r="ID985">
            <v>0</v>
          </cell>
          <cell r="IE985">
            <v>0</v>
          </cell>
          <cell r="IF985">
            <v>0</v>
          </cell>
          <cell r="IG985">
            <v>0</v>
          </cell>
          <cell r="IH985">
            <v>0</v>
          </cell>
          <cell r="II985">
            <v>0</v>
          </cell>
          <cell r="IJ985">
            <v>0</v>
          </cell>
          <cell r="IK985">
            <v>0</v>
          </cell>
          <cell r="IL985">
            <v>0</v>
          </cell>
          <cell r="IM985">
            <v>0</v>
          </cell>
          <cell r="IN985">
            <v>0</v>
          </cell>
          <cell r="IO985">
            <v>0</v>
          </cell>
          <cell r="IP985">
            <v>0</v>
          </cell>
          <cell r="IQ985">
            <v>0</v>
          </cell>
          <cell r="IR985">
            <v>0</v>
          </cell>
          <cell r="IS985">
            <v>0</v>
          </cell>
          <cell r="IT985">
            <v>0</v>
          </cell>
          <cell r="IU985">
            <v>0</v>
          </cell>
          <cell r="IV985">
            <v>0</v>
          </cell>
          <cell r="IW985">
            <v>0</v>
          </cell>
          <cell r="IX985">
            <v>0</v>
          </cell>
          <cell r="IY985">
            <v>0</v>
          </cell>
          <cell r="IZ985">
            <v>0</v>
          </cell>
          <cell r="JA985">
            <v>0</v>
          </cell>
          <cell r="JB985">
            <v>0</v>
          </cell>
          <cell r="JC985">
            <v>0</v>
          </cell>
          <cell r="JD985">
            <v>0</v>
          </cell>
          <cell r="JE985">
            <v>0</v>
          </cell>
          <cell r="JF985">
            <v>0</v>
          </cell>
          <cell r="JG985">
            <v>0</v>
          </cell>
          <cell r="JH985">
            <v>0</v>
          </cell>
          <cell r="JI985">
            <v>0</v>
          </cell>
          <cell r="JJ985">
            <v>0</v>
          </cell>
          <cell r="JK985">
            <v>0</v>
          </cell>
          <cell r="JL985">
            <v>0</v>
          </cell>
          <cell r="JM985">
            <v>0</v>
          </cell>
          <cell r="JN985">
            <v>0</v>
          </cell>
          <cell r="JO985">
            <v>0</v>
          </cell>
          <cell r="JP985">
            <v>0</v>
          </cell>
          <cell r="JQ985">
            <v>0</v>
          </cell>
        </row>
        <row r="986">
          <cell r="D986" t="str">
            <v>WD_.QF.WOR._.___.Four Corners ORWF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  <cell r="EJ986">
            <v>0</v>
          </cell>
          <cell r="EK986">
            <v>0</v>
          </cell>
          <cell r="EL986">
            <v>0</v>
          </cell>
          <cell r="EM986">
            <v>0</v>
          </cell>
          <cell r="EN986">
            <v>0</v>
          </cell>
          <cell r="EO986">
            <v>0</v>
          </cell>
          <cell r="EP986">
            <v>0</v>
          </cell>
          <cell r="EQ986">
            <v>0</v>
          </cell>
          <cell r="ER986">
            <v>0</v>
          </cell>
          <cell r="ES986">
            <v>0</v>
          </cell>
          <cell r="ET986">
            <v>0</v>
          </cell>
          <cell r="EU986">
            <v>0</v>
          </cell>
          <cell r="EV986">
            <v>0</v>
          </cell>
          <cell r="EW986">
            <v>0</v>
          </cell>
          <cell r="EX986">
            <v>0</v>
          </cell>
          <cell r="EY986">
            <v>0</v>
          </cell>
          <cell r="EZ986">
            <v>0</v>
          </cell>
          <cell r="FA986">
            <v>0</v>
          </cell>
          <cell r="FB986">
            <v>0</v>
          </cell>
          <cell r="FC986">
            <v>0</v>
          </cell>
          <cell r="FD986">
            <v>0</v>
          </cell>
          <cell r="FE986">
            <v>0</v>
          </cell>
          <cell r="FF986">
            <v>0</v>
          </cell>
          <cell r="FG986">
            <v>0</v>
          </cell>
          <cell r="FH986">
            <v>0</v>
          </cell>
          <cell r="FI986">
            <v>0</v>
          </cell>
          <cell r="FJ986">
            <v>0</v>
          </cell>
          <cell r="FK986">
            <v>0</v>
          </cell>
          <cell r="FL986">
            <v>0</v>
          </cell>
          <cell r="FM986">
            <v>0</v>
          </cell>
          <cell r="FN986">
            <v>0</v>
          </cell>
          <cell r="FO986">
            <v>0</v>
          </cell>
          <cell r="FP986">
            <v>0</v>
          </cell>
          <cell r="FQ986">
            <v>0</v>
          </cell>
          <cell r="FR986">
            <v>0</v>
          </cell>
          <cell r="FS986">
            <v>0</v>
          </cell>
          <cell r="FT986">
            <v>0</v>
          </cell>
          <cell r="FU986">
            <v>0</v>
          </cell>
          <cell r="FV986">
            <v>0</v>
          </cell>
          <cell r="FW986">
            <v>0</v>
          </cell>
          <cell r="FX986">
            <v>0</v>
          </cell>
          <cell r="FY986">
            <v>0</v>
          </cell>
          <cell r="FZ986">
            <v>0</v>
          </cell>
          <cell r="GA986">
            <v>0</v>
          </cell>
          <cell r="GB986">
            <v>0</v>
          </cell>
          <cell r="GC986">
            <v>0</v>
          </cell>
          <cell r="GD986">
            <v>0</v>
          </cell>
          <cell r="GE986">
            <v>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O986">
            <v>0</v>
          </cell>
          <cell r="GP986">
            <v>0</v>
          </cell>
          <cell r="GQ986">
            <v>0</v>
          </cell>
          <cell r="GR986">
            <v>0</v>
          </cell>
          <cell r="GS986">
            <v>0</v>
          </cell>
          <cell r="GT986">
            <v>0</v>
          </cell>
          <cell r="GU986">
            <v>0</v>
          </cell>
          <cell r="GV986">
            <v>0</v>
          </cell>
          <cell r="GW986">
            <v>0</v>
          </cell>
          <cell r="GX986">
            <v>0</v>
          </cell>
          <cell r="GY986">
            <v>0</v>
          </cell>
          <cell r="GZ986">
            <v>0</v>
          </cell>
          <cell r="HA986">
            <v>0</v>
          </cell>
          <cell r="HB986">
            <v>0</v>
          </cell>
          <cell r="HC986">
            <v>0</v>
          </cell>
          <cell r="HD986">
            <v>0</v>
          </cell>
          <cell r="HE986">
            <v>0</v>
          </cell>
          <cell r="HF986">
            <v>0</v>
          </cell>
          <cell r="HG986">
            <v>0</v>
          </cell>
          <cell r="HH986">
            <v>0</v>
          </cell>
          <cell r="HI986">
            <v>0</v>
          </cell>
          <cell r="HJ986">
            <v>0</v>
          </cell>
          <cell r="HK986">
            <v>0</v>
          </cell>
          <cell r="HL986">
            <v>0</v>
          </cell>
          <cell r="HM986">
            <v>0</v>
          </cell>
          <cell r="HN986">
            <v>0</v>
          </cell>
          <cell r="HO986">
            <v>0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0</v>
          </cell>
          <cell r="HU986">
            <v>0</v>
          </cell>
          <cell r="HV986">
            <v>0</v>
          </cell>
          <cell r="HW986">
            <v>0</v>
          </cell>
          <cell r="HX986">
            <v>0</v>
          </cell>
          <cell r="HY986">
            <v>0</v>
          </cell>
          <cell r="HZ986">
            <v>0</v>
          </cell>
          <cell r="IA986">
            <v>0</v>
          </cell>
          <cell r="IB986">
            <v>0</v>
          </cell>
          <cell r="IC986">
            <v>0</v>
          </cell>
          <cell r="ID986">
            <v>0</v>
          </cell>
          <cell r="IE986">
            <v>0</v>
          </cell>
          <cell r="IF986">
            <v>0</v>
          </cell>
          <cell r="IG986">
            <v>0</v>
          </cell>
          <cell r="IH986">
            <v>0</v>
          </cell>
          <cell r="II986">
            <v>0</v>
          </cell>
          <cell r="IJ986">
            <v>0</v>
          </cell>
          <cell r="IK986">
            <v>0</v>
          </cell>
          <cell r="IL986">
            <v>0</v>
          </cell>
          <cell r="IM986">
            <v>0</v>
          </cell>
          <cell r="IN986">
            <v>0</v>
          </cell>
          <cell r="IO986">
            <v>0</v>
          </cell>
          <cell r="IP986">
            <v>0</v>
          </cell>
          <cell r="IQ986">
            <v>0</v>
          </cell>
          <cell r="IR986">
            <v>0</v>
          </cell>
          <cell r="IS986">
            <v>0</v>
          </cell>
          <cell r="IT986">
            <v>0</v>
          </cell>
          <cell r="IU986">
            <v>0</v>
          </cell>
          <cell r="IV986">
            <v>0</v>
          </cell>
          <cell r="IW986">
            <v>0</v>
          </cell>
          <cell r="IX986">
            <v>0</v>
          </cell>
          <cell r="IY986">
            <v>0</v>
          </cell>
          <cell r="IZ986">
            <v>0</v>
          </cell>
          <cell r="JA986">
            <v>0</v>
          </cell>
          <cell r="JB986">
            <v>0</v>
          </cell>
          <cell r="JC986">
            <v>0</v>
          </cell>
          <cell r="JD986">
            <v>0</v>
          </cell>
          <cell r="JE986">
            <v>0</v>
          </cell>
          <cell r="JF986">
            <v>0</v>
          </cell>
          <cell r="JG986">
            <v>0</v>
          </cell>
          <cell r="JH986">
            <v>0</v>
          </cell>
          <cell r="JI986">
            <v>0</v>
          </cell>
          <cell r="JJ986">
            <v>0</v>
          </cell>
          <cell r="JK986">
            <v>0</v>
          </cell>
          <cell r="JL986">
            <v>0</v>
          </cell>
          <cell r="JM986">
            <v>0</v>
          </cell>
          <cell r="JN986">
            <v>0</v>
          </cell>
          <cell r="JO986">
            <v>0</v>
          </cell>
          <cell r="JP986">
            <v>0</v>
          </cell>
          <cell r="JQ986">
            <v>0</v>
          </cell>
        </row>
        <row r="987">
          <cell r="D987" t="str">
            <v>WD_.QF.WOR._.___.Four Mile Canyon ORWF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  <cell r="EJ987">
            <v>0</v>
          </cell>
          <cell r="EK987">
            <v>0</v>
          </cell>
          <cell r="EL987">
            <v>0</v>
          </cell>
          <cell r="EM987">
            <v>0</v>
          </cell>
          <cell r="EN987">
            <v>0</v>
          </cell>
          <cell r="EO987">
            <v>0</v>
          </cell>
          <cell r="EP987">
            <v>0</v>
          </cell>
          <cell r="EQ987">
            <v>0</v>
          </cell>
          <cell r="ER987">
            <v>0</v>
          </cell>
          <cell r="ES987">
            <v>0</v>
          </cell>
          <cell r="ET987">
            <v>0</v>
          </cell>
          <cell r="EU987">
            <v>0</v>
          </cell>
          <cell r="EV987">
            <v>0</v>
          </cell>
          <cell r="EW987">
            <v>0</v>
          </cell>
          <cell r="EX987">
            <v>0</v>
          </cell>
          <cell r="EY987">
            <v>0</v>
          </cell>
          <cell r="EZ987">
            <v>0</v>
          </cell>
          <cell r="FA987">
            <v>0</v>
          </cell>
          <cell r="FB987">
            <v>0</v>
          </cell>
          <cell r="FC987">
            <v>0</v>
          </cell>
          <cell r="FD987">
            <v>0</v>
          </cell>
          <cell r="FE987">
            <v>0</v>
          </cell>
          <cell r="FF987">
            <v>0</v>
          </cell>
          <cell r="FG987">
            <v>0</v>
          </cell>
          <cell r="FH987">
            <v>0</v>
          </cell>
          <cell r="FI987">
            <v>0</v>
          </cell>
          <cell r="FJ987">
            <v>0</v>
          </cell>
          <cell r="FK987">
            <v>0</v>
          </cell>
          <cell r="FL987">
            <v>0</v>
          </cell>
          <cell r="FM987">
            <v>0</v>
          </cell>
          <cell r="FN987">
            <v>0</v>
          </cell>
          <cell r="FO987">
            <v>0</v>
          </cell>
          <cell r="FP987">
            <v>0</v>
          </cell>
          <cell r="FQ987">
            <v>0</v>
          </cell>
          <cell r="FR987">
            <v>0</v>
          </cell>
          <cell r="FS987">
            <v>0</v>
          </cell>
          <cell r="FT987">
            <v>0</v>
          </cell>
          <cell r="FU987">
            <v>0</v>
          </cell>
          <cell r="FV987">
            <v>0</v>
          </cell>
          <cell r="FW987">
            <v>0</v>
          </cell>
          <cell r="FX987">
            <v>0</v>
          </cell>
          <cell r="FY987">
            <v>0</v>
          </cell>
          <cell r="FZ987">
            <v>0</v>
          </cell>
          <cell r="GA987">
            <v>0</v>
          </cell>
          <cell r="GB987">
            <v>0</v>
          </cell>
          <cell r="GC987">
            <v>0</v>
          </cell>
          <cell r="GD987">
            <v>0</v>
          </cell>
          <cell r="GE987">
            <v>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O987">
            <v>0</v>
          </cell>
          <cell r="GP987">
            <v>0</v>
          </cell>
          <cell r="GQ987">
            <v>0</v>
          </cell>
          <cell r="GR987">
            <v>0</v>
          </cell>
          <cell r="GS987">
            <v>0</v>
          </cell>
          <cell r="GT987">
            <v>0</v>
          </cell>
          <cell r="GU987">
            <v>0</v>
          </cell>
          <cell r="GV987">
            <v>0</v>
          </cell>
          <cell r="GW987">
            <v>0</v>
          </cell>
          <cell r="GX987">
            <v>0</v>
          </cell>
          <cell r="GY987">
            <v>0</v>
          </cell>
          <cell r="GZ987">
            <v>0</v>
          </cell>
          <cell r="HA987">
            <v>0</v>
          </cell>
          <cell r="HB987">
            <v>0</v>
          </cell>
          <cell r="HC987">
            <v>0</v>
          </cell>
          <cell r="HD987">
            <v>0</v>
          </cell>
          <cell r="HE987">
            <v>0</v>
          </cell>
          <cell r="HF987">
            <v>0</v>
          </cell>
          <cell r="HG987">
            <v>0</v>
          </cell>
          <cell r="HH987">
            <v>0</v>
          </cell>
          <cell r="HI987">
            <v>0</v>
          </cell>
          <cell r="HJ987">
            <v>0</v>
          </cell>
          <cell r="HK987">
            <v>0</v>
          </cell>
          <cell r="HL987">
            <v>0</v>
          </cell>
          <cell r="HM987">
            <v>0</v>
          </cell>
          <cell r="HN987">
            <v>0</v>
          </cell>
          <cell r="HO987">
            <v>0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0</v>
          </cell>
          <cell r="HU987">
            <v>0</v>
          </cell>
          <cell r="HV987">
            <v>0</v>
          </cell>
          <cell r="HW987">
            <v>0</v>
          </cell>
          <cell r="HX987">
            <v>0</v>
          </cell>
          <cell r="HY987">
            <v>0</v>
          </cell>
          <cell r="HZ987">
            <v>0</v>
          </cell>
          <cell r="IA987">
            <v>0</v>
          </cell>
          <cell r="IB987">
            <v>0</v>
          </cell>
          <cell r="IC987">
            <v>0</v>
          </cell>
          <cell r="ID987">
            <v>0</v>
          </cell>
          <cell r="IE987">
            <v>0</v>
          </cell>
          <cell r="IF987">
            <v>0</v>
          </cell>
          <cell r="IG987">
            <v>0</v>
          </cell>
          <cell r="IH987">
            <v>0</v>
          </cell>
          <cell r="II987">
            <v>0</v>
          </cell>
          <cell r="IJ987">
            <v>0</v>
          </cell>
          <cell r="IK987">
            <v>0</v>
          </cell>
          <cell r="IL987">
            <v>0</v>
          </cell>
          <cell r="IM987">
            <v>0</v>
          </cell>
          <cell r="IN987">
            <v>0</v>
          </cell>
          <cell r="IO987">
            <v>0</v>
          </cell>
          <cell r="IP987">
            <v>0</v>
          </cell>
          <cell r="IQ987">
            <v>0</v>
          </cell>
          <cell r="IR987">
            <v>0</v>
          </cell>
          <cell r="IS987">
            <v>0</v>
          </cell>
          <cell r="IT987">
            <v>0</v>
          </cell>
          <cell r="IU987">
            <v>0</v>
          </cell>
          <cell r="IV987">
            <v>0</v>
          </cell>
          <cell r="IW987">
            <v>0</v>
          </cell>
          <cell r="IX987">
            <v>0</v>
          </cell>
          <cell r="IY987">
            <v>0</v>
          </cell>
          <cell r="IZ987">
            <v>0</v>
          </cell>
          <cell r="JA987">
            <v>0</v>
          </cell>
          <cell r="JB987">
            <v>0</v>
          </cell>
          <cell r="JC987">
            <v>0</v>
          </cell>
          <cell r="JD987">
            <v>0</v>
          </cell>
          <cell r="JE987">
            <v>0</v>
          </cell>
          <cell r="JF987">
            <v>0</v>
          </cell>
          <cell r="JG987">
            <v>0</v>
          </cell>
          <cell r="JH987">
            <v>0</v>
          </cell>
          <cell r="JI987">
            <v>0</v>
          </cell>
          <cell r="JJ987">
            <v>0</v>
          </cell>
          <cell r="JK987">
            <v>0</v>
          </cell>
          <cell r="JL987">
            <v>0</v>
          </cell>
          <cell r="JM987">
            <v>0</v>
          </cell>
          <cell r="JN987">
            <v>0</v>
          </cell>
          <cell r="JO987">
            <v>0</v>
          </cell>
          <cell r="JP987">
            <v>0</v>
          </cell>
          <cell r="JQ987">
            <v>0</v>
          </cell>
        </row>
        <row r="988">
          <cell r="D988" t="str">
            <v>WD_.QF.WOR._.___.Orchard 1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  <cell r="EJ988">
            <v>0</v>
          </cell>
          <cell r="EK988">
            <v>0</v>
          </cell>
          <cell r="EL988">
            <v>0</v>
          </cell>
          <cell r="EM988">
            <v>0</v>
          </cell>
          <cell r="EN988">
            <v>0</v>
          </cell>
          <cell r="EO988">
            <v>0</v>
          </cell>
          <cell r="EP988">
            <v>0</v>
          </cell>
          <cell r="EQ988">
            <v>0</v>
          </cell>
          <cell r="ER988">
            <v>0</v>
          </cell>
          <cell r="ES988">
            <v>0</v>
          </cell>
          <cell r="ET988">
            <v>0</v>
          </cell>
          <cell r="EU988">
            <v>0</v>
          </cell>
          <cell r="EV988">
            <v>0</v>
          </cell>
          <cell r="EW988">
            <v>0</v>
          </cell>
          <cell r="EX988">
            <v>0</v>
          </cell>
          <cell r="EY988">
            <v>0</v>
          </cell>
          <cell r="EZ988">
            <v>0</v>
          </cell>
          <cell r="FA988">
            <v>0</v>
          </cell>
          <cell r="FB988">
            <v>0</v>
          </cell>
          <cell r="FC988">
            <v>0</v>
          </cell>
          <cell r="FD988">
            <v>0</v>
          </cell>
          <cell r="FE988">
            <v>0</v>
          </cell>
          <cell r="FF988">
            <v>0</v>
          </cell>
          <cell r="FG988">
            <v>0</v>
          </cell>
          <cell r="FH988">
            <v>0</v>
          </cell>
          <cell r="FI988">
            <v>0</v>
          </cell>
          <cell r="FJ988">
            <v>0</v>
          </cell>
          <cell r="FK988">
            <v>0</v>
          </cell>
          <cell r="FL988">
            <v>0</v>
          </cell>
          <cell r="FM988">
            <v>0</v>
          </cell>
          <cell r="FN988">
            <v>0</v>
          </cell>
          <cell r="FO988">
            <v>0</v>
          </cell>
          <cell r="FP988">
            <v>0</v>
          </cell>
          <cell r="FQ988">
            <v>0</v>
          </cell>
          <cell r="FR988">
            <v>0</v>
          </cell>
          <cell r="FS988">
            <v>0</v>
          </cell>
          <cell r="FT988">
            <v>0</v>
          </cell>
          <cell r="FU988">
            <v>0</v>
          </cell>
          <cell r="FV988">
            <v>0</v>
          </cell>
          <cell r="FW988">
            <v>0</v>
          </cell>
          <cell r="FX988">
            <v>0</v>
          </cell>
          <cell r="FY988">
            <v>0</v>
          </cell>
          <cell r="FZ988">
            <v>0</v>
          </cell>
          <cell r="GA988">
            <v>0</v>
          </cell>
          <cell r="GB988">
            <v>0</v>
          </cell>
          <cell r="GC988">
            <v>0</v>
          </cell>
          <cell r="GD988">
            <v>0</v>
          </cell>
          <cell r="GE988">
            <v>0</v>
          </cell>
          <cell r="GF988">
            <v>0</v>
          </cell>
          <cell r="GG988">
            <v>0</v>
          </cell>
          <cell r="GH988">
            <v>0</v>
          </cell>
          <cell r="GI988">
            <v>0</v>
          </cell>
          <cell r="GJ988">
            <v>0</v>
          </cell>
          <cell r="GK988">
            <v>0</v>
          </cell>
          <cell r="GL988">
            <v>0</v>
          </cell>
          <cell r="GM988">
            <v>0</v>
          </cell>
          <cell r="GN988">
            <v>0</v>
          </cell>
          <cell r="GO988">
            <v>0</v>
          </cell>
          <cell r="GP988">
            <v>0</v>
          </cell>
          <cell r="GQ988">
            <v>0</v>
          </cell>
          <cell r="GR988">
            <v>0</v>
          </cell>
          <cell r="GS988">
            <v>0</v>
          </cell>
          <cell r="GT988">
            <v>0</v>
          </cell>
          <cell r="GU988">
            <v>0</v>
          </cell>
          <cell r="GV988">
            <v>0</v>
          </cell>
          <cell r="GW988">
            <v>0</v>
          </cell>
          <cell r="GX988">
            <v>0</v>
          </cell>
          <cell r="GY988">
            <v>0</v>
          </cell>
          <cell r="GZ988">
            <v>0</v>
          </cell>
          <cell r="HA988">
            <v>0</v>
          </cell>
          <cell r="HB988">
            <v>0</v>
          </cell>
          <cell r="HC988">
            <v>0</v>
          </cell>
          <cell r="HD988">
            <v>0</v>
          </cell>
          <cell r="HE988">
            <v>0</v>
          </cell>
          <cell r="HF988">
            <v>0</v>
          </cell>
          <cell r="HG988">
            <v>0</v>
          </cell>
          <cell r="HH988">
            <v>0</v>
          </cell>
          <cell r="HI988">
            <v>0</v>
          </cell>
          <cell r="HJ988">
            <v>0</v>
          </cell>
          <cell r="HK988">
            <v>0</v>
          </cell>
          <cell r="HL988">
            <v>0</v>
          </cell>
          <cell r="HM988">
            <v>0</v>
          </cell>
          <cell r="HN988">
            <v>0</v>
          </cell>
          <cell r="HO988">
            <v>0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0</v>
          </cell>
          <cell r="HU988">
            <v>0</v>
          </cell>
          <cell r="HV988">
            <v>0</v>
          </cell>
          <cell r="HW988">
            <v>0</v>
          </cell>
          <cell r="HX988">
            <v>0</v>
          </cell>
          <cell r="HY988">
            <v>0</v>
          </cell>
          <cell r="HZ988">
            <v>0</v>
          </cell>
          <cell r="IA988">
            <v>0</v>
          </cell>
          <cell r="IB988">
            <v>0</v>
          </cell>
          <cell r="IC988">
            <v>0</v>
          </cell>
          <cell r="ID988">
            <v>0</v>
          </cell>
          <cell r="IE988">
            <v>0</v>
          </cell>
          <cell r="IF988">
            <v>0</v>
          </cell>
          <cell r="IG988">
            <v>0</v>
          </cell>
          <cell r="IH988">
            <v>0</v>
          </cell>
          <cell r="II988">
            <v>0</v>
          </cell>
          <cell r="IJ988">
            <v>0</v>
          </cell>
          <cell r="IK988">
            <v>0</v>
          </cell>
          <cell r="IL988">
            <v>0</v>
          </cell>
          <cell r="IM988">
            <v>0</v>
          </cell>
          <cell r="IN988">
            <v>0</v>
          </cell>
          <cell r="IO988">
            <v>0</v>
          </cell>
          <cell r="IP988">
            <v>0</v>
          </cell>
          <cell r="IQ988">
            <v>0</v>
          </cell>
          <cell r="IR988">
            <v>0</v>
          </cell>
          <cell r="IS988">
            <v>0</v>
          </cell>
          <cell r="IT988">
            <v>0</v>
          </cell>
          <cell r="IU988">
            <v>0</v>
          </cell>
          <cell r="IV988">
            <v>0</v>
          </cell>
          <cell r="IW988">
            <v>0</v>
          </cell>
          <cell r="IX988">
            <v>0</v>
          </cell>
          <cell r="IY988">
            <v>0</v>
          </cell>
          <cell r="IZ988">
            <v>0</v>
          </cell>
          <cell r="JA988">
            <v>0</v>
          </cell>
          <cell r="JB988">
            <v>0</v>
          </cell>
          <cell r="JC988">
            <v>0</v>
          </cell>
          <cell r="JD988">
            <v>0</v>
          </cell>
          <cell r="JE988">
            <v>0</v>
          </cell>
          <cell r="JF988">
            <v>0</v>
          </cell>
          <cell r="JG988">
            <v>0</v>
          </cell>
          <cell r="JH988">
            <v>0</v>
          </cell>
          <cell r="JI988">
            <v>0</v>
          </cell>
          <cell r="JJ988">
            <v>0</v>
          </cell>
          <cell r="JK988">
            <v>0</v>
          </cell>
          <cell r="JL988">
            <v>0</v>
          </cell>
          <cell r="JM988">
            <v>0</v>
          </cell>
          <cell r="JN988">
            <v>0</v>
          </cell>
          <cell r="JO988">
            <v>0</v>
          </cell>
          <cell r="JP988">
            <v>0</v>
          </cell>
          <cell r="JQ988">
            <v>0</v>
          </cell>
        </row>
        <row r="989">
          <cell r="D989" t="str">
            <v>WD_.QF.WOR._.___.Orchard 2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  <cell r="FA989">
            <v>0</v>
          </cell>
          <cell r="FB989">
            <v>0</v>
          </cell>
          <cell r="FC989">
            <v>0</v>
          </cell>
          <cell r="FD989">
            <v>0</v>
          </cell>
          <cell r="FE989">
            <v>0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>
            <v>0</v>
          </cell>
          <cell r="FO989">
            <v>0</v>
          </cell>
          <cell r="FP989">
            <v>0</v>
          </cell>
          <cell r="FQ989">
            <v>0</v>
          </cell>
          <cell r="FR989">
            <v>0</v>
          </cell>
          <cell r="FS989">
            <v>0</v>
          </cell>
          <cell r="FT989">
            <v>0</v>
          </cell>
          <cell r="FU989">
            <v>0</v>
          </cell>
          <cell r="FV989">
            <v>0</v>
          </cell>
          <cell r="FW989">
            <v>0</v>
          </cell>
          <cell r="FX989">
            <v>0</v>
          </cell>
          <cell r="FY989">
            <v>0</v>
          </cell>
          <cell r="FZ989">
            <v>0</v>
          </cell>
          <cell r="GA989">
            <v>0</v>
          </cell>
          <cell r="GB989">
            <v>0</v>
          </cell>
          <cell r="GC989">
            <v>0</v>
          </cell>
          <cell r="GD989">
            <v>0</v>
          </cell>
          <cell r="GE989">
            <v>0</v>
          </cell>
          <cell r="GF989">
            <v>0</v>
          </cell>
          <cell r="GG989">
            <v>0</v>
          </cell>
          <cell r="GH989">
            <v>0</v>
          </cell>
          <cell r="GI989">
            <v>0</v>
          </cell>
          <cell r="GJ989">
            <v>0</v>
          </cell>
          <cell r="GK989">
            <v>0</v>
          </cell>
          <cell r="GL989">
            <v>0</v>
          </cell>
          <cell r="GM989">
            <v>0</v>
          </cell>
          <cell r="GN989">
            <v>0</v>
          </cell>
          <cell r="GO989">
            <v>0</v>
          </cell>
          <cell r="GP989">
            <v>0</v>
          </cell>
          <cell r="GQ989">
            <v>0</v>
          </cell>
          <cell r="GR989">
            <v>0</v>
          </cell>
          <cell r="GS989">
            <v>0</v>
          </cell>
          <cell r="GT989">
            <v>0</v>
          </cell>
          <cell r="GU989">
            <v>0</v>
          </cell>
          <cell r="GV989">
            <v>0</v>
          </cell>
          <cell r="GW989">
            <v>0</v>
          </cell>
          <cell r="GX989">
            <v>0</v>
          </cell>
          <cell r="GY989">
            <v>0</v>
          </cell>
          <cell r="GZ989">
            <v>0</v>
          </cell>
          <cell r="HA989">
            <v>0</v>
          </cell>
          <cell r="HB989">
            <v>0</v>
          </cell>
          <cell r="HC989">
            <v>0</v>
          </cell>
          <cell r="HD989">
            <v>0</v>
          </cell>
          <cell r="HE989">
            <v>0</v>
          </cell>
          <cell r="HF989">
            <v>0</v>
          </cell>
          <cell r="HG989">
            <v>0</v>
          </cell>
          <cell r="HH989">
            <v>0</v>
          </cell>
          <cell r="HI989">
            <v>0</v>
          </cell>
          <cell r="HJ989">
            <v>0</v>
          </cell>
          <cell r="HK989">
            <v>0</v>
          </cell>
          <cell r="HL989">
            <v>0</v>
          </cell>
          <cell r="HM989">
            <v>0</v>
          </cell>
          <cell r="HN989">
            <v>0</v>
          </cell>
          <cell r="HO989">
            <v>0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0</v>
          </cell>
          <cell r="HU989">
            <v>0</v>
          </cell>
          <cell r="HV989">
            <v>0</v>
          </cell>
          <cell r="HW989">
            <v>0</v>
          </cell>
          <cell r="HX989">
            <v>0</v>
          </cell>
          <cell r="HY989">
            <v>0</v>
          </cell>
          <cell r="HZ989">
            <v>0</v>
          </cell>
          <cell r="IA989">
            <v>0</v>
          </cell>
          <cell r="IB989">
            <v>0</v>
          </cell>
          <cell r="IC989">
            <v>0</v>
          </cell>
          <cell r="ID989">
            <v>0</v>
          </cell>
          <cell r="IE989">
            <v>0</v>
          </cell>
          <cell r="IF989">
            <v>0</v>
          </cell>
          <cell r="IG989">
            <v>0</v>
          </cell>
          <cell r="IH989">
            <v>0</v>
          </cell>
          <cell r="II989">
            <v>0</v>
          </cell>
          <cell r="IJ989">
            <v>0</v>
          </cell>
          <cell r="IK989">
            <v>0</v>
          </cell>
          <cell r="IL989">
            <v>0</v>
          </cell>
          <cell r="IM989">
            <v>0</v>
          </cell>
          <cell r="IN989">
            <v>0</v>
          </cell>
          <cell r="IO989">
            <v>0</v>
          </cell>
          <cell r="IP989">
            <v>0</v>
          </cell>
          <cell r="IQ989">
            <v>0</v>
          </cell>
          <cell r="IR989">
            <v>0</v>
          </cell>
          <cell r="IS989">
            <v>0</v>
          </cell>
          <cell r="IT989">
            <v>0</v>
          </cell>
          <cell r="IU989">
            <v>0</v>
          </cell>
          <cell r="IV989">
            <v>0</v>
          </cell>
          <cell r="IW989">
            <v>0</v>
          </cell>
          <cell r="IX989">
            <v>0</v>
          </cell>
          <cell r="IY989">
            <v>0</v>
          </cell>
          <cell r="IZ989">
            <v>0</v>
          </cell>
          <cell r="JA989">
            <v>0</v>
          </cell>
          <cell r="JB989">
            <v>0</v>
          </cell>
          <cell r="JC989">
            <v>0</v>
          </cell>
          <cell r="JD989">
            <v>0</v>
          </cell>
          <cell r="JE989">
            <v>0</v>
          </cell>
          <cell r="JF989">
            <v>0</v>
          </cell>
          <cell r="JG989">
            <v>0</v>
          </cell>
          <cell r="JH989">
            <v>0</v>
          </cell>
          <cell r="JI989">
            <v>0</v>
          </cell>
          <cell r="JJ989">
            <v>0</v>
          </cell>
          <cell r="JK989">
            <v>0</v>
          </cell>
          <cell r="JL989">
            <v>0</v>
          </cell>
          <cell r="JM989">
            <v>0</v>
          </cell>
          <cell r="JN989">
            <v>0</v>
          </cell>
          <cell r="JO989">
            <v>0</v>
          </cell>
          <cell r="JP989">
            <v>0</v>
          </cell>
          <cell r="JQ989">
            <v>0</v>
          </cell>
        </row>
        <row r="990">
          <cell r="D990" t="str">
            <v>WD_.QF.WOR._.___.Orchard 3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  <cell r="EJ990">
            <v>0</v>
          </cell>
          <cell r="EK990">
            <v>0</v>
          </cell>
          <cell r="EL990">
            <v>0</v>
          </cell>
          <cell r="EM990">
            <v>0</v>
          </cell>
          <cell r="EN990">
            <v>0</v>
          </cell>
          <cell r="EO990">
            <v>0</v>
          </cell>
          <cell r="EP990">
            <v>0</v>
          </cell>
          <cell r="EQ990">
            <v>0</v>
          </cell>
          <cell r="ER990">
            <v>0</v>
          </cell>
          <cell r="ES990">
            <v>0</v>
          </cell>
          <cell r="ET990">
            <v>0</v>
          </cell>
          <cell r="EU990">
            <v>0</v>
          </cell>
          <cell r="EV990">
            <v>0</v>
          </cell>
          <cell r="EW990">
            <v>0</v>
          </cell>
          <cell r="EX990">
            <v>0</v>
          </cell>
          <cell r="EY990">
            <v>0</v>
          </cell>
          <cell r="EZ990">
            <v>0</v>
          </cell>
          <cell r="FA990">
            <v>0</v>
          </cell>
          <cell r="FB990">
            <v>0</v>
          </cell>
          <cell r="FC990">
            <v>0</v>
          </cell>
          <cell r="FD990">
            <v>0</v>
          </cell>
          <cell r="FE990">
            <v>0</v>
          </cell>
          <cell r="FF990">
            <v>0</v>
          </cell>
          <cell r="FG990">
            <v>0</v>
          </cell>
          <cell r="FH990">
            <v>0</v>
          </cell>
          <cell r="FI990">
            <v>0</v>
          </cell>
          <cell r="FJ990">
            <v>0</v>
          </cell>
          <cell r="FK990">
            <v>0</v>
          </cell>
          <cell r="FL990">
            <v>0</v>
          </cell>
          <cell r="FM990">
            <v>0</v>
          </cell>
          <cell r="FN990">
            <v>0</v>
          </cell>
          <cell r="FO990">
            <v>0</v>
          </cell>
          <cell r="FP990">
            <v>0</v>
          </cell>
          <cell r="FQ990">
            <v>0</v>
          </cell>
          <cell r="FR990">
            <v>0</v>
          </cell>
          <cell r="FS990">
            <v>0</v>
          </cell>
          <cell r="FT990">
            <v>0</v>
          </cell>
          <cell r="FU990">
            <v>0</v>
          </cell>
          <cell r="FV990">
            <v>0</v>
          </cell>
          <cell r="FW990">
            <v>0</v>
          </cell>
          <cell r="FX990">
            <v>0</v>
          </cell>
          <cell r="FY990">
            <v>0</v>
          </cell>
          <cell r="FZ990">
            <v>0</v>
          </cell>
          <cell r="GA990">
            <v>0</v>
          </cell>
          <cell r="GB990">
            <v>0</v>
          </cell>
          <cell r="GC990">
            <v>0</v>
          </cell>
          <cell r="GD990">
            <v>0</v>
          </cell>
          <cell r="GE990">
            <v>0</v>
          </cell>
          <cell r="GF990">
            <v>0</v>
          </cell>
          <cell r="GG990">
            <v>0</v>
          </cell>
          <cell r="GH990">
            <v>0</v>
          </cell>
          <cell r="GI990">
            <v>0</v>
          </cell>
          <cell r="GJ990">
            <v>0</v>
          </cell>
          <cell r="GK990">
            <v>0</v>
          </cell>
          <cell r="GL990">
            <v>0</v>
          </cell>
          <cell r="GM990">
            <v>0</v>
          </cell>
          <cell r="GN990">
            <v>0</v>
          </cell>
          <cell r="GO990">
            <v>0</v>
          </cell>
          <cell r="GP990">
            <v>0</v>
          </cell>
          <cell r="GQ990">
            <v>0</v>
          </cell>
          <cell r="GR990">
            <v>0</v>
          </cell>
          <cell r="GS990">
            <v>0</v>
          </cell>
          <cell r="GT990">
            <v>0</v>
          </cell>
          <cell r="GU990">
            <v>0</v>
          </cell>
          <cell r="GV990">
            <v>0</v>
          </cell>
          <cell r="GW990">
            <v>0</v>
          </cell>
          <cell r="GX990">
            <v>0</v>
          </cell>
          <cell r="GY990">
            <v>0</v>
          </cell>
          <cell r="GZ990">
            <v>0</v>
          </cell>
          <cell r="HA990">
            <v>0</v>
          </cell>
          <cell r="HB990">
            <v>0</v>
          </cell>
          <cell r="HC990">
            <v>0</v>
          </cell>
          <cell r="HD990">
            <v>0</v>
          </cell>
          <cell r="HE990">
            <v>0</v>
          </cell>
          <cell r="HF990">
            <v>0</v>
          </cell>
          <cell r="HG990">
            <v>0</v>
          </cell>
          <cell r="HH990">
            <v>0</v>
          </cell>
          <cell r="HI990">
            <v>0</v>
          </cell>
          <cell r="HJ990">
            <v>0</v>
          </cell>
          <cell r="HK990">
            <v>0</v>
          </cell>
          <cell r="HL990">
            <v>0</v>
          </cell>
          <cell r="HM990">
            <v>0</v>
          </cell>
          <cell r="HN990">
            <v>0</v>
          </cell>
          <cell r="HO990">
            <v>0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0</v>
          </cell>
          <cell r="HU990">
            <v>0</v>
          </cell>
          <cell r="HV990">
            <v>0</v>
          </cell>
          <cell r="HW990">
            <v>0</v>
          </cell>
          <cell r="HX990">
            <v>0</v>
          </cell>
          <cell r="HY990">
            <v>0</v>
          </cell>
          <cell r="HZ990">
            <v>0</v>
          </cell>
          <cell r="IA990">
            <v>0</v>
          </cell>
          <cell r="IB990">
            <v>0</v>
          </cell>
          <cell r="IC990">
            <v>0</v>
          </cell>
          <cell r="ID990">
            <v>0</v>
          </cell>
          <cell r="IE990">
            <v>0</v>
          </cell>
          <cell r="IF990">
            <v>0</v>
          </cell>
          <cell r="IG990">
            <v>0</v>
          </cell>
          <cell r="IH990">
            <v>0</v>
          </cell>
          <cell r="II990">
            <v>0</v>
          </cell>
          <cell r="IJ990">
            <v>0</v>
          </cell>
          <cell r="IK990">
            <v>0</v>
          </cell>
          <cell r="IL990">
            <v>0</v>
          </cell>
          <cell r="IM990">
            <v>0</v>
          </cell>
          <cell r="IN990">
            <v>0</v>
          </cell>
          <cell r="IO990">
            <v>0</v>
          </cell>
          <cell r="IP990">
            <v>0</v>
          </cell>
          <cell r="IQ990">
            <v>0</v>
          </cell>
          <cell r="IR990">
            <v>0</v>
          </cell>
          <cell r="IS990">
            <v>0</v>
          </cell>
          <cell r="IT990">
            <v>0</v>
          </cell>
          <cell r="IU990">
            <v>0</v>
          </cell>
          <cell r="IV990">
            <v>0</v>
          </cell>
          <cell r="IW990">
            <v>0</v>
          </cell>
          <cell r="IX990">
            <v>0</v>
          </cell>
          <cell r="IY990">
            <v>0</v>
          </cell>
          <cell r="IZ990">
            <v>0</v>
          </cell>
          <cell r="JA990">
            <v>0</v>
          </cell>
          <cell r="JB990">
            <v>0</v>
          </cell>
          <cell r="JC990">
            <v>0</v>
          </cell>
          <cell r="JD990">
            <v>0</v>
          </cell>
          <cell r="JE990">
            <v>0</v>
          </cell>
          <cell r="JF990">
            <v>0</v>
          </cell>
          <cell r="JG990">
            <v>0</v>
          </cell>
          <cell r="JH990">
            <v>0</v>
          </cell>
          <cell r="JI990">
            <v>0</v>
          </cell>
          <cell r="JJ990">
            <v>0</v>
          </cell>
          <cell r="JK990">
            <v>0</v>
          </cell>
          <cell r="JL990">
            <v>0</v>
          </cell>
          <cell r="JM990">
            <v>0</v>
          </cell>
          <cell r="JN990">
            <v>0</v>
          </cell>
          <cell r="JO990">
            <v>0</v>
          </cell>
          <cell r="JP990">
            <v>0</v>
          </cell>
          <cell r="JQ990">
            <v>0</v>
          </cell>
        </row>
        <row r="991">
          <cell r="D991" t="str">
            <v>WD_.QF.WOR._.___.Orchard 4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  <cell r="EJ991">
            <v>0</v>
          </cell>
          <cell r="EK991">
            <v>0</v>
          </cell>
          <cell r="EL991">
            <v>0</v>
          </cell>
          <cell r="EM991">
            <v>0</v>
          </cell>
          <cell r="EN991">
            <v>0</v>
          </cell>
          <cell r="EO991">
            <v>0</v>
          </cell>
          <cell r="EP991">
            <v>0</v>
          </cell>
          <cell r="EQ991">
            <v>0</v>
          </cell>
          <cell r="ER991">
            <v>0</v>
          </cell>
          <cell r="ES991">
            <v>0</v>
          </cell>
          <cell r="ET991">
            <v>0</v>
          </cell>
          <cell r="EU991">
            <v>0</v>
          </cell>
          <cell r="EV991">
            <v>0</v>
          </cell>
          <cell r="EW991">
            <v>0</v>
          </cell>
          <cell r="EX991">
            <v>0</v>
          </cell>
          <cell r="EY991">
            <v>0</v>
          </cell>
          <cell r="EZ991">
            <v>0</v>
          </cell>
          <cell r="FA991">
            <v>0</v>
          </cell>
          <cell r="FB991">
            <v>0</v>
          </cell>
          <cell r="FC991">
            <v>0</v>
          </cell>
          <cell r="FD991">
            <v>0</v>
          </cell>
          <cell r="FE991">
            <v>0</v>
          </cell>
          <cell r="FF991">
            <v>0</v>
          </cell>
          <cell r="FG991">
            <v>0</v>
          </cell>
          <cell r="FH991">
            <v>0</v>
          </cell>
          <cell r="FI991">
            <v>0</v>
          </cell>
          <cell r="FJ991">
            <v>0</v>
          </cell>
          <cell r="FK991">
            <v>0</v>
          </cell>
          <cell r="FL991">
            <v>0</v>
          </cell>
          <cell r="FM991">
            <v>0</v>
          </cell>
          <cell r="FN991">
            <v>0</v>
          </cell>
          <cell r="FO991">
            <v>0</v>
          </cell>
          <cell r="FP991">
            <v>0</v>
          </cell>
          <cell r="FQ991">
            <v>0</v>
          </cell>
          <cell r="FR991">
            <v>0</v>
          </cell>
          <cell r="FS991">
            <v>0</v>
          </cell>
          <cell r="FT991">
            <v>0</v>
          </cell>
          <cell r="FU991">
            <v>0</v>
          </cell>
          <cell r="FV991">
            <v>0</v>
          </cell>
          <cell r="FW991">
            <v>0</v>
          </cell>
          <cell r="FX991">
            <v>0</v>
          </cell>
          <cell r="FY991">
            <v>0</v>
          </cell>
          <cell r="FZ991">
            <v>0</v>
          </cell>
          <cell r="GA991">
            <v>0</v>
          </cell>
          <cell r="GB991">
            <v>0</v>
          </cell>
          <cell r="GC991">
            <v>0</v>
          </cell>
          <cell r="GD991">
            <v>0</v>
          </cell>
          <cell r="GE991">
            <v>0</v>
          </cell>
          <cell r="GF991">
            <v>0</v>
          </cell>
          <cell r="GG991">
            <v>0</v>
          </cell>
          <cell r="GH991">
            <v>0</v>
          </cell>
          <cell r="GI991">
            <v>0</v>
          </cell>
          <cell r="GJ991">
            <v>0</v>
          </cell>
          <cell r="GK991">
            <v>0</v>
          </cell>
          <cell r="GL991">
            <v>0</v>
          </cell>
          <cell r="GM991">
            <v>0</v>
          </cell>
          <cell r="GN991">
            <v>0</v>
          </cell>
          <cell r="GO991">
            <v>0</v>
          </cell>
          <cell r="GP991">
            <v>0</v>
          </cell>
          <cell r="GQ991">
            <v>0</v>
          </cell>
          <cell r="GR991">
            <v>0</v>
          </cell>
          <cell r="GS991">
            <v>0</v>
          </cell>
          <cell r="GT991">
            <v>0</v>
          </cell>
          <cell r="GU991">
            <v>0</v>
          </cell>
          <cell r="GV991">
            <v>0</v>
          </cell>
          <cell r="GW991">
            <v>0</v>
          </cell>
          <cell r="GX991">
            <v>0</v>
          </cell>
          <cell r="GY991">
            <v>0</v>
          </cell>
          <cell r="GZ991">
            <v>0</v>
          </cell>
          <cell r="HA991">
            <v>0</v>
          </cell>
          <cell r="HB991">
            <v>0</v>
          </cell>
          <cell r="HC991">
            <v>0</v>
          </cell>
          <cell r="HD991">
            <v>0</v>
          </cell>
          <cell r="HE991">
            <v>0</v>
          </cell>
          <cell r="HF991">
            <v>0</v>
          </cell>
          <cell r="HG991">
            <v>0</v>
          </cell>
          <cell r="HH991">
            <v>0</v>
          </cell>
          <cell r="HI991">
            <v>0</v>
          </cell>
          <cell r="HJ991">
            <v>0</v>
          </cell>
          <cell r="HK991">
            <v>0</v>
          </cell>
          <cell r="HL991">
            <v>0</v>
          </cell>
          <cell r="HM991">
            <v>0</v>
          </cell>
          <cell r="HN991">
            <v>0</v>
          </cell>
          <cell r="HO991">
            <v>0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0</v>
          </cell>
          <cell r="HU991">
            <v>0</v>
          </cell>
          <cell r="HV991">
            <v>0</v>
          </cell>
          <cell r="HW991">
            <v>0</v>
          </cell>
          <cell r="HX991">
            <v>0</v>
          </cell>
          <cell r="HY991">
            <v>0</v>
          </cell>
          <cell r="HZ991">
            <v>0</v>
          </cell>
          <cell r="IA991">
            <v>0</v>
          </cell>
          <cell r="IB991">
            <v>0</v>
          </cell>
          <cell r="IC991">
            <v>0</v>
          </cell>
          <cell r="ID991">
            <v>0</v>
          </cell>
          <cell r="IE991">
            <v>0</v>
          </cell>
          <cell r="IF991">
            <v>0</v>
          </cell>
          <cell r="IG991">
            <v>0</v>
          </cell>
          <cell r="IH991">
            <v>0</v>
          </cell>
          <cell r="II991">
            <v>0</v>
          </cell>
          <cell r="IJ991">
            <v>0</v>
          </cell>
          <cell r="IK991">
            <v>0</v>
          </cell>
          <cell r="IL991">
            <v>0</v>
          </cell>
          <cell r="IM991">
            <v>0</v>
          </cell>
          <cell r="IN991">
            <v>0</v>
          </cell>
          <cell r="IO991">
            <v>0</v>
          </cell>
          <cell r="IP991">
            <v>0</v>
          </cell>
          <cell r="IQ991">
            <v>0</v>
          </cell>
          <cell r="IR991">
            <v>0</v>
          </cell>
          <cell r="IS991">
            <v>0</v>
          </cell>
          <cell r="IT991">
            <v>0</v>
          </cell>
          <cell r="IU991">
            <v>0</v>
          </cell>
          <cell r="IV991">
            <v>0</v>
          </cell>
          <cell r="IW991">
            <v>0</v>
          </cell>
          <cell r="IX991">
            <v>0</v>
          </cell>
          <cell r="IY991">
            <v>0</v>
          </cell>
          <cell r="IZ991">
            <v>0</v>
          </cell>
          <cell r="JA991">
            <v>0</v>
          </cell>
          <cell r="JB991">
            <v>0</v>
          </cell>
          <cell r="JC991">
            <v>0</v>
          </cell>
          <cell r="JD991">
            <v>0</v>
          </cell>
          <cell r="JE991">
            <v>0</v>
          </cell>
          <cell r="JF991">
            <v>0</v>
          </cell>
          <cell r="JG991">
            <v>0</v>
          </cell>
          <cell r="JH991">
            <v>0</v>
          </cell>
          <cell r="JI991">
            <v>0</v>
          </cell>
          <cell r="JJ991">
            <v>0</v>
          </cell>
          <cell r="JK991">
            <v>0</v>
          </cell>
          <cell r="JL991">
            <v>0</v>
          </cell>
          <cell r="JM991">
            <v>0</v>
          </cell>
          <cell r="JN991">
            <v>0</v>
          </cell>
          <cell r="JO991">
            <v>0</v>
          </cell>
          <cell r="JP991">
            <v>0</v>
          </cell>
          <cell r="JQ991">
            <v>0</v>
          </cell>
        </row>
        <row r="992">
          <cell r="D992" t="str">
            <v>WD_.QF.WOR._.___.Oregon Trail ORWF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  <cell r="EE992">
            <v>0</v>
          </cell>
          <cell r="EF992">
            <v>0</v>
          </cell>
          <cell r="EG992">
            <v>0</v>
          </cell>
          <cell r="EH992">
            <v>0</v>
          </cell>
          <cell r="EI992">
            <v>0</v>
          </cell>
          <cell r="EJ992">
            <v>0</v>
          </cell>
          <cell r="EK992">
            <v>0</v>
          </cell>
          <cell r="EL992">
            <v>0</v>
          </cell>
          <cell r="EM992">
            <v>0</v>
          </cell>
          <cell r="EN992">
            <v>0</v>
          </cell>
          <cell r="EO992">
            <v>0</v>
          </cell>
          <cell r="EP992">
            <v>0</v>
          </cell>
          <cell r="EQ992">
            <v>0</v>
          </cell>
          <cell r="ER992">
            <v>0</v>
          </cell>
          <cell r="ES992">
            <v>0</v>
          </cell>
          <cell r="ET992">
            <v>0</v>
          </cell>
          <cell r="EU992">
            <v>0</v>
          </cell>
          <cell r="EV992">
            <v>0</v>
          </cell>
          <cell r="EW992">
            <v>0</v>
          </cell>
          <cell r="EX992">
            <v>0</v>
          </cell>
          <cell r="EY992">
            <v>0</v>
          </cell>
          <cell r="EZ992">
            <v>0</v>
          </cell>
          <cell r="FA992">
            <v>0</v>
          </cell>
          <cell r="FB992">
            <v>0</v>
          </cell>
          <cell r="FC992">
            <v>0</v>
          </cell>
          <cell r="FD992">
            <v>0</v>
          </cell>
          <cell r="FE992">
            <v>0</v>
          </cell>
          <cell r="FF992">
            <v>0</v>
          </cell>
          <cell r="FG992">
            <v>0</v>
          </cell>
          <cell r="FH992">
            <v>0</v>
          </cell>
          <cell r="FI992">
            <v>0</v>
          </cell>
          <cell r="FJ992">
            <v>0</v>
          </cell>
          <cell r="FK992">
            <v>0</v>
          </cell>
          <cell r="FL992">
            <v>0</v>
          </cell>
          <cell r="FM992">
            <v>0</v>
          </cell>
          <cell r="FN992">
            <v>0</v>
          </cell>
          <cell r="FO992">
            <v>0</v>
          </cell>
          <cell r="FP992">
            <v>0</v>
          </cell>
          <cell r="FQ992">
            <v>0</v>
          </cell>
          <cell r="FR992">
            <v>0</v>
          </cell>
          <cell r="FS992">
            <v>0</v>
          </cell>
          <cell r="FT992">
            <v>0</v>
          </cell>
          <cell r="FU992">
            <v>0</v>
          </cell>
          <cell r="FV992">
            <v>0</v>
          </cell>
          <cell r="FW992">
            <v>0</v>
          </cell>
          <cell r="FX992">
            <v>0</v>
          </cell>
          <cell r="FY992">
            <v>0</v>
          </cell>
          <cell r="FZ992">
            <v>0</v>
          </cell>
          <cell r="GA992">
            <v>0</v>
          </cell>
          <cell r="GB992">
            <v>0</v>
          </cell>
          <cell r="GC992">
            <v>0</v>
          </cell>
          <cell r="GD992">
            <v>0</v>
          </cell>
          <cell r="GE992">
            <v>0</v>
          </cell>
          <cell r="GF992">
            <v>0</v>
          </cell>
          <cell r="GG992">
            <v>0</v>
          </cell>
          <cell r="GH992">
            <v>0</v>
          </cell>
          <cell r="GI992">
            <v>0</v>
          </cell>
          <cell r="GJ992">
            <v>0</v>
          </cell>
          <cell r="GK992">
            <v>0</v>
          </cell>
          <cell r="GL992">
            <v>0</v>
          </cell>
          <cell r="GM992">
            <v>0</v>
          </cell>
          <cell r="GN992">
            <v>0</v>
          </cell>
          <cell r="GO992">
            <v>0</v>
          </cell>
          <cell r="GP992">
            <v>0</v>
          </cell>
          <cell r="GQ992">
            <v>0</v>
          </cell>
          <cell r="GR992">
            <v>0</v>
          </cell>
          <cell r="GS992">
            <v>0</v>
          </cell>
          <cell r="GT992">
            <v>0</v>
          </cell>
          <cell r="GU992">
            <v>0</v>
          </cell>
          <cell r="GV992">
            <v>0</v>
          </cell>
          <cell r="GW992">
            <v>0</v>
          </cell>
          <cell r="GX992">
            <v>0</v>
          </cell>
          <cell r="GY992">
            <v>0</v>
          </cell>
          <cell r="GZ992">
            <v>0</v>
          </cell>
          <cell r="HA992">
            <v>0</v>
          </cell>
          <cell r="HB992">
            <v>0</v>
          </cell>
          <cell r="HC992">
            <v>0</v>
          </cell>
          <cell r="HD992">
            <v>0</v>
          </cell>
          <cell r="HE992">
            <v>0</v>
          </cell>
          <cell r="HF992">
            <v>0</v>
          </cell>
          <cell r="HG992">
            <v>0</v>
          </cell>
          <cell r="HH992">
            <v>0</v>
          </cell>
          <cell r="HI992">
            <v>0</v>
          </cell>
          <cell r="HJ992">
            <v>0</v>
          </cell>
          <cell r="HK992">
            <v>0</v>
          </cell>
          <cell r="HL992">
            <v>0</v>
          </cell>
          <cell r="HM992">
            <v>0</v>
          </cell>
          <cell r="HN992">
            <v>0</v>
          </cell>
          <cell r="HO992">
            <v>0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0</v>
          </cell>
          <cell r="HU992">
            <v>0</v>
          </cell>
          <cell r="HV992">
            <v>0</v>
          </cell>
          <cell r="HW992">
            <v>0</v>
          </cell>
          <cell r="HX992">
            <v>0</v>
          </cell>
          <cell r="HY992">
            <v>0</v>
          </cell>
          <cell r="HZ992">
            <v>0</v>
          </cell>
          <cell r="IA992">
            <v>0</v>
          </cell>
          <cell r="IB992">
            <v>0</v>
          </cell>
          <cell r="IC992">
            <v>0</v>
          </cell>
          <cell r="ID992">
            <v>0</v>
          </cell>
          <cell r="IE992">
            <v>0</v>
          </cell>
          <cell r="IF992">
            <v>0</v>
          </cell>
          <cell r="IG992">
            <v>0</v>
          </cell>
          <cell r="IH992">
            <v>0</v>
          </cell>
          <cell r="II992">
            <v>0</v>
          </cell>
          <cell r="IJ992">
            <v>0</v>
          </cell>
          <cell r="IK992">
            <v>0</v>
          </cell>
          <cell r="IL992">
            <v>0</v>
          </cell>
          <cell r="IM992">
            <v>0</v>
          </cell>
          <cell r="IN992">
            <v>0</v>
          </cell>
          <cell r="IO992">
            <v>0</v>
          </cell>
          <cell r="IP992">
            <v>0</v>
          </cell>
          <cell r="IQ992">
            <v>0</v>
          </cell>
          <cell r="IR992">
            <v>0</v>
          </cell>
          <cell r="IS992">
            <v>0</v>
          </cell>
          <cell r="IT992">
            <v>0</v>
          </cell>
          <cell r="IU992">
            <v>0</v>
          </cell>
          <cell r="IV992">
            <v>0</v>
          </cell>
          <cell r="IW992">
            <v>0</v>
          </cell>
          <cell r="IX992">
            <v>0</v>
          </cell>
          <cell r="IY992">
            <v>0</v>
          </cell>
          <cell r="IZ992">
            <v>0</v>
          </cell>
          <cell r="JA992">
            <v>0</v>
          </cell>
          <cell r="JB992">
            <v>0</v>
          </cell>
          <cell r="JC992">
            <v>0</v>
          </cell>
          <cell r="JD992">
            <v>0</v>
          </cell>
          <cell r="JE992">
            <v>0</v>
          </cell>
          <cell r="JF992">
            <v>0</v>
          </cell>
          <cell r="JG992">
            <v>0</v>
          </cell>
          <cell r="JH992">
            <v>0</v>
          </cell>
          <cell r="JI992">
            <v>0</v>
          </cell>
          <cell r="JJ992">
            <v>0</v>
          </cell>
          <cell r="JK992">
            <v>0</v>
          </cell>
          <cell r="JL992">
            <v>0</v>
          </cell>
          <cell r="JM992">
            <v>0</v>
          </cell>
          <cell r="JN992">
            <v>0</v>
          </cell>
          <cell r="JO992">
            <v>0</v>
          </cell>
          <cell r="JP992">
            <v>0</v>
          </cell>
          <cell r="JQ992">
            <v>0</v>
          </cell>
        </row>
        <row r="993">
          <cell r="D993" t="str">
            <v>WD_.QF.WOR._.___.Pacific Canyon ORWF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  <cell r="EJ993">
            <v>0</v>
          </cell>
          <cell r="EK993">
            <v>0</v>
          </cell>
          <cell r="EL993">
            <v>0</v>
          </cell>
          <cell r="EM993">
            <v>0</v>
          </cell>
          <cell r="EN993">
            <v>0</v>
          </cell>
          <cell r="EO993">
            <v>0</v>
          </cell>
          <cell r="EP993">
            <v>0</v>
          </cell>
          <cell r="EQ993">
            <v>0</v>
          </cell>
          <cell r="ER993">
            <v>0</v>
          </cell>
          <cell r="ES993">
            <v>0</v>
          </cell>
          <cell r="ET993">
            <v>0</v>
          </cell>
          <cell r="EU993">
            <v>0</v>
          </cell>
          <cell r="EV993">
            <v>0</v>
          </cell>
          <cell r="EW993">
            <v>0</v>
          </cell>
          <cell r="EX993">
            <v>0</v>
          </cell>
          <cell r="EY993">
            <v>0</v>
          </cell>
          <cell r="EZ993">
            <v>0</v>
          </cell>
          <cell r="FA993">
            <v>0</v>
          </cell>
          <cell r="FB993">
            <v>0</v>
          </cell>
          <cell r="FC993">
            <v>0</v>
          </cell>
          <cell r="FD993">
            <v>0</v>
          </cell>
          <cell r="FE993">
            <v>0</v>
          </cell>
          <cell r="FF993">
            <v>0</v>
          </cell>
          <cell r="FG993">
            <v>0</v>
          </cell>
          <cell r="FH993">
            <v>0</v>
          </cell>
          <cell r="FI993">
            <v>0</v>
          </cell>
          <cell r="FJ993">
            <v>0</v>
          </cell>
          <cell r="FK993">
            <v>0</v>
          </cell>
          <cell r="FL993">
            <v>0</v>
          </cell>
          <cell r="FM993">
            <v>0</v>
          </cell>
          <cell r="FN993">
            <v>0</v>
          </cell>
          <cell r="FO993">
            <v>0</v>
          </cell>
          <cell r="FP993">
            <v>0</v>
          </cell>
          <cell r="FQ993">
            <v>0</v>
          </cell>
          <cell r="FR993">
            <v>0</v>
          </cell>
          <cell r="FS993">
            <v>0</v>
          </cell>
          <cell r="FT993">
            <v>0</v>
          </cell>
          <cell r="FU993">
            <v>0</v>
          </cell>
          <cell r="FV993">
            <v>0</v>
          </cell>
          <cell r="FW993">
            <v>0</v>
          </cell>
          <cell r="FX993">
            <v>0</v>
          </cell>
          <cell r="FY993">
            <v>0</v>
          </cell>
          <cell r="FZ993">
            <v>0</v>
          </cell>
          <cell r="GA993">
            <v>0</v>
          </cell>
          <cell r="GB993">
            <v>0</v>
          </cell>
          <cell r="GC993">
            <v>0</v>
          </cell>
          <cell r="GD993">
            <v>0</v>
          </cell>
          <cell r="GE993">
            <v>0</v>
          </cell>
          <cell r="GF993">
            <v>0</v>
          </cell>
          <cell r="GG993">
            <v>0</v>
          </cell>
          <cell r="GH993">
            <v>0</v>
          </cell>
          <cell r="GI993">
            <v>0</v>
          </cell>
          <cell r="GJ993">
            <v>0</v>
          </cell>
          <cell r="GK993">
            <v>0</v>
          </cell>
          <cell r="GL993">
            <v>0</v>
          </cell>
          <cell r="GM993">
            <v>0</v>
          </cell>
          <cell r="GN993">
            <v>0</v>
          </cell>
          <cell r="GO993">
            <v>0</v>
          </cell>
          <cell r="GP993">
            <v>0</v>
          </cell>
          <cell r="GQ993">
            <v>0</v>
          </cell>
          <cell r="GR993">
            <v>0</v>
          </cell>
          <cell r="GS993">
            <v>0</v>
          </cell>
          <cell r="GT993">
            <v>0</v>
          </cell>
          <cell r="GU993">
            <v>0</v>
          </cell>
          <cell r="GV993">
            <v>0</v>
          </cell>
          <cell r="GW993">
            <v>0</v>
          </cell>
          <cell r="GX993">
            <v>0</v>
          </cell>
          <cell r="GY993">
            <v>0</v>
          </cell>
          <cell r="GZ993">
            <v>0</v>
          </cell>
          <cell r="HA993">
            <v>0</v>
          </cell>
          <cell r="HB993">
            <v>0</v>
          </cell>
          <cell r="HC993">
            <v>0</v>
          </cell>
          <cell r="HD993">
            <v>0</v>
          </cell>
          <cell r="HE993">
            <v>0</v>
          </cell>
          <cell r="HF993">
            <v>0</v>
          </cell>
          <cell r="HG993">
            <v>0</v>
          </cell>
          <cell r="HH993">
            <v>0</v>
          </cell>
          <cell r="HI993">
            <v>0</v>
          </cell>
          <cell r="HJ993">
            <v>0</v>
          </cell>
          <cell r="HK993">
            <v>0</v>
          </cell>
          <cell r="HL993">
            <v>0</v>
          </cell>
          <cell r="HM993">
            <v>0</v>
          </cell>
          <cell r="HN993">
            <v>0</v>
          </cell>
          <cell r="HO993">
            <v>0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0</v>
          </cell>
          <cell r="HU993">
            <v>0</v>
          </cell>
          <cell r="HV993">
            <v>0</v>
          </cell>
          <cell r="HW993">
            <v>0</v>
          </cell>
          <cell r="HX993">
            <v>0</v>
          </cell>
          <cell r="HY993">
            <v>0</v>
          </cell>
          <cell r="HZ993">
            <v>0</v>
          </cell>
          <cell r="IA993">
            <v>0</v>
          </cell>
          <cell r="IB993">
            <v>0</v>
          </cell>
          <cell r="IC993">
            <v>0</v>
          </cell>
          <cell r="ID993">
            <v>0</v>
          </cell>
          <cell r="IE993">
            <v>0</v>
          </cell>
          <cell r="IF993">
            <v>0</v>
          </cell>
          <cell r="IG993">
            <v>0</v>
          </cell>
          <cell r="IH993">
            <v>0</v>
          </cell>
          <cell r="II993">
            <v>0</v>
          </cell>
          <cell r="IJ993">
            <v>0</v>
          </cell>
          <cell r="IK993">
            <v>0</v>
          </cell>
          <cell r="IL993">
            <v>0</v>
          </cell>
          <cell r="IM993">
            <v>0</v>
          </cell>
          <cell r="IN993">
            <v>0</v>
          </cell>
          <cell r="IO993">
            <v>0</v>
          </cell>
          <cell r="IP993">
            <v>0</v>
          </cell>
          <cell r="IQ993">
            <v>0</v>
          </cell>
          <cell r="IR993">
            <v>0</v>
          </cell>
          <cell r="IS993">
            <v>0</v>
          </cell>
          <cell r="IT993">
            <v>0</v>
          </cell>
          <cell r="IU993">
            <v>0</v>
          </cell>
          <cell r="IV993">
            <v>0</v>
          </cell>
          <cell r="IW993">
            <v>0</v>
          </cell>
          <cell r="IX993">
            <v>0</v>
          </cell>
          <cell r="IY993">
            <v>0</v>
          </cell>
          <cell r="IZ993">
            <v>0</v>
          </cell>
          <cell r="JA993">
            <v>0</v>
          </cell>
          <cell r="JB993">
            <v>0</v>
          </cell>
          <cell r="JC993">
            <v>0</v>
          </cell>
          <cell r="JD993">
            <v>0</v>
          </cell>
          <cell r="JE993">
            <v>0</v>
          </cell>
          <cell r="JF993">
            <v>0</v>
          </cell>
          <cell r="JG993">
            <v>0</v>
          </cell>
          <cell r="JH993">
            <v>0</v>
          </cell>
          <cell r="JI993">
            <v>0</v>
          </cell>
          <cell r="JJ993">
            <v>0</v>
          </cell>
          <cell r="JK993">
            <v>0</v>
          </cell>
          <cell r="JL993">
            <v>0</v>
          </cell>
          <cell r="JM993">
            <v>0</v>
          </cell>
          <cell r="JN993">
            <v>0</v>
          </cell>
          <cell r="JO993">
            <v>0</v>
          </cell>
          <cell r="JP993">
            <v>0</v>
          </cell>
          <cell r="JQ993">
            <v>0</v>
          </cell>
        </row>
        <row r="994">
          <cell r="D994" t="str">
            <v>WD_.QF.WOR._.___.Sand Ranch ORWF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  <cell r="EE994">
            <v>0</v>
          </cell>
          <cell r="EF994">
            <v>0</v>
          </cell>
          <cell r="EG994">
            <v>0</v>
          </cell>
          <cell r="EH994">
            <v>0</v>
          </cell>
          <cell r="EI994">
            <v>0</v>
          </cell>
          <cell r="EJ994">
            <v>0</v>
          </cell>
          <cell r="EK994">
            <v>0</v>
          </cell>
          <cell r="EL994">
            <v>0</v>
          </cell>
          <cell r="EM994">
            <v>0</v>
          </cell>
          <cell r="EN994">
            <v>0</v>
          </cell>
          <cell r="EO994">
            <v>0</v>
          </cell>
          <cell r="EP994">
            <v>0</v>
          </cell>
          <cell r="EQ994">
            <v>0</v>
          </cell>
          <cell r="ER994">
            <v>0</v>
          </cell>
          <cell r="ES994">
            <v>0</v>
          </cell>
          <cell r="ET994">
            <v>0</v>
          </cell>
          <cell r="EU994">
            <v>0</v>
          </cell>
          <cell r="EV994">
            <v>0</v>
          </cell>
          <cell r="EW994">
            <v>0</v>
          </cell>
          <cell r="EX994">
            <v>0</v>
          </cell>
          <cell r="EY994">
            <v>0</v>
          </cell>
          <cell r="EZ994">
            <v>0</v>
          </cell>
          <cell r="FA994">
            <v>0</v>
          </cell>
          <cell r="FB994">
            <v>0</v>
          </cell>
          <cell r="FC994">
            <v>0</v>
          </cell>
          <cell r="FD994">
            <v>0</v>
          </cell>
          <cell r="FE994">
            <v>0</v>
          </cell>
          <cell r="FF994">
            <v>0</v>
          </cell>
          <cell r="FG994">
            <v>0</v>
          </cell>
          <cell r="FH994">
            <v>0</v>
          </cell>
          <cell r="FI994">
            <v>0</v>
          </cell>
          <cell r="FJ994">
            <v>0</v>
          </cell>
          <cell r="FK994">
            <v>0</v>
          </cell>
          <cell r="FL994">
            <v>0</v>
          </cell>
          <cell r="FM994">
            <v>0</v>
          </cell>
          <cell r="FN994">
            <v>0</v>
          </cell>
          <cell r="FO994">
            <v>0</v>
          </cell>
          <cell r="FP994">
            <v>0</v>
          </cell>
          <cell r="FQ994">
            <v>0</v>
          </cell>
          <cell r="FR994">
            <v>0</v>
          </cell>
          <cell r="FS994">
            <v>0</v>
          </cell>
          <cell r="FT994">
            <v>0</v>
          </cell>
          <cell r="FU994">
            <v>0</v>
          </cell>
          <cell r="FV994">
            <v>0</v>
          </cell>
          <cell r="FW994">
            <v>0</v>
          </cell>
          <cell r="FX994">
            <v>0</v>
          </cell>
          <cell r="FY994">
            <v>0</v>
          </cell>
          <cell r="FZ994">
            <v>0</v>
          </cell>
          <cell r="GA994">
            <v>0</v>
          </cell>
          <cell r="GB994">
            <v>0</v>
          </cell>
          <cell r="GC994">
            <v>0</v>
          </cell>
          <cell r="GD994">
            <v>0</v>
          </cell>
          <cell r="GE994">
            <v>0</v>
          </cell>
          <cell r="GF994">
            <v>0</v>
          </cell>
          <cell r="GG994">
            <v>0</v>
          </cell>
          <cell r="GH994">
            <v>0</v>
          </cell>
          <cell r="GI994">
            <v>0</v>
          </cell>
          <cell r="GJ994">
            <v>0</v>
          </cell>
          <cell r="GK994">
            <v>0</v>
          </cell>
          <cell r="GL994">
            <v>0</v>
          </cell>
          <cell r="GM994">
            <v>0</v>
          </cell>
          <cell r="GN994">
            <v>0</v>
          </cell>
          <cell r="GO994">
            <v>0</v>
          </cell>
          <cell r="GP994">
            <v>0</v>
          </cell>
          <cell r="GQ994">
            <v>0</v>
          </cell>
          <cell r="GR994">
            <v>0</v>
          </cell>
          <cell r="GS994">
            <v>0</v>
          </cell>
          <cell r="GT994">
            <v>0</v>
          </cell>
          <cell r="GU994">
            <v>0</v>
          </cell>
          <cell r="GV994">
            <v>0</v>
          </cell>
          <cell r="GW994">
            <v>0</v>
          </cell>
          <cell r="GX994">
            <v>0</v>
          </cell>
          <cell r="GY994">
            <v>0</v>
          </cell>
          <cell r="GZ994">
            <v>0</v>
          </cell>
          <cell r="HA994">
            <v>0</v>
          </cell>
          <cell r="HB994">
            <v>0</v>
          </cell>
          <cell r="HC994">
            <v>0</v>
          </cell>
          <cell r="HD994">
            <v>0</v>
          </cell>
          <cell r="HE994">
            <v>0</v>
          </cell>
          <cell r="HF994">
            <v>0</v>
          </cell>
          <cell r="HG994">
            <v>0</v>
          </cell>
          <cell r="HH994">
            <v>0</v>
          </cell>
          <cell r="HI994">
            <v>0</v>
          </cell>
          <cell r="HJ994">
            <v>0</v>
          </cell>
          <cell r="HK994">
            <v>0</v>
          </cell>
          <cell r="HL994">
            <v>0</v>
          </cell>
          <cell r="HM994">
            <v>0</v>
          </cell>
          <cell r="HN994">
            <v>0</v>
          </cell>
          <cell r="HO994">
            <v>0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0</v>
          </cell>
          <cell r="HU994">
            <v>0</v>
          </cell>
          <cell r="HV994">
            <v>0</v>
          </cell>
          <cell r="HW994">
            <v>0</v>
          </cell>
          <cell r="HX994">
            <v>0</v>
          </cell>
          <cell r="HY994">
            <v>0</v>
          </cell>
          <cell r="HZ994">
            <v>0</v>
          </cell>
          <cell r="IA994">
            <v>0</v>
          </cell>
          <cell r="IB994">
            <v>0</v>
          </cell>
          <cell r="IC994">
            <v>0</v>
          </cell>
          <cell r="ID994">
            <v>0</v>
          </cell>
          <cell r="IE994">
            <v>0</v>
          </cell>
          <cell r="IF994">
            <v>0</v>
          </cell>
          <cell r="IG994">
            <v>0</v>
          </cell>
          <cell r="IH994">
            <v>0</v>
          </cell>
          <cell r="II994">
            <v>0</v>
          </cell>
          <cell r="IJ994">
            <v>0</v>
          </cell>
          <cell r="IK994">
            <v>0</v>
          </cell>
          <cell r="IL994">
            <v>0</v>
          </cell>
          <cell r="IM994">
            <v>0</v>
          </cell>
          <cell r="IN994">
            <v>0</v>
          </cell>
          <cell r="IO994">
            <v>0</v>
          </cell>
          <cell r="IP994">
            <v>0</v>
          </cell>
          <cell r="IQ994">
            <v>0</v>
          </cell>
          <cell r="IR994">
            <v>0</v>
          </cell>
          <cell r="IS994">
            <v>0</v>
          </cell>
          <cell r="IT994">
            <v>0</v>
          </cell>
          <cell r="IU994">
            <v>0</v>
          </cell>
          <cell r="IV994">
            <v>0</v>
          </cell>
          <cell r="IW994">
            <v>0</v>
          </cell>
          <cell r="IX994">
            <v>0</v>
          </cell>
          <cell r="IY994">
            <v>0</v>
          </cell>
          <cell r="IZ994">
            <v>0</v>
          </cell>
          <cell r="JA994">
            <v>0</v>
          </cell>
          <cell r="JB994">
            <v>0</v>
          </cell>
          <cell r="JC994">
            <v>0</v>
          </cell>
          <cell r="JD994">
            <v>0</v>
          </cell>
          <cell r="JE994">
            <v>0</v>
          </cell>
          <cell r="JF994">
            <v>0</v>
          </cell>
          <cell r="JG994">
            <v>0</v>
          </cell>
          <cell r="JH994">
            <v>0</v>
          </cell>
          <cell r="JI994">
            <v>0</v>
          </cell>
          <cell r="JJ994">
            <v>0</v>
          </cell>
          <cell r="JK994">
            <v>0</v>
          </cell>
          <cell r="JL994">
            <v>0</v>
          </cell>
          <cell r="JM994">
            <v>0</v>
          </cell>
          <cell r="JN994">
            <v>0</v>
          </cell>
          <cell r="JO994">
            <v>0</v>
          </cell>
          <cell r="JP994">
            <v>0</v>
          </cell>
          <cell r="JQ994">
            <v>0</v>
          </cell>
        </row>
        <row r="995">
          <cell r="D995" t="str">
            <v>WD_.QF.WOR._.___.Three Mile Canyon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  <cell r="EJ995">
            <v>0</v>
          </cell>
          <cell r="EK995">
            <v>0</v>
          </cell>
          <cell r="EL995">
            <v>0</v>
          </cell>
          <cell r="EM995">
            <v>0</v>
          </cell>
          <cell r="EN995">
            <v>0</v>
          </cell>
          <cell r="EO995">
            <v>0</v>
          </cell>
          <cell r="EP995">
            <v>0</v>
          </cell>
          <cell r="EQ995">
            <v>0</v>
          </cell>
          <cell r="ER995">
            <v>0</v>
          </cell>
          <cell r="ES995">
            <v>0</v>
          </cell>
          <cell r="ET995">
            <v>0</v>
          </cell>
          <cell r="EU995">
            <v>0</v>
          </cell>
          <cell r="EV995">
            <v>0</v>
          </cell>
          <cell r="EW995">
            <v>0</v>
          </cell>
          <cell r="EX995">
            <v>0</v>
          </cell>
          <cell r="EY995">
            <v>0</v>
          </cell>
          <cell r="EZ995">
            <v>0</v>
          </cell>
          <cell r="FA995">
            <v>0</v>
          </cell>
          <cell r="FB995">
            <v>0</v>
          </cell>
          <cell r="FC995">
            <v>0</v>
          </cell>
          <cell r="FD995">
            <v>0</v>
          </cell>
          <cell r="FE995">
            <v>0</v>
          </cell>
          <cell r="FF995">
            <v>0</v>
          </cell>
          <cell r="FG995">
            <v>0</v>
          </cell>
          <cell r="FH995">
            <v>0</v>
          </cell>
          <cell r="FI995">
            <v>0</v>
          </cell>
          <cell r="FJ995">
            <v>0</v>
          </cell>
          <cell r="FK995">
            <v>0</v>
          </cell>
          <cell r="FL995">
            <v>0</v>
          </cell>
          <cell r="FM995">
            <v>0</v>
          </cell>
          <cell r="FN995">
            <v>0</v>
          </cell>
          <cell r="FO995">
            <v>0</v>
          </cell>
          <cell r="FP995">
            <v>0</v>
          </cell>
          <cell r="FQ995">
            <v>0</v>
          </cell>
          <cell r="FR995">
            <v>0</v>
          </cell>
          <cell r="FS995">
            <v>0</v>
          </cell>
          <cell r="FT995">
            <v>0</v>
          </cell>
          <cell r="FU995">
            <v>0</v>
          </cell>
          <cell r="FV995">
            <v>0</v>
          </cell>
          <cell r="FW995">
            <v>0</v>
          </cell>
          <cell r="FX995">
            <v>0</v>
          </cell>
          <cell r="FY995">
            <v>0</v>
          </cell>
          <cell r="FZ995">
            <v>0</v>
          </cell>
          <cell r="GA995">
            <v>0</v>
          </cell>
          <cell r="GB995">
            <v>0</v>
          </cell>
          <cell r="GC995">
            <v>0</v>
          </cell>
          <cell r="GD995">
            <v>0</v>
          </cell>
          <cell r="GE995">
            <v>0</v>
          </cell>
          <cell r="GF995">
            <v>0</v>
          </cell>
          <cell r="GG995">
            <v>0</v>
          </cell>
          <cell r="GH995">
            <v>0</v>
          </cell>
          <cell r="GI995">
            <v>0</v>
          </cell>
          <cell r="GJ995">
            <v>0</v>
          </cell>
          <cell r="GK995">
            <v>0</v>
          </cell>
          <cell r="GL995">
            <v>0</v>
          </cell>
          <cell r="GM995">
            <v>0</v>
          </cell>
          <cell r="GN995">
            <v>0</v>
          </cell>
          <cell r="GO995">
            <v>0</v>
          </cell>
          <cell r="GP995">
            <v>0</v>
          </cell>
          <cell r="GQ995">
            <v>0</v>
          </cell>
          <cell r="GR995">
            <v>0</v>
          </cell>
          <cell r="GS995">
            <v>0</v>
          </cell>
          <cell r="GT995">
            <v>0</v>
          </cell>
          <cell r="GU995">
            <v>0</v>
          </cell>
          <cell r="GV995">
            <v>0</v>
          </cell>
          <cell r="GW995">
            <v>0</v>
          </cell>
          <cell r="GX995">
            <v>0</v>
          </cell>
          <cell r="GY995">
            <v>0</v>
          </cell>
          <cell r="GZ995">
            <v>0</v>
          </cell>
          <cell r="HA995">
            <v>0</v>
          </cell>
          <cell r="HB995">
            <v>0</v>
          </cell>
          <cell r="HC995">
            <v>0</v>
          </cell>
          <cell r="HD995">
            <v>0</v>
          </cell>
          <cell r="HE995">
            <v>0</v>
          </cell>
          <cell r="HF995">
            <v>0</v>
          </cell>
          <cell r="HG995">
            <v>0</v>
          </cell>
          <cell r="HH995">
            <v>0</v>
          </cell>
          <cell r="HI995">
            <v>0</v>
          </cell>
          <cell r="HJ995">
            <v>0</v>
          </cell>
          <cell r="HK995">
            <v>0</v>
          </cell>
          <cell r="HL995">
            <v>0</v>
          </cell>
          <cell r="HM995">
            <v>0</v>
          </cell>
          <cell r="HN995">
            <v>0</v>
          </cell>
          <cell r="HO995">
            <v>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0</v>
          </cell>
          <cell r="HU995">
            <v>0</v>
          </cell>
          <cell r="HV995">
            <v>0</v>
          </cell>
          <cell r="HW995">
            <v>0</v>
          </cell>
          <cell r="HX995">
            <v>0</v>
          </cell>
          <cell r="HY995">
            <v>0</v>
          </cell>
          <cell r="HZ995">
            <v>0</v>
          </cell>
          <cell r="IA995">
            <v>0</v>
          </cell>
          <cell r="IB995">
            <v>0</v>
          </cell>
          <cell r="IC995">
            <v>0</v>
          </cell>
          <cell r="ID995">
            <v>0</v>
          </cell>
          <cell r="IE995">
            <v>0</v>
          </cell>
          <cell r="IF995">
            <v>0</v>
          </cell>
          <cell r="IG995">
            <v>0</v>
          </cell>
          <cell r="IH995">
            <v>0</v>
          </cell>
          <cell r="II995">
            <v>0</v>
          </cell>
          <cell r="IJ995">
            <v>0</v>
          </cell>
          <cell r="IK995">
            <v>0</v>
          </cell>
          <cell r="IL995">
            <v>0</v>
          </cell>
          <cell r="IM995">
            <v>0</v>
          </cell>
          <cell r="IN995">
            <v>0</v>
          </cell>
          <cell r="IO995">
            <v>0</v>
          </cell>
          <cell r="IP995">
            <v>0</v>
          </cell>
          <cell r="IQ995">
            <v>0</v>
          </cell>
          <cell r="IR995">
            <v>0</v>
          </cell>
          <cell r="IS995">
            <v>0</v>
          </cell>
          <cell r="IT995">
            <v>0</v>
          </cell>
          <cell r="IU995">
            <v>0</v>
          </cell>
          <cell r="IV995">
            <v>0</v>
          </cell>
          <cell r="IW995">
            <v>0</v>
          </cell>
          <cell r="IX995">
            <v>0</v>
          </cell>
          <cell r="IY995">
            <v>0</v>
          </cell>
          <cell r="IZ995">
            <v>0</v>
          </cell>
          <cell r="JA995">
            <v>0</v>
          </cell>
          <cell r="JB995">
            <v>0</v>
          </cell>
          <cell r="JC995">
            <v>0</v>
          </cell>
          <cell r="JD995">
            <v>0</v>
          </cell>
          <cell r="JE995">
            <v>0</v>
          </cell>
          <cell r="JF995">
            <v>0</v>
          </cell>
          <cell r="JG995">
            <v>0</v>
          </cell>
          <cell r="JH995">
            <v>0</v>
          </cell>
          <cell r="JI995">
            <v>0</v>
          </cell>
          <cell r="JJ995">
            <v>0</v>
          </cell>
          <cell r="JK995">
            <v>0</v>
          </cell>
          <cell r="JL995">
            <v>0</v>
          </cell>
          <cell r="JM995">
            <v>0</v>
          </cell>
          <cell r="JN995">
            <v>0</v>
          </cell>
          <cell r="JO995">
            <v>0</v>
          </cell>
          <cell r="JP995">
            <v>0</v>
          </cell>
          <cell r="JQ995">
            <v>0</v>
          </cell>
        </row>
        <row r="996">
          <cell r="D996" t="str">
            <v>WD_.QF.WOR._.___.Wagon Trail ORWF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  <cell r="EE996">
            <v>0</v>
          </cell>
          <cell r="EF996">
            <v>0</v>
          </cell>
          <cell r="EG996">
            <v>0</v>
          </cell>
          <cell r="EH996">
            <v>0</v>
          </cell>
          <cell r="EI996">
            <v>0</v>
          </cell>
          <cell r="EJ996">
            <v>0</v>
          </cell>
          <cell r="EK996">
            <v>0</v>
          </cell>
          <cell r="EL996">
            <v>0</v>
          </cell>
          <cell r="EM996">
            <v>0</v>
          </cell>
          <cell r="EN996">
            <v>0</v>
          </cell>
          <cell r="EO996">
            <v>0</v>
          </cell>
          <cell r="EP996">
            <v>0</v>
          </cell>
          <cell r="EQ996">
            <v>0</v>
          </cell>
          <cell r="ER996">
            <v>0</v>
          </cell>
          <cell r="ES996">
            <v>0</v>
          </cell>
          <cell r="ET996">
            <v>0</v>
          </cell>
          <cell r="EU996">
            <v>0</v>
          </cell>
          <cell r="EV996">
            <v>0</v>
          </cell>
          <cell r="EW996">
            <v>0</v>
          </cell>
          <cell r="EX996">
            <v>0</v>
          </cell>
          <cell r="EY996">
            <v>0</v>
          </cell>
          <cell r="EZ996">
            <v>0</v>
          </cell>
          <cell r="FA996">
            <v>0</v>
          </cell>
          <cell r="FB996">
            <v>0</v>
          </cell>
          <cell r="FC996">
            <v>0</v>
          </cell>
          <cell r="FD996">
            <v>0</v>
          </cell>
          <cell r="FE996">
            <v>0</v>
          </cell>
          <cell r="FF996">
            <v>0</v>
          </cell>
          <cell r="FG996">
            <v>0</v>
          </cell>
          <cell r="FH996">
            <v>0</v>
          </cell>
          <cell r="FI996">
            <v>0</v>
          </cell>
          <cell r="FJ996">
            <v>0</v>
          </cell>
          <cell r="FK996">
            <v>0</v>
          </cell>
          <cell r="FL996">
            <v>0</v>
          </cell>
          <cell r="FM996">
            <v>0</v>
          </cell>
          <cell r="FN996">
            <v>0</v>
          </cell>
          <cell r="FO996">
            <v>0</v>
          </cell>
          <cell r="FP996">
            <v>0</v>
          </cell>
          <cell r="FQ996">
            <v>0</v>
          </cell>
          <cell r="FR996">
            <v>0</v>
          </cell>
          <cell r="FS996">
            <v>0</v>
          </cell>
          <cell r="FT996">
            <v>0</v>
          </cell>
          <cell r="FU996">
            <v>0</v>
          </cell>
          <cell r="FV996">
            <v>0</v>
          </cell>
          <cell r="FW996">
            <v>0</v>
          </cell>
          <cell r="FX996">
            <v>0</v>
          </cell>
          <cell r="FY996">
            <v>0</v>
          </cell>
          <cell r="FZ996">
            <v>0</v>
          </cell>
          <cell r="GA996">
            <v>0</v>
          </cell>
          <cell r="GB996">
            <v>0</v>
          </cell>
          <cell r="GC996">
            <v>0</v>
          </cell>
          <cell r="GD996">
            <v>0</v>
          </cell>
          <cell r="GE996">
            <v>0</v>
          </cell>
          <cell r="GF996">
            <v>0</v>
          </cell>
          <cell r="GG996">
            <v>0</v>
          </cell>
          <cell r="GH996">
            <v>0</v>
          </cell>
          <cell r="GI996">
            <v>0</v>
          </cell>
          <cell r="GJ996">
            <v>0</v>
          </cell>
          <cell r="GK996">
            <v>0</v>
          </cell>
          <cell r="GL996">
            <v>0</v>
          </cell>
          <cell r="GM996">
            <v>0</v>
          </cell>
          <cell r="GN996">
            <v>0</v>
          </cell>
          <cell r="GO996">
            <v>0</v>
          </cell>
          <cell r="GP996">
            <v>0</v>
          </cell>
          <cell r="GQ996">
            <v>0</v>
          </cell>
          <cell r="GR996">
            <v>0</v>
          </cell>
          <cell r="GS996">
            <v>0</v>
          </cell>
          <cell r="GT996">
            <v>0</v>
          </cell>
          <cell r="GU996">
            <v>0</v>
          </cell>
          <cell r="GV996">
            <v>0</v>
          </cell>
          <cell r="GW996">
            <v>0</v>
          </cell>
          <cell r="GX996">
            <v>0</v>
          </cell>
          <cell r="GY996">
            <v>0</v>
          </cell>
          <cell r="GZ996">
            <v>0</v>
          </cell>
          <cell r="HA996">
            <v>0</v>
          </cell>
          <cell r="HB996">
            <v>0</v>
          </cell>
          <cell r="HC996">
            <v>0</v>
          </cell>
          <cell r="HD996">
            <v>0</v>
          </cell>
          <cell r="HE996">
            <v>0</v>
          </cell>
          <cell r="HF996">
            <v>0</v>
          </cell>
          <cell r="HG996">
            <v>0</v>
          </cell>
          <cell r="HH996">
            <v>0</v>
          </cell>
          <cell r="HI996">
            <v>0</v>
          </cell>
          <cell r="HJ996">
            <v>0</v>
          </cell>
          <cell r="HK996">
            <v>0</v>
          </cell>
          <cell r="HL996">
            <v>0</v>
          </cell>
          <cell r="HM996">
            <v>0</v>
          </cell>
          <cell r="HN996">
            <v>0</v>
          </cell>
          <cell r="HO996">
            <v>0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0</v>
          </cell>
          <cell r="HU996">
            <v>0</v>
          </cell>
          <cell r="HV996">
            <v>0</v>
          </cell>
          <cell r="HW996">
            <v>0</v>
          </cell>
          <cell r="HX996">
            <v>0</v>
          </cell>
          <cell r="HY996">
            <v>0</v>
          </cell>
          <cell r="HZ996">
            <v>0</v>
          </cell>
          <cell r="IA996">
            <v>0</v>
          </cell>
          <cell r="IB996">
            <v>0</v>
          </cell>
          <cell r="IC996">
            <v>0</v>
          </cell>
          <cell r="ID996">
            <v>0</v>
          </cell>
          <cell r="IE996">
            <v>0</v>
          </cell>
          <cell r="IF996">
            <v>0</v>
          </cell>
          <cell r="IG996">
            <v>0</v>
          </cell>
          <cell r="IH996">
            <v>0</v>
          </cell>
          <cell r="II996">
            <v>0</v>
          </cell>
          <cell r="IJ996">
            <v>0</v>
          </cell>
          <cell r="IK996">
            <v>0</v>
          </cell>
          <cell r="IL996">
            <v>0</v>
          </cell>
          <cell r="IM996">
            <v>0</v>
          </cell>
          <cell r="IN996">
            <v>0</v>
          </cell>
          <cell r="IO996">
            <v>0</v>
          </cell>
          <cell r="IP996">
            <v>0</v>
          </cell>
          <cell r="IQ996">
            <v>0</v>
          </cell>
          <cell r="IR996">
            <v>0</v>
          </cell>
          <cell r="IS996">
            <v>0</v>
          </cell>
          <cell r="IT996">
            <v>0</v>
          </cell>
          <cell r="IU996">
            <v>0</v>
          </cell>
          <cell r="IV996">
            <v>0</v>
          </cell>
          <cell r="IW996">
            <v>0</v>
          </cell>
          <cell r="IX996">
            <v>0</v>
          </cell>
          <cell r="IY996">
            <v>0</v>
          </cell>
          <cell r="IZ996">
            <v>0</v>
          </cell>
          <cell r="JA996">
            <v>0</v>
          </cell>
          <cell r="JB996">
            <v>0</v>
          </cell>
          <cell r="JC996">
            <v>0</v>
          </cell>
          <cell r="JD996">
            <v>0</v>
          </cell>
          <cell r="JE996">
            <v>0</v>
          </cell>
          <cell r="JF996">
            <v>0</v>
          </cell>
          <cell r="JG996">
            <v>0</v>
          </cell>
          <cell r="JH996">
            <v>0</v>
          </cell>
          <cell r="JI996">
            <v>0</v>
          </cell>
          <cell r="JJ996">
            <v>0</v>
          </cell>
          <cell r="JK996">
            <v>0</v>
          </cell>
          <cell r="JL996">
            <v>0</v>
          </cell>
          <cell r="JM996">
            <v>0</v>
          </cell>
          <cell r="JN996">
            <v>0</v>
          </cell>
          <cell r="JO996">
            <v>0</v>
          </cell>
          <cell r="JP996">
            <v>0</v>
          </cell>
          <cell r="JQ996">
            <v>0</v>
          </cell>
        </row>
        <row r="997">
          <cell r="D997" t="str">
            <v>WD_.QF.WOR._.___.Ward Butte ORWF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  <cell r="EE997">
            <v>0</v>
          </cell>
          <cell r="EF997">
            <v>0</v>
          </cell>
          <cell r="EG997">
            <v>0</v>
          </cell>
          <cell r="EH997">
            <v>0</v>
          </cell>
          <cell r="EI997">
            <v>0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  <cell r="EN997">
            <v>0</v>
          </cell>
          <cell r="EO997">
            <v>0</v>
          </cell>
          <cell r="EP997">
            <v>0</v>
          </cell>
          <cell r="EQ997">
            <v>0</v>
          </cell>
          <cell r="ER997">
            <v>0</v>
          </cell>
          <cell r="ES997">
            <v>0</v>
          </cell>
          <cell r="ET997">
            <v>0</v>
          </cell>
          <cell r="EU997">
            <v>0</v>
          </cell>
          <cell r="EV997">
            <v>0</v>
          </cell>
          <cell r="EW997">
            <v>0</v>
          </cell>
          <cell r="EX997">
            <v>0</v>
          </cell>
          <cell r="EY997">
            <v>0</v>
          </cell>
          <cell r="EZ997">
            <v>0</v>
          </cell>
          <cell r="FA997">
            <v>0</v>
          </cell>
          <cell r="FB997">
            <v>0</v>
          </cell>
          <cell r="FC997">
            <v>0</v>
          </cell>
          <cell r="FD997">
            <v>0</v>
          </cell>
          <cell r="FE997">
            <v>0</v>
          </cell>
          <cell r="FF997">
            <v>0</v>
          </cell>
          <cell r="FG997">
            <v>0</v>
          </cell>
          <cell r="FH997">
            <v>0</v>
          </cell>
          <cell r="FI997">
            <v>0</v>
          </cell>
          <cell r="FJ997">
            <v>0</v>
          </cell>
          <cell r="FK997">
            <v>0</v>
          </cell>
          <cell r="FL997">
            <v>0</v>
          </cell>
          <cell r="FM997">
            <v>0</v>
          </cell>
          <cell r="FN997">
            <v>0</v>
          </cell>
          <cell r="FO997">
            <v>0</v>
          </cell>
          <cell r="FP997">
            <v>0</v>
          </cell>
          <cell r="FQ997">
            <v>0</v>
          </cell>
          <cell r="FR997">
            <v>0</v>
          </cell>
          <cell r="FS997">
            <v>0</v>
          </cell>
          <cell r="FT997">
            <v>0</v>
          </cell>
          <cell r="FU997">
            <v>0</v>
          </cell>
          <cell r="FV997">
            <v>0</v>
          </cell>
          <cell r="FW997">
            <v>0</v>
          </cell>
          <cell r="FX997">
            <v>0</v>
          </cell>
          <cell r="FY997">
            <v>0</v>
          </cell>
          <cell r="FZ997">
            <v>0</v>
          </cell>
          <cell r="GA997">
            <v>0</v>
          </cell>
          <cell r="GB997">
            <v>0</v>
          </cell>
          <cell r="GC997">
            <v>0</v>
          </cell>
          <cell r="GD997">
            <v>0</v>
          </cell>
          <cell r="GE997">
            <v>0</v>
          </cell>
          <cell r="GF997">
            <v>0</v>
          </cell>
          <cell r="GG997">
            <v>0</v>
          </cell>
          <cell r="GH997">
            <v>0</v>
          </cell>
          <cell r="GI997">
            <v>0</v>
          </cell>
          <cell r="GJ997">
            <v>0</v>
          </cell>
          <cell r="GK997">
            <v>0</v>
          </cell>
          <cell r="GL997">
            <v>0</v>
          </cell>
          <cell r="GM997">
            <v>0</v>
          </cell>
          <cell r="GN997">
            <v>0</v>
          </cell>
          <cell r="GO997">
            <v>0</v>
          </cell>
          <cell r="GP997">
            <v>0</v>
          </cell>
          <cell r="GQ997">
            <v>0</v>
          </cell>
          <cell r="GR997">
            <v>0</v>
          </cell>
          <cell r="GS997">
            <v>0</v>
          </cell>
          <cell r="GT997">
            <v>0</v>
          </cell>
          <cell r="GU997">
            <v>0</v>
          </cell>
          <cell r="GV997">
            <v>0</v>
          </cell>
          <cell r="GW997">
            <v>0</v>
          </cell>
          <cell r="GX997">
            <v>0</v>
          </cell>
          <cell r="GY997">
            <v>0</v>
          </cell>
          <cell r="GZ997">
            <v>0</v>
          </cell>
          <cell r="HA997">
            <v>0</v>
          </cell>
          <cell r="HB997">
            <v>0</v>
          </cell>
          <cell r="HC997">
            <v>0</v>
          </cell>
          <cell r="HD997">
            <v>0</v>
          </cell>
          <cell r="HE997">
            <v>0</v>
          </cell>
          <cell r="HF997">
            <v>0</v>
          </cell>
          <cell r="HG997">
            <v>0</v>
          </cell>
          <cell r="HH997">
            <v>0</v>
          </cell>
          <cell r="HI997">
            <v>0</v>
          </cell>
          <cell r="HJ997">
            <v>0</v>
          </cell>
          <cell r="HK997">
            <v>0</v>
          </cell>
          <cell r="HL997">
            <v>0</v>
          </cell>
          <cell r="HM997">
            <v>0</v>
          </cell>
          <cell r="HN997">
            <v>0</v>
          </cell>
          <cell r="HO997">
            <v>0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0</v>
          </cell>
          <cell r="HU997">
            <v>0</v>
          </cell>
          <cell r="HV997">
            <v>0</v>
          </cell>
          <cell r="HW997">
            <v>0</v>
          </cell>
          <cell r="HX997">
            <v>0</v>
          </cell>
          <cell r="HY997">
            <v>0</v>
          </cell>
          <cell r="HZ997">
            <v>0</v>
          </cell>
          <cell r="IA997">
            <v>0</v>
          </cell>
          <cell r="IB997">
            <v>0</v>
          </cell>
          <cell r="IC997">
            <v>0</v>
          </cell>
          <cell r="ID997">
            <v>0</v>
          </cell>
          <cell r="IE997">
            <v>0</v>
          </cell>
          <cell r="IF997">
            <v>0</v>
          </cell>
          <cell r="IG997">
            <v>0</v>
          </cell>
          <cell r="IH997">
            <v>0</v>
          </cell>
          <cell r="II997">
            <v>0</v>
          </cell>
          <cell r="IJ997">
            <v>0</v>
          </cell>
          <cell r="IK997">
            <v>0</v>
          </cell>
          <cell r="IL997">
            <v>0</v>
          </cell>
          <cell r="IM997">
            <v>0</v>
          </cell>
          <cell r="IN997">
            <v>0</v>
          </cell>
          <cell r="IO997">
            <v>0</v>
          </cell>
          <cell r="IP997">
            <v>0</v>
          </cell>
          <cell r="IQ997">
            <v>0</v>
          </cell>
          <cell r="IR997">
            <v>0</v>
          </cell>
          <cell r="IS997">
            <v>0</v>
          </cell>
          <cell r="IT997">
            <v>0</v>
          </cell>
          <cell r="IU997">
            <v>0</v>
          </cell>
          <cell r="IV997">
            <v>0</v>
          </cell>
          <cell r="IW997">
            <v>0</v>
          </cell>
          <cell r="IX997">
            <v>0</v>
          </cell>
          <cell r="IY997">
            <v>0</v>
          </cell>
          <cell r="IZ997">
            <v>0</v>
          </cell>
          <cell r="JA997">
            <v>0</v>
          </cell>
          <cell r="JB997">
            <v>0</v>
          </cell>
          <cell r="JC997">
            <v>0</v>
          </cell>
          <cell r="JD997">
            <v>0</v>
          </cell>
          <cell r="JE997">
            <v>0</v>
          </cell>
          <cell r="JF997">
            <v>0</v>
          </cell>
          <cell r="JG997">
            <v>0</v>
          </cell>
          <cell r="JH997">
            <v>0</v>
          </cell>
          <cell r="JI997">
            <v>0</v>
          </cell>
          <cell r="JJ997">
            <v>0</v>
          </cell>
          <cell r="JK997">
            <v>0</v>
          </cell>
          <cell r="JL997">
            <v>0</v>
          </cell>
          <cell r="JM997">
            <v>0</v>
          </cell>
          <cell r="JN997">
            <v>0</v>
          </cell>
          <cell r="JO997">
            <v>0</v>
          </cell>
          <cell r="JP997">
            <v>0</v>
          </cell>
          <cell r="JQ997">
            <v>0</v>
          </cell>
        </row>
        <row r="998">
          <cell r="D998" t="str">
            <v>WD_.QF.WYE._.___.Pioneer Park I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  <cell r="EN998">
            <v>0</v>
          </cell>
          <cell r="EO998">
            <v>0</v>
          </cell>
          <cell r="EP998">
            <v>0</v>
          </cell>
          <cell r="EQ998">
            <v>0</v>
          </cell>
          <cell r="ER998">
            <v>0</v>
          </cell>
          <cell r="ES998">
            <v>0</v>
          </cell>
          <cell r="ET998">
            <v>0</v>
          </cell>
          <cell r="EU998">
            <v>0</v>
          </cell>
          <cell r="EV998">
            <v>0</v>
          </cell>
          <cell r="EW998">
            <v>0</v>
          </cell>
          <cell r="EX998">
            <v>0</v>
          </cell>
          <cell r="EY998">
            <v>0</v>
          </cell>
          <cell r="EZ998">
            <v>0</v>
          </cell>
          <cell r="FA998">
            <v>0</v>
          </cell>
          <cell r="FB998">
            <v>0</v>
          </cell>
          <cell r="FC998">
            <v>0</v>
          </cell>
          <cell r="FD998">
            <v>0</v>
          </cell>
          <cell r="FE998">
            <v>0</v>
          </cell>
          <cell r="FF998">
            <v>0</v>
          </cell>
          <cell r="FG998">
            <v>0</v>
          </cell>
          <cell r="FH998">
            <v>0</v>
          </cell>
          <cell r="FI998">
            <v>0</v>
          </cell>
          <cell r="FJ998">
            <v>0</v>
          </cell>
          <cell r="FK998">
            <v>0</v>
          </cell>
          <cell r="FL998">
            <v>0</v>
          </cell>
          <cell r="FM998">
            <v>0</v>
          </cell>
          <cell r="FN998">
            <v>0</v>
          </cell>
          <cell r="FO998">
            <v>0</v>
          </cell>
          <cell r="FP998">
            <v>0</v>
          </cell>
          <cell r="FQ998">
            <v>0</v>
          </cell>
          <cell r="FR998">
            <v>0</v>
          </cell>
          <cell r="FS998">
            <v>0</v>
          </cell>
          <cell r="FT998">
            <v>0</v>
          </cell>
          <cell r="FU998">
            <v>0</v>
          </cell>
          <cell r="FV998">
            <v>0</v>
          </cell>
          <cell r="FW998">
            <v>0</v>
          </cell>
          <cell r="FX998">
            <v>0</v>
          </cell>
          <cell r="FY998">
            <v>0</v>
          </cell>
          <cell r="FZ998">
            <v>0</v>
          </cell>
          <cell r="GA998">
            <v>0</v>
          </cell>
          <cell r="GB998">
            <v>0</v>
          </cell>
          <cell r="GC998">
            <v>0</v>
          </cell>
          <cell r="GD998">
            <v>0</v>
          </cell>
          <cell r="GE998">
            <v>0</v>
          </cell>
          <cell r="GF998">
            <v>0</v>
          </cell>
          <cell r="GG998">
            <v>0</v>
          </cell>
          <cell r="GH998">
            <v>0</v>
          </cell>
          <cell r="GI998">
            <v>0</v>
          </cell>
          <cell r="GJ998">
            <v>0</v>
          </cell>
          <cell r="GK998">
            <v>0</v>
          </cell>
          <cell r="GL998">
            <v>0</v>
          </cell>
          <cell r="GM998">
            <v>0</v>
          </cell>
          <cell r="GN998">
            <v>0</v>
          </cell>
          <cell r="GO998">
            <v>0</v>
          </cell>
          <cell r="GP998">
            <v>0</v>
          </cell>
          <cell r="GQ998">
            <v>0</v>
          </cell>
          <cell r="GR998">
            <v>0</v>
          </cell>
          <cell r="GS998">
            <v>0</v>
          </cell>
          <cell r="GT998">
            <v>0</v>
          </cell>
          <cell r="GU998">
            <v>0</v>
          </cell>
          <cell r="GV998">
            <v>0</v>
          </cell>
          <cell r="GW998">
            <v>0</v>
          </cell>
          <cell r="GX998">
            <v>0</v>
          </cell>
          <cell r="GY998">
            <v>0</v>
          </cell>
          <cell r="GZ998">
            <v>0</v>
          </cell>
          <cell r="HA998">
            <v>0</v>
          </cell>
          <cell r="HB998">
            <v>0</v>
          </cell>
          <cell r="HC998">
            <v>0</v>
          </cell>
          <cell r="HD998">
            <v>0</v>
          </cell>
          <cell r="HE998">
            <v>0</v>
          </cell>
          <cell r="HF998">
            <v>0</v>
          </cell>
          <cell r="HG998">
            <v>0</v>
          </cell>
          <cell r="HH998">
            <v>0</v>
          </cell>
          <cell r="HI998">
            <v>0</v>
          </cell>
          <cell r="HJ998">
            <v>0</v>
          </cell>
          <cell r="HK998">
            <v>0</v>
          </cell>
          <cell r="HL998">
            <v>0</v>
          </cell>
          <cell r="HM998">
            <v>0</v>
          </cell>
          <cell r="HN998">
            <v>0</v>
          </cell>
          <cell r="HO998">
            <v>0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0</v>
          </cell>
          <cell r="HU998">
            <v>0</v>
          </cell>
          <cell r="HV998">
            <v>0</v>
          </cell>
          <cell r="HW998">
            <v>0</v>
          </cell>
          <cell r="HX998">
            <v>0</v>
          </cell>
          <cell r="HY998">
            <v>0</v>
          </cell>
          <cell r="HZ998">
            <v>0</v>
          </cell>
          <cell r="IA998">
            <v>0</v>
          </cell>
          <cell r="IB998">
            <v>0</v>
          </cell>
          <cell r="IC998">
            <v>0</v>
          </cell>
          <cell r="ID998">
            <v>0</v>
          </cell>
          <cell r="IE998">
            <v>0</v>
          </cell>
          <cell r="IF998">
            <v>0</v>
          </cell>
          <cell r="IG998">
            <v>0</v>
          </cell>
          <cell r="IH998">
            <v>0</v>
          </cell>
          <cell r="II998">
            <v>0</v>
          </cell>
          <cell r="IJ998">
            <v>0</v>
          </cell>
          <cell r="IK998">
            <v>0</v>
          </cell>
          <cell r="IL998">
            <v>0</v>
          </cell>
          <cell r="IM998">
            <v>0</v>
          </cell>
          <cell r="IN998">
            <v>0</v>
          </cell>
          <cell r="IO998">
            <v>0</v>
          </cell>
          <cell r="IP998">
            <v>0</v>
          </cell>
          <cell r="IQ998">
            <v>0</v>
          </cell>
          <cell r="IR998">
            <v>0</v>
          </cell>
          <cell r="IS998">
            <v>0</v>
          </cell>
          <cell r="IT998">
            <v>0</v>
          </cell>
          <cell r="IU998">
            <v>0</v>
          </cell>
          <cell r="IV998">
            <v>0</v>
          </cell>
          <cell r="IW998">
            <v>0</v>
          </cell>
          <cell r="IX998">
            <v>0</v>
          </cell>
          <cell r="IY998">
            <v>0</v>
          </cell>
          <cell r="IZ998">
            <v>0</v>
          </cell>
          <cell r="JA998">
            <v>0</v>
          </cell>
          <cell r="JB998">
            <v>0</v>
          </cell>
          <cell r="JC998">
            <v>0</v>
          </cell>
          <cell r="JD998">
            <v>0</v>
          </cell>
          <cell r="JE998">
            <v>0</v>
          </cell>
          <cell r="JF998">
            <v>0</v>
          </cell>
          <cell r="JG998">
            <v>0</v>
          </cell>
          <cell r="JH998">
            <v>0</v>
          </cell>
          <cell r="JI998">
            <v>0</v>
          </cell>
          <cell r="JJ998">
            <v>0</v>
          </cell>
          <cell r="JK998">
            <v>0</v>
          </cell>
          <cell r="JL998">
            <v>0</v>
          </cell>
          <cell r="JM998">
            <v>0</v>
          </cell>
          <cell r="JN998">
            <v>0</v>
          </cell>
          <cell r="JO998">
            <v>0</v>
          </cell>
          <cell r="JP998">
            <v>0</v>
          </cell>
          <cell r="JQ998">
            <v>0</v>
          </cell>
        </row>
        <row r="999">
          <cell r="D999" t="str">
            <v>WD_.QF.WYN._.SML.BLM Rawlins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  <cell r="EN999">
            <v>0</v>
          </cell>
          <cell r="EO999">
            <v>0</v>
          </cell>
          <cell r="EP999">
            <v>0</v>
          </cell>
          <cell r="EQ999">
            <v>0</v>
          </cell>
          <cell r="ER999">
            <v>0</v>
          </cell>
          <cell r="ES999">
            <v>0</v>
          </cell>
          <cell r="ET999">
            <v>0</v>
          </cell>
          <cell r="EU999">
            <v>0</v>
          </cell>
          <cell r="EV999">
            <v>0</v>
          </cell>
          <cell r="EW999">
            <v>0</v>
          </cell>
          <cell r="EX999">
            <v>0</v>
          </cell>
          <cell r="EY999">
            <v>0</v>
          </cell>
          <cell r="EZ999">
            <v>0</v>
          </cell>
          <cell r="FA999">
            <v>0</v>
          </cell>
          <cell r="FB999">
            <v>0</v>
          </cell>
          <cell r="FC999">
            <v>0</v>
          </cell>
          <cell r="FD999">
            <v>0</v>
          </cell>
          <cell r="FE999">
            <v>0</v>
          </cell>
          <cell r="FF999">
            <v>0</v>
          </cell>
          <cell r="FG999">
            <v>0</v>
          </cell>
          <cell r="FH999">
            <v>0</v>
          </cell>
          <cell r="FI999">
            <v>0</v>
          </cell>
          <cell r="FJ999">
            <v>0</v>
          </cell>
          <cell r="FK999">
            <v>0</v>
          </cell>
          <cell r="FL999">
            <v>0</v>
          </cell>
          <cell r="FM999">
            <v>0</v>
          </cell>
          <cell r="FN999">
            <v>0</v>
          </cell>
          <cell r="FO999">
            <v>0</v>
          </cell>
          <cell r="FP999">
            <v>0</v>
          </cell>
          <cell r="FQ999">
            <v>0</v>
          </cell>
          <cell r="FR999">
            <v>0</v>
          </cell>
          <cell r="FS999">
            <v>0</v>
          </cell>
          <cell r="FT999">
            <v>0</v>
          </cell>
          <cell r="FU999">
            <v>0</v>
          </cell>
          <cell r="FV999">
            <v>0</v>
          </cell>
          <cell r="FW999">
            <v>0</v>
          </cell>
          <cell r="FX999">
            <v>0</v>
          </cell>
          <cell r="FY999">
            <v>0</v>
          </cell>
          <cell r="FZ999">
            <v>0</v>
          </cell>
          <cell r="GA999">
            <v>0</v>
          </cell>
          <cell r="GB999">
            <v>0</v>
          </cell>
          <cell r="GC999">
            <v>0</v>
          </cell>
          <cell r="GD999">
            <v>0</v>
          </cell>
          <cell r="GE999">
            <v>0</v>
          </cell>
          <cell r="GF999">
            <v>0</v>
          </cell>
          <cell r="GG999">
            <v>0</v>
          </cell>
          <cell r="GH999">
            <v>0</v>
          </cell>
          <cell r="GI999">
            <v>0</v>
          </cell>
          <cell r="GJ999">
            <v>0</v>
          </cell>
          <cell r="GK999">
            <v>0</v>
          </cell>
          <cell r="GL999">
            <v>0</v>
          </cell>
          <cell r="GM999">
            <v>0</v>
          </cell>
          <cell r="GN999">
            <v>0</v>
          </cell>
          <cell r="GO999">
            <v>0</v>
          </cell>
          <cell r="GP999">
            <v>0</v>
          </cell>
          <cell r="GQ999">
            <v>0</v>
          </cell>
          <cell r="GR999">
            <v>0</v>
          </cell>
          <cell r="GS999">
            <v>0</v>
          </cell>
          <cell r="GT999">
            <v>0</v>
          </cell>
          <cell r="GU999">
            <v>0</v>
          </cell>
          <cell r="GV999">
            <v>0</v>
          </cell>
          <cell r="GW999">
            <v>0</v>
          </cell>
          <cell r="GX999">
            <v>0</v>
          </cell>
          <cell r="GY999">
            <v>0</v>
          </cell>
          <cell r="GZ999">
            <v>0</v>
          </cell>
          <cell r="HA999">
            <v>0</v>
          </cell>
          <cell r="HB999">
            <v>0</v>
          </cell>
          <cell r="HC999">
            <v>0</v>
          </cell>
          <cell r="HD999">
            <v>0</v>
          </cell>
          <cell r="HE999">
            <v>0</v>
          </cell>
          <cell r="HF999">
            <v>0</v>
          </cell>
          <cell r="HG999">
            <v>0</v>
          </cell>
          <cell r="HH999">
            <v>0</v>
          </cell>
          <cell r="HI999">
            <v>0</v>
          </cell>
          <cell r="HJ999">
            <v>0</v>
          </cell>
          <cell r="HK999">
            <v>0</v>
          </cell>
          <cell r="HL999">
            <v>0</v>
          </cell>
          <cell r="HM999">
            <v>0</v>
          </cell>
          <cell r="HN999">
            <v>0</v>
          </cell>
          <cell r="HO999">
            <v>0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0</v>
          </cell>
          <cell r="HU999">
            <v>0</v>
          </cell>
          <cell r="HV999">
            <v>0</v>
          </cell>
          <cell r="HW999">
            <v>0</v>
          </cell>
          <cell r="HX999">
            <v>0</v>
          </cell>
          <cell r="HY999">
            <v>0</v>
          </cell>
          <cell r="HZ999">
            <v>0</v>
          </cell>
          <cell r="IA999">
            <v>0</v>
          </cell>
          <cell r="IB999">
            <v>0</v>
          </cell>
          <cell r="IC999">
            <v>0</v>
          </cell>
          <cell r="ID999">
            <v>0</v>
          </cell>
          <cell r="IE999">
            <v>0</v>
          </cell>
          <cell r="IF999">
            <v>0</v>
          </cell>
          <cell r="IG999">
            <v>0</v>
          </cell>
          <cell r="IH999">
            <v>0</v>
          </cell>
          <cell r="II999">
            <v>0</v>
          </cell>
          <cell r="IJ999">
            <v>0</v>
          </cell>
          <cell r="IK999">
            <v>0</v>
          </cell>
          <cell r="IL999">
            <v>0</v>
          </cell>
          <cell r="IM999">
            <v>0</v>
          </cell>
          <cell r="IN999">
            <v>0</v>
          </cell>
          <cell r="IO999">
            <v>0</v>
          </cell>
          <cell r="IP999">
            <v>0</v>
          </cell>
          <cell r="IQ999">
            <v>0</v>
          </cell>
          <cell r="IR999">
            <v>0</v>
          </cell>
          <cell r="IS999">
            <v>0</v>
          </cell>
          <cell r="IT999">
            <v>0</v>
          </cell>
          <cell r="IU999">
            <v>0</v>
          </cell>
          <cell r="IV999">
            <v>0</v>
          </cell>
          <cell r="IW999">
            <v>0</v>
          </cell>
          <cell r="IX999">
            <v>0</v>
          </cell>
          <cell r="IY999">
            <v>0</v>
          </cell>
          <cell r="IZ999">
            <v>0</v>
          </cell>
          <cell r="JA999">
            <v>0</v>
          </cell>
          <cell r="JB999">
            <v>0</v>
          </cell>
          <cell r="JC999">
            <v>0</v>
          </cell>
          <cell r="JD999">
            <v>0</v>
          </cell>
          <cell r="JE999">
            <v>0</v>
          </cell>
          <cell r="JF999">
            <v>0</v>
          </cell>
          <cell r="JG999">
            <v>0</v>
          </cell>
          <cell r="JH999">
            <v>0</v>
          </cell>
          <cell r="JI999">
            <v>0</v>
          </cell>
          <cell r="JJ999">
            <v>0</v>
          </cell>
          <cell r="JK999">
            <v>0</v>
          </cell>
          <cell r="JL999">
            <v>0</v>
          </cell>
          <cell r="JM999">
            <v>0</v>
          </cell>
          <cell r="JN999">
            <v>0</v>
          </cell>
          <cell r="JO999">
            <v>0</v>
          </cell>
          <cell r="JP999">
            <v>0</v>
          </cell>
          <cell r="JQ999">
            <v>0</v>
          </cell>
        </row>
        <row r="1000">
          <cell r="D1000" t="str">
            <v>WD_.QF.WYN._.SML.J Bar 9 Ranch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  <cell r="EN1000">
            <v>0</v>
          </cell>
          <cell r="EO1000">
            <v>0</v>
          </cell>
          <cell r="EP1000">
            <v>0</v>
          </cell>
          <cell r="EQ1000">
            <v>0</v>
          </cell>
          <cell r="ER1000">
            <v>0</v>
          </cell>
          <cell r="ES1000">
            <v>0</v>
          </cell>
          <cell r="ET1000">
            <v>0</v>
          </cell>
          <cell r="EU1000">
            <v>0</v>
          </cell>
          <cell r="EV1000">
            <v>0</v>
          </cell>
          <cell r="EW1000">
            <v>0</v>
          </cell>
          <cell r="EX1000">
            <v>0</v>
          </cell>
          <cell r="EY1000">
            <v>0</v>
          </cell>
          <cell r="EZ1000">
            <v>0</v>
          </cell>
          <cell r="FA1000">
            <v>0</v>
          </cell>
          <cell r="FB1000">
            <v>0</v>
          </cell>
          <cell r="FC1000">
            <v>0</v>
          </cell>
          <cell r="FD1000">
            <v>0</v>
          </cell>
          <cell r="FE1000">
            <v>0</v>
          </cell>
          <cell r="FF1000">
            <v>0</v>
          </cell>
          <cell r="FG1000">
            <v>0</v>
          </cell>
          <cell r="FH1000">
            <v>0</v>
          </cell>
          <cell r="FI1000">
            <v>0</v>
          </cell>
          <cell r="FJ1000">
            <v>0</v>
          </cell>
          <cell r="FK1000">
            <v>0</v>
          </cell>
          <cell r="FL1000">
            <v>0</v>
          </cell>
          <cell r="FM1000">
            <v>0</v>
          </cell>
          <cell r="FN1000">
            <v>0</v>
          </cell>
          <cell r="FO1000">
            <v>0</v>
          </cell>
          <cell r="FP1000">
            <v>0</v>
          </cell>
          <cell r="FQ1000">
            <v>0</v>
          </cell>
          <cell r="FR1000">
            <v>0</v>
          </cell>
          <cell r="FS1000">
            <v>0</v>
          </cell>
          <cell r="FT1000">
            <v>0</v>
          </cell>
          <cell r="FU1000">
            <v>0</v>
          </cell>
          <cell r="FV1000">
            <v>0</v>
          </cell>
          <cell r="FW1000">
            <v>0</v>
          </cell>
          <cell r="FX1000">
            <v>0</v>
          </cell>
          <cell r="FY1000">
            <v>0</v>
          </cell>
          <cell r="FZ1000">
            <v>0</v>
          </cell>
          <cell r="GA1000">
            <v>0</v>
          </cell>
          <cell r="GB1000">
            <v>0</v>
          </cell>
          <cell r="GC1000">
            <v>0</v>
          </cell>
          <cell r="GD1000">
            <v>0</v>
          </cell>
          <cell r="GE1000">
            <v>0</v>
          </cell>
          <cell r="GF1000">
            <v>0</v>
          </cell>
          <cell r="GG1000">
            <v>0</v>
          </cell>
          <cell r="GH1000">
            <v>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O1000">
            <v>0</v>
          </cell>
          <cell r="GP1000">
            <v>0</v>
          </cell>
          <cell r="GQ1000">
            <v>0</v>
          </cell>
          <cell r="GR1000">
            <v>0</v>
          </cell>
          <cell r="GS1000">
            <v>0</v>
          </cell>
          <cell r="GT1000">
            <v>0</v>
          </cell>
          <cell r="GU1000">
            <v>0</v>
          </cell>
          <cell r="GV1000">
            <v>0</v>
          </cell>
          <cell r="GW1000">
            <v>0</v>
          </cell>
          <cell r="GX1000">
            <v>0</v>
          </cell>
          <cell r="GY1000">
            <v>0</v>
          </cell>
          <cell r="GZ1000">
            <v>0</v>
          </cell>
          <cell r="HA1000">
            <v>0</v>
          </cell>
          <cell r="HB1000">
            <v>0</v>
          </cell>
          <cell r="HC1000">
            <v>0</v>
          </cell>
          <cell r="HD1000">
            <v>0</v>
          </cell>
          <cell r="HE1000">
            <v>0</v>
          </cell>
          <cell r="HF1000">
            <v>0</v>
          </cell>
          <cell r="HG1000">
            <v>0</v>
          </cell>
          <cell r="HH1000">
            <v>0</v>
          </cell>
          <cell r="HI1000">
            <v>0</v>
          </cell>
          <cell r="HJ1000">
            <v>0</v>
          </cell>
          <cell r="HK1000">
            <v>0</v>
          </cell>
          <cell r="HL1000">
            <v>0</v>
          </cell>
          <cell r="HM1000">
            <v>0</v>
          </cell>
          <cell r="HN1000">
            <v>0</v>
          </cell>
          <cell r="HO1000">
            <v>0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0</v>
          </cell>
          <cell r="HU1000">
            <v>0</v>
          </cell>
          <cell r="HV1000">
            <v>0</v>
          </cell>
          <cell r="HW1000">
            <v>0</v>
          </cell>
          <cell r="HX1000">
            <v>0</v>
          </cell>
          <cell r="HY1000">
            <v>0</v>
          </cell>
          <cell r="HZ1000">
            <v>0</v>
          </cell>
          <cell r="IA1000">
            <v>0</v>
          </cell>
          <cell r="IB1000">
            <v>0</v>
          </cell>
          <cell r="IC1000">
            <v>0</v>
          </cell>
          <cell r="ID1000">
            <v>0</v>
          </cell>
          <cell r="IE1000">
            <v>0</v>
          </cell>
          <cell r="IF1000">
            <v>0</v>
          </cell>
          <cell r="IG1000">
            <v>0</v>
          </cell>
          <cell r="IH1000">
            <v>0</v>
          </cell>
          <cell r="II1000">
            <v>0</v>
          </cell>
          <cell r="IJ1000">
            <v>0</v>
          </cell>
          <cell r="IK1000">
            <v>0</v>
          </cell>
          <cell r="IL1000">
            <v>0</v>
          </cell>
          <cell r="IM1000">
            <v>0</v>
          </cell>
          <cell r="IN1000">
            <v>0</v>
          </cell>
          <cell r="IO1000">
            <v>0</v>
          </cell>
          <cell r="IP1000">
            <v>0</v>
          </cell>
          <cell r="IQ1000">
            <v>0</v>
          </cell>
          <cell r="IR1000">
            <v>0</v>
          </cell>
          <cell r="IS1000">
            <v>0</v>
          </cell>
          <cell r="IT1000">
            <v>0</v>
          </cell>
          <cell r="IU1000">
            <v>0</v>
          </cell>
          <cell r="IV1000">
            <v>0</v>
          </cell>
          <cell r="IW1000">
            <v>0</v>
          </cell>
          <cell r="IX1000">
            <v>0</v>
          </cell>
          <cell r="IY1000">
            <v>0</v>
          </cell>
          <cell r="IZ1000">
            <v>0</v>
          </cell>
          <cell r="JA1000">
            <v>0</v>
          </cell>
          <cell r="JB1000">
            <v>0</v>
          </cell>
          <cell r="JC1000">
            <v>0</v>
          </cell>
          <cell r="JD1000">
            <v>0</v>
          </cell>
          <cell r="JE1000">
            <v>0</v>
          </cell>
          <cell r="JF1000">
            <v>0</v>
          </cell>
          <cell r="JG1000">
            <v>0</v>
          </cell>
          <cell r="JH1000">
            <v>0</v>
          </cell>
          <cell r="JI1000">
            <v>0</v>
          </cell>
          <cell r="JJ1000">
            <v>0</v>
          </cell>
          <cell r="JK1000">
            <v>0</v>
          </cell>
          <cell r="JL1000">
            <v>0</v>
          </cell>
          <cell r="JM1000">
            <v>0</v>
          </cell>
          <cell r="JN1000">
            <v>0</v>
          </cell>
          <cell r="JO1000">
            <v>0</v>
          </cell>
          <cell r="JP1000">
            <v>0</v>
          </cell>
          <cell r="JQ1000">
            <v>0</v>
          </cell>
        </row>
        <row r="1001">
          <cell r="D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  <cell r="EJ1001">
            <v>0</v>
          </cell>
          <cell r="EK1001">
            <v>0</v>
          </cell>
          <cell r="EL1001">
            <v>0</v>
          </cell>
          <cell r="EM1001">
            <v>0</v>
          </cell>
          <cell r="EN1001">
            <v>0</v>
          </cell>
          <cell r="EO1001">
            <v>0</v>
          </cell>
          <cell r="EP1001">
            <v>0</v>
          </cell>
          <cell r="EQ1001">
            <v>0</v>
          </cell>
          <cell r="ER1001">
            <v>0</v>
          </cell>
          <cell r="ES1001">
            <v>0</v>
          </cell>
          <cell r="ET1001">
            <v>0</v>
          </cell>
          <cell r="EU1001">
            <v>0</v>
          </cell>
          <cell r="EV1001">
            <v>0</v>
          </cell>
          <cell r="EW1001">
            <v>0</v>
          </cell>
          <cell r="EX1001">
            <v>0</v>
          </cell>
          <cell r="EY1001">
            <v>0</v>
          </cell>
          <cell r="EZ1001">
            <v>0</v>
          </cell>
          <cell r="FA1001">
            <v>0</v>
          </cell>
          <cell r="FB1001">
            <v>0</v>
          </cell>
          <cell r="FC1001">
            <v>0</v>
          </cell>
          <cell r="FD1001">
            <v>0</v>
          </cell>
          <cell r="FE1001">
            <v>0</v>
          </cell>
          <cell r="FF1001">
            <v>0</v>
          </cell>
          <cell r="FG1001">
            <v>0</v>
          </cell>
          <cell r="FH1001">
            <v>0</v>
          </cell>
          <cell r="FI1001">
            <v>0</v>
          </cell>
          <cell r="FJ1001">
            <v>0</v>
          </cell>
          <cell r="FK1001">
            <v>0</v>
          </cell>
          <cell r="FL1001">
            <v>0</v>
          </cell>
          <cell r="FM1001">
            <v>0</v>
          </cell>
          <cell r="FN1001">
            <v>0</v>
          </cell>
          <cell r="FO1001">
            <v>0</v>
          </cell>
          <cell r="FP1001">
            <v>0</v>
          </cell>
          <cell r="FQ1001">
            <v>0</v>
          </cell>
          <cell r="FR1001">
            <v>0</v>
          </cell>
          <cell r="FS1001">
            <v>0</v>
          </cell>
          <cell r="FT1001">
            <v>0</v>
          </cell>
          <cell r="FU1001">
            <v>0</v>
          </cell>
          <cell r="FV1001">
            <v>0</v>
          </cell>
          <cell r="FW1001">
            <v>0</v>
          </cell>
          <cell r="FX1001">
            <v>0</v>
          </cell>
          <cell r="FY1001">
            <v>0</v>
          </cell>
          <cell r="FZ1001">
            <v>0</v>
          </cell>
          <cell r="GA1001">
            <v>0</v>
          </cell>
          <cell r="GB1001">
            <v>0</v>
          </cell>
          <cell r="GC1001">
            <v>0</v>
          </cell>
          <cell r="GD1001">
            <v>0</v>
          </cell>
          <cell r="GE1001">
            <v>0</v>
          </cell>
          <cell r="GF1001">
            <v>0</v>
          </cell>
          <cell r="GG1001">
            <v>0</v>
          </cell>
          <cell r="GH1001">
            <v>0</v>
          </cell>
          <cell r="GI1001">
            <v>0</v>
          </cell>
          <cell r="GJ1001">
            <v>0</v>
          </cell>
          <cell r="GK1001">
            <v>0</v>
          </cell>
          <cell r="GL1001">
            <v>0</v>
          </cell>
          <cell r="GM1001">
            <v>0</v>
          </cell>
          <cell r="GN1001">
            <v>0</v>
          </cell>
          <cell r="GO1001">
            <v>0</v>
          </cell>
          <cell r="GP1001">
            <v>0</v>
          </cell>
          <cell r="GQ1001">
            <v>0</v>
          </cell>
          <cell r="GR1001">
            <v>0</v>
          </cell>
          <cell r="GS1001">
            <v>0</v>
          </cell>
          <cell r="GT1001">
            <v>0</v>
          </cell>
          <cell r="GU1001">
            <v>0</v>
          </cell>
          <cell r="GV1001">
            <v>0</v>
          </cell>
          <cell r="GW1001">
            <v>0</v>
          </cell>
          <cell r="GX1001">
            <v>0</v>
          </cell>
          <cell r="GY1001">
            <v>0</v>
          </cell>
          <cell r="GZ1001">
            <v>0</v>
          </cell>
          <cell r="HA1001">
            <v>0</v>
          </cell>
          <cell r="HB1001">
            <v>0</v>
          </cell>
          <cell r="HC1001">
            <v>0</v>
          </cell>
          <cell r="HD1001">
            <v>0</v>
          </cell>
          <cell r="HE1001">
            <v>0</v>
          </cell>
          <cell r="HF1001">
            <v>0</v>
          </cell>
          <cell r="HG1001">
            <v>0</v>
          </cell>
          <cell r="HH1001">
            <v>0</v>
          </cell>
          <cell r="HI1001">
            <v>0</v>
          </cell>
          <cell r="HJ1001">
            <v>0</v>
          </cell>
          <cell r="HK1001">
            <v>0</v>
          </cell>
          <cell r="HL1001">
            <v>0</v>
          </cell>
          <cell r="HM1001">
            <v>0</v>
          </cell>
          <cell r="HN1001">
            <v>0</v>
          </cell>
          <cell r="HO1001">
            <v>0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0</v>
          </cell>
          <cell r="HU1001">
            <v>0</v>
          </cell>
          <cell r="HV1001">
            <v>0</v>
          </cell>
          <cell r="HW1001">
            <v>0</v>
          </cell>
          <cell r="HX1001">
            <v>0</v>
          </cell>
          <cell r="HY1001">
            <v>0</v>
          </cell>
          <cell r="HZ1001">
            <v>0</v>
          </cell>
          <cell r="IA1001">
            <v>0</v>
          </cell>
          <cell r="IB1001">
            <v>0</v>
          </cell>
          <cell r="IC1001">
            <v>0</v>
          </cell>
          <cell r="ID1001">
            <v>0</v>
          </cell>
          <cell r="IE1001">
            <v>0</v>
          </cell>
          <cell r="IF1001">
            <v>0</v>
          </cell>
          <cell r="IG1001">
            <v>0</v>
          </cell>
          <cell r="IH1001">
            <v>0</v>
          </cell>
          <cell r="II1001">
            <v>0</v>
          </cell>
          <cell r="IJ1001">
            <v>0</v>
          </cell>
          <cell r="IK1001">
            <v>0</v>
          </cell>
          <cell r="IL1001">
            <v>0</v>
          </cell>
          <cell r="IM1001">
            <v>0</v>
          </cell>
          <cell r="IN1001">
            <v>0</v>
          </cell>
          <cell r="IO1001">
            <v>0</v>
          </cell>
          <cell r="IP1001">
            <v>0</v>
          </cell>
          <cell r="IQ1001">
            <v>0</v>
          </cell>
          <cell r="IR1001">
            <v>0</v>
          </cell>
          <cell r="IS1001">
            <v>0</v>
          </cell>
          <cell r="IT1001">
            <v>0</v>
          </cell>
          <cell r="IU1001">
            <v>0</v>
          </cell>
          <cell r="IV1001">
            <v>0</v>
          </cell>
          <cell r="IW1001">
            <v>0</v>
          </cell>
          <cell r="IX1001">
            <v>0</v>
          </cell>
          <cell r="IY1001">
            <v>0</v>
          </cell>
          <cell r="IZ1001">
            <v>0</v>
          </cell>
          <cell r="JA1001">
            <v>0</v>
          </cell>
          <cell r="JB1001">
            <v>0</v>
          </cell>
          <cell r="JC1001">
            <v>0</v>
          </cell>
          <cell r="JD1001">
            <v>0</v>
          </cell>
          <cell r="JE1001">
            <v>0</v>
          </cell>
          <cell r="JF1001">
            <v>0</v>
          </cell>
          <cell r="JG1001">
            <v>0</v>
          </cell>
          <cell r="JH1001">
            <v>0</v>
          </cell>
          <cell r="JI1001">
            <v>0</v>
          </cell>
          <cell r="JJ1001">
            <v>0</v>
          </cell>
          <cell r="JK1001">
            <v>0</v>
          </cell>
          <cell r="JL1001">
            <v>0</v>
          </cell>
          <cell r="JM1001">
            <v>0</v>
          </cell>
          <cell r="JN1001">
            <v>0</v>
          </cell>
          <cell r="JO1001">
            <v>0</v>
          </cell>
          <cell r="JP1001">
            <v>0</v>
          </cell>
          <cell r="JQ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  <cell r="EN1002">
            <v>0</v>
          </cell>
          <cell r="EO1002">
            <v>0</v>
          </cell>
          <cell r="EP1002">
            <v>0</v>
          </cell>
          <cell r="EQ1002">
            <v>0</v>
          </cell>
          <cell r="ER1002">
            <v>0</v>
          </cell>
          <cell r="ES1002">
            <v>0</v>
          </cell>
          <cell r="ET1002">
            <v>0</v>
          </cell>
          <cell r="EU1002">
            <v>0</v>
          </cell>
          <cell r="EV1002">
            <v>0</v>
          </cell>
          <cell r="EW1002">
            <v>0</v>
          </cell>
          <cell r="EX1002">
            <v>0</v>
          </cell>
          <cell r="EY1002">
            <v>0</v>
          </cell>
          <cell r="EZ1002">
            <v>0</v>
          </cell>
          <cell r="FA1002">
            <v>0</v>
          </cell>
          <cell r="FB1002">
            <v>0</v>
          </cell>
          <cell r="FC1002">
            <v>0</v>
          </cell>
          <cell r="FD1002">
            <v>0</v>
          </cell>
          <cell r="FE1002">
            <v>0</v>
          </cell>
          <cell r="FF1002">
            <v>0</v>
          </cell>
          <cell r="FG1002">
            <v>0</v>
          </cell>
          <cell r="FH1002">
            <v>0</v>
          </cell>
          <cell r="FI1002">
            <v>0</v>
          </cell>
          <cell r="FJ1002">
            <v>0</v>
          </cell>
          <cell r="FK1002">
            <v>0</v>
          </cell>
          <cell r="FL1002">
            <v>0</v>
          </cell>
          <cell r="FM1002">
            <v>0</v>
          </cell>
          <cell r="FN1002">
            <v>0</v>
          </cell>
          <cell r="FO1002">
            <v>0</v>
          </cell>
          <cell r="FP1002">
            <v>0</v>
          </cell>
          <cell r="FQ1002">
            <v>0</v>
          </cell>
          <cell r="FR1002">
            <v>0</v>
          </cell>
          <cell r="FS1002">
            <v>0</v>
          </cell>
          <cell r="FT1002">
            <v>0</v>
          </cell>
          <cell r="FU1002">
            <v>0</v>
          </cell>
          <cell r="FV1002">
            <v>0</v>
          </cell>
          <cell r="FW1002">
            <v>0</v>
          </cell>
          <cell r="FX1002">
            <v>0</v>
          </cell>
          <cell r="FY1002">
            <v>0</v>
          </cell>
          <cell r="FZ1002">
            <v>0</v>
          </cell>
          <cell r="GA1002">
            <v>0</v>
          </cell>
          <cell r="GB1002">
            <v>0</v>
          </cell>
          <cell r="GC1002">
            <v>0</v>
          </cell>
          <cell r="GD1002">
            <v>0</v>
          </cell>
          <cell r="GE1002">
            <v>0</v>
          </cell>
          <cell r="GF1002">
            <v>0</v>
          </cell>
          <cell r="GG1002">
            <v>0</v>
          </cell>
          <cell r="GH1002">
            <v>0</v>
          </cell>
          <cell r="GI1002">
            <v>0</v>
          </cell>
          <cell r="GJ1002">
            <v>0</v>
          </cell>
          <cell r="GK1002">
            <v>0</v>
          </cell>
          <cell r="GL1002">
            <v>0</v>
          </cell>
          <cell r="GM1002">
            <v>0</v>
          </cell>
          <cell r="GN1002">
            <v>0</v>
          </cell>
          <cell r="GO1002">
            <v>0</v>
          </cell>
          <cell r="GP1002">
            <v>0</v>
          </cell>
          <cell r="GQ1002">
            <v>0</v>
          </cell>
          <cell r="GR1002">
            <v>0</v>
          </cell>
          <cell r="GS1002">
            <v>0</v>
          </cell>
          <cell r="GT1002">
            <v>0</v>
          </cell>
          <cell r="GU1002">
            <v>0</v>
          </cell>
          <cell r="GV1002">
            <v>0</v>
          </cell>
          <cell r="GW1002">
            <v>0</v>
          </cell>
          <cell r="GX1002">
            <v>0</v>
          </cell>
          <cell r="GY1002">
            <v>0</v>
          </cell>
          <cell r="GZ1002">
            <v>0</v>
          </cell>
          <cell r="HA1002">
            <v>0</v>
          </cell>
          <cell r="HB1002">
            <v>0</v>
          </cell>
          <cell r="HC1002">
            <v>0</v>
          </cell>
          <cell r="HD1002">
            <v>0</v>
          </cell>
          <cell r="HE1002">
            <v>0</v>
          </cell>
          <cell r="HF1002">
            <v>0</v>
          </cell>
          <cell r="HG1002">
            <v>0</v>
          </cell>
          <cell r="HH1002">
            <v>0</v>
          </cell>
          <cell r="HI1002">
            <v>0</v>
          </cell>
          <cell r="HJ1002">
            <v>0</v>
          </cell>
          <cell r="HK1002">
            <v>0</v>
          </cell>
          <cell r="HL1002">
            <v>0</v>
          </cell>
          <cell r="HM1002">
            <v>0</v>
          </cell>
          <cell r="HN1002">
            <v>0</v>
          </cell>
          <cell r="HO1002">
            <v>0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0</v>
          </cell>
          <cell r="HU1002">
            <v>0</v>
          </cell>
          <cell r="HV1002">
            <v>0</v>
          </cell>
          <cell r="HW1002">
            <v>0</v>
          </cell>
          <cell r="HX1002">
            <v>0</v>
          </cell>
          <cell r="HY1002">
            <v>0</v>
          </cell>
          <cell r="HZ1002">
            <v>0</v>
          </cell>
          <cell r="IA1002">
            <v>0</v>
          </cell>
          <cell r="IB1002">
            <v>0</v>
          </cell>
          <cell r="IC1002">
            <v>0</v>
          </cell>
          <cell r="ID1002">
            <v>0</v>
          </cell>
          <cell r="IE1002">
            <v>0</v>
          </cell>
          <cell r="IF1002">
            <v>0</v>
          </cell>
          <cell r="IG1002">
            <v>0</v>
          </cell>
          <cell r="IH1002">
            <v>0</v>
          </cell>
          <cell r="II1002">
            <v>0</v>
          </cell>
          <cell r="IJ1002">
            <v>0</v>
          </cell>
          <cell r="IK1002">
            <v>0</v>
          </cell>
          <cell r="IL1002">
            <v>0</v>
          </cell>
          <cell r="IM1002">
            <v>0</v>
          </cell>
          <cell r="IN1002">
            <v>0</v>
          </cell>
          <cell r="IO1002">
            <v>0</v>
          </cell>
          <cell r="IP1002">
            <v>0</v>
          </cell>
          <cell r="IQ1002">
            <v>0</v>
          </cell>
          <cell r="IR1002">
            <v>0</v>
          </cell>
          <cell r="IS1002">
            <v>0</v>
          </cell>
          <cell r="IT1002">
            <v>0</v>
          </cell>
          <cell r="IU1002">
            <v>0</v>
          </cell>
          <cell r="IV1002">
            <v>0</v>
          </cell>
          <cell r="IW1002">
            <v>0</v>
          </cell>
          <cell r="IX1002">
            <v>0</v>
          </cell>
          <cell r="IY1002">
            <v>0</v>
          </cell>
          <cell r="IZ1002">
            <v>0</v>
          </cell>
          <cell r="JA1002">
            <v>0</v>
          </cell>
          <cell r="JB1002">
            <v>0</v>
          </cell>
          <cell r="JC1002">
            <v>0</v>
          </cell>
          <cell r="JD1002">
            <v>0</v>
          </cell>
          <cell r="JE1002">
            <v>0</v>
          </cell>
          <cell r="JF1002">
            <v>0</v>
          </cell>
          <cell r="JG1002">
            <v>0</v>
          </cell>
          <cell r="JH1002">
            <v>0</v>
          </cell>
          <cell r="JI1002">
            <v>0</v>
          </cell>
          <cell r="JJ1002">
            <v>0</v>
          </cell>
          <cell r="JK1002">
            <v>0</v>
          </cell>
          <cell r="JL1002">
            <v>0</v>
          </cell>
          <cell r="JM1002">
            <v>0</v>
          </cell>
          <cell r="JN1002">
            <v>0</v>
          </cell>
          <cell r="JO1002">
            <v>0</v>
          </cell>
          <cell r="JP1002">
            <v>0</v>
          </cell>
          <cell r="JQ1002">
            <v>0</v>
          </cell>
        </row>
        <row r="1004">
          <cell r="D1004" t="str">
            <v>PV_.QF.COR._.___.Tumbleweed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  <cell r="EE1004">
            <v>0</v>
          </cell>
          <cell r="EF1004">
            <v>0</v>
          </cell>
          <cell r="EG1004">
            <v>0</v>
          </cell>
          <cell r="EH1004">
            <v>0</v>
          </cell>
          <cell r="EI1004">
            <v>0</v>
          </cell>
          <cell r="EJ1004">
            <v>0</v>
          </cell>
          <cell r="EK1004">
            <v>0</v>
          </cell>
          <cell r="EL1004">
            <v>0</v>
          </cell>
          <cell r="EM1004">
            <v>0</v>
          </cell>
          <cell r="EN1004">
            <v>0</v>
          </cell>
          <cell r="EO1004">
            <v>0</v>
          </cell>
          <cell r="EP1004">
            <v>0</v>
          </cell>
          <cell r="EQ1004">
            <v>0</v>
          </cell>
          <cell r="ER1004">
            <v>0</v>
          </cell>
          <cell r="ES1004">
            <v>0</v>
          </cell>
          <cell r="ET1004">
            <v>0</v>
          </cell>
          <cell r="EU1004">
            <v>0</v>
          </cell>
          <cell r="EV1004">
            <v>0</v>
          </cell>
          <cell r="EW1004">
            <v>0</v>
          </cell>
          <cell r="EX1004">
            <v>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0</v>
          </cell>
          <cell r="FF1004">
            <v>0</v>
          </cell>
          <cell r="FG1004">
            <v>0</v>
          </cell>
          <cell r="FH1004">
            <v>0</v>
          </cell>
          <cell r="FI1004">
            <v>0</v>
          </cell>
          <cell r="FJ1004">
            <v>0</v>
          </cell>
          <cell r="FK1004">
            <v>0</v>
          </cell>
          <cell r="FL1004">
            <v>0</v>
          </cell>
          <cell r="FM1004">
            <v>0</v>
          </cell>
          <cell r="FN1004">
            <v>0</v>
          </cell>
          <cell r="FO1004">
            <v>0</v>
          </cell>
          <cell r="FP1004">
            <v>0</v>
          </cell>
          <cell r="FQ1004">
            <v>0</v>
          </cell>
          <cell r="FR1004">
            <v>0</v>
          </cell>
          <cell r="FS1004">
            <v>0</v>
          </cell>
          <cell r="FT1004">
            <v>0</v>
          </cell>
          <cell r="FU1004">
            <v>0</v>
          </cell>
          <cell r="FV1004">
            <v>0</v>
          </cell>
          <cell r="FW1004">
            <v>0</v>
          </cell>
          <cell r="FX1004">
            <v>0</v>
          </cell>
          <cell r="FY1004">
            <v>0</v>
          </cell>
          <cell r="FZ1004">
            <v>0</v>
          </cell>
          <cell r="GA1004">
            <v>0</v>
          </cell>
          <cell r="GB1004">
            <v>0</v>
          </cell>
          <cell r="GC1004">
            <v>0</v>
          </cell>
          <cell r="GD1004">
            <v>0</v>
          </cell>
          <cell r="GE1004">
            <v>0</v>
          </cell>
          <cell r="GF1004">
            <v>0</v>
          </cell>
          <cell r="GG1004">
            <v>0</v>
          </cell>
          <cell r="GH1004">
            <v>0</v>
          </cell>
          <cell r="GI1004">
            <v>0</v>
          </cell>
          <cell r="GJ1004">
            <v>0</v>
          </cell>
          <cell r="GK1004">
            <v>0</v>
          </cell>
          <cell r="GL1004">
            <v>0</v>
          </cell>
          <cell r="GM1004">
            <v>0</v>
          </cell>
          <cell r="GN1004">
            <v>0</v>
          </cell>
          <cell r="GO1004">
            <v>0</v>
          </cell>
          <cell r="GP1004">
            <v>0</v>
          </cell>
          <cell r="GQ1004">
            <v>0</v>
          </cell>
          <cell r="GR1004">
            <v>0</v>
          </cell>
          <cell r="GS1004">
            <v>0</v>
          </cell>
          <cell r="GT1004">
            <v>0</v>
          </cell>
          <cell r="GU1004">
            <v>0</v>
          </cell>
          <cell r="GV1004">
            <v>0</v>
          </cell>
          <cell r="GW1004">
            <v>0</v>
          </cell>
          <cell r="GX1004">
            <v>0</v>
          </cell>
          <cell r="GY1004">
            <v>0</v>
          </cell>
          <cell r="GZ1004">
            <v>0</v>
          </cell>
          <cell r="HA1004">
            <v>0</v>
          </cell>
          <cell r="HB1004">
            <v>0</v>
          </cell>
          <cell r="HC1004">
            <v>0</v>
          </cell>
          <cell r="HD1004">
            <v>0</v>
          </cell>
          <cell r="HE1004">
            <v>0</v>
          </cell>
          <cell r="HF1004">
            <v>0</v>
          </cell>
          <cell r="HG1004">
            <v>0</v>
          </cell>
          <cell r="HH1004">
            <v>0</v>
          </cell>
          <cell r="HI1004">
            <v>0</v>
          </cell>
          <cell r="HJ1004">
            <v>0</v>
          </cell>
          <cell r="HK1004">
            <v>0</v>
          </cell>
          <cell r="HL1004">
            <v>0</v>
          </cell>
          <cell r="HM1004">
            <v>0</v>
          </cell>
          <cell r="HN1004">
            <v>0</v>
          </cell>
          <cell r="HO1004">
            <v>0</v>
          </cell>
          <cell r="HP1004">
            <v>0</v>
          </cell>
          <cell r="HQ1004">
            <v>0</v>
          </cell>
          <cell r="HR1004">
            <v>0</v>
          </cell>
          <cell r="HS1004">
            <v>0</v>
          </cell>
          <cell r="HT1004">
            <v>0</v>
          </cell>
          <cell r="HU1004">
            <v>0</v>
          </cell>
          <cell r="HV1004">
            <v>0</v>
          </cell>
          <cell r="HW1004">
            <v>0</v>
          </cell>
          <cell r="HX1004">
            <v>0</v>
          </cell>
          <cell r="HY1004">
            <v>0</v>
          </cell>
          <cell r="HZ1004">
            <v>0</v>
          </cell>
          <cell r="IA1004">
            <v>0</v>
          </cell>
          <cell r="IB1004">
            <v>0</v>
          </cell>
          <cell r="IC1004">
            <v>0</v>
          </cell>
          <cell r="ID1004">
            <v>0</v>
          </cell>
          <cell r="IE1004">
            <v>0</v>
          </cell>
          <cell r="IF1004">
            <v>0</v>
          </cell>
          <cell r="IG1004">
            <v>0</v>
          </cell>
          <cell r="IH1004">
            <v>0</v>
          </cell>
          <cell r="II1004">
            <v>0</v>
          </cell>
          <cell r="IJ1004">
            <v>0</v>
          </cell>
          <cell r="IK1004">
            <v>0</v>
          </cell>
          <cell r="IL1004">
            <v>0</v>
          </cell>
          <cell r="IM1004">
            <v>0</v>
          </cell>
          <cell r="IN1004">
            <v>0</v>
          </cell>
          <cell r="IO1004">
            <v>0</v>
          </cell>
          <cell r="IP1004">
            <v>0</v>
          </cell>
          <cell r="IQ1004">
            <v>0</v>
          </cell>
          <cell r="IR1004">
            <v>0</v>
          </cell>
          <cell r="IS1004">
            <v>0</v>
          </cell>
          <cell r="IT1004">
            <v>0</v>
          </cell>
          <cell r="IU1004">
            <v>0</v>
          </cell>
          <cell r="IV1004">
            <v>0</v>
          </cell>
          <cell r="IW1004">
            <v>0</v>
          </cell>
          <cell r="IX1004">
            <v>0</v>
          </cell>
          <cell r="IY1004">
            <v>0</v>
          </cell>
          <cell r="IZ1004">
            <v>0</v>
          </cell>
          <cell r="JA1004">
            <v>0</v>
          </cell>
          <cell r="JB1004">
            <v>0</v>
          </cell>
          <cell r="JC1004">
            <v>0</v>
          </cell>
          <cell r="JD1004">
            <v>0</v>
          </cell>
          <cell r="JE1004">
            <v>0</v>
          </cell>
          <cell r="JF1004">
            <v>0</v>
          </cell>
          <cell r="JG1004">
            <v>0</v>
          </cell>
          <cell r="JH1004">
            <v>0</v>
          </cell>
          <cell r="JI1004">
            <v>0</v>
          </cell>
          <cell r="JJ1004">
            <v>0</v>
          </cell>
          <cell r="JK1004">
            <v>0</v>
          </cell>
          <cell r="JL1004">
            <v>0</v>
          </cell>
          <cell r="JM1004">
            <v>0</v>
          </cell>
          <cell r="JN1004">
            <v>0</v>
          </cell>
          <cell r="JO1004">
            <v>0</v>
          </cell>
          <cell r="JP1004">
            <v>0</v>
          </cell>
          <cell r="JQ1004">
            <v>0</v>
          </cell>
        </row>
        <row r="1005">
          <cell r="D1005" t="str">
            <v>PV_.QF.COR._.CSP.Green_Solar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  <cell r="EE1005">
            <v>0</v>
          </cell>
          <cell r="EF1005">
            <v>0</v>
          </cell>
          <cell r="EG1005">
            <v>0</v>
          </cell>
          <cell r="EH1005">
            <v>0</v>
          </cell>
          <cell r="EI1005">
            <v>0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  <cell r="EN1005">
            <v>0</v>
          </cell>
          <cell r="EO1005">
            <v>0</v>
          </cell>
          <cell r="EP1005">
            <v>0</v>
          </cell>
          <cell r="EQ1005">
            <v>0</v>
          </cell>
          <cell r="ER1005">
            <v>0</v>
          </cell>
          <cell r="ES1005">
            <v>0</v>
          </cell>
          <cell r="ET1005">
            <v>0</v>
          </cell>
          <cell r="EU1005">
            <v>0</v>
          </cell>
          <cell r="EV1005">
            <v>0</v>
          </cell>
          <cell r="EW1005">
            <v>0</v>
          </cell>
          <cell r="EX1005">
            <v>0</v>
          </cell>
          <cell r="EY1005">
            <v>0</v>
          </cell>
          <cell r="EZ1005">
            <v>0</v>
          </cell>
          <cell r="FA1005">
            <v>0</v>
          </cell>
          <cell r="FB1005">
            <v>0</v>
          </cell>
          <cell r="FC1005">
            <v>0</v>
          </cell>
          <cell r="FD1005">
            <v>0</v>
          </cell>
          <cell r="FE1005">
            <v>0</v>
          </cell>
          <cell r="FF1005">
            <v>0</v>
          </cell>
          <cell r="FG1005">
            <v>0</v>
          </cell>
          <cell r="FH1005">
            <v>0</v>
          </cell>
          <cell r="FI1005">
            <v>0</v>
          </cell>
          <cell r="FJ1005">
            <v>0</v>
          </cell>
          <cell r="FK1005">
            <v>0</v>
          </cell>
          <cell r="FL1005">
            <v>0</v>
          </cell>
          <cell r="FM1005">
            <v>0</v>
          </cell>
          <cell r="FN1005">
            <v>0</v>
          </cell>
          <cell r="FO1005">
            <v>0</v>
          </cell>
          <cell r="FP1005">
            <v>0</v>
          </cell>
          <cell r="FQ1005">
            <v>0</v>
          </cell>
          <cell r="FR1005">
            <v>0</v>
          </cell>
          <cell r="FS1005">
            <v>0</v>
          </cell>
          <cell r="FT1005">
            <v>0</v>
          </cell>
          <cell r="FU1005">
            <v>0</v>
          </cell>
          <cell r="FV1005">
            <v>0</v>
          </cell>
          <cell r="FW1005">
            <v>0</v>
          </cell>
          <cell r="FX1005">
            <v>0</v>
          </cell>
          <cell r="FY1005">
            <v>0</v>
          </cell>
          <cell r="FZ1005">
            <v>0</v>
          </cell>
          <cell r="GA1005">
            <v>0</v>
          </cell>
          <cell r="GB1005">
            <v>0</v>
          </cell>
          <cell r="GC1005">
            <v>0</v>
          </cell>
          <cell r="GD1005">
            <v>0</v>
          </cell>
          <cell r="GE1005">
            <v>0</v>
          </cell>
          <cell r="GF1005">
            <v>0</v>
          </cell>
          <cell r="GG1005">
            <v>0</v>
          </cell>
          <cell r="GH1005">
            <v>0</v>
          </cell>
          <cell r="GI1005">
            <v>0</v>
          </cell>
          <cell r="GJ1005">
            <v>0</v>
          </cell>
          <cell r="GK1005">
            <v>0</v>
          </cell>
          <cell r="GL1005">
            <v>0</v>
          </cell>
          <cell r="GM1005">
            <v>0</v>
          </cell>
          <cell r="GN1005">
            <v>0</v>
          </cell>
          <cell r="GO1005">
            <v>0</v>
          </cell>
          <cell r="GP1005">
            <v>0</v>
          </cell>
          <cell r="GQ1005">
            <v>0</v>
          </cell>
          <cell r="GR1005">
            <v>0</v>
          </cell>
          <cell r="GS1005">
            <v>0</v>
          </cell>
          <cell r="GT1005">
            <v>0</v>
          </cell>
          <cell r="GU1005">
            <v>0</v>
          </cell>
          <cell r="GV1005">
            <v>0</v>
          </cell>
          <cell r="GW1005">
            <v>0</v>
          </cell>
          <cell r="GX1005">
            <v>0</v>
          </cell>
          <cell r="GY1005">
            <v>0</v>
          </cell>
          <cell r="GZ1005">
            <v>0</v>
          </cell>
          <cell r="HA1005">
            <v>0</v>
          </cell>
          <cell r="HB1005">
            <v>0</v>
          </cell>
          <cell r="HC1005">
            <v>0</v>
          </cell>
          <cell r="HD1005">
            <v>0</v>
          </cell>
          <cell r="HE1005">
            <v>0</v>
          </cell>
          <cell r="HF1005">
            <v>0</v>
          </cell>
          <cell r="HG1005">
            <v>0</v>
          </cell>
          <cell r="HH1005">
            <v>0</v>
          </cell>
          <cell r="HI1005">
            <v>0</v>
          </cell>
          <cell r="HJ1005">
            <v>0</v>
          </cell>
          <cell r="HK1005">
            <v>0</v>
          </cell>
          <cell r="HL1005">
            <v>0</v>
          </cell>
          <cell r="HM1005">
            <v>0</v>
          </cell>
          <cell r="HN1005">
            <v>0</v>
          </cell>
          <cell r="HO1005">
            <v>0</v>
          </cell>
          <cell r="HP1005">
            <v>0</v>
          </cell>
          <cell r="HQ1005">
            <v>0</v>
          </cell>
          <cell r="HR1005">
            <v>0</v>
          </cell>
          <cell r="HS1005">
            <v>0</v>
          </cell>
          <cell r="HT1005">
            <v>0</v>
          </cell>
          <cell r="HU1005">
            <v>0</v>
          </cell>
          <cell r="HV1005">
            <v>0</v>
          </cell>
          <cell r="HW1005">
            <v>0</v>
          </cell>
          <cell r="HX1005">
            <v>0</v>
          </cell>
          <cell r="HY1005">
            <v>0</v>
          </cell>
          <cell r="HZ1005">
            <v>0</v>
          </cell>
          <cell r="IA1005">
            <v>0</v>
          </cell>
          <cell r="IB1005">
            <v>0</v>
          </cell>
          <cell r="IC1005">
            <v>0</v>
          </cell>
          <cell r="ID1005">
            <v>0</v>
          </cell>
          <cell r="IE1005">
            <v>0</v>
          </cell>
          <cell r="IF1005">
            <v>0</v>
          </cell>
          <cell r="IG1005">
            <v>0</v>
          </cell>
          <cell r="IH1005">
            <v>0</v>
          </cell>
          <cell r="II1005">
            <v>0</v>
          </cell>
          <cell r="IJ1005">
            <v>0</v>
          </cell>
          <cell r="IK1005">
            <v>0</v>
          </cell>
          <cell r="IL1005">
            <v>0</v>
          </cell>
          <cell r="IM1005">
            <v>0</v>
          </cell>
          <cell r="IN1005">
            <v>0</v>
          </cell>
          <cell r="IO1005">
            <v>0</v>
          </cell>
          <cell r="IP1005">
            <v>0</v>
          </cell>
          <cell r="IQ1005">
            <v>0</v>
          </cell>
          <cell r="IR1005">
            <v>0</v>
          </cell>
          <cell r="IS1005">
            <v>0</v>
          </cell>
          <cell r="IT1005">
            <v>0</v>
          </cell>
          <cell r="IU1005">
            <v>0</v>
          </cell>
          <cell r="IV1005">
            <v>0</v>
          </cell>
          <cell r="IW1005">
            <v>0</v>
          </cell>
          <cell r="IX1005">
            <v>0</v>
          </cell>
          <cell r="IY1005">
            <v>0</v>
          </cell>
          <cell r="IZ1005">
            <v>0</v>
          </cell>
          <cell r="JA1005">
            <v>0</v>
          </cell>
          <cell r="JB1005">
            <v>0</v>
          </cell>
          <cell r="JC1005">
            <v>0</v>
          </cell>
          <cell r="JD1005">
            <v>0</v>
          </cell>
          <cell r="JE1005">
            <v>0</v>
          </cell>
          <cell r="JF1005">
            <v>0</v>
          </cell>
          <cell r="JG1005">
            <v>0</v>
          </cell>
          <cell r="JH1005">
            <v>0</v>
          </cell>
          <cell r="JI1005">
            <v>0</v>
          </cell>
          <cell r="JJ1005">
            <v>0</v>
          </cell>
          <cell r="JK1005">
            <v>0</v>
          </cell>
          <cell r="JL1005">
            <v>0</v>
          </cell>
          <cell r="JM1005">
            <v>0</v>
          </cell>
          <cell r="JN1005">
            <v>0</v>
          </cell>
          <cell r="JO1005">
            <v>0</v>
          </cell>
          <cell r="JP1005">
            <v>0</v>
          </cell>
          <cell r="JQ1005">
            <v>0</v>
          </cell>
        </row>
        <row r="1006">
          <cell r="D1006" t="str">
            <v>PV_.QF.COR._.CSP.Wallowa_County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  <cell r="EN1006">
            <v>0</v>
          </cell>
          <cell r="EO1006">
            <v>0</v>
          </cell>
          <cell r="EP1006">
            <v>0</v>
          </cell>
          <cell r="EQ1006">
            <v>0</v>
          </cell>
          <cell r="ER1006">
            <v>0</v>
          </cell>
          <cell r="ES1006">
            <v>0</v>
          </cell>
          <cell r="ET1006">
            <v>0</v>
          </cell>
          <cell r="EU1006">
            <v>0</v>
          </cell>
          <cell r="EV1006">
            <v>0</v>
          </cell>
          <cell r="EW1006">
            <v>0</v>
          </cell>
          <cell r="EX1006">
            <v>0</v>
          </cell>
          <cell r="EY1006">
            <v>0</v>
          </cell>
          <cell r="EZ1006">
            <v>0</v>
          </cell>
          <cell r="FA1006">
            <v>0</v>
          </cell>
          <cell r="FB1006">
            <v>0</v>
          </cell>
          <cell r="FC1006">
            <v>0</v>
          </cell>
          <cell r="FD1006">
            <v>0</v>
          </cell>
          <cell r="FE1006">
            <v>0</v>
          </cell>
          <cell r="FF1006">
            <v>0</v>
          </cell>
          <cell r="FG1006">
            <v>0</v>
          </cell>
          <cell r="FH1006">
            <v>0</v>
          </cell>
          <cell r="FI1006">
            <v>0</v>
          </cell>
          <cell r="FJ1006">
            <v>0</v>
          </cell>
          <cell r="FK1006">
            <v>0</v>
          </cell>
          <cell r="FL1006">
            <v>0</v>
          </cell>
          <cell r="FM1006">
            <v>0</v>
          </cell>
          <cell r="FN1006">
            <v>0</v>
          </cell>
          <cell r="FO1006">
            <v>0</v>
          </cell>
          <cell r="FP1006">
            <v>0</v>
          </cell>
          <cell r="FQ1006">
            <v>0</v>
          </cell>
          <cell r="FR1006">
            <v>0</v>
          </cell>
          <cell r="FS1006">
            <v>0</v>
          </cell>
          <cell r="FT1006">
            <v>0</v>
          </cell>
          <cell r="FU1006">
            <v>0</v>
          </cell>
          <cell r="FV1006">
            <v>0</v>
          </cell>
          <cell r="FW1006">
            <v>0</v>
          </cell>
          <cell r="FX1006">
            <v>0</v>
          </cell>
          <cell r="FY1006">
            <v>0</v>
          </cell>
          <cell r="FZ1006">
            <v>0</v>
          </cell>
          <cell r="GA1006">
            <v>0</v>
          </cell>
          <cell r="GB1006">
            <v>0</v>
          </cell>
          <cell r="GC1006">
            <v>0</v>
          </cell>
          <cell r="GD1006">
            <v>0</v>
          </cell>
          <cell r="GE1006">
            <v>0</v>
          </cell>
          <cell r="GF1006">
            <v>0</v>
          </cell>
          <cell r="GG1006">
            <v>0</v>
          </cell>
          <cell r="GH1006">
            <v>0</v>
          </cell>
          <cell r="GI1006">
            <v>0</v>
          </cell>
          <cell r="GJ1006">
            <v>0</v>
          </cell>
          <cell r="GK1006">
            <v>0</v>
          </cell>
          <cell r="GL1006">
            <v>0</v>
          </cell>
          <cell r="GM1006">
            <v>0</v>
          </cell>
          <cell r="GN1006">
            <v>0</v>
          </cell>
          <cell r="GO1006">
            <v>0</v>
          </cell>
          <cell r="GP1006">
            <v>0</v>
          </cell>
          <cell r="GQ1006">
            <v>0</v>
          </cell>
          <cell r="GR1006">
            <v>0</v>
          </cell>
          <cell r="GS1006">
            <v>0</v>
          </cell>
          <cell r="GT1006">
            <v>0</v>
          </cell>
          <cell r="GU1006">
            <v>0</v>
          </cell>
          <cell r="GV1006">
            <v>0</v>
          </cell>
          <cell r="GW1006">
            <v>0</v>
          </cell>
          <cell r="GX1006">
            <v>0</v>
          </cell>
          <cell r="GY1006">
            <v>0</v>
          </cell>
          <cell r="GZ1006">
            <v>0</v>
          </cell>
          <cell r="HA1006">
            <v>0</v>
          </cell>
          <cell r="HB1006">
            <v>0</v>
          </cell>
          <cell r="HC1006">
            <v>0</v>
          </cell>
          <cell r="HD1006">
            <v>0</v>
          </cell>
          <cell r="HE1006">
            <v>0</v>
          </cell>
          <cell r="HF1006">
            <v>0</v>
          </cell>
          <cell r="HG1006">
            <v>0</v>
          </cell>
          <cell r="HH1006">
            <v>0</v>
          </cell>
          <cell r="HI1006">
            <v>0</v>
          </cell>
          <cell r="HJ1006">
            <v>0</v>
          </cell>
          <cell r="HK1006">
            <v>0</v>
          </cell>
          <cell r="HL1006">
            <v>0</v>
          </cell>
          <cell r="HM1006">
            <v>0</v>
          </cell>
          <cell r="HN1006">
            <v>0</v>
          </cell>
          <cell r="HO1006">
            <v>0</v>
          </cell>
          <cell r="HP1006">
            <v>0</v>
          </cell>
          <cell r="HQ1006">
            <v>0</v>
          </cell>
          <cell r="HR1006">
            <v>0</v>
          </cell>
          <cell r="HS1006">
            <v>0</v>
          </cell>
          <cell r="HT1006">
            <v>0</v>
          </cell>
          <cell r="HU1006">
            <v>0</v>
          </cell>
          <cell r="HV1006">
            <v>0</v>
          </cell>
          <cell r="HW1006">
            <v>0</v>
          </cell>
          <cell r="HX1006">
            <v>0</v>
          </cell>
          <cell r="HY1006">
            <v>0</v>
          </cell>
          <cell r="HZ1006">
            <v>0</v>
          </cell>
          <cell r="IA1006">
            <v>0</v>
          </cell>
          <cell r="IB1006">
            <v>0</v>
          </cell>
          <cell r="IC1006">
            <v>0</v>
          </cell>
          <cell r="ID1006">
            <v>0</v>
          </cell>
          <cell r="IE1006">
            <v>0</v>
          </cell>
          <cell r="IF1006">
            <v>0</v>
          </cell>
          <cell r="IG1006">
            <v>0</v>
          </cell>
          <cell r="IH1006">
            <v>0</v>
          </cell>
          <cell r="II1006">
            <v>0</v>
          </cell>
          <cell r="IJ1006">
            <v>0</v>
          </cell>
          <cell r="IK1006">
            <v>0</v>
          </cell>
          <cell r="IL1006">
            <v>0</v>
          </cell>
          <cell r="IM1006">
            <v>0</v>
          </cell>
          <cell r="IN1006">
            <v>0</v>
          </cell>
          <cell r="IO1006">
            <v>0</v>
          </cell>
          <cell r="IP1006">
            <v>0</v>
          </cell>
          <cell r="IQ1006">
            <v>0</v>
          </cell>
          <cell r="IR1006">
            <v>0</v>
          </cell>
          <cell r="IS1006">
            <v>0</v>
          </cell>
          <cell r="IT1006">
            <v>0</v>
          </cell>
          <cell r="IU1006">
            <v>0</v>
          </cell>
          <cell r="IV1006">
            <v>0</v>
          </cell>
          <cell r="IW1006">
            <v>0</v>
          </cell>
          <cell r="IX1006">
            <v>0</v>
          </cell>
          <cell r="IY1006">
            <v>0</v>
          </cell>
          <cell r="IZ1006">
            <v>0</v>
          </cell>
          <cell r="JA1006">
            <v>0</v>
          </cell>
          <cell r="JB1006">
            <v>0</v>
          </cell>
          <cell r="JC1006">
            <v>0</v>
          </cell>
          <cell r="JD1006">
            <v>0</v>
          </cell>
          <cell r="JE1006">
            <v>0</v>
          </cell>
          <cell r="JF1006">
            <v>0</v>
          </cell>
          <cell r="JG1006">
            <v>0</v>
          </cell>
          <cell r="JH1006">
            <v>0</v>
          </cell>
          <cell r="JI1006">
            <v>0</v>
          </cell>
          <cell r="JJ1006">
            <v>0</v>
          </cell>
          <cell r="JK1006">
            <v>0</v>
          </cell>
          <cell r="JL1006">
            <v>0</v>
          </cell>
          <cell r="JM1006">
            <v>0</v>
          </cell>
          <cell r="JN1006">
            <v>0</v>
          </cell>
          <cell r="JO1006">
            <v>0</v>
          </cell>
          <cell r="JP1006">
            <v>0</v>
          </cell>
          <cell r="JQ1006">
            <v>0</v>
          </cell>
        </row>
        <row r="1007">
          <cell r="D1007" t="str">
            <v>PV_.QF.MCN._.CSP.Buckaroo_Solar_1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  <cell r="EN1007">
            <v>0</v>
          </cell>
          <cell r="EO1007">
            <v>0</v>
          </cell>
          <cell r="EP1007">
            <v>0</v>
          </cell>
          <cell r="EQ1007">
            <v>0</v>
          </cell>
          <cell r="ER1007">
            <v>0</v>
          </cell>
          <cell r="ES1007">
            <v>0</v>
          </cell>
          <cell r="ET1007">
            <v>0</v>
          </cell>
          <cell r="EU1007">
            <v>0</v>
          </cell>
          <cell r="EV1007">
            <v>0</v>
          </cell>
          <cell r="EW1007">
            <v>0</v>
          </cell>
          <cell r="EX1007">
            <v>0</v>
          </cell>
          <cell r="EY1007">
            <v>0</v>
          </cell>
          <cell r="EZ1007">
            <v>0</v>
          </cell>
          <cell r="FA1007">
            <v>0</v>
          </cell>
          <cell r="FB1007">
            <v>0</v>
          </cell>
          <cell r="FC1007">
            <v>0</v>
          </cell>
          <cell r="FD1007">
            <v>0</v>
          </cell>
          <cell r="FE1007">
            <v>0</v>
          </cell>
          <cell r="FF1007">
            <v>0</v>
          </cell>
          <cell r="FG1007">
            <v>0</v>
          </cell>
          <cell r="FH1007">
            <v>0</v>
          </cell>
          <cell r="FI1007">
            <v>0</v>
          </cell>
          <cell r="FJ1007">
            <v>0</v>
          </cell>
          <cell r="FK1007">
            <v>0</v>
          </cell>
          <cell r="FL1007">
            <v>0</v>
          </cell>
          <cell r="FM1007">
            <v>0</v>
          </cell>
          <cell r="FN1007">
            <v>0</v>
          </cell>
          <cell r="FO1007">
            <v>0</v>
          </cell>
          <cell r="FP1007">
            <v>0</v>
          </cell>
          <cell r="FQ1007">
            <v>0</v>
          </cell>
          <cell r="FR1007">
            <v>0</v>
          </cell>
          <cell r="FS1007">
            <v>0</v>
          </cell>
          <cell r="FT1007">
            <v>0</v>
          </cell>
          <cell r="FU1007">
            <v>0</v>
          </cell>
          <cell r="FV1007">
            <v>0</v>
          </cell>
          <cell r="FW1007">
            <v>0</v>
          </cell>
          <cell r="FX1007">
            <v>0</v>
          </cell>
          <cell r="FY1007">
            <v>0</v>
          </cell>
          <cell r="FZ1007">
            <v>0</v>
          </cell>
          <cell r="GA1007">
            <v>0</v>
          </cell>
          <cell r="GB1007">
            <v>0</v>
          </cell>
          <cell r="GC1007">
            <v>0</v>
          </cell>
          <cell r="GD1007">
            <v>0</v>
          </cell>
          <cell r="GE1007">
            <v>0</v>
          </cell>
          <cell r="GF1007">
            <v>0</v>
          </cell>
          <cell r="GG1007">
            <v>0</v>
          </cell>
          <cell r="GH1007">
            <v>0</v>
          </cell>
          <cell r="GI1007">
            <v>0</v>
          </cell>
          <cell r="GJ1007">
            <v>0</v>
          </cell>
          <cell r="GK1007">
            <v>0</v>
          </cell>
          <cell r="GL1007">
            <v>0</v>
          </cell>
          <cell r="GM1007">
            <v>0</v>
          </cell>
          <cell r="GN1007">
            <v>0</v>
          </cell>
          <cell r="GO1007">
            <v>0</v>
          </cell>
          <cell r="GP1007">
            <v>0</v>
          </cell>
          <cell r="GQ1007">
            <v>0</v>
          </cell>
          <cell r="GR1007">
            <v>0</v>
          </cell>
          <cell r="GS1007">
            <v>0</v>
          </cell>
          <cell r="GT1007">
            <v>0</v>
          </cell>
          <cell r="GU1007">
            <v>0</v>
          </cell>
          <cell r="GV1007">
            <v>0</v>
          </cell>
          <cell r="GW1007">
            <v>0</v>
          </cell>
          <cell r="GX1007">
            <v>0</v>
          </cell>
          <cell r="GY1007">
            <v>0</v>
          </cell>
          <cell r="GZ1007">
            <v>0</v>
          </cell>
          <cell r="HA1007">
            <v>0</v>
          </cell>
          <cell r="HB1007">
            <v>0</v>
          </cell>
          <cell r="HC1007">
            <v>0</v>
          </cell>
          <cell r="HD1007">
            <v>0</v>
          </cell>
          <cell r="HE1007">
            <v>0</v>
          </cell>
          <cell r="HF1007">
            <v>0</v>
          </cell>
          <cell r="HG1007">
            <v>0</v>
          </cell>
          <cell r="HH1007">
            <v>0</v>
          </cell>
          <cell r="HI1007">
            <v>0</v>
          </cell>
          <cell r="HJ1007">
            <v>0</v>
          </cell>
          <cell r="HK1007">
            <v>0</v>
          </cell>
          <cell r="HL1007">
            <v>0</v>
          </cell>
          <cell r="HM1007">
            <v>0</v>
          </cell>
          <cell r="HN1007">
            <v>0</v>
          </cell>
          <cell r="HO1007">
            <v>0</v>
          </cell>
          <cell r="HP1007">
            <v>0</v>
          </cell>
          <cell r="HQ1007">
            <v>0</v>
          </cell>
          <cell r="HR1007">
            <v>0</v>
          </cell>
          <cell r="HS1007">
            <v>0</v>
          </cell>
          <cell r="HT1007">
            <v>0</v>
          </cell>
          <cell r="HU1007">
            <v>0</v>
          </cell>
          <cell r="HV1007">
            <v>0</v>
          </cell>
          <cell r="HW1007">
            <v>0</v>
          </cell>
          <cell r="HX1007">
            <v>0</v>
          </cell>
          <cell r="HY1007">
            <v>0</v>
          </cell>
          <cell r="HZ1007">
            <v>0</v>
          </cell>
          <cell r="IA1007">
            <v>0</v>
          </cell>
          <cell r="IB1007">
            <v>0</v>
          </cell>
          <cell r="IC1007">
            <v>0</v>
          </cell>
          <cell r="ID1007">
            <v>0</v>
          </cell>
          <cell r="IE1007">
            <v>0</v>
          </cell>
          <cell r="IF1007">
            <v>0</v>
          </cell>
          <cell r="IG1007">
            <v>0</v>
          </cell>
          <cell r="IH1007">
            <v>0</v>
          </cell>
          <cell r="II1007">
            <v>0</v>
          </cell>
          <cell r="IJ1007">
            <v>0</v>
          </cell>
          <cell r="IK1007">
            <v>0</v>
          </cell>
          <cell r="IL1007">
            <v>0</v>
          </cell>
          <cell r="IM1007">
            <v>0</v>
          </cell>
          <cell r="IN1007">
            <v>0</v>
          </cell>
          <cell r="IO1007">
            <v>0</v>
          </cell>
          <cell r="IP1007">
            <v>0</v>
          </cell>
          <cell r="IQ1007">
            <v>0</v>
          </cell>
          <cell r="IR1007">
            <v>0</v>
          </cell>
          <cell r="IS1007">
            <v>0</v>
          </cell>
          <cell r="IT1007">
            <v>0</v>
          </cell>
          <cell r="IU1007">
            <v>0</v>
          </cell>
          <cell r="IV1007">
            <v>0</v>
          </cell>
          <cell r="IW1007">
            <v>0</v>
          </cell>
          <cell r="IX1007">
            <v>0</v>
          </cell>
          <cell r="IY1007">
            <v>0</v>
          </cell>
          <cell r="IZ1007">
            <v>0</v>
          </cell>
          <cell r="JA1007">
            <v>0</v>
          </cell>
          <cell r="JB1007">
            <v>0</v>
          </cell>
          <cell r="JC1007">
            <v>0</v>
          </cell>
          <cell r="JD1007">
            <v>0</v>
          </cell>
          <cell r="JE1007">
            <v>0</v>
          </cell>
          <cell r="JF1007">
            <v>0</v>
          </cell>
          <cell r="JG1007">
            <v>0</v>
          </cell>
          <cell r="JH1007">
            <v>0</v>
          </cell>
          <cell r="JI1007">
            <v>0</v>
          </cell>
          <cell r="JJ1007">
            <v>0</v>
          </cell>
          <cell r="JK1007">
            <v>0</v>
          </cell>
          <cell r="JL1007">
            <v>0</v>
          </cell>
          <cell r="JM1007">
            <v>0</v>
          </cell>
          <cell r="JN1007">
            <v>0</v>
          </cell>
          <cell r="JO1007">
            <v>0</v>
          </cell>
          <cell r="JP1007">
            <v>0</v>
          </cell>
          <cell r="JQ1007">
            <v>0</v>
          </cell>
        </row>
        <row r="1008">
          <cell r="D1008" t="str">
            <v>PV_.QF.MCN._.CSP.Buckaroo_Solar_2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  <cell r="EN1008">
            <v>0</v>
          </cell>
          <cell r="EO1008">
            <v>0</v>
          </cell>
          <cell r="EP1008">
            <v>0</v>
          </cell>
          <cell r="EQ1008">
            <v>0</v>
          </cell>
          <cell r="ER1008">
            <v>0</v>
          </cell>
          <cell r="ES1008">
            <v>0</v>
          </cell>
          <cell r="ET1008">
            <v>0</v>
          </cell>
          <cell r="EU1008">
            <v>0</v>
          </cell>
          <cell r="EV1008">
            <v>0</v>
          </cell>
          <cell r="EW1008">
            <v>0</v>
          </cell>
          <cell r="EX1008">
            <v>0</v>
          </cell>
          <cell r="EY1008">
            <v>0</v>
          </cell>
          <cell r="EZ1008">
            <v>0</v>
          </cell>
          <cell r="FA1008">
            <v>0</v>
          </cell>
          <cell r="FB1008">
            <v>0</v>
          </cell>
          <cell r="FC1008">
            <v>0</v>
          </cell>
          <cell r="FD1008">
            <v>0</v>
          </cell>
          <cell r="FE1008">
            <v>0</v>
          </cell>
          <cell r="FF1008">
            <v>0</v>
          </cell>
          <cell r="FG1008">
            <v>0</v>
          </cell>
          <cell r="FH1008">
            <v>0</v>
          </cell>
          <cell r="FI1008">
            <v>0</v>
          </cell>
          <cell r="FJ1008">
            <v>0</v>
          </cell>
          <cell r="FK1008">
            <v>0</v>
          </cell>
          <cell r="FL1008">
            <v>0</v>
          </cell>
          <cell r="FM1008">
            <v>0</v>
          </cell>
          <cell r="FN1008">
            <v>0</v>
          </cell>
          <cell r="FO1008">
            <v>0</v>
          </cell>
          <cell r="FP1008">
            <v>0</v>
          </cell>
          <cell r="FQ1008">
            <v>0</v>
          </cell>
          <cell r="FR1008">
            <v>0</v>
          </cell>
          <cell r="FS1008">
            <v>0</v>
          </cell>
          <cell r="FT1008">
            <v>0</v>
          </cell>
          <cell r="FU1008">
            <v>0</v>
          </cell>
          <cell r="FV1008">
            <v>0</v>
          </cell>
          <cell r="FW1008">
            <v>0</v>
          </cell>
          <cell r="FX1008">
            <v>0</v>
          </cell>
          <cell r="FY1008">
            <v>0</v>
          </cell>
          <cell r="FZ1008">
            <v>0</v>
          </cell>
          <cell r="GA1008">
            <v>0</v>
          </cell>
          <cell r="GB1008">
            <v>0</v>
          </cell>
          <cell r="GC1008">
            <v>0</v>
          </cell>
          <cell r="GD1008">
            <v>0</v>
          </cell>
          <cell r="GE1008">
            <v>0</v>
          </cell>
          <cell r="GF1008">
            <v>0</v>
          </cell>
          <cell r="GG1008">
            <v>0</v>
          </cell>
          <cell r="GH1008">
            <v>0</v>
          </cell>
          <cell r="GI1008">
            <v>0</v>
          </cell>
          <cell r="GJ1008">
            <v>0</v>
          </cell>
          <cell r="GK1008">
            <v>0</v>
          </cell>
          <cell r="GL1008">
            <v>0</v>
          </cell>
          <cell r="GM1008">
            <v>0</v>
          </cell>
          <cell r="GN1008">
            <v>0</v>
          </cell>
          <cell r="GO1008">
            <v>0</v>
          </cell>
          <cell r="GP1008">
            <v>0</v>
          </cell>
          <cell r="GQ1008">
            <v>0</v>
          </cell>
          <cell r="GR1008">
            <v>0</v>
          </cell>
          <cell r="GS1008">
            <v>0</v>
          </cell>
          <cell r="GT1008">
            <v>0</v>
          </cell>
          <cell r="GU1008">
            <v>0</v>
          </cell>
          <cell r="GV1008">
            <v>0</v>
          </cell>
          <cell r="GW1008">
            <v>0</v>
          </cell>
          <cell r="GX1008">
            <v>0</v>
          </cell>
          <cell r="GY1008">
            <v>0</v>
          </cell>
          <cell r="GZ1008">
            <v>0</v>
          </cell>
          <cell r="HA1008">
            <v>0</v>
          </cell>
          <cell r="HB1008">
            <v>0</v>
          </cell>
          <cell r="HC1008">
            <v>0</v>
          </cell>
          <cell r="HD1008">
            <v>0</v>
          </cell>
          <cell r="HE1008">
            <v>0</v>
          </cell>
          <cell r="HF1008">
            <v>0</v>
          </cell>
          <cell r="HG1008">
            <v>0</v>
          </cell>
          <cell r="HH1008">
            <v>0</v>
          </cell>
          <cell r="HI1008">
            <v>0</v>
          </cell>
          <cell r="HJ1008">
            <v>0</v>
          </cell>
          <cell r="HK1008">
            <v>0</v>
          </cell>
          <cell r="HL1008">
            <v>0</v>
          </cell>
          <cell r="HM1008">
            <v>0</v>
          </cell>
          <cell r="HN1008">
            <v>0</v>
          </cell>
          <cell r="HO1008">
            <v>0</v>
          </cell>
          <cell r="HP1008">
            <v>0</v>
          </cell>
          <cell r="HQ1008">
            <v>0</v>
          </cell>
          <cell r="HR1008">
            <v>0</v>
          </cell>
          <cell r="HS1008">
            <v>0</v>
          </cell>
          <cell r="HT1008">
            <v>0</v>
          </cell>
          <cell r="HU1008">
            <v>0</v>
          </cell>
          <cell r="HV1008">
            <v>0</v>
          </cell>
          <cell r="HW1008">
            <v>0</v>
          </cell>
          <cell r="HX1008">
            <v>0</v>
          </cell>
          <cell r="HY1008">
            <v>0</v>
          </cell>
          <cell r="HZ1008">
            <v>0</v>
          </cell>
          <cell r="IA1008">
            <v>0</v>
          </cell>
          <cell r="IB1008">
            <v>0</v>
          </cell>
          <cell r="IC1008">
            <v>0</v>
          </cell>
          <cell r="ID1008">
            <v>0</v>
          </cell>
          <cell r="IE1008">
            <v>0</v>
          </cell>
          <cell r="IF1008">
            <v>0</v>
          </cell>
          <cell r="IG1008">
            <v>0</v>
          </cell>
          <cell r="IH1008">
            <v>0</v>
          </cell>
          <cell r="II1008">
            <v>0</v>
          </cell>
          <cell r="IJ1008">
            <v>0</v>
          </cell>
          <cell r="IK1008">
            <v>0</v>
          </cell>
          <cell r="IL1008">
            <v>0</v>
          </cell>
          <cell r="IM1008">
            <v>0</v>
          </cell>
          <cell r="IN1008">
            <v>0</v>
          </cell>
          <cell r="IO1008">
            <v>0</v>
          </cell>
          <cell r="IP1008">
            <v>0</v>
          </cell>
          <cell r="IQ1008">
            <v>0</v>
          </cell>
          <cell r="IR1008">
            <v>0</v>
          </cell>
          <cell r="IS1008">
            <v>0</v>
          </cell>
          <cell r="IT1008">
            <v>0</v>
          </cell>
          <cell r="IU1008">
            <v>0</v>
          </cell>
          <cell r="IV1008">
            <v>0</v>
          </cell>
          <cell r="IW1008">
            <v>0</v>
          </cell>
          <cell r="IX1008">
            <v>0</v>
          </cell>
          <cell r="IY1008">
            <v>0</v>
          </cell>
          <cell r="IZ1008">
            <v>0</v>
          </cell>
          <cell r="JA1008">
            <v>0</v>
          </cell>
          <cell r="JB1008">
            <v>0</v>
          </cell>
          <cell r="JC1008">
            <v>0</v>
          </cell>
          <cell r="JD1008">
            <v>0</v>
          </cell>
          <cell r="JE1008">
            <v>0</v>
          </cell>
          <cell r="JF1008">
            <v>0</v>
          </cell>
          <cell r="JG1008">
            <v>0</v>
          </cell>
          <cell r="JH1008">
            <v>0</v>
          </cell>
          <cell r="JI1008">
            <v>0</v>
          </cell>
          <cell r="JJ1008">
            <v>0</v>
          </cell>
          <cell r="JK1008">
            <v>0</v>
          </cell>
          <cell r="JL1008">
            <v>0</v>
          </cell>
          <cell r="JM1008">
            <v>0</v>
          </cell>
          <cell r="JN1008">
            <v>0</v>
          </cell>
          <cell r="JO1008">
            <v>0</v>
          </cell>
          <cell r="JP1008">
            <v>0</v>
          </cell>
          <cell r="JQ1008">
            <v>0</v>
          </cell>
        </row>
        <row r="1009">
          <cell r="D1009" t="str">
            <v>PV_.QF.MCN._.CSP.Pilot_Rock_Solar_1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0</v>
          </cell>
          <cell r="FD1009">
            <v>0</v>
          </cell>
          <cell r="FE1009">
            <v>0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0</v>
          </cell>
          <cell r="FR1009">
            <v>0</v>
          </cell>
          <cell r="FS1009">
            <v>0</v>
          </cell>
          <cell r="FT1009">
            <v>0</v>
          </cell>
          <cell r="FU1009">
            <v>0</v>
          </cell>
          <cell r="FV1009">
            <v>0</v>
          </cell>
          <cell r="FW1009">
            <v>0</v>
          </cell>
          <cell r="FX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G1009">
            <v>0</v>
          </cell>
          <cell r="GH1009">
            <v>0</v>
          </cell>
          <cell r="GI1009">
            <v>0</v>
          </cell>
          <cell r="GJ1009">
            <v>0</v>
          </cell>
          <cell r="GK1009">
            <v>0</v>
          </cell>
          <cell r="GL1009">
            <v>0</v>
          </cell>
          <cell r="GM1009">
            <v>0</v>
          </cell>
          <cell r="GN1009">
            <v>0</v>
          </cell>
          <cell r="GO1009">
            <v>0</v>
          </cell>
          <cell r="GP1009">
            <v>0</v>
          </cell>
          <cell r="GQ1009">
            <v>0</v>
          </cell>
          <cell r="GR1009">
            <v>0</v>
          </cell>
          <cell r="GS1009">
            <v>0</v>
          </cell>
          <cell r="GT1009">
            <v>0</v>
          </cell>
          <cell r="GU1009">
            <v>0</v>
          </cell>
          <cell r="GV1009">
            <v>0</v>
          </cell>
          <cell r="GW1009">
            <v>0</v>
          </cell>
          <cell r="GX1009">
            <v>0</v>
          </cell>
          <cell r="GY1009">
            <v>0</v>
          </cell>
          <cell r="GZ1009">
            <v>0</v>
          </cell>
          <cell r="HA1009">
            <v>0</v>
          </cell>
          <cell r="HB1009">
            <v>0</v>
          </cell>
          <cell r="HC1009">
            <v>0</v>
          </cell>
          <cell r="HD1009">
            <v>0</v>
          </cell>
          <cell r="HE1009">
            <v>0</v>
          </cell>
          <cell r="HF1009">
            <v>0</v>
          </cell>
          <cell r="HG1009">
            <v>0</v>
          </cell>
          <cell r="HH1009">
            <v>0</v>
          </cell>
          <cell r="HI1009">
            <v>0</v>
          </cell>
          <cell r="HJ1009">
            <v>0</v>
          </cell>
          <cell r="HK1009">
            <v>0</v>
          </cell>
          <cell r="HL1009">
            <v>0</v>
          </cell>
          <cell r="HM1009">
            <v>0</v>
          </cell>
          <cell r="HN1009">
            <v>0</v>
          </cell>
          <cell r="HO1009">
            <v>0</v>
          </cell>
          <cell r="HP1009">
            <v>0</v>
          </cell>
          <cell r="HQ1009">
            <v>0</v>
          </cell>
          <cell r="HR1009">
            <v>0</v>
          </cell>
          <cell r="HS1009">
            <v>0</v>
          </cell>
          <cell r="HT1009">
            <v>0</v>
          </cell>
          <cell r="HU1009">
            <v>0</v>
          </cell>
          <cell r="HV1009">
            <v>0</v>
          </cell>
          <cell r="HW1009">
            <v>0</v>
          </cell>
          <cell r="HX1009">
            <v>0</v>
          </cell>
          <cell r="HY1009">
            <v>0</v>
          </cell>
          <cell r="HZ1009">
            <v>0</v>
          </cell>
          <cell r="IA1009">
            <v>0</v>
          </cell>
          <cell r="IB1009">
            <v>0</v>
          </cell>
          <cell r="IC1009">
            <v>0</v>
          </cell>
          <cell r="ID1009">
            <v>0</v>
          </cell>
          <cell r="IE1009">
            <v>0</v>
          </cell>
          <cell r="IF1009">
            <v>0</v>
          </cell>
          <cell r="IG1009">
            <v>0</v>
          </cell>
          <cell r="IH1009">
            <v>0</v>
          </cell>
          <cell r="II1009">
            <v>0</v>
          </cell>
          <cell r="IJ1009">
            <v>0</v>
          </cell>
          <cell r="IK1009">
            <v>0</v>
          </cell>
          <cell r="IL1009">
            <v>0</v>
          </cell>
          <cell r="IM1009">
            <v>0</v>
          </cell>
          <cell r="IN1009">
            <v>0</v>
          </cell>
          <cell r="IO1009">
            <v>0</v>
          </cell>
          <cell r="IP1009">
            <v>0</v>
          </cell>
          <cell r="IQ1009">
            <v>0</v>
          </cell>
          <cell r="IR1009">
            <v>0</v>
          </cell>
          <cell r="IS1009">
            <v>0</v>
          </cell>
          <cell r="IT1009">
            <v>0</v>
          </cell>
          <cell r="IU1009">
            <v>0</v>
          </cell>
          <cell r="IV1009">
            <v>0</v>
          </cell>
          <cell r="IW1009">
            <v>0</v>
          </cell>
          <cell r="IX1009">
            <v>0</v>
          </cell>
          <cell r="IY1009">
            <v>0</v>
          </cell>
          <cell r="IZ1009">
            <v>0</v>
          </cell>
          <cell r="JA1009">
            <v>0</v>
          </cell>
          <cell r="JB1009">
            <v>0</v>
          </cell>
          <cell r="JC1009">
            <v>0</v>
          </cell>
          <cell r="JD1009">
            <v>0</v>
          </cell>
          <cell r="JE1009">
            <v>0</v>
          </cell>
          <cell r="JF1009">
            <v>0</v>
          </cell>
          <cell r="JG1009">
            <v>0</v>
          </cell>
          <cell r="JH1009">
            <v>0</v>
          </cell>
          <cell r="JI1009">
            <v>0</v>
          </cell>
          <cell r="JJ1009">
            <v>0</v>
          </cell>
          <cell r="JK1009">
            <v>0</v>
          </cell>
          <cell r="JL1009">
            <v>0</v>
          </cell>
          <cell r="JM1009">
            <v>0</v>
          </cell>
          <cell r="JN1009">
            <v>0</v>
          </cell>
          <cell r="JO1009">
            <v>0</v>
          </cell>
          <cell r="JP1009">
            <v>0</v>
          </cell>
          <cell r="JQ1009">
            <v>0</v>
          </cell>
        </row>
        <row r="1010">
          <cell r="D1010" t="str">
            <v>PV_.QF.MCN._.CSP.Pilot_Rock_Solar_2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  <cell r="EN1010">
            <v>0</v>
          </cell>
          <cell r="EO1010">
            <v>0</v>
          </cell>
          <cell r="EP1010">
            <v>0</v>
          </cell>
          <cell r="EQ1010">
            <v>0</v>
          </cell>
          <cell r="ER1010">
            <v>0</v>
          </cell>
          <cell r="ES1010">
            <v>0</v>
          </cell>
          <cell r="ET1010">
            <v>0</v>
          </cell>
          <cell r="EU1010">
            <v>0</v>
          </cell>
          <cell r="EV1010">
            <v>0</v>
          </cell>
          <cell r="EW1010">
            <v>0</v>
          </cell>
          <cell r="EX1010">
            <v>0</v>
          </cell>
          <cell r="EY1010">
            <v>0</v>
          </cell>
          <cell r="EZ1010">
            <v>0</v>
          </cell>
          <cell r="FA1010">
            <v>0</v>
          </cell>
          <cell r="FB1010">
            <v>0</v>
          </cell>
          <cell r="FC1010">
            <v>0</v>
          </cell>
          <cell r="FD1010">
            <v>0</v>
          </cell>
          <cell r="FE1010">
            <v>0</v>
          </cell>
          <cell r="FF1010">
            <v>0</v>
          </cell>
          <cell r="FG1010">
            <v>0</v>
          </cell>
          <cell r="FH1010">
            <v>0</v>
          </cell>
          <cell r="FI1010">
            <v>0</v>
          </cell>
          <cell r="FJ1010">
            <v>0</v>
          </cell>
          <cell r="FK1010">
            <v>0</v>
          </cell>
          <cell r="FL1010">
            <v>0</v>
          </cell>
          <cell r="FM1010">
            <v>0</v>
          </cell>
          <cell r="FN1010">
            <v>0</v>
          </cell>
          <cell r="FO1010">
            <v>0</v>
          </cell>
          <cell r="FP1010">
            <v>0</v>
          </cell>
          <cell r="FQ1010">
            <v>0</v>
          </cell>
          <cell r="FR1010">
            <v>0</v>
          </cell>
          <cell r="FS1010">
            <v>0</v>
          </cell>
          <cell r="FT1010">
            <v>0</v>
          </cell>
          <cell r="FU1010">
            <v>0</v>
          </cell>
          <cell r="FV1010">
            <v>0</v>
          </cell>
          <cell r="FW1010">
            <v>0</v>
          </cell>
          <cell r="FX1010">
            <v>0</v>
          </cell>
          <cell r="FY1010">
            <v>0</v>
          </cell>
          <cell r="FZ1010">
            <v>0</v>
          </cell>
          <cell r="GA1010">
            <v>0</v>
          </cell>
          <cell r="GB1010">
            <v>0</v>
          </cell>
          <cell r="GC1010">
            <v>0</v>
          </cell>
          <cell r="GD1010">
            <v>0</v>
          </cell>
          <cell r="GE1010">
            <v>0</v>
          </cell>
          <cell r="GF1010">
            <v>0</v>
          </cell>
          <cell r="GG1010">
            <v>0</v>
          </cell>
          <cell r="GH1010">
            <v>0</v>
          </cell>
          <cell r="GI1010">
            <v>0</v>
          </cell>
          <cell r="GJ1010">
            <v>0</v>
          </cell>
          <cell r="GK1010">
            <v>0</v>
          </cell>
          <cell r="GL1010">
            <v>0</v>
          </cell>
          <cell r="GM1010">
            <v>0</v>
          </cell>
          <cell r="GN1010">
            <v>0</v>
          </cell>
          <cell r="GO1010">
            <v>0</v>
          </cell>
          <cell r="GP1010">
            <v>0</v>
          </cell>
          <cell r="GQ1010">
            <v>0</v>
          </cell>
          <cell r="GR1010">
            <v>0</v>
          </cell>
          <cell r="GS1010">
            <v>0</v>
          </cell>
          <cell r="GT1010">
            <v>0</v>
          </cell>
          <cell r="GU1010">
            <v>0</v>
          </cell>
          <cell r="GV1010">
            <v>0</v>
          </cell>
          <cell r="GW1010">
            <v>0</v>
          </cell>
          <cell r="GX1010">
            <v>0</v>
          </cell>
          <cell r="GY1010">
            <v>0</v>
          </cell>
          <cell r="GZ1010">
            <v>0</v>
          </cell>
          <cell r="HA1010">
            <v>0</v>
          </cell>
          <cell r="HB1010">
            <v>0</v>
          </cell>
          <cell r="HC1010">
            <v>0</v>
          </cell>
          <cell r="HD1010">
            <v>0</v>
          </cell>
          <cell r="HE1010">
            <v>0</v>
          </cell>
          <cell r="HF1010">
            <v>0</v>
          </cell>
          <cell r="HG1010">
            <v>0</v>
          </cell>
          <cell r="HH1010">
            <v>0</v>
          </cell>
          <cell r="HI1010">
            <v>0</v>
          </cell>
          <cell r="HJ1010">
            <v>0</v>
          </cell>
          <cell r="HK1010">
            <v>0</v>
          </cell>
          <cell r="HL1010">
            <v>0</v>
          </cell>
          <cell r="HM1010">
            <v>0</v>
          </cell>
          <cell r="HN1010">
            <v>0</v>
          </cell>
          <cell r="HO1010">
            <v>0</v>
          </cell>
          <cell r="HP1010">
            <v>0</v>
          </cell>
          <cell r="HQ1010">
            <v>0</v>
          </cell>
          <cell r="HR1010">
            <v>0</v>
          </cell>
          <cell r="HS1010">
            <v>0</v>
          </cell>
          <cell r="HT1010">
            <v>0</v>
          </cell>
          <cell r="HU1010">
            <v>0</v>
          </cell>
          <cell r="HV1010">
            <v>0</v>
          </cell>
          <cell r="HW1010">
            <v>0</v>
          </cell>
          <cell r="HX1010">
            <v>0</v>
          </cell>
          <cell r="HY1010">
            <v>0</v>
          </cell>
          <cell r="HZ1010">
            <v>0</v>
          </cell>
          <cell r="IA1010">
            <v>0</v>
          </cell>
          <cell r="IB1010">
            <v>0</v>
          </cell>
          <cell r="IC1010">
            <v>0</v>
          </cell>
          <cell r="ID1010">
            <v>0</v>
          </cell>
          <cell r="IE1010">
            <v>0</v>
          </cell>
          <cell r="IF1010">
            <v>0</v>
          </cell>
          <cell r="IG1010">
            <v>0</v>
          </cell>
          <cell r="IH1010">
            <v>0</v>
          </cell>
          <cell r="II1010">
            <v>0</v>
          </cell>
          <cell r="IJ1010">
            <v>0</v>
          </cell>
          <cell r="IK1010">
            <v>0</v>
          </cell>
          <cell r="IL1010">
            <v>0</v>
          </cell>
          <cell r="IM1010">
            <v>0</v>
          </cell>
          <cell r="IN1010">
            <v>0</v>
          </cell>
          <cell r="IO1010">
            <v>0</v>
          </cell>
          <cell r="IP1010">
            <v>0</v>
          </cell>
          <cell r="IQ1010">
            <v>0</v>
          </cell>
          <cell r="IR1010">
            <v>0</v>
          </cell>
          <cell r="IS1010">
            <v>0</v>
          </cell>
          <cell r="IT1010">
            <v>0</v>
          </cell>
          <cell r="IU1010">
            <v>0</v>
          </cell>
          <cell r="IV1010">
            <v>0</v>
          </cell>
          <cell r="IW1010">
            <v>0</v>
          </cell>
          <cell r="IX1010">
            <v>0</v>
          </cell>
          <cell r="IY1010">
            <v>0</v>
          </cell>
          <cell r="IZ1010">
            <v>0</v>
          </cell>
          <cell r="JA1010">
            <v>0</v>
          </cell>
          <cell r="JB1010">
            <v>0</v>
          </cell>
          <cell r="JC1010">
            <v>0</v>
          </cell>
          <cell r="JD1010">
            <v>0</v>
          </cell>
          <cell r="JE1010">
            <v>0</v>
          </cell>
          <cell r="JF1010">
            <v>0</v>
          </cell>
          <cell r="JG1010">
            <v>0</v>
          </cell>
          <cell r="JH1010">
            <v>0</v>
          </cell>
          <cell r="JI1010">
            <v>0</v>
          </cell>
          <cell r="JJ1010">
            <v>0</v>
          </cell>
          <cell r="JK1010">
            <v>0</v>
          </cell>
          <cell r="JL1010">
            <v>0</v>
          </cell>
          <cell r="JM1010">
            <v>0</v>
          </cell>
          <cell r="JN1010">
            <v>0</v>
          </cell>
          <cell r="JO1010">
            <v>0</v>
          </cell>
          <cell r="JP1010">
            <v>0</v>
          </cell>
          <cell r="JQ1010">
            <v>0</v>
          </cell>
        </row>
        <row r="1011">
          <cell r="D1011" t="str">
            <v>PV_.QF.MCN._.CSP.Tutuilla_Solar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  <cell r="EN1011">
            <v>0</v>
          </cell>
          <cell r="EO1011">
            <v>0</v>
          </cell>
          <cell r="EP1011">
            <v>0</v>
          </cell>
          <cell r="EQ1011">
            <v>0</v>
          </cell>
          <cell r="ER1011">
            <v>0</v>
          </cell>
          <cell r="ES1011">
            <v>0</v>
          </cell>
          <cell r="ET1011">
            <v>0</v>
          </cell>
          <cell r="EU1011">
            <v>0</v>
          </cell>
          <cell r="EV1011">
            <v>0</v>
          </cell>
          <cell r="EW1011">
            <v>0</v>
          </cell>
          <cell r="EX1011">
            <v>0</v>
          </cell>
          <cell r="EY1011">
            <v>0</v>
          </cell>
          <cell r="EZ1011">
            <v>0</v>
          </cell>
          <cell r="FA1011">
            <v>0</v>
          </cell>
          <cell r="FB1011">
            <v>0</v>
          </cell>
          <cell r="FC1011">
            <v>0</v>
          </cell>
          <cell r="FD1011">
            <v>0</v>
          </cell>
          <cell r="FE1011">
            <v>0</v>
          </cell>
          <cell r="FF1011">
            <v>0</v>
          </cell>
          <cell r="FG1011">
            <v>0</v>
          </cell>
          <cell r="FH1011">
            <v>0</v>
          </cell>
          <cell r="FI1011">
            <v>0</v>
          </cell>
          <cell r="FJ1011">
            <v>0</v>
          </cell>
          <cell r="FK1011">
            <v>0</v>
          </cell>
          <cell r="FL1011">
            <v>0</v>
          </cell>
          <cell r="FM1011">
            <v>0</v>
          </cell>
          <cell r="FN1011">
            <v>0</v>
          </cell>
          <cell r="FO1011">
            <v>0</v>
          </cell>
          <cell r="FP1011">
            <v>0</v>
          </cell>
          <cell r="FQ1011">
            <v>0</v>
          </cell>
          <cell r="FR1011">
            <v>0</v>
          </cell>
          <cell r="FS1011">
            <v>0</v>
          </cell>
          <cell r="FT1011">
            <v>0</v>
          </cell>
          <cell r="FU1011">
            <v>0</v>
          </cell>
          <cell r="FV1011">
            <v>0</v>
          </cell>
          <cell r="FW1011">
            <v>0</v>
          </cell>
          <cell r="FX1011">
            <v>0</v>
          </cell>
          <cell r="FY1011">
            <v>0</v>
          </cell>
          <cell r="FZ1011">
            <v>0</v>
          </cell>
          <cell r="GA1011">
            <v>0</v>
          </cell>
          <cell r="GB1011">
            <v>0</v>
          </cell>
          <cell r="GC1011">
            <v>0</v>
          </cell>
          <cell r="GD1011">
            <v>0</v>
          </cell>
          <cell r="GE1011">
            <v>0</v>
          </cell>
          <cell r="GF1011">
            <v>0</v>
          </cell>
          <cell r="GG1011">
            <v>0</v>
          </cell>
          <cell r="GH1011">
            <v>0</v>
          </cell>
          <cell r="GI1011">
            <v>0</v>
          </cell>
          <cell r="GJ1011">
            <v>0</v>
          </cell>
          <cell r="GK1011">
            <v>0</v>
          </cell>
          <cell r="GL1011">
            <v>0</v>
          </cell>
          <cell r="GM1011">
            <v>0</v>
          </cell>
          <cell r="GN1011">
            <v>0</v>
          </cell>
          <cell r="GO1011">
            <v>0</v>
          </cell>
          <cell r="GP1011">
            <v>0</v>
          </cell>
          <cell r="GQ1011">
            <v>0</v>
          </cell>
          <cell r="GR1011">
            <v>0</v>
          </cell>
          <cell r="GS1011">
            <v>0</v>
          </cell>
          <cell r="GT1011">
            <v>0</v>
          </cell>
          <cell r="GU1011">
            <v>0</v>
          </cell>
          <cell r="GV1011">
            <v>0</v>
          </cell>
          <cell r="GW1011">
            <v>0</v>
          </cell>
          <cell r="GX1011">
            <v>0</v>
          </cell>
          <cell r="GY1011">
            <v>0</v>
          </cell>
          <cell r="GZ1011">
            <v>0</v>
          </cell>
          <cell r="HA1011">
            <v>0</v>
          </cell>
          <cell r="HB1011">
            <v>0</v>
          </cell>
          <cell r="HC1011">
            <v>0</v>
          </cell>
          <cell r="HD1011">
            <v>0</v>
          </cell>
          <cell r="HE1011">
            <v>0</v>
          </cell>
          <cell r="HF1011">
            <v>0</v>
          </cell>
          <cell r="HG1011">
            <v>0</v>
          </cell>
          <cell r="HH1011">
            <v>0</v>
          </cell>
          <cell r="HI1011">
            <v>0</v>
          </cell>
          <cell r="HJ1011">
            <v>0</v>
          </cell>
          <cell r="HK1011">
            <v>0</v>
          </cell>
          <cell r="HL1011">
            <v>0</v>
          </cell>
          <cell r="HM1011">
            <v>0</v>
          </cell>
          <cell r="HN1011">
            <v>0</v>
          </cell>
          <cell r="HO1011">
            <v>0</v>
          </cell>
          <cell r="HP1011">
            <v>0</v>
          </cell>
          <cell r="HQ1011">
            <v>0</v>
          </cell>
          <cell r="HR1011">
            <v>0</v>
          </cell>
          <cell r="HS1011">
            <v>0</v>
          </cell>
          <cell r="HT1011">
            <v>0</v>
          </cell>
          <cell r="HU1011">
            <v>0</v>
          </cell>
          <cell r="HV1011">
            <v>0</v>
          </cell>
          <cell r="HW1011">
            <v>0</v>
          </cell>
          <cell r="HX1011">
            <v>0</v>
          </cell>
          <cell r="HY1011">
            <v>0</v>
          </cell>
          <cell r="HZ1011">
            <v>0</v>
          </cell>
          <cell r="IA1011">
            <v>0</v>
          </cell>
          <cell r="IB1011">
            <v>0</v>
          </cell>
          <cell r="IC1011">
            <v>0</v>
          </cell>
          <cell r="ID1011">
            <v>0</v>
          </cell>
          <cell r="IE1011">
            <v>0</v>
          </cell>
          <cell r="IF1011">
            <v>0</v>
          </cell>
          <cell r="IG1011">
            <v>0</v>
          </cell>
          <cell r="IH1011">
            <v>0</v>
          </cell>
          <cell r="II1011">
            <v>0</v>
          </cell>
          <cell r="IJ1011">
            <v>0</v>
          </cell>
          <cell r="IK1011">
            <v>0</v>
          </cell>
          <cell r="IL1011">
            <v>0</v>
          </cell>
          <cell r="IM1011">
            <v>0</v>
          </cell>
          <cell r="IN1011">
            <v>0</v>
          </cell>
          <cell r="IO1011">
            <v>0</v>
          </cell>
          <cell r="IP1011">
            <v>0</v>
          </cell>
          <cell r="IQ1011">
            <v>0</v>
          </cell>
          <cell r="IR1011">
            <v>0</v>
          </cell>
          <cell r="IS1011">
            <v>0</v>
          </cell>
          <cell r="IT1011">
            <v>0</v>
          </cell>
          <cell r="IU1011">
            <v>0</v>
          </cell>
          <cell r="IV1011">
            <v>0</v>
          </cell>
          <cell r="IW1011">
            <v>0</v>
          </cell>
          <cell r="IX1011">
            <v>0</v>
          </cell>
          <cell r="IY1011">
            <v>0</v>
          </cell>
          <cell r="IZ1011">
            <v>0</v>
          </cell>
          <cell r="JA1011">
            <v>0</v>
          </cell>
          <cell r="JB1011">
            <v>0</v>
          </cell>
          <cell r="JC1011">
            <v>0</v>
          </cell>
          <cell r="JD1011">
            <v>0</v>
          </cell>
          <cell r="JE1011">
            <v>0</v>
          </cell>
          <cell r="JF1011">
            <v>0</v>
          </cell>
          <cell r="JG1011">
            <v>0</v>
          </cell>
          <cell r="JH1011">
            <v>0</v>
          </cell>
          <cell r="JI1011">
            <v>0</v>
          </cell>
          <cell r="JJ1011">
            <v>0</v>
          </cell>
          <cell r="JK1011">
            <v>0</v>
          </cell>
          <cell r="JL1011">
            <v>0</v>
          </cell>
          <cell r="JM1011">
            <v>0</v>
          </cell>
          <cell r="JN1011">
            <v>0</v>
          </cell>
          <cell r="JO1011">
            <v>0</v>
          </cell>
          <cell r="JP1011">
            <v>0</v>
          </cell>
          <cell r="JQ1011">
            <v>0</v>
          </cell>
        </row>
        <row r="1012">
          <cell r="D1012" t="str">
            <v>PV_.QF.NCA._.CSP.Blackwell_Creek_Solar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  <cell r="EN1012">
            <v>0</v>
          </cell>
          <cell r="EO1012">
            <v>0</v>
          </cell>
          <cell r="EP1012">
            <v>0</v>
          </cell>
          <cell r="EQ1012">
            <v>0</v>
          </cell>
          <cell r="ER1012">
            <v>0</v>
          </cell>
          <cell r="ES1012">
            <v>0</v>
          </cell>
          <cell r="ET1012">
            <v>0</v>
          </cell>
          <cell r="EU1012">
            <v>0</v>
          </cell>
          <cell r="EV1012">
            <v>0</v>
          </cell>
          <cell r="EW1012">
            <v>0</v>
          </cell>
          <cell r="EX1012">
            <v>0</v>
          </cell>
          <cell r="EY1012">
            <v>0</v>
          </cell>
          <cell r="EZ1012">
            <v>0</v>
          </cell>
          <cell r="FA1012">
            <v>0</v>
          </cell>
          <cell r="FB1012">
            <v>0</v>
          </cell>
          <cell r="FC1012">
            <v>0</v>
          </cell>
          <cell r="FD1012">
            <v>0</v>
          </cell>
          <cell r="FE1012">
            <v>0</v>
          </cell>
          <cell r="FF1012">
            <v>0</v>
          </cell>
          <cell r="FG1012">
            <v>0</v>
          </cell>
          <cell r="FH1012">
            <v>0</v>
          </cell>
          <cell r="FI1012">
            <v>0</v>
          </cell>
          <cell r="FJ1012">
            <v>0</v>
          </cell>
          <cell r="FK1012">
            <v>0</v>
          </cell>
          <cell r="FL1012">
            <v>0</v>
          </cell>
          <cell r="FM1012">
            <v>0</v>
          </cell>
          <cell r="FN1012">
            <v>0</v>
          </cell>
          <cell r="FO1012">
            <v>0</v>
          </cell>
          <cell r="FP1012">
            <v>0</v>
          </cell>
          <cell r="FQ1012">
            <v>0</v>
          </cell>
          <cell r="FR1012">
            <v>0</v>
          </cell>
          <cell r="FS1012">
            <v>0</v>
          </cell>
          <cell r="FT1012">
            <v>0</v>
          </cell>
          <cell r="FU1012">
            <v>0</v>
          </cell>
          <cell r="FV1012">
            <v>0</v>
          </cell>
          <cell r="FW1012">
            <v>0</v>
          </cell>
          <cell r="FX1012">
            <v>0</v>
          </cell>
          <cell r="FY1012">
            <v>0</v>
          </cell>
          <cell r="FZ1012">
            <v>0</v>
          </cell>
          <cell r="GA1012">
            <v>0</v>
          </cell>
          <cell r="GB1012">
            <v>0</v>
          </cell>
          <cell r="GC1012">
            <v>0</v>
          </cell>
          <cell r="GD1012">
            <v>0</v>
          </cell>
          <cell r="GE1012">
            <v>0</v>
          </cell>
          <cell r="GF1012">
            <v>0</v>
          </cell>
          <cell r="GG1012">
            <v>0</v>
          </cell>
          <cell r="GH1012">
            <v>0</v>
          </cell>
          <cell r="GI1012">
            <v>0</v>
          </cell>
          <cell r="GJ1012">
            <v>0</v>
          </cell>
          <cell r="GK1012">
            <v>0</v>
          </cell>
          <cell r="GL1012">
            <v>0</v>
          </cell>
          <cell r="GM1012">
            <v>0</v>
          </cell>
          <cell r="GN1012">
            <v>0</v>
          </cell>
          <cell r="GO1012">
            <v>0</v>
          </cell>
          <cell r="GP1012">
            <v>0</v>
          </cell>
          <cell r="GQ1012">
            <v>0</v>
          </cell>
          <cell r="GR1012">
            <v>0</v>
          </cell>
          <cell r="GS1012">
            <v>0</v>
          </cell>
          <cell r="GT1012">
            <v>0</v>
          </cell>
          <cell r="GU1012">
            <v>0</v>
          </cell>
          <cell r="GV1012">
            <v>0</v>
          </cell>
          <cell r="GW1012">
            <v>0</v>
          </cell>
          <cell r="GX1012">
            <v>0</v>
          </cell>
          <cell r="GY1012">
            <v>0</v>
          </cell>
          <cell r="GZ1012">
            <v>0</v>
          </cell>
          <cell r="HA1012">
            <v>0</v>
          </cell>
          <cell r="HB1012">
            <v>0</v>
          </cell>
          <cell r="HC1012">
            <v>0</v>
          </cell>
          <cell r="HD1012">
            <v>0</v>
          </cell>
          <cell r="HE1012">
            <v>0</v>
          </cell>
          <cell r="HF1012">
            <v>0</v>
          </cell>
          <cell r="HG1012">
            <v>0</v>
          </cell>
          <cell r="HH1012">
            <v>0</v>
          </cell>
          <cell r="HI1012">
            <v>0</v>
          </cell>
          <cell r="HJ1012">
            <v>0</v>
          </cell>
          <cell r="HK1012">
            <v>0</v>
          </cell>
          <cell r="HL1012">
            <v>0</v>
          </cell>
          <cell r="HM1012">
            <v>0</v>
          </cell>
          <cell r="HN1012">
            <v>0</v>
          </cell>
          <cell r="HO1012">
            <v>0</v>
          </cell>
          <cell r="HP1012">
            <v>0</v>
          </cell>
          <cell r="HQ1012">
            <v>0</v>
          </cell>
          <cell r="HR1012">
            <v>0</v>
          </cell>
          <cell r="HS1012">
            <v>0</v>
          </cell>
          <cell r="HT1012">
            <v>0</v>
          </cell>
          <cell r="HU1012">
            <v>0</v>
          </cell>
          <cell r="HV1012">
            <v>0</v>
          </cell>
          <cell r="HW1012">
            <v>0</v>
          </cell>
          <cell r="HX1012">
            <v>0</v>
          </cell>
          <cell r="HY1012">
            <v>0</v>
          </cell>
          <cell r="HZ1012">
            <v>0</v>
          </cell>
          <cell r="IA1012">
            <v>0</v>
          </cell>
          <cell r="IB1012">
            <v>0</v>
          </cell>
          <cell r="IC1012">
            <v>0</v>
          </cell>
          <cell r="ID1012">
            <v>0</v>
          </cell>
          <cell r="IE1012">
            <v>0</v>
          </cell>
          <cell r="IF1012">
            <v>0</v>
          </cell>
          <cell r="IG1012">
            <v>0</v>
          </cell>
          <cell r="IH1012">
            <v>0</v>
          </cell>
          <cell r="II1012">
            <v>0</v>
          </cell>
          <cell r="IJ1012">
            <v>0</v>
          </cell>
          <cell r="IK1012">
            <v>0</v>
          </cell>
          <cell r="IL1012">
            <v>0</v>
          </cell>
          <cell r="IM1012">
            <v>0</v>
          </cell>
          <cell r="IN1012">
            <v>0</v>
          </cell>
          <cell r="IO1012">
            <v>0</v>
          </cell>
          <cell r="IP1012">
            <v>0</v>
          </cell>
          <cell r="IQ1012">
            <v>0</v>
          </cell>
          <cell r="IR1012">
            <v>0</v>
          </cell>
          <cell r="IS1012">
            <v>0</v>
          </cell>
          <cell r="IT1012">
            <v>0</v>
          </cell>
          <cell r="IU1012">
            <v>0</v>
          </cell>
          <cell r="IV1012">
            <v>0</v>
          </cell>
          <cell r="IW1012">
            <v>0</v>
          </cell>
          <cell r="IX1012">
            <v>0</v>
          </cell>
          <cell r="IY1012">
            <v>0</v>
          </cell>
          <cell r="IZ1012">
            <v>0</v>
          </cell>
          <cell r="JA1012">
            <v>0</v>
          </cell>
          <cell r="JB1012">
            <v>0</v>
          </cell>
          <cell r="JC1012">
            <v>0</v>
          </cell>
          <cell r="JD1012">
            <v>0</v>
          </cell>
          <cell r="JE1012">
            <v>0</v>
          </cell>
          <cell r="JF1012">
            <v>0</v>
          </cell>
          <cell r="JG1012">
            <v>0</v>
          </cell>
          <cell r="JH1012">
            <v>0</v>
          </cell>
          <cell r="JI1012">
            <v>0</v>
          </cell>
          <cell r="JJ1012">
            <v>0</v>
          </cell>
          <cell r="JK1012">
            <v>0</v>
          </cell>
          <cell r="JL1012">
            <v>0</v>
          </cell>
          <cell r="JM1012">
            <v>0</v>
          </cell>
          <cell r="JN1012">
            <v>0</v>
          </cell>
          <cell r="JO1012">
            <v>0</v>
          </cell>
          <cell r="JP1012">
            <v>0</v>
          </cell>
          <cell r="JQ1012">
            <v>0</v>
          </cell>
        </row>
        <row r="1013">
          <cell r="D1013" t="str">
            <v>PV_.QF.NCA._.CSP.Canyonville_Solar_1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  <cell r="EN1013">
            <v>0</v>
          </cell>
          <cell r="EO1013">
            <v>0</v>
          </cell>
          <cell r="EP1013">
            <v>0</v>
          </cell>
          <cell r="EQ1013">
            <v>0</v>
          </cell>
          <cell r="ER1013">
            <v>0</v>
          </cell>
          <cell r="ES1013">
            <v>0</v>
          </cell>
          <cell r="ET1013">
            <v>0</v>
          </cell>
          <cell r="EU1013">
            <v>0</v>
          </cell>
          <cell r="EV1013">
            <v>0</v>
          </cell>
          <cell r="EW1013">
            <v>0</v>
          </cell>
          <cell r="EX1013">
            <v>0</v>
          </cell>
          <cell r="EY1013">
            <v>0</v>
          </cell>
          <cell r="EZ1013">
            <v>0</v>
          </cell>
          <cell r="FA1013">
            <v>0</v>
          </cell>
          <cell r="FB1013">
            <v>0</v>
          </cell>
          <cell r="FC1013">
            <v>0</v>
          </cell>
          <cell r="FD1013">
            <v>0</v>
          </cell>
          <cell r="FE1013">
            <v>0</v>
          </cell>
          <cell r="FF1013">
            <v>0</v>
          </cell>
          <cell r="FG1013">
            <v>0</v>
          </cell>
          <cell r="FH1013">
            <v>0</v>
          </cell>
          <cell r="FI1013">
            <v>0</v>
          </cell>
          <cell r="FJ1013">
            <v>0</v>
          </cell>
          <cell r="FK1013">
            <v>0</v>
          </cell>
          <cell r="FL1013">
            <v>0</v>
          </cell>
          <cell r="FM1013">
            <v>0</v>
          </cell>
          <cell r="FN1013">
            <v>0</v>
          </cell>
          <cell r="FO1013">
            <v>0</v>
          </cell>
          <cell r="FP1013">
            <v>0</v>
          </cell>
          <cell r="FQ1013">
            <v>0</v>
          </cell>
          <cell r="FR1013">
            <v>0</v>
          </cell>
          <cell r="FS1013">
            <v>0</v>
          </cell>
          <cell r="FT1013">
            <v>0</v>
          </cell>
          <cell r="FU1013">
            <v>0</v>
          </cell>
          <cell r="FV1013">
            <v>0</v>
          </cell>
          <cell r="FW1013">
            <v>0</v>
          </cell>
          <cell r="FX1013">
            <v>0</v>
          </cell>
          <cell r="FY1013">
            <v>0</v>
          </cell>
          <cell r="FZ1013">
            <v>0</v>
          </cell>
          <cell r="GA1013">
            <v>0</v>
          </cell>
          <cell r="GB1013">
            <v>0</v>
          </cell>
          <cell r="GC1013">
            <v>0</v>
          </cell>
          <cell r="GD1013">
            <v>0</v>
          </cell>
          <cell r="GE1013">
            <v>0</v>
          </cell>
          <cell r="GF1013">
            <v>0</v>
          </cell>
          <cell r="GG1013">
            <v>0</v>
          </cell>
          <cell r="GH1013">
            <v>0</v>
          </cell>
          <cell r="GI1013">
            <v>0</v>
          </cell>
          <cell r="GJ1013">
            <v>0</v>
          </cell>
          <cell r="GK1013">
            <v>0</v>
          </cell>
          <cell r="GL1013">
            <v>0</v>
          </cell>
          <cell r="GM1013">
            <v>0</v>
          </cell>
          <cell r="GN1013">
            <v>0</v>
          </cell>
          <cell r="GO1013">
            <v>0</v>
          </cell>
          <cell r="GP1013">
            <v>0</v>
          </cell>
          <cell r="GQ1013">
            <v>0</v>
          </cell>
          <cell r="GR1013">
            <v>0</v>
          </cell>
          <cell r="GS1013">
            <v>0</v>
          </cell>
          <cell r="GT1013">
            <v>0</v>
          </cell>
          <cell r="GU1013">
            <v>0</v>
          </cell>
          <cell r="GV1013">
            <v>0</v>
          </cell>
          <cell r="GW1013">
            <v>0</v>
          </cell>
          <cell r="GX1013">
            <v>0</v>
          </cell>
          <cell r="GY1013">
            <v>0</v>
          </cell>
          <cell r="GZ1013">
            <v>0</v>
          </cell>
          <cell r="HA1013">
            <v>0</v>
          </cell>
          <cell r="HB1013">
            <v>0</v>
          </cell>
          <cell r="HC1013">
            <v>0</v>
          </cell>
          <cell r="HD1013">
            <v>0</v>
          </cell>
          <cell r="HE1013">
            <v>0</v>
          </cell>
          <cell r="HF1013">
            <v>0</v>
          </cell>
          <cell r="HG1013">
            <v>0</v>
          </cell>
          <cell r="HH1013">
            <v>0</v>
          </cell>
          <cell r="HI1013">
            <v>0</v>
          </cell>
          <cell r="HJ1013">
            <v>0</v>
          </cell>
          <cell r="HK1013">
            <v>0</v>
          </cell>
          <cell r="HL1013">
            <v>0</v>
          </cell>
          <cell r="HM1013">
            <v>0</v>
          </cell>
          <cell r="HN1013">
            <v>0</v>
          </cell>
          <cell r="HO1013">
            <v>0</v>
          </cell>
          <cell r="HP1013">
            <v>0</v>
          </cell>
          <cell r="HQ1013">
            <v>0</v>
          </cell>
          <cell r="HR1013">
            <v>0</v>
          </cell>
          <cell r="HS1013">
            <v>0</v>
          </cell>
          <cell r="HT1013">
            <v>0</v>
          </cell>
          <cell r="HU1013">
            <v>0</v>
          </cell>
          <cell r="HV1013">
            <v>0</v>
          </cell>
          <cell r="HW1013">
            <v>0</v>
          </cell>
          <cell r="HX1013">
            <v>0</v>
          </cell>
          <cell r="HY1013">
            <v>0</v>
          </cell>
          <cell r="HZ1013">
            <v>0</v>
          </cell>
          <cell r="IA1013">
            <v>0</v>
          </cell>
          <cell r="IB1013">
            <v>0</v>
          </cell>
          <cell r="IC1013">
            <v>0</v>
          </cell>
          <cell r="ID1013">
            <v>0</v>
          </cell>
          <cell r="IE1013">
            <v>0</v>
          </cell>
          <cell r="IF1013">
            <v>0</v>
          </cell>
          <cell r="IG1013">
            <v>0</v>
          </cell>
          <cell r="IH1013">
            <v>0</v>
          </cell>
          <cell r="II1013">
            <v>0</v>
          </cell>
          <cell r="IJ1013">
            <v>0</v>
          </cell>
          <cell r="IK1013">
            <v>0</v>
          </cell>
          <cell r="IL1013">
            <v>0</v>
          </cell>
          <cell r="IM1013">
            <v>0</v>
          </cell>
          <cell r="IN1013">
            <v>0</v>
          </cell>
          <cell r="IO1013">
            <v>0</v>
          </cell>
          <cell r="IP1013">
            <v>0</v>
          </cell>
          <cell r="IQ1013">
            <v>0</v>
          </cell>
          <cell r="IR1013">
            <v>0</v>
          </cell>
          <cell r="IS1013">
            <v>0</v>
          </cell>
          <cell r="IT1013">
            <v>0</v>
          </cell>
          <cell r="IU1013">
            <v>0</v>
          </cell>
          <cell r="IV1013">
            <v>0</v>
          </cell>
          <cell r="IW1013">
            <v>0</v>
          </cell>
          <cell r="IX1013">
            <v>0</v>
          </cell>
          <cell r="IY1013">
            <v>0</v>
          </cell>
          <cell r="IZ1013">
            <v>0</v>
          </cell>
          <cell r="JA1013">
            <v>0</v>
          </cell>
          <cell r="JB1013">
            <v>0</v>
          </cell>
          <cell r="JC1013">
            <v>0</v>
          </cell>
          <cell r="JD1013">
            <v>0</v>
          </cell>
          <cell r="JE1013">
            <v>0</v>
          </cell>
          <cell r="JF1013">
            <v>0</v>
          </cell>
          <cell r="JG1013">
            <v>0</v>
          </cell>
          <cell r="JH1013">
            <v>0</v>
          </cell>
          <cell r="JI1013">
            <v>0</v>
          </cell>
          <cell r="JJ1013">
            <v>0</v>
          </cell>
          <cell r="JK1013">
            <v>0</v>
          </cell>
          <cell r="JL1013">
            <v>0</v>
          </cell>
          <cell r="JM1013">
            <v>0</v>
          </cell>
          <cell r="JN1013">
            <v>0</v>
          </cell>
          <cell r="JO1013">
            <v>0</v>
          </cell>
          <cell r="JP1013">
            <v>0</v>
          </cell>
          <cell r="JQ1013">
            <v>0</v>
          </cell>
        </row>
        <row r="1014">
          <cell r="D1014" t="str">
            <v>PV_.QF.NCA._.CSP.Canyonville_Solar_2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  <cell r="EN1014">
            <v>0</v>
          </cell>
          <cell r="EO1014">
            <v>0</v>
          </cell>
          <cell r="EP1014">
            <v>0</v>
          </cell>
          <cell r="EQ1014">
            <v>0</v>
          </cell>
          <cell r="ER1014">
            <v>0</v>
          </cell>
          <cell r="ES1014">
            <v>0</v>
          </cell>
          <cell r="ET1014">
            <v>0</v>
          </cell>
          <cell r="EU1014">
            <v>0</v>
          </cell>
          <cell r="EV1014">
            <v>0</v>
          </cell>
          <cell r="EW1014">
            <v>0</v>
          </cell>
          <cell r="EX1014">
            <v>0</v>
          </cell>
          <cell r="EY1014">
            <v>0</v>
          </cell>
          <cell r="EZ1014">
            <v>0</v>
          </cell>
          <cell r="FA1014">
            <v>0</v>
          </cell>
          <cell r="FB1014">
            <v>0</v>
          </cell>
          <cell r="FC1014">
            <v>0</v>
          </cell>
          <cell r="FD1014">
            <v>0</v>
          </cell>
          <cell r="FE1014">
            <v>0</v>
          </cell>
          <cell r="FF1014">
            <v>0</v>
          </cell>
          <cell r="FG1014">
            <v>0</v>
          </cell>
          <cell r="FH1014">
            <v>0</v>
          </cell>
          <cell r="FI1014">
            <v>0</v>
          </cell>
          <cell r="FJ1014">
            <v>0</v>
          </cell>
          <cell r="FK1014">
            <v>0</v>
          </cell>
          <cell r="FL1014">
            <v>0</v>
          </cell>
          <cell r="FM1014">
            <v>0</v>
          </cell>
          <cell r="FN1014">
            <v>0</v>
          </cell>
          <cell r="FO1014">
            <v>0</v>
          </cell>
          <cell r="FP1014">
            <v>0</v>
          </cell>
          <cell r="FQ1014">
            <v>0</v>
          </cell>
          <cell r="FR1014">
            <v>0</v>
          </cell>
          <cell r="FS1014">
            <v>0</v>
          </cell>
          <cell r="FT1014">
            <v>0</v>
          </cell>
          <cell r="FU1014">
            <v>0</v>
          </cell>
          <cell r="FV1014">
            <v>0</v>
          </cell>
          <cell r="FW1014">
            <v>0</v>
          </cell>
          <cell r="FX1014">
            <v>0</v>
          </cell>
          <cell r="FY1014">
            <v>0</v>
          </cell>
          <cell r="FZ1014">
            <v>0</v>
          </cell>
          <cell r="GA1014">
            <v>0</v>
          </cell>
          <cell r="GB1014">
            <v>0</v>
          </cell>
          <cell r="GC1014">
            <v>0</v>
          </cell>
          <cell r="GD1014">
            <v>0</v>
          </cell>
          <cell r="GE1014">
            <v>0</v>
          </cell>
          <cell r="GF1014">
            <v>0</v>
          </cell>
          <cell r="GG1014">
            <v>0</v>
          </cell>
          <cell r="GH1014">
            <v>0</v>
          </cell>
          <cell r="GI1014">
            <v>0</v>
          </cell>
          <cell r="GJ1014">
            <v>0</v>
          </cell>
          <cell r="GK1014">
            <v>0</v>
          </cell>
          <cell r="GL1014">
            <v>0</v>
          </cell>
          <cell r="GM1014">
            <v>0</v>
          </cell>
          <cell r="GN1014">
            <v>0</v>
          </cell>
          <cell r="GO1014">
            <v>0</v>
          </cell>
          <cell r="GP1014">
            <v>0</v>
          </cell>
          <cell r="GQ1014">
            <v>0</v>
          </cell>
          <cell r="GR1014">
            <v>0</v>
          </cell>
          <cell r="GS1014">
            <v>0</v>
          </cell>
          <cell r="GT1014">
            <v>0</v>
          </cell>
          <cell r="GU1014">
            <v>0</v>
          </cell>
          <cell r="GV1014">
            <v>0</v>
          </cell>
          <cell r="GW1014">
            <v>0</v>
          </cell>
          <cell r="GX1014">
            <v>0</v>
          </cell>
          <cell r="GY1014">
            <v>0</v>
          </cell>
          <cell r="GZ1014">
            <v>0</v>
          </cell>
          <cell r="HA1014">
            <v>0</v>
          </cell>
          <cell r="HB1014">
            <v>0</v>
          </cell>
          <cell r="HC1014">
            <v>0</v>
          </cell>
          <cell r="HD1014">
            <v>0</v>
          </cell>
          <cell r="HE1014">
            <v>0</v>
          </cell>
          <cell r="HF1014">
            <v>0</v>
          </cell>
          <cell r="HG1014">
            <v>0</v>
          </cell>
          <cell r="HH1014">
            <v>0</v>
          </cell>
          <cell r="HI1014">
            <v>0</v>
          </cell>
          <cell r="HJ1014">
            <v>0</v>
          </cell>
          <cell r="HK1014">
            <v>0</v>
          </cell>
          <cell r="HL1014">
            <v>0</v>
          </cell>
          <cell r="HM1014">
            <v>0</v>
          </cell>
          <cell r="HN1014">
            <v>0</v>
          </cell>
          <cell r="HO1014">
            <v>0</v>
          </cell>
          <cell r="HP1014">
            <v>0</v>
          </cell>
          <cell r="HQ1014">
            <v>0</v>
          </cell>
          <cell r="HR1014">
            <v>0</v>
          </cell>
          <cell r="HS1014">
            <v>0</v>
          </cell>
          <cell r="HT1014">
            <v>0</v>
          </cell>
          <cell r="HU1014">
            <v>0</v>
          </cell>
          <cell r="HV1014">
            <v>0</v>
          </cell>
          <cell r="HW1014">
            <v>0</v>
          </cell>
          <cell r="HX1014">
            <v>0</v>
          </cell>
          <cell r="HY1014">
            <v>0</v>
          </cell>
          <cell r="HZ1014">
            <v>0</v>
          </cell>
          <cell r="IA1014">
            <v>0</v>
          </cell>
          <cell r="IB1014">
            <v>0</v>
          </cell>
          <cell r="IC1014">
            <v>0</v>
          </cell>
          <cell r="ID1014">
            <v>0</v>
          </cell>
          <cell r="IE1014">
            <v>0</v>
          </cell>
          <cell r="IF1014">
            <v>0</v>
          </cell>
          <cell r="IG1014">
            <v>0</v>
          </cell>
          <cell r="IH1014">
            <v>0</v>
          </cell>
          <cell r="II1014">
            <v>0</v>
          </cell>
          <cell r="IJ1014">
            <v>0</v>
          </cell>
          <cell r="IK1014">
            <v>0</v>
          </cell>
          <cell r="IL1014">
            <v>0</v>
          </cell>
          <cell r="IM1014">
            <v>0</v>
          </cell>
          <cell r="IN1014">
            <v>0</v>
          </cell>
          <cell r="IO1014">
            <v>0</v>
          </cell>
          <cell r="IP1014">
            <v>0</v>
          </cell>
          <cell r="IQ1014">
            <v>0</v>
          </cell>
          <cell r="IR1014">
            <v>0</v>
          </cell>
          <cell r="IS1014">
            <v>0</v>
          </cell>
          <cell r="IT1014">
            <v>0</v>
          </cell>
          <cell r="IU1014">
            <v>0</v>
          </cell>
          <cell r="IV1014">
            <v>0</v>
          </cell>
          <cell r="IW1014">
            <v>0</v>
          </cell>
          <cell r="IX1014">
            <v>0</v>
          </cell>
          <cell r="IY1014">
            <v>0</v>
          </cell>
          <cell r="IZ1014">
            <v>0</v>
          </cell>
          <cell r="JA1014">
            <v>0</v>
          </cell>
          <cell r="JB1014">
            <v>0</v>
          </cell>
          <cell r="JC1014">
            <v>0</v>
          </cell>
          <cell r="JD1014">
            <v>0</v>
          </cell>
          <cell r="JE1014">
            <v>0</v>
          </cell>
          <cell r="JF1014">
            <v>0</v>
          </cell>
          <cell r="JG1014">
            <v>0</v>
          </cell>
          <cell r="JH1014">
            <v>0</v>
          </cell>
          <cell r="JI1014">
            <v>0</v>
          </cell>
          <cell r="JJ1014">
            <v>0</v>
          </cell>
          <cell r="JK1014">
            <v>0</v>
          </cell>
          <cell r="JL1014">
            <v>0</v>
          </cell>
          <cell r="JM1014">
            <v>0</v>
          </cell>
          <cell r="JN1014">
            <v>0</v>
          </cell>
          <cell r="JO1014">
            <v>0</v>
          </cell>
          <cell r="JP1014">
            <v>0</v>
          </cell>
          <cell r="JQ1014">
            <v>0</v>
          </cell>
        </row>
        <row r="1015">
          <cell r="D1015" t="str">
            <v>PV_.QF.NCA._.CSP.Wood_River_Solar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  <cell r="EJ1015">
            <v>0</v>
          </cell>
          <cell r="EK1015">
            <v>0</v>
          </cell>
          <cell r="EL1015">
            <v>0</v>
          </cell>
          <cell r="EM1015">
            <v>0</v>
          </cell>
          <cell r="EN1015">
            <v>0</v>
          </cell>
          <cell r="EO1015">
            <v>0</v>
          </cell>
          <cell r="EP1015">
            <v>0</v>
          </cell>
          <cell r="EQ1015">
            <v>0</v>
          </cell>
          <cell r="ER1015">
            <v>0</v>
          </cell>
          <cell r="ES1015">
            <v>0</v>
          </cell>
          <cell r="ET1015">
            <v>0</v>
          </cell>
          <cell r="EU1015">
            <v>0</v>
          </cell>
          <cell r="EV1015">
            <v>0</v>
          </cell>
          <cell r="EW1015">
            <v>0</v>
          </cell>
          <cell r="EX1015">
            <v>0</v>
          </cell>
          <cell r="EY1015">
            <v>0</v>
          </cell>
          <cell r="EZ1015">
            <v>0</v>
          </cell>
          <cell r="FA1015">
            <v>0</v>
          </cell>
          <cell r="FB1015">
            <v>0</v>
          </cell>
          <cell r="FC1015">
            <v>0</v>
          </cell>
          <cell r="FD1015">
            <v>0</v>
          </cell>
          <cell r="FE1015">
            <v>0</v>
          </cell>
          <cell r="FF1015">
            <v>0</v>
          </cell>
          <cell r="FG1015">
            <v>0</v>
          </cell>
          <cell r="FH1015">
            <v>0</v>
          </cell>
          <cell r="FI1015">
            <v>0</v>
          </cell>
          <cell r="FJ1015">
            <v>0</v>
          </cell>
          <cell r="FK1015">
            <v>0</v>
          </cell>
          <cell r="FL1015">
            <v>0</v>
          </cell>
          <cell r="FM1015">
            <v>0</v>
          </cell>
          <cell r="FN1015">
            <v>0</v>
          </cell>
          <cell r="FO1015">
            <v>0</v>
          </cell>
          <cell r="FP1015">
            <v>0</v>
          </cell>
          <cell r="FQ1015">
            <v>0</v>
          </cell>
          <cell r="FR1015">
            <v>0</v>
          </cell>
          <cell r="FS1015">
            <v>0</v>
          </cell>
          <cell r="FT1015">
            <v>0</v>
          </cell>
          <cell r="FU1015">
            <v>0</v>
          </cell>
          <cell r="FV1015">
            <v>0</v>
          </cell>
          <cell r="FW1015">
            <v>0</v>
          </cell>
          <cell r="FX1015">
            <v>0</v>
          </cell>
          <cell r="FY1015">
            <v>0</v>
          </cell>
          <cell r="FZ1015">
            <v>0</v>
          </cell>
          <cell r="GA1015">
            <v>0</v>
          </cell>
          <cell r="GB1015">
            <v>0</v>
          </cell>
          <cell r="GC1015">
            <v>0</v>
          </cell>
          <cell r="GD1015">
            <v>0</v>
          </cell>
          <cell r="GE1015">
            <v>0</v>
          </cell>
          <cell r="GF1015">
            <v>0</v>
          </cell>
          <cell r="GG1015">
            <v>0</v>
          </cell>
          <cell r="GH1015">
            <v>0</v>
          </cell>
          <cell r="GI1015">
            <v>0</v>
          </cell>
          <cell r="GJ1015">
            <v>0</v>
          </cell>
          <cell r="GK1015">
            <v>0</v>
          </cell>
          <cell r="GL1015">
            <v>0</v>
          </cell>
          <cell r="GM1015">
            <v>0</v>
          </cell>
          <cell r="GN1015">
            <v>0</v>
          </cell>
          <cell r="GO1015">
            <v>0</v>
          </cell>
          <cell r="GP1015">
            <v>0</v>
          </cell>
          <cell r="GQ1015">
            <v>0</v>
          </cell>
          <cell r="GR1015">
            <v>0</v>
          </cell>
          <cell r="GS1015">
            <v>0</v>
          </cell>
          <cell r="GT1015">
            <v>0</v>
          </cell>
          <cell r="GU1015">
            <v>0</v>
          </cell>
          <cell r="GV1015">
            <v>0</v>
          </cell>
          <cell r="GW1015">
            <v>0</v>
          </cell>
          <cell r="GX1015">
            <v>0</v>
          </cell>
          <cell r="GY1015">
            <v>0</v>
          </cell>
          <cell r="GZ1015">
            <v>0</v>
          </cell>
          <cell r="HA1015">
            <v>0</v>
          </cell>
          <cell r="HB1015">
            <v>0</v>
          </cell>
          <cell r="HC1015">
            <v>0</v>
          </cell>
          <cell r="HD1015">
            <v>0</v>
          </cell>
          <cell r="HE1015">
            <v>0</v>
          </cell>
          <cell r="HF1015">
            <v>0</v>
          </cell>
          <cell r="HG1015">
            <v>0</v>
          </cell>
          <cell r="HH1015">
            <v>0</v>
          </cell>
          <cell r="HI1015">
            <v>0</v>
          </cell>
          <cell r="HJ1015">
            <v>0</v>
          </cell>
          <cell r="HK1015">
            <v>0</v>
          </cell>
          <cell r="HL1015">
            <v>0</v>
          </cell>
          <cell r="HM1015">
            <v>0</v>
          </cell>
          <cell r="HN1015">
            <v>0</v>
          </cell>
          <cell r="HO1015">
            <v>0</v>
          </cell>
          <cell r="HP1015">
            <v>0</v>
          </cell>
          <cell r="HQ1015">
            <v>0</v>
          </cell>
          <cell r="HR1015">
            <v>0</v>
          </cell>
          <cell r="HS1015">
            <v>0</v>
          </cell>
          <cell r="HT1015">
            <v>0</v>
          </cell>
          <cell r="HU1015">
            <v>0</v>
          </cell>
          <cell r="HV1015">
            <v>0</v>
          </cell>
          <cell r="HW1015">
            <v>0</v>
          </cell>
          <cell r="HX1015">
            <v>0</v>
          </cell>
          <cell r="HY1015">
            <v>0</v>
          </cell>
          <cell r="HZ1015">
            <v>0</v>
          </cell>
          <cell r="IA1015">
            <v>0</v>
          </cell>
          <cell r="IB1015">
            <v>0</v>
          </cell>
          <cell r="IC1015">
            <v>0</v>
          </cell>
          <cell r="ID1015">
            <v>0</v>
          </cell>
          <cell r="IE1015">
            <v>0</v>
          </cell>
          <cell r="IF1015">
            <v>0</v>
          </cell>
          <cell r="IG1015">
            <v>0</v>
          </cell>
          <cell r="IH1015">
            <v>0</v>
          </cell>
          <cell r="II1015">
            <v>0</v>
          </cell>
          <cell r="IJ1015">
            <v>0</v>
          </cell>
          <cell r="IK1015">
            <v>0</v>
          </cell>
          <cell r="IL1015">
            <v>0</v>
          </cell>
          <cell r="IM1015">
            <v>0</v>
          </cell>
          <cell r="IN1015">
            <v>0</v>
          </cell>
          <cell r="IO1015">
            <v>0</v>
          </cell>
          <cell r="IP1015">
            <v>0</v>
          </cell>
          <cell r="IQ1015">
            <v>0</v>
          </cell>
          <cell r="IR1015">
            <v>0</v>
          </cell>
          <cell r="IS1015">
            <v>0</v>
          </cell>
          <cell r="IT1015">
            <v>0</v>
          </cell>
          <cell r="IU1015">
            <v>0</v>
          </cell>
          <cell r="IV1015">
            <v>0</v>
          </cell>
          <cell r="IW1015">
            <v>0</v>
          </cell>
          <cell r="IX1015">
            <v>0</v>
          </cell>
          <cell r="IY1015">
            <v>0</v>
          </cell>
          <cell r="IZ1015">
            <v>0</v>
          </cell>
          <cell r="JA1015">
            <v>0</v>
          </cell>
          <cell r="JB1015">
            <v>0</v>
          </cell>
          <cell r="JC1015">
            <v>0</v>
          </cell>
          <cell r="JD1015">
            <v>0</v>
          </cell>
          <cell r="JE1015">
            <v>0</v>
          </cell>
          <cell r="JF1015">
            <v>0</v>
          </cell>
          <cell r="JG1015">
            <v>0</v>
          </cell>
          <cell r="JH1015">
            <v>0</v>
          </cell>
          <cell r="JI1015">
            <v>0</v>
          </cell>
          <cell r="JJ1015">
            <v>0</v>
          </cell>
          <cell r="JK1015">
            <v>0</v>
          </cell>
          <cell r="JL1015">
            <v>0</v>
          </cell>
          <cell r="JM1015">
            <v>0</v>
          </cell>
          <cell r="JN1015">
            <v>0</v>
          </cell>
          <cell r="JO1015">
            <v>0</v>
          </cell>
          <cell r="JP1015">
            <v>0</v>
          </cell>
          <cell r="JQ1015">
            <v>0</v>
          </cell>
        </row>
        <row r="1016">
          <cell r="D1016" t="str">
            <v>PV_.QF.PNC._.___.Adams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  <cell r="EJ1016">
            <v>0</v>
          </cell>
          <cell r="EK1016">
            <v>0</v>
          </cell>
          <cell r="EL1016">
            <v>0</v>
          </cell>
          <cell r="EM1016">
            <v>0</v>
          </cell>
          <cell r="EN1016">
            <v>0</v>
          </cell>
          <cell r="EO1016">
            <v>0</v>
          </cell>
          <cell r="EP1016">
            <v>0</v>
          </cell>
          <cell r="EQ1016">
            <v>0</v>
          </cell>
          <cell r="ER1016">
            <v>0</v>
          </cell>
          <cell r="ES1016">
            <v>0</v>
          </cell>
          <cell r="ET1016">
            <v>0</v>
          </cell>
          <cell r="EU1016">
            <v>0</v>
          </cell>
          <cell r="EV1016">
            <v>0</v>
          </cell>
          <cell r="EW1016">
            <v>0</v>
          </cell>
          <cell r="EX1016">
            <v>0</v>
          </cell>
          <cell r="EY1016">
            <v>0</v>
          </cell>
          <cell r="EZ1016">
            <v>0</v>
          </cell>
          <cell r="FA1016">
            <v>0</v>
          </cell>
          <cell r="FB1016">
            <v>0</v>
          </cell>
          <cell r="FC1016">
            <v>0</v>
          </cell>
          <cell r="FD1016">
            <v>0</v>
          </cell>
          <cell r="FE1016">
            <v>0</v>
          </cell>
          <cell r="FF1016">
            <v>0</v>
          </cell>
          <cell r="FG1016">
            <v>0</v>
          </cell>
          <cell r="FH1016">
            <v>0</v>
          </cell>
          <cell r="FI1016">
            <v>0</v>
          </cell>
          <cell r="FJ1016">
            <v>0</v>
          </cell>
          <cell r="FK1016">
            <v>0</v>
          </cell>
          <cell r="FL1016">
            <v>0</v>
          </cell>
          <cell r="FM1016">
            <v>0</v>
          </cell>
          <cell r="FN1016">
            <v>0</v>
          </cell>
          <cell r="FO1016">
            <v>0</v>
          </cell>
          <cell r="FP1016">
            <v>0</v>
          </cell>
          <cell r="FQ1016">
            <v>0</v>
          </cell>
          <cell r="FR1016">
            <v>0</v>
          </cell>
          <cell r="FS1016">
            <v>0</v>
          </cell>
          <cell r="FT1016">
            <v>0</v>
          </cell>
          <cell r="FU1016">
            <v>0</v>
          </cell>
          <cell r="FV1016">
            <v>0</v>
          </cell>
          <cell r="FW1016">
            <v>0</v>
          </cell>
          <cell r="FX1016">
            <v>0</v>
          </cell>
          <cell r="FY1016">
            <v>0</v>
          </cell>
          <cell r="FZ1016">
            <v>0</v>
          </cell>
          <cell r="GA1016">
            <v>0</v>
          </cell>
          <cell r="GB1016">
            <v>0</v>
          </cell>
          <cell r="GC1016">
            <v>0</v>
          </cell>
          <cell r="GD1016">
            <v>0</v>
          </cell>
          <cell r="GE1016">
            <v>0</v>
          </cell>
          <cell r="GF1016">
            <v>0</v>
          </cell>
          <cell r="GG1016">
            <v>0</v>
          </cell>
          <cell r="GH1016">
            <v>0</v>
          </cell>
          <cell r="GI1016">
            <v>0</v>
          </cell>
          <cell r="GJ1016">
            <v>0</v>
          </cell>
          <cell r="GK1016">
            <v>0</v>
          </cell>
          <cell r="GL1016">
            <v>0</v>
          </cell>
          <cell r="GM1016">
            <v>0</v>
          </cell>
          <cell r="GN1016">
            <v>0</v>
          </cell>
          <cell r="GO1016">
            <v>0</v>
          </cell>
          <cell r="GP1016">
            <v>0</v>
          </cell>
          <cell r="GQ1016">
            <v>0</v>
          </cell>
          <cell r="GR1016">
            <v>0</v>
          </cell>
          <cell r="GS1016">
            <v>0</v>
          </cell>
          <cell r="GT1016">
            <v>0</v>
          </cell>
          <cell r="GU1016">
            <v>0</v>
          </cell>
          <cell r="GV1016">
            <v>0</v>
          </cell>
          <cell r="GW1016">
            <v>0</v>
          </cell>
          <cell r="GX1016">
            <v>0</v>
          </cell>
          <cell r="GY1016">
            <v>0</v>
          </cell>
          <cell r="GZ1016">
            <v>0</v>
          </cell>
          <cell r="HA1016">
            <v>0</v>
          </cell>
          <cell r="HB1016">
            <v>0</v>
          </cell>
          <cell r="HC1016">
            <v>0</v>
          </cell>
          <cell r="HD1016">
            <v>0</v>
          </cell>
          <cell r="HE1016">
            <v>0</v>
          </cell>
          <cell r="HF1016">
            <v>0</v>
          </cell>
          <cell r="HG1016">
            <v>0</v>
          </cell>
          <cell r="HH1016">
            <v>0</v>
          </cell>
          <cell r="HI1016">
            <v>0</v>
          </cell>
          <cell r="HJ1016">
            <v>0</v>
          </cell>
          <cell r="HK1016">
            <v>0</v>
          </cell>
          <cell r="HL1016">
            <v>0</v>
          </cell>
          <cell r="HM1016">
            <v>0</v>
          </cell>
          <cell r="HN1016">
            <v>0</v>
          </cell>
          <cell r="HO1016">
            <v>0</v>
          </cell>
          <cell r="HP1016">
            <v>0</v>
          </cell>
          <cell r="HQ1016">
            <v>0</v>
          </cell>
          <cell r="HR1016">
            <v>0</v>
          </cell>
          <cell r="HS1016">
            <v>0</v>
          </cell>
          <cell r="HT1016">
            <v>0</v>
          </cell>
          <cell r="HU1016">
            <v>0</v>
          </cell>
          <cell r="HV1016">
            <v>0</v>
          </cell>
          <cell r="HW1016">
            <v>0</v>
          </cell>
          <cell r="HX1016">
            <v>0</v>
          </cell>
          <cell r="HY1016">
            <v>0</v>
          </cell>
          <cell r="HZ1016">
            <v>0</v>
          </cell>
          <cell r="IA1016">
            <v>0</v>
          </cell>
          <cell r="IB1016">
            <v>0</v>
          </cell>
          <cell r="IC1016">
            <v>0</v>
          </cell>
          <cell r="ID1016">
            <v>0</v>
          </cell>
          <cell r="IE1016">
            <v>0</v>
          </cell>
          <cell r="IF1016">
            <v>0</v>
          </cell>
          <cell r="IG1016">
            <v>0</v>
          </cell>
          <cell r="IH1016">
            <v>0</v>
          </cell>
          <cell r="II1016">
            <v>0</v>
          </cell>
          <cell r="IJ1016">
            <v>0</v>
          </cell>
          <cell r="IK1016">
            <v>0</v>
          </cell>
          <cell r="IL1016">
            <v>0</v>
          </cell>
          <cell r="IM1016">
            <v>0</v>
          </cell>
          <cell r="IN1016">
            <v>0</v>
          </cell>
          <cell r="IO1016">
            <v>0</v>
          </cell>
          <cell r="IP1016">
            <v>0</v>
          </cell>
          <cell r="IQ1016">
            <v>0</v>
          </cell>
          <cell r="IR1016">
            <v>0</v>
          </cell>
          <cell r="IS1016">
            <v>0</v>
          </cell>
          <cell r="IT1016">
            <v>0</v>
          </cell>
          <cell r="IU1016">
            <v>0</v>
          </cell>
          <cell r="IV1016">
            <v>0</v>
          </cell>
          <cell r="IW1016">
            <v>0</v>
          </cell>
          <cell r="IX1016">
            <v>0</v>
          </cell>
          <cell r="IY1016">
            <v>0</v>
          </cell>
          <cell r="IZ1016">
            <v>0</v>
          </cell>
          <cell r="JA1016">
            <v>0</v>
          </cell>
          <cell r="JB1016">
            <v>0</v>
          </cell>
          <cell r="JC1016">
            <v>0</v>
          </cell>
          <cell r="JD1016">
            <v>0</v>
          </cell>
          <cell r="JE1016">
            <v>0</v>
          </cell>
          <cell r="JF1016">
            <v>0</v>
          </cell>
          <cell r="JG1016">
            <v>0</v>
          </cell>
          <cell r="JH1016">
            <v>0</v>
          </cell>
          <cell r="JI1016">
            <v>0</v>
          </cell>
          <cell r="JJ1016">
            <v>0</v>
          </cell>
          <cell r="JK1016">
            <v>0</v>
          </cell>
          <cell r="JL1016">
            <v>0</v>
          </cell>
          <cell r="JM1016">
            <v>0</v>
          </cell>
          <cell r="JN1016">
            <v>0</v>
          </cell>
          <cell r="JO1016">
            <v>0</v>
          </cell>
          <cell r="JP1016">
            <v>0</v>
          </cell>
          <cell r="JQ1016">
            <v>0</v>
          </cell>
        </row>
        <row r="1017">
          <cell r="D1017" t="str">
            <v>PV_.QF.PNC._.___.Elbe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  <cell r="EJ1017">
            <v>0</v>
          </cell>
          <cell r="EK1017">
            <v>0</v>
          </cell>
          <cell r="EL1017">
            <v>0</v>
          </cell>
          <cell r="EM1017">
            <v>0</v>
          </cell>
          <cell r="EN1017">
            <v>0</v>
          </cell>
          <cell r="EO1017">
            <v>0</v>
          </cell>
          <cell r="EP1017">
            <v>0</v>
          </cell>
          <cell r="EQ1017">
            <v>0</v>
          </cell>
          <cell r="ER1017">
            <v>0</v>
          </cell>
          <cell r="ES1017">
            <v>0</v>
          </cell>
          <cell r="ET1017">
            <v>0</v>
          </cell>
          <cell r="EU1017">
            <v>0</v>
          </cell>
          <cell r="EV1017">
            <v>0</v>
          </cell>
          <cell r="EW1017">
            <v>0</v>
          </cell>
          <cell r="EX1017">
            <v>0</v>
          </cell>
          <cell r="EY1017">
            <v>0</v>
          </cell>
          <cell r="EZ1017">
            <v>0</v>
          </cell>
          <cell r="FA1017">
            <v>0</v>
          </cell>
          <cell r="FB1017">
            <v>0</v>
          </cell>
          <cell r="FC1017">
            <v>0</v>
          </cell>
          <cell r="FD1017">
            <v>0</v>
          </cell>
          <cell r="FE1017">
            <v>0</v>
          </cell>
          <cell r="FF1017">
            <v>0</v>
          </cell>
          <cell r="FG1017">
            <v>0</v>
          </cell>
          <cell r="FH1017">
            <v>0</v>
          </cell>
          <cell r="FI1017">
            <v>0</v>
          </cell>
          <cell r="FJ1017">
            <v>0</v>
          </cell>
          <cell r="FK1017">
            <v>0</v>
          </cell>
          <cell r="FL1017">
            <v>0</v>
          </cell>
          <cell r="FM1017">
            <v>0</v>
          </cell>
          <cell r="FN1017">
            <v>0</v>
          </cell>
          <cell r="FO1017">
            <v>0</v>
          </cell>
          <cell r="FP1017">
            <v>0</v>
          </cell>
          <cell r="FQ1017">
            <v>0</v>
          </cell>
          <cell r="FR1017">
            <v>0</v>
          </cell>
          <cell r="FS1017">
            <v>0</v>
          </cell>
          <cell r="FT1017">
            <v>0</v>
          </cell>
          <cell r="FU1017">
            <v>0</v>
          </cell>
          <cell r="FV1017">
            <v>0</v>
          </cell>
          <cell r="FW1017">
            <v>0</v>
          </cell>
          <cell r="FX1017">
            <v>0</v>
          </cell>
          <cell r="FY1017">
            <v>0</v>
          </cell>
          <cell r="FZ1017">
            <v>0</v>
          </cell>
          <cell r="GA1017">
            <v>0</v>
          </cell>
          <cell r="GB1017">
            <v>0</v>
          </cell>
          <cell r="GC1017">
            <v>0</v>
          </cell>
          <cell r="GD1017">
            <v>0</v>
          </cell>
          <cell r="GE1017">
            <v>0</v>
          </cell>
          <cell r="GF1017">
            <v>0</v>
          </cell>
          <cell r="GG1017">
            <v>0</v>
          </cell>
          <cell r="GH1017">
            <v>0</v>
          </cell>
          <cell r="GI1017">
            <v>0</v>
          </cell>
          <cell r="GJ1017">
            <v>0</v>
          </cell>
          <cell r="GK1017">
            <v>0</v>
          </cell>
          <cell r="GL1017">
            <v>0</v>
          </cell>
          <cell r="GM1017">
            <v>0</v>
          </cell>
          <cell r="GN1017">
            <v>0</v>
          </cell>
          <cell r="GO1017">
            <v>0</v>
          </cell>
          <cell r="GP1017">
            <v>0</v>
          </cell>
          <cell r="GQ1017">
            <v>0</v>
          </cell>
          <cell r="GR1017">
            <v>0</v>
          </cell>
          <cell r="GS1017">
            <v>0</v>
          </cell>
          <cell r="GT1017">
            <v>0</v>
          </cell>
          <cell r="GU1017">
            <v>0</v>
          </cell>
          <cell r="GV1017">
            <v>0</v>
          </cell>
          <cell r="GW1017">
            <v>0</v>
          </cell>
          <cell r="GX1017">
            <v>0</v>
          </cell>
          <cell r="GY1017">
            <v>0</v>
          </cell>
          <cell r="GZ1017">
            <v>0</v>
          </cell>
          <cell r="HA1017">
            <v>0</v>
          </cell>
          <cell r="HB1017">
            <v>0</v>
          </cell>
          <cell r="HC1017">
            <v>0</v>
          </cell>
          <cell r="HD1017">
            <v>0</v>
          </cell>
          <cell r="HE1017">
            <v>0</v>
          </cell>
          <cell r="HF1017">
            <v>0</v>
          </cell>
          <cell r="HG1017">
            <v>0</v>
          </cell>
          <cell r="HH1017">
            <v>0</v>
          </cell>
          <cell r="HI1017">
            <v>0</v>
          </cell>
          <cell r="HJ1017">
            <v>0</v>
          </cell>
          <cell r="HK1017">
            <v>0</v>
          </cell>
          <cell r="HL1017">
            <v>0</v>
          </cell>
          <cell r="HM1017">
            <v>0</v>
          </cell>
          <cell r="HN1017">
            <v>0</v>
          </cell>
          <cell r="HO1017">
            <v>0</v>
          </cell>
          <cell r="HP1017">
            <v>0</v>
          </cell>
          <cell r="HQ1017">
            <v>0</v>
          </cell>
          <cell r="HR1017">
            <v>0</v>
          </cell>
          <cell r="HS1017">
            <v>0</v>
          </cell>
          <cell r="HT1017">
            <v>0</v>
          </cell>
          <cell r="HU1017">
            <v>0</v>
          </cell>
          <cell r="HV1017">
            <v>0</v>
          </cell>
          <cell r="HW1017">
            <v>0</v>
          </cell>
          <cell r="HX1017">
            <v>0</v>
          </cell>
          <cell r="HY1017">
            <v>0</v>
          </cell>
          <cell r="HZ1017">
            <v>0</v>
          </cell>
          <cell r="IA1017">
            <v>0</v>
          </cell>
          <cell r="IB1017">
            <v>0</v>
          </cell>
          <cell r="IC1017">
            <v>0</v>
          </cell>
          <cell r="ID1017">
            <v>0</v>
          </cell>
          <cell r="IE1017">
            <v>0</v>
          </cell>
          <cell r="IF1017">
            <v>0</v>
          </cell>
          <cell r="IG1017">
            <v>0</v>
          </cell>
          <cell r="IH1017">
            <v>0</v>
          </cell>
          <cell r="II1017">
            <v>0</v>
          </cell>
          <cell r="IJ1017">
            <v>0</v>
          </cell>
          <cell r="IK1017">
            <v>0</v>
          </cell>
          <cell r="IL1017">
            <v>0</v>
          </cell>
          <cell r="IM1017">
            <v>0</v>
          </cell>
          <cell r="IN1017">
            <v>0</v>
          </cell>
          <cell r="IO1017">
            <v>0</v>
          </cell>
          <cell r="IP1017">
            <v>0</v>
          </cell>
          <cell r="IQ1017">
            <v>0</v>
          </cell>
          <cell r="IR1017">
            <v>0</v>
          </cell>
          <cell r="IS1017">
            <v>0</v>
          </cell>
          <cell r="IT1017">
            <v>0</v>
          </cell>
          <cell r="IU1017">
            <v>0</v>
          </cell>
          <cell r="IV1017">
            <v>0</v>
          </cell>
          <cell r="IW1017">
            <v>0</v>
          </cell>
          <cell r="IX1017">
            <v>0</v>
          </cell>
          <cell r="IY1017">
            <v>0</v>
          </cell>
          <cell r="IZ1017">
            <v>0</v>
          </cell>
          <cell r="JA1017">
            <v>0</v>
          </cell>
          <cell r="JB1017">
            <v>0</v>
          </cell>
          <cell r="JC1017">
            <v>0</v>
          </cell>
          <cell r="JD1017">
            <v>0</v>
          </cell>
          <cell r="JE1017">
            <v>0</v>
          </cell>
          <cell r="JF1017">
            <v>0</v>
          </cell>
          <cell r="JG1017">
            <v>0</v>
          </cell>
          <cell r="JH1017">
            <v>0</v>
          </cell>
          <cell r="JI1017">
            <v>0</v>
          </cell>
          <cell r="JJ1017">
            <v>0</v>
          </cell>
          <cell r="JK1017">
            <v>0</v>
          </cell>
          <cell r="JL1017">
            <v>0</v>
          </cell>
          <cell r="JM1017">
            <v>0</v>
          </cell>
          <cell r="JN1017">
            <v>0</v>
          </cell>
          <cell r="JO1017">
            <v>0</v>
          </cell>
          <cell r="JP1017">
            <v>0</v>
          </cell>
          <cell r="JQ1017">
            <v>0</v>
          </cell>
        </row>
        <row r="1018">
          <cell r="D1018" t="str">
            <v>PV_.QF.SOR._.___.BearCreek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  <cell r="EJ1018">
            <v>0</v>
          </cell>
          <cell r="EK1018">
            <v>0</v>
          </cell>
          <cell r="EL1018">
            <v>0</v>
          </cell>
          <cell r="EM1018">
            <v>0</v>
          </cell>
          <cell r="EN1018">
            <v>0</v>
          </cell>
          <cell r="EO1018">
            <v>0</v>
          </cell>
          <cell r="EP1018">
            <v>0</v>
          </cell>
          <cell r="EQ1018">
            <v>0</v>
          </cell>
          <cell r="ER1018">
            <v>0</v>
          </cell>
          <cell r="ES1018">
            <v>0</v>
          </cell>
          <cell r="ET1018">
            <v>0</v>
          </cell>
          <cell r="EU1018">
            <v>0</v>
          </cell>
          <cell r="EV1018">
            <v>0</v>
          </cell>
          <cell r="EW1018">
            <v>0</v>
          </cell>
          <cell r="EX1018">
            <v>0</v>
          </cell>
          <cell r="EY1018">
            <v>0</v>
          </cell>
          <cell r="EZ1018">
            <v>0</v>
          </cell>
          <cell r="FA1018">
            <v>0</v>
          </cell>
          <cell r="FB1018">
            <v>0</v>
          </cell>
          <cell r="FC1018">
            <v>0</v>
          </cell>
          <cell r="FD1018">
            <v>0</v>
          </cell>
          <cell r="FE1018">
            <v>0</v>
          </cell>
          <cell r="FF1018">
            <v>0</v>
          </cell>
          <cell r="FG1018">
            <v>0</v>
          </cell>
          <cell r="FH1018">
            <v>0</v>
          </cell>
          <cell r="FI1018">
            <v>0</v>
          </cell>
          <cell r="FJ1018">
            <v>0</v>
          </cell>
          <cell r="FK1018">
            <v>0</v>
          </cell>
          <cell r="FL1018">
            <v>0</v>
          </cell>
          <cell r="FM1018">
            <v>0</v>
          </cell>
          <cell r="FN1018">
            <v>0</v>
          </cell>
          <cell r="FO1018">
            <v>0</v>
          </cell>
          <cell r="FP1018">
            <v>0</v>
          </cell>
          <cell r="FQ1018">
            <v>0</v>
          </cell>
          <cell r="FR1018">
            <v>0</v>
          </cell>
          <cell r="FS1018">
            <v>0</v>
          </cell>
          <cell r="FT1018">
            <v>0</v>
          </cell>
          <cell r="FU1018">
            <v>0</v>
          </cell>
          <cell r="FV1018">
            <v>0</v>
          </cell>
          <cell r="FW1018">
            <v>0</v>
          </cell>
          <cell r="FX1018">
            <v>0</v>
          </cell>
          <cell r="FY1018">
            <v>0</v>
          </cell>
          <cell r="FZ1018">
            <v>0</v>
          </cell>
          <cell r="GA1018">
            <v>0</v>
          </cell>
          <cell r="GB1018">
            <v>0</v>
          </cell>
          <cell r="GC1018">
            <v>0</v>
          </cell>
          <cell r="GD1018">
            <v>0</v>
          </cell>
          <cell r="GE1018">
            <v>0</v>
          </cell>
          <cell r="GF1018">
            <v>0</v>
          </cell>
          <cell r="GG1018">
            <v>0</v>
          </cell>
          <cell r="GH1018">
            <v>0</v>
          </cell>
          <cell r="GI1018">
            <v>0</v>
          </cell>
          <cell r="GJ1018">
            <v>0</v>
          </cell>
          <cell r="GK1018">
            <v>0</v>
          </cell>
          <cell r="GL1018">
            <v>0</v>
          </cell>
          <cell r="GM1018">
            <v>0</v>
          </cell>
          <cell r="GN1018">
            <v>0</v>
          </cell>
          <cell r="GO1018">
            <v>0</v>
          </cell>
          <cell r="GP1018">
            <v>0</v>
          </cell>
          <cell r="GQ1018">
            <v>0</v>
          </cell>
          <cell r="GR1018">
            <v>0</v>
          </cell>
          <cell r="GS1018">
            <v>0</v>
          </cell>
          <cell r="GT1018">
            <v>0</v>
          </cell>
          <cell r="GU1018">
            <v>0</v>
          </cell>
          <cell r="GV1018">
            <v>0</v>
          </cell>
          <cell r="GW1018">
            <v>0</v>
          </cell>
          <cell r="GX1018">
            <v>0</v>
          </cell>
          <cell r="GY1018">
            <v>0</v>
          </cell>
          <cell r="GZ1018">
            <v>0</v>
          </cell>
          <cell r="HA1018">
            <v>0</v>
          </cell>
          <cell r="HB1018">
            <v>0</v>
          </cell>
          <cell r="HC1018">
            <v>0</v>
          </cell>
          <cell r="HD1018">
            <v>0</v>
          </cell>
          <cell r="HE1018">
            <v>0</v>
          </cell>
          <cell r="HF1018">
            <v>0</v>
          </cell>
          <cell r="HG1018">
            <v>0</v>
          </cell>
          <cell r="HH1018">
            <v>0</v>
          </cell>
          <cell r="HI1018">
            <v>0</v>
          </cell>
          <cell r="HJ1018">
            <v>0</v>
          </cell>
          <cell r="HK1018">
            <v>0</v>
          </cell>
          <cell r="HL1018">
            <v>0</v>
          </cell>
          <cell r="HM1018">
            <v>0</v>
          </cell>
          <cell r="HN1018">
            <v>0</v>
          </cell>
          <cell r="HO1018">
            <v>0</v>
          </cell>
          <cell r="HP1018">
            <v>0</v>
          </cell>
          <cell r="HQ1018">
            <v>0</v>
          </cell>
          <cell r="HR1018">
            <v>0</v>
          </cell>
          <cell r="HS1018">
            <v>0</v>
          </cell>
          <cell r="HT1018">
            <v>0</v>
          </cell>
          <cell r="HU1018">
            <v>0</v>
          </cell>
          <cell r="HV1018">
            <v>0</v>
          </cell>
          <cell r="HW1018">
            <v>0</v>
          </cell>
          <cell r="HX1018">
            <v>0</v>
          </cell>
          <cell r="HY1018">
            <v>0</v>
          </cell>
          <cell r="HZ1018">
            <v>0</v>
          </cell>
          <cell r="IA1018">
            <v>0</v>
          </cell>
          <cell r="IB1018">
            <v>0</v>
          </cell>
          <cell r="IC1018">
            <v>0</v>
          </cell>
          <cell r="ID1018">
            <v>0</v>
          </cell>
          <cell r="IE1018">
            <v>0</v>
          </cell>
          <cell r="IF1018">
            <v>0</v>
          </cell>
          <cell r="IG1018">
            <v>0</v>
          </cell>
          <cell r="IH1018">
            <v>0</v>
          </cell>
          <cell r="II1018">
            <v>0</v>
          </cell>
          <cell r="IJ1018">
            <v>0</v>
          </cell>
          <cell r="IK1018">
            <v>0</v>
          </cell>
          <cell r="IL1018">
            <v>0</v>
          </cell>
          <cell r="IM1018">
            <v>0</v>
          </cell>
          <cell r="IN1018">
            <v>0</v>
          </cell>
          <cell r="IO1018">
            <v>0</v>
          </cell>
          <cell r="IP1018">
            <v>0</v>
          </cell>
          <cell r="IQ1018">
            <v>0</v>
          </cell>
          <cell r="IR1018">
            <v>0</v>
          </cell>
          <cell r="IS1018">
            <v>0</v>
          </cell>
          <cell r="IT1018">
            <v>0</v>
          </cell>
          <cell r="IU1018">
            <v>0</v>
          </cell>
          <cell r="IV1018">
            <v>0</v>
          </cell>
          <cell r="IW1018">
            <v>0</v>
          </cell>
          <cell r="IX1018">
            <v>0</v>
          </cell>
          <cell r="IY1018">
            <v>0</v>
          </cell>
          <cell r="IZ1018">
            <v>0</v>
          </cell>
          <cell r="JA1018">
            <v>0</v>
          </cell>
          <cell r="JB1018">
            <v>0</v>
          </cell>
          <cell r="JC1018">
            <v>0</v>
          </cell>
          <cell r="JD1018">
            <v>0</v>
          </cell>
          <cell r="JE1018">
            <v>0</v>
          </cell>
          <cell r="JF1018">
            <v>0</v>
          </cell>
          <cell r="JG1018">
            <v>0</v>
          </cell>
          <cell r="JH1018">
            <v>0</v>
          </cell>
          <cell r="JI1018">
            <v>0</v>
          </cell>
          <cell r="JJ1018">
            <v>0</v>
          </cell>
          <cell r="JK1018">
            <v>0</v>
          </cell>
          <cell r="JL1018">
            <v>0</v>
          </cell>
          <cell r="JM1018">
            <v>0</v>
          </cell>
          <cell r="JN1018">
            <v>0</v>
          </cell>
          <cell r="JO1018">
            <v>0</v>
          </cell>
          <cell r="JP1018">
            <v>0</v>
          </cell>
          <cell r="JQ1018">
            <v>0</v>
          </cell>
        </row>
        <row r="1019">
          <cell r="D1019" t="str">
            <v>PV_.QF.SOR._.___.Black Cap II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  <cell r="EJ1019">
            <v>0</v>
          </cell>
          <cell r="EK1019">
            <v>0</v>
          </cell>
          <cell r="EL1019">
            <v>0</v>
          </cell>
          <cell r="EM1019">
            <v>0</v>
          </cell>
          <cell r="EN1019">
            <v>0</v>
          </cell>
          <cell r="EO1019">
            <v>0</v>
          </cell>
          <cell r="EP1019">
            <v>0</v>
          </cell>
          <cell r="EQ1019">
            <v>0</v>
          </cell>
          <cell r="ER1019">
            <v>0</v>
          </cell>
          <cell r="ES1019">
            <v>0</v>
          </cell>
          <cell r="ET1019">
            <v>0</v>
          </cell>
          <cell r="EU1019">
            <v>0</v>
          </cell>
          <cell r="EV1019">
            <v>0</v>
          </cell>
          <cell r="EW1019">
            <v>0</v>
          </cell>
          <cell r="EX1019">
            <v>0</v>
          </cell>
          <cell r="EY1019">
            <v>0</v>
          </cell>
          <cell r="EZ1019">
            <v>0</v>
          </cell>
          <cell r="FA1019">
            <v>0</v>
          </cell>
          <cell r="FB1019">
            <v>0</v>
          </cell>
          <cell r="FC1019">
            <v>0</v>
          </cell>
          <cell r="FD1019">
            <v>0</v>
          </cell>
          <cell r="FE1019">
            <v>0</v>
          </cell>
          <cell r="FF1019">
            <v>0</v>
          </cell>
          <cell r="FG1019">
            <v>0</v>
          </cell>
          <cell r="FH1019">
            <v>0</v>
          </cell>
          <cell r="FI1019">
            <v>0</v>
          </cell>
          <cell r="FJ1019">
            <v>0</v>
          </cell>
          <cell r="FK1019">
            <v>0</v>
          </cell>
          <cell r="FL1019">
            <v>0</v>
          </cell>
          <cell r="FM1019">
            <v>0</v>
          </cell>
          <cell r="FN1019">
            <v>0</v>
          </cell>
          <cell r="FO1019">
            <v>0</v>
          </cell>
          <cell r="FP1019">
            <v>0</v>
          </cell>
          <cell r="FQ1019">
            <v>0</v>
          </cell>
          <cell r="FR1019">
            <v>0</v>
          </cell>
          <cell r="FS1019">
            <v>0</v>
          </cell>
          <cell r="FT1019">
            <v>0</v>
          </cell>
          <cell r="FU1019">
            <v>0</v>
          </cell>
          <cell r="FV1019">
            <v>0</v>
          </cell>
          <cell r="FW1019">
            <v>0</v>
          </cell>
          <cell r="FX1019">
            <v>0</v>
          </cell>
          <cell r="FY1019">
            <v>0</v>
          </cell>
          <cell r="FZ1019">
            <v>0</v>
          </cell>
          <cell r="GA1019">
            <v>0</v>
          </cell>
          <cell r="GB1019">
            <v>0</v>
          </cell>
          <cell r="GC1019">
            <v>0</v>
          </cell>
          <cell r="GD1019">
            <v>0</v>
          </cell>
          <cell r="GE1019">
            <v>0</v>
          </cell>
          <cell r="GF1019">
            <v>0</v>
          </cell>
          <cell r="GG1019">
            <v>0</v>
          </cell>
          <cell r="GH1019">
            <v>0</v>
          </cell>
          <cell r="GI1019">
            <v>0</v>
          </cell>
          <cell r="GJ1019">
            <v>0</v>
          </cell>
          <cell r="GK1019">
            <v>0</v>
          </cell>
          <cell r="GL1019">
            <v>0</v>
          </cell>
          <cell r="GM1019">
            <v>0</v>
          </cell>
          <cell r="GN1019">
            <v>0</v>
          </cell>
          <cell r="GO1019">
            <v>0</v>
          </cell>
          <cell r="GP1019">
            <v>0</v>
          </cell>
          <cell r="GQ1019">
            <v>0</v>
          </cell>
          <cell r="GR1019">
            <v>0</v>
          </cell>
          <cell r="GS1019">
            <v>0</v>
          </cell>
          <cell r="GT1019">
            <v>0</v>
          </cell>
          <cell r="GU1019">
            <v>0</v>
          </cell>
          <cell r="GV1019">
            <v>0</v>
          </cell>
          <cell r="GW1019">
            <v>0</v>
          </cell>
          <cell r="GX1019">
            <v>0</v>
          </cell>
          <cell r="GY1019">
            <v>0</v>
          </cell>
          <cell r="GZ1019">
            <v>0</v>
          </cell>
          <cell r="HA1019">
            <v>0</v>
          </cell>
          <cell r="HB1019">
            <v>0</v>
          </cell>
          <cell r="HC1019">
            <v>0</v>
          </cell>
          <cell r="HD1019">
            <v>0</v>
          </cell>
          <cell r="HE1019">
            <v>0</v>
          </cell>
          <cell r="HF1019">
            <v>0</v>
          </cell>
          <cell r="HG1019">
            <v>0</v>
          </cell>
          <cell r="HH1019">
            <v>0</v>
          </cell>
          <cell r="HI1019">
            <v>0</v>
          </cell>
          <cell r="HJ1019">
            <v>0</v>
          </cell>
          <cell r="HK1019">
            <v>0</v>
          </cell>
          <cell r="HL1019">
            <v>0</v>
          </cell>
          <cell r="HM1019">
            <v>0</v>
          </cell>
          <cell r="HN1019">
            <v>0</v>
          </cell>
          <cell r="HO1019">
            <v>0</v>
          </cell>
          <cell r="HP1019">
            <v>0</v>
          </cell>
          <cell r="HQ1019">
            <v>0</v>
          </cell>
          <cell r="HR1019">
            <v>0</v>
          </cell>
          <cell r="HS1019">
            <v>0</v>
          </cell>
          <cell r="HT1019">
            <v>0</v>
          </cell>
          <cell r="HU1019">
            <v>0</v>
          </cell>
          <cell r="HV1019">
            <v>0</v>
          </cell>
          <cell r="HW1019">
            <v>0</v>
          </cell>
          <cell r="HX1019">
            <v>0</v>
          </cell>
          <cell r="HY1019">
            <v>0</v>
          </cell>
          <cell r="HZ1019">
            <v>0</v>
          </cell>
          <cell r="IA1019">
            <v>0</v>
          </cell>
          <cell r="IB1019">
            <v>0</v>
          </cell>
          <cell r="IC1019">
            <v>0</v>
          </cell>
          <cell r="ID1019">
            <v>0</v>
          </cell>
          <cell r="IE1019">
            <v>0</v>
          </cell>
          <cell r="IF1019">
            <v>0</v>
          </cell>
          <cell r="IG1019">
            <v>0</v>
          </cell>
          <cell r="IH1019">
            <v>0</v>
          </cell>
          <cell r="II1019">
            <v>0</v>
          </cell>
          <cell r="IJ1019">
            <v>0</v>
          </cell>
          <cell r="IK1019">
            <v>0</v>
          </cell>
          <cell r="IL1019">
            <v>0</v>
          </cell>
          <cell r="IM1019">
            <v>0</v>
          </cell>
          <cell r="IN1019">
            <v>0</v>
          </cell>
          <cell r="IO1019">
            <v>0</v>
          </cell>
          <cell r="IP1019">
            <v>0</v>
          </cell>
          <cell r="IQ1019">
            <v>0</v>
          </cell>
          <cell r="IR1019">
            <v>0</v>
          </cell>
          <cell r="IS1019">
            <v>0</v>
          </cell>
          <cell r="IT1019">
            <v>0</v>
          </cell>
          <cell r="IU1019">
            <v>0</v>
          </cell>
          <cell r="IV1019">
            <v>0</v>
          </cell>
          <cell r="IW1019">
            <v>0</v>
          </cell>
          <cell r="IX1019">
            <v>0</v>
          </cell>
          <cell r="IY1019">
            <v>0</v>
          </cell>
          <cell r="IZ1019">
            <v>0</v>
          </cell>
          <cell r="JA1019">
            <v>0</v>
          </cell>
          <cell r="JB1019">
            <v>0</v>
          </cell>
          <cell r="JC1019">
            <v>0</v>
          </cell>
          <cell r="JD1019">
            <v>0</v>
          </cell>
          <cell r="JE1019">
            <v>0</v>
          </cell>
          <cell r="JF1019">
            <v>0</v>
          </cell>
          <cell r="JG1019">
            <v>0</v>
          </cell>
          <cell r="JH1019">
            <v>0</v>
          </cell>
          <cell r="JI1019">
            <v>0</v>
          </cell>
          <cell r="JJ1019">
            <v>0</v>
          </cell>
          <cell r="JK1019">
            <v>0</v>
          </cell>
          <cell r="JL1019">
            <v>0</v>
          </cell>
          <cell r="JM1019">
            <v>0</v>
          </cell>
          <cell r="JN1019">
            <v>0</v>
          </cell>
          <cell r="JO1019">
            <v>0</v>
          </cell>
          <cell r="JP1019">
            <v>0</v>
          </cell>
          <cell r="JQ1019">
            <v>0</v>
          </cell>
        </row>
        <row r="1020">
          <cell r="D1020" t="str">
            <v>PV_.QF.SOR._.___.Bly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  <cell r="EJ1020">
            <v>0</v>
          </cell>
          <cell r="EK1020">
            <v>0</v>
          </cell>
          <cell r="EL1020">
            <v>0</v>
          </cell>
          <cell r="EM1020">
            <v>0</v>
          </cell>
          <cell r="EN1020">
            <v>0</v>
          </cell>
          <cell r="EO1020">
            <v>0</v>
          </cell>
          <cell r="EP1020">
            <v>0</v>
          </cell>
          <cell r="EQ1020">
            <v>0</v>
          </cell>
          <cell r="ER1020">
            <v>0</v>
          </cell>
          <cell r="ES1020">
            <v>0</v>
          </cell>
          <cell r="ET1020">
            <v>0</v>
          </cell>
          <cell r="EU1020">
            <v>0</v>
          </cell>
          <cell r="EV1020">
            <v>0</v>
          </cell>
          <cell r="EW1020">
            <v>0</v>
          </cell>
          <cell r="EX1020">
            <v>0</v>
          </cell>
          <cell r="EY1020">
            <v>0</v>
          </cell>
          <cell r="EZ1020">
            <v>0</v>
          </cell>
          <cell r="FA1020">
            <v>0</v>
          </cell>
          <cell r="FB1020">
            <v>0</v>
          </cell>
          <cell r="FC1020">
            <v>0</v>
          </cell>
          <cell r="FD1020">
            <v>0</v>
          </cell>
          <cell r="FE1020">
            <v>0</v>
          </cell>
          <cell r="FF1020">
            <v>0</v>
          </cell>
          <cell r="FG1020">
            <v>0</v>
          </cell>
          <cell r="FH1020">
            <v>0</v>
          </cell>
          <cell r="FI1020">
            <v>0</v>
          </cell>
          <cell r="FJ1020">
            <v>0</v>
          </cell>
          <cell r="FK1020">
            <v>0</v>
          </cell>
          <cell r="FL1020">
            <v>0</v>
          </cell>
          <cell r="FM1020">
            <v>0</v>
          </cell>
          <cell r="FN1020">
            <v>0</v>
          </cell>
          <cell r="FO1020">
            <v>0</v>
          </cell>
          <cell r="FP1020">
            <v>0</v>
          </cell>
          <cell r="FQ1020">
            <v>0</v>
          </cell>
          <cell r="FR1020">
            <v>0</v>
          </cell>
          <cell r="FS1020">
            <v>0</v>
          </cell>
          <cell r="FT1020">
            <v>0</v>
          </cell>
          <cell r="FU1020">
            <v>0</v>
          </cell>
          <cell r="FV1020">
            <v>0</v>
          </cell>
          <cell r="FW1020">
            <v>0</v>
          </cell>
          <cell r="FX1020">
            <v>0</v>
          </cell>
          <cell r="FY1020">
            <v>0</v>
          </cell>
          <cell r="FZ1020">
            <v>0</v>
          </cell>
          <cell r="GA1020">
            <v>0</v>
          </cell>
          <cell r="GB1020">
            <v>0</v>
          </cell>
          <cell r="GC1020">
            <v>0</v>
          </cell>
          <cell r="GD1020">
            <v>0</v>
          </cell>
          <cell r="GE1020">
            <v>0</v>
          </cell>
          <cell r="GF1020">
            <v>0</v>
          </cell>
          <cell r="GG1020">
            <v>0</v>
          </cell>
          <cell r="GH1020">
            <v>0</v>
          </cell>
          <cell r="GI1020">
            <v>0</v>
          </cell>
          <cell r="GJ1020">
            <v>0</v>
          </cell>
          <cell r="GK1020">
            <v>0</v>
          </cell>
          <cell r="GL1020">
            <v>0</v>
          </cell>
          <cell r="GM1020">
            <v>0</v>
          </cell>
          <cell r="GN1020">
            <v>0</v>
          </cell>
          <cell r="GO1020">
            <v>0</v>
          </cell>
          <cell r="GP1020">
            <v>0</v>
          </cell>
          <cell r="GQ1020">
            <v>0</v>
          </cell>
          <cell r="GR1020">
            <v>0</v>
          </cell>
          <cell r="GS1020">
            <v>0</v>
          </cell>
          <cell r="GT1020">
            <v>0</v>
          </cell>
          <cell r="GU1020">
            <v>0</v>
          </cell>
          <cell r="GV1020">
            <v>0</v>
          </cell>
          <cell r="GW1020">
            <v>0</v>
          </cell>
          <cell r="GX1020">
            <v>0</v>
          </cell>
          <cell r="GY1020">
            <v>0</v>
          </cell>
          <cell r="GZ1020">
            <v>0</v>
          </cell>
          <cell r="HA1020">
            <v>0</v>
          </cell>
          <cell r="HB1020">
            <v>0</v>
          </cell>
          <cell r="HC1020">
            <v>0</v>
          </cell>
          <cell r="HD1020">
            <v>0</v>
          </cell>
          <cell r="HE1020">
            <v>0</v>
          </cell>
          <cell r="HF1020">
            <v>0</v>
          </cell>
          <cell r="HG1020">
            <v>0</v>
          </cell>
          <cell r="HH1020">
            <v>0</v>
          </cell>
          <cell r="HI1020">
            <v>0</v>
          </cell>
          <cell r="HJ1020">
            <v>0</v>
          </cell>
          <cell r="HK1020">
            <v>0</v>
          </cell>
          <cell r="HL1020">
            <v>0</v>
          </cell>
          <cell r="HM1020">
            <v>0</v>
          </cell>
          <cell r="HN1020">
            <v>0</v>
          </cell>
          <cell r="HO1020">
            <v>0</v>
          </cell>
          <cell r="HP1020">
            <v>0</v>
          </cell>
          <cell r="HQ1020">
            <v>0</v>
          </cell>
          <cell r="HR1020">
            <v>0</v>
          </cell>
          <cell r="HS1020">
            <v>0</v>
          </cell>
          <cell r="HT1020">
            <v>0</v>
          </cell>
          <cell r="HU1020">
            <v>0</v>
          </cell>
          <cell r="HV1020">
            <v>0</v>
          </cell>
          <cell r="HW1020">
            <v>0</v>
          </cell>
          <cell r="HX1020">
            <v>0</v>
          </cell>
          <cell r="HY1020">
            <v>0</v>
          </cell>
          <cell r="HZ1020">
            <v>0</v>
          </cell>
          <cell r="IA1020">
            <v>0</v>
          </cell>
          <cell r="IB1020">
            <v>0</v>
          </cell>
          <cell r="IC1020">
            <v>0</v>
          </cell>
          <cell r="ID1020">
            <v>0</v>
          </cell>
          <cell r="IE1020">
            <v>0</v>
          </cell>
          <cell r="IF1020">
            <v>0</v>
          </cell>
          <cell r="IG1020">
            <v>0</v>
          </cell>
          <cell r="IH1020">
            <v>0</v>
          </cell>
          <cell r="II1020">
            <v>0</v>
          </cell>
          <cell r="IJ1020">
            <v>0</v>
          </cell>
          <cell r="IK1020">
            <v>0</v>
          </cell>
          <cell r="IL1020">
            <v>0</v>
          </cell>
          <cell r="IM1020">
            <v>0</v>
          </cell>
          <cell r="IN1020">
            <v>0</v>
          </cell>
          <cell r="IO1020">
            <v>0</v>
          </cell>
          <cell r="IP1020">
            <v>0</v>
          </cell>
          <cell r="IQ1020">
            <v>0</v>
          </cell>
          <cell r="IR1020">
            <v>0</v>
          </cell>
          <cell r="IS1020">
            <v>0</v>
          </cell>
          <cell r="IT1020">
            <v>0</v>
          </cell>
          <cell r="IU1020">
            <v>0</v>
          </cell>
          <cell r="IV1020">
            <v>0</v>
          </cell>
          <cell r="IW1020">
            <v>0</v>
          </cell>
          <cell r="IX1020">
            <v>0</v>
          </cell>
          <cell r="IY1020">
            <v>0</v>
          </cell>
          <cell r="IZ1020">
            <v>0</v>
          </cell>
          <cell r="JA1020">
            <v>0</v>
          </cell>
          <cell r="JB1020">
            <v>0</v>
          </cell>
          <cell r="JC1020">
            <v>0</v>
          </cell>
          <cell r="JD1020">
            <v>0</v>
          </cell>
          <cell r="JE1020">
            <v>0</v>
          </cell>
          <cell r="JF1020">
            <v>0</v>
          </cell>
          <cell r="JG1020">
            <v>0</v>
          </cell>
          <cell r="JH1020">
            <v>0</v>
          </cell>
          <cell r="JI1020">
            <v>0</v>
          </cell>
          <cell r="JJ1020">
            <v>0</v>
          </cell>
          <cell r="JK1020">
            <v>0</v>
          </cell>
          <cell r="JL1020">
            <v>0</v>
          </cell>
          <cell r="JM1020">
            <v>0</v>
          </cell>
          <cell r="JN1020">
            <v>0</v>
          </cell>
          <cell r="JO1020">
            <v>0</v>
          </cell>
          <cell r="JP1020">
            <v>0</v>
          </cell>
          <cell r="JQ1020">
            <v>0</v>
          </cell>
        </row>
        <row r="1021">
          <cell r="D1021" t="str">
            <v>PV_.QF.SOR._.___.Chiloquin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  <cell r="EN1021">
            <v>0</v>
          </cell>
          <cell r="EO1021">
            <v>0</v>
          </cell>
          <cell r="EP1021">
            <v>0</v>
          </cell>
          <cell r="EQ1021">
            <v>0</v>
          </cell>
          <cell r="ER1021">
            <v>0</v>
          </cell>
          <cell r="ES1021">
            <v>0</v>
          </cell>
          <cell r="ET1021">
            <v>0</v>
          </cell>
          <cell r="EU1021">
            <v>0</v>
          </cell>
          <cell r="EV1021">
            <v>0</v>
          </cell>
          <cell r="EW1021">
            <v>0</v>
          </cell>
          <cell r="EX1021">
            <v>0</v>
          </cell>
          <cell r="EY1021">
            <v>0</v>
          </cell>
          <cell r="EZ1021">
            <v>0</v>
          </cell>
          <cell r="FA1021">
            <v>0</v>
          </cell>
          <cell r="FB1021">
            <v>0</v>
          </cell>
          <cell r="FC1021">
            <v>0</v>
          </cell>
          <cell r="FD1021">
            <v>0</v>
          </cell>
          <cell r="FE1021">
            <v>0</v>
          </cell>
          <cell r="FF1021">
            <v>0</v>
          </cell>
          <cell r="FG1021">
            <v>0</v>
          </cell>
          <cell r="FH1021">
            <v>0</v>
          </cell>
          <cell r="FI1021">
            <v>0</v>
          </cell>
          <cell r="FJ1021">
            <v>0</v>
          </cell>
          <cell r="FK1021">
            <v>0</v>
          </cell>
          <cell r="FL1021">
            <v>0</v>
          </cell>
          <cell r="FM1021">
            <v>0</v>
          </cell>
          <cell r="FN1021">
            <v>0</v>
          </cell>
          <cell r="FO1021">
            <v>0</v>
          </cell>
          <cell r="FP1021">
            <v>0</v>
          </cell>
          <cell r="FQ1021">
            <v>0</v>
          </cell>
          <cell r="FR1021">
            <v>0</v>
          </cell>
          <cell r="FS1021">
            <v>0</v>
          </cell>
          <cell r="FT1021">
            <v>0</v>
          </cell>
          <cell r="FU1021">
            <v>0</v>
          </cell>
          <cell r="FV1021">
            <v>0</v>
          </cell>
          <cell r="FW1021">
            <v>0</v>
          </cell>
          <cell r="FX1021">
            <v>0</v>
          </cell>
          <cell r="FY1021">
            <v>0</v>
          </cell>
          <cell r="FZ1021">
            <v>0</v>
          </cell>
          <cell r="GA1021">
            <v>0</v>
          </cell>
          <cell r="GB1021">
            <v>0</v>
          </cell>
          <cell r="GC1021">
            <v>0</v>
          </cell>
          <cell r="GD1021">
            <v>0</v>
          </cell>
          <cell r="GE1021">
            <v>0</v>
          </cell>
          <cell r="GF1021">
            <v>0</v>
          </cell>
          <cell r="GG1021">
            <v>0</v>
          </cell>
          <cell r="GH1021">
            <v>0</v>
          </cell>
          <cell r="GI1021">
            <v>0</v>
          </cell>
          <cell r="GJ1021">
            <v>0</v>
          </cell>
          <cell r="GK1021">
            <v>0</v>
          </cell>
          <cell r="GL1021">
            <v>0</v>
          </cell>
          <cell r="GM1021">
            <v>0</v>
          </cell>
          <cell r="GN1021">
            <v>0</v>
          </cell>
          <cell r="GO1021">
            <v>0</v>
          </cell>
          <cell r="GP1021">
            <v>0</v>
          </cell>
          <cell r="GQ1021">
            <v>0</v>
          </cell>
          <cell r="GR1021">
            <v>0</v>
          </cell>
          <cell r="GS1021">
            <v>0</v>
          </cell>
          <cell r="GT1021">
            <v>0</v>
          </cell>
          <cell r="GU1021">
            <v>0</v>
          </cell>
          <cell r="GV1021">
            <v>0</v>
          </cell>
          <cell r="GW1021">
            <v>0</v>
          </cell>
          <cell r="GX1021">
            <v>0</v>
          </cell>
          <cell r="GY1021">
            <v>0</v>
          </cell>
          <cell r="GZ1021">
            <v>0</v>
          </cell>
          <cell r="HA1021">
            <v>0</v>
          </cell>
          <cell r="HB1021">
            <v>0</v>
          </cell>
          <cell r="HC1021">
            <v>0</v>
          </cell>
          <cell r="HD1021">
            <v>0</v>
          </cell>
          <cell r="HE1021">
            <v>0</v>
          </cell>
          <cell r="HF1021">
            <v>0</v>
          </cell>
          <cell r="HG1021">
            <v>0</v>
          </cell>
          <cell r="HH1021">
            <v>0</v>
          </cell>
          <cell r="HI1021">
            <v>0</v>
          </cell>
          <cell r="HJ1021">
            <v>0</v>
          </cell>
          <cell r="HK1021">
            <v>0</v>
          </cell>
          <cell r="HL1021">
            <v>0</v>
          </cell>
          <cell r="HM1021">
            <v>0</v>
          </cell>
          <cell r="HN1021">
            <v>0</v>
          </cell>
          <cell r="HO1021">
            <v>0</v>
          </cell>
          <cell r="HP1021">
            <v>0</v>
          </cell>
          <cell r="HQ1021">
            <v>0</v>
          </cell>
          <cell r="HR1021">
            <v>0</v>
          </cell>
          <cell r="HS1021">
            <v>0</v>
          </cell>
          <cell r="HT1021">
            <v>0</v>
          </cell>
          <cell r="HU1021">
            <v>0</v>
          </cell>
          <cell r="HV1021">
            <v>0</v>
          </cell>
          <cell r="HW1021">
            <v>0</v>
          </cell>
          <cell r="HX1021">
            <v>0</v>
          </cell>
          <cell r="HY1021">
            <v>0</v>
          </cell>
          <cell r="HZ1021">
            <v>0</v>
          </cell>
          <cell r="IA1021">
            <v>0</v>
          </cell>
          <cell r="IB1021">
            <v>0</v>
          </cell>
          <cell r="IC1021">
            <v>0</v>
          </cell>
          <cell r="ID1021">
            <v>0</v>
          </cell>
          <cell r="IE1021">
            <v>0</v>
          </cell>
          <cell r="IF1021">
            <v>0</v>
          </cell>
          <cell r="IG1021">
            <v>0</v>
          </cell>
          <cell r="IH1021">
            <v>0</v>
          </cell>
          <cell r="II1021">
            <v>0</v>
          </cell>
          <cell r="IJ1021">
            <v>0</v>
          </cell>
          <cell r="IK1021">
            <v>0</v>
          </cell>
          <cell r="IL1021">
            <v>0</v>
          </cell>
          <cell r="IM1021">
            <v>0</v>
          </cell>
          <cell r="IN1021">
            <v>0</v>
          </cell>
          <cell r="IO1021">
            <v>0</v>
          </cell>
          <cell r="IP1021">
            <v>0</v>
          </cell>
          <cell r="IQ1021">
            <v>0</v>
          </cell>
          <cell r="IR1021">
            <v>0</v>
          </cell>
          <cell r="IS1021">
            <v>0</v>
          </cell>
          <cell r="IT1021">
            <v>0</v>
          </cell>
          <cell r="IU1021">
            <v>0</v>
          </cell>
          <cell r="IV1021">
            <v>0</v>
          </cell>
          <cell r="IW1021">
            <v>0</v>
          </cell>
          <cell r="IX1021">
            <v>0</v>
          </cell>
          <cell r="IY1021">
            <v>0</v>
          </cell>
          <cell r="IZ1021">
            <v>0</v>
          </cell>
          <cell r="JA1021">
            <v>0</v>
          </cell>
          <cell r="JB1021">
            <v>0</v>
          </cell>
          <cell r="JC1021">
            <v>0</v>
          </cell>
          <cell r="JD1021">
            <v>0</v>
          </cell>
          <cell r="JE1021">
            <v>0</v>
          </cell>
          <cell r="JF1021">
            <v>0</v>
          </cell>
          <cell r="JG1021">
            <v>0</v>
          </cell>
          <cell r="JH1021">
            <v>0</v>
          </cell>
          <cell r="JI1021">
            <v>0</v>
          </cell>
          <cell r="JJ1021">
            <v>0</v>
          </cell>
          <cell r="JK1021">
            <v>0</v>
          </cell>
          <cell r="JL1021">
            <v>0</v>
          </cell>
          <cell r="JM1021">
            <v>0</v>
          </cell>
          <cell r="JN1021">
            <v>0</v>
          </cell>
          <cell r="JO1021">
            <v>0</v>
          </cell>
          <cell r="JP1021">
            <v>0</v>
          </cell>
          <cell r="JQ1021">
            <v>0</v>
          </cell>
        </row>
        <row r="1022">
          <cell r="D1022" t="str">
            <v>PV_.QF.SOR._.___.Ewauna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0</v>
          </cell>
          <cell r="FE1022">
            <v>0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0</v>
          </cell>
          <cell r="FR1022">
            <v>0</v>
          </cell>
          <cell r="FS1022">
            <v>0</v>
          </cell>
          <cell r="FT1022">
            <v>0</v>
          </cell>
          <cell r="FU1022">
            <v>0</v>
          </cell>
          <cell r="FV1022">
            <v>0</v>
          </cell>
          <cell r="FW1022">
            <v>0</v>
          </cell>
          <cell r="FX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0</v>
          </cell>
          <cell r="GC1022">
            <v>0</v>
          </cell>
          <cell r="GD1022">
            <v>0</v>
          </cell>
          <cell r="GE1022">
            <v>0</v>
          </cell>
          <cell r="GF1022">
            <v>0</v>
          </cell>
          <cell r="GG1022">
            <v>0</v>
          </cell>
          <cell r="GH1022">
            <v>0</v>
          </cell>
          <cell r="GI1022">
            <v>0</v>
          </cell>
          <cell r="GJ1022">
            <v>0</v>
          </cell>
          <cell r="GK1022">
            <v>0</v>
          </cell>
          <cell r="GL1022">
            <v>0</v>
          </cell>
          <cell r="GM1022">
            <v>0</v>
          </cell>
          <cell r="GN1022">
            <v>0</v>
          </cell>
          <cell r="GO1022">
            <v>0</v>
          </cell>
          <cell r="GP1022">
            <v>0</v>
          </cell>
          <cell r="GQ1022">
            <v>0</v>
          </cell>
          <cell r="GR1022">
            <v>0</v>
          </cell>
          <cell r="GS1022">
            <v>0</v>
          </cell>
          <cell r="GT1022">
            <v>0</v>
          </cell>
          <cell r="GU1022">
            <v>0</v>
          </cell>
          <cell r="GV1022">
            <v>0</v>
          </cell>
          <cell r="GW1022">
            <v>0</v>
          </cell>
          <cell r="GX1022">
            <v>0</v>
          </cell>
          <cell r="GY1022">
            <v>0</v>
          </cell>
          <cell r="GZ1022">
            <v>0</v>
          </cell>
          <cell r="HA1022">
            <v>0</v>
          </cell>
          <cell r="HB1022">
            <v>0</v>
          </cell>
          <cell r="HC1022">
            <v>0</v>
          </cell>
          <cell r="HD1022">
            <v>0</v>
          </cell>
          <cell r="HE1022">
            <v>0</v>
          </cell>
          <cell r="HF1022">
            <v>0</v>
          </cell>
          <cell r="HG1022">
            <v>0</v>
          </cell>
          <cell r="HH1022">
            <v>0</v>
          </cell>
          <cell r="HI1022">
            <v>0</v>
          </cell>
          <cell r="HJ1022">
            <v>0</v>
          </cell>
          <cell r="HK1022">
            <v>0</v>
          </cell>
          <cell r="HL1022">
            <v>0</v>
          </cell>
          <cell r="HM1022">
            <v>0</v>
          </cell>
          <cell r="HN1022">
            <v>0</v>
          </cell>
          <cell r="HO1022">
            <v>0</v>
          </cell>
          <cell r="HP1022">
            <v>0</v>
          </cell>
          <cell r="HQ1022">
            <v>0</v>
          </cell>
          <cell r="HR1022">
            <v>0</v>
          </cell>
          <cell r="HS1022">
            <v>0</v>
          </cell>
          <cell r="HT1022">
            <v>0</v>
          </cell>
          <cell r="HU1022">
            <v>0</v>
          </cell>
          <cell r="HV1022">
            <v>0</v>
          </cell>
          <cell r="HW1022">
            <v>0</v>
          </cell>
          <cell r="HX1022">
            <v>0</v>
          </cell>
          <cell r="HY1022">
            <v>0</v>
          </cell>
          <cell r="HZ1022">
            <v>0</v>
          </cell>
          <cell r="IA1022">
            <v>0</v>
          </cell>
          <cell r="IB1022">
            <v>0</v>
          </cell>
          <cell r="IC1022">
            <v>0</v>
          </cell>
          <cell r="ID1022">
            <v>0</v>
          </cell>
          <cell r="IE1022">
            <v>0</v>
          </cell>
          <cell r="IF1022">
            <v>0</v>
          </cell>
          <cell r="IG1022">
            <v>0</v>
          </cell>
          <cell r="IH1022">
            <v>0</v>
          </cell>
          <cell r="II1022">
            <v>0</v>
          </cell>
          <cell r="IJ1022">
            <v>0</v>
          </cell>
          <cell r="IK1022">
            <v>0</v>
          </cell>
          <cell r="IL1022">
            <v>0</v>
          </cell>
          <cell r="IM1022">
            <v>0</v>
          </cell>
          <cell r="IN1022">
            <v>0</v>
          </cell>
          <cell r="IO1022">
            <v>0</v>
          </cell>
          <cell r="IP1022">
            <v>0</v>
          </cell>
          <cell r="IQ1022">
            <v>0</v>
          </cell>
          <cell r="IR1022">
            <v>0</v>
          </cell>
          <cell r="IS1022">
            <v>0</v>
          </cell>
          <cell r="IT1022">
            <v>0</v>
          </cell>
          <cell r="IU1022">
            <v>0</v>
          </cell>
          <cell r="IV1022">
            <v>0</v>
          </cell>
          <cell r="IW1022">
            <v>0</v>
          </cell>
          <cell r="IX1022">
            <v>0</v>
          </cell>
          <cell r="IY1022">
            <v>0</v>
          </cell>
          <cell r="IZ1022">
            <v>0</v>
          </cell>
          <cell r="JA1022">
            <v>0</v>
          </cell>
          <cell r="JB1022">
            <v>0</v>
          </cell>
          <cell r="JC1022">
            <v>0</v>
          </cell>
          <cell r="JD1022">
            <v>0</v>
          </cell>
          <cell r="JE1022">
            <v>0</v>
          </cell>
          <cell r="JF1022">
            <v>0</v>
          </cell>
          <cell r="JG1022">
            <v>0</v>
          </cell>
          <cell r="JH1022">
            <v>0</v>
          </cell>
          <cell r="JI1022">
            <v>0</v>
          </cell>
          <cell r="JJ1022">
            <v>0</v>
          </cell>
          <cell r="JK1022">
            <v>0</v>
          </cell>
          <cell r="JL1022">
            <v>0</v>
          </cell>
          <cell r="JM1022">
            <v>0</v>
          </cell>
          <cell r="JN1022">
            <v>0</v>
          </cell>
          <cell r="JO1022">
            <v>0</v>
          </cell>
          <cell r="JP1022">
            <v>0</v>
          </cell>
          <cell r="JQ1022">
            <v>0</v>
          </cell>
        </row>
        <row r="1023">
          <cell r="D1023" t="str">
            <v>PV_.QF.SOR._.___.EwaunaII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  <cell r="EN1023">
            <v>0</v>
          </cell>
          <cell r="EO1023">
            <v>0</v>
          </cell>
          <cell r="EP1023">
            <v>0</v>
          </cell>
          <cell r="EQ1023">
            <v>0</v>
          </cell>
          <cell r="ER1023">
            <v>0</v>
          </cell>
          <cell r="ES1023">
            <v>0</v>
          </cell>
          <cell r="ET1023">
            <v>0</v>
          </cell>
          <cell r="EU1023">
            <v>0</v>
          </cell>
          <cell r="EV1023">
            <v>0</v>
          </cell>
          <cell r="EW1023">
            <v>0</v>
          </cell>
          <cell r="EX1023">
            <v>0</v>
          </cell>
          <cell r="EY1023">
            <v>0</v>
          </cell>
          <cell r="EZ1023">
            <v>0</v>
          </cell>
          <cell r="FA1023">
            <v>0</v>
          </cell>
          <cell r="FB1023">
            <v>0</v>
          </cell>
          <cell r="FC1023">
            <v>0</v>
          </cell>
          <cell r="FD1023">
            <v>0</v>
          </cell>
          <cell r="FE1023">
            <v>0</v>
          </cell>
          <cell r="FF1023">
            <v>0</v>
          </cell>
          <cell r="FG1023">
            <v>0</v>
          </cell>
          <cell r="FH1023">
            <v>0</v>
          </cell>
          <cell r="FI1023">
            <v>0</v>
          </cell>
          <cell r="FJ1023">
            <v>0</v>
          </cell>
          <cell r="FK1023">
            <v>0</v>
          </cell>
          <cell r="FL1023">
            <v>0</v>
          </cell>
          <cell r="FM1023">
            <v>0</v>
          </cell>
          <cell r="FN1023">
            <v>0</v>
          </cell>
          <cell r="FO1023">
            <v>0</v>
          </cell>
          <cell r="FP1023">
            <v>0</v>
          </cell>
          <cell r="FQ1023">
            <v>0</v>
          </cell>
          <cell r="FR1023">
            <v>0</v>
          </cell>
          <cell r="FS1023">
            <v>0</v>
          </cell>
          <cell r="FT1023">
            <v>0</v>
          </cell>
          <cell r="FU1023">
            <v>0</v>
          </cell>
          <cell r="FV1023">
            <v>0</v>
          </cell>
          <cell r="FW1023">
            <v>0</v>
          </cell>
          <cell r="FX1023">
            <v>0</v>
          </cell>
          <cell r="FY1023">
            <v>0</v>
          </cell>
          <cell r="FZ1023">
            <v>0</v>
          </cell>
          <cell r="GA1023">
            <v>0</v>
          </cell>
          <cell r="GB1023">
            <v>0</v>
          </cell>
          <cell r="GC1023">
            <v>0</v>
          </cell>
          <cell r="GD1023">
            <v>0</v>
          </cell>
          <cell r="GE1023">
            <v>0</v>
          </cell>
          <cell r="GF1023">
            <v>0</v>
          </cell>
          <cell r="GG1023">
            <v>0</v>
          </cell>
          <cell r="GH1023">
            <v>0</v>
          </cell>
          <cell r="GI1023">
            <v>0</v>
          </cell>
          <cell r="GJ1023">
            <v>0</v>
          </cell>
          <cell r="GK1023">
            <v>0</v>
          </cell>
          <cell r="GL1023">
            <v>0</v>
          </cell>
          <cell r="GM1023">
            <v>0</v>
          </cell>
          <cell r="GN1023">
            <v>0</v>
          </cell>
          <cell r="GO1023">
            <v>0</v>
          </cell>
          <cell r="GP1023">
            <v>0</v>
          </cell>
          <cell r="GQ1023">
            <v>0</v>
          </cell>
          <cell r="GR1023">
            <v>0</v>
          </cell>
          <cell r="GS1023">
            <v>0</v>
          </cell>
          <cell r="GT1023">
            <v>0</v>
          </cell>
          <cell r="GU1023">
            <v>0</v>
          </cell>
          <cell r="GV1023">
            <v>0</v>
          </cell>
          <cell r="GW1023">
            <v>0</v>
          </cell>
          <cell r="GX1023">
            <v>0</v>
          </cell>
          <cell r="GY1023">
            <v>0</v>
          </cell>
          <cell r="GZ1023">
            <v>0</v>
          </cell>
          <cell r="HA1023">
            <v>0</v>
          </cell>
          <cell r="HB1023">
            <v>0</v>
          </cell>
          <cell r="HC1023">
            <v>0</v>
          </cell>
          <cell r="HD1023">
            <v>0</v>
          </cell>
          <cell r="HE1023">
            <v>0</v>
          </cell>
          <cell r="HF1023">
            <v>0</v>
          </cell>
          <cell r="HG1023">
            <v>0</v>
          </cell>
          <cell r="HH1023">
            <v>0</v>
          </cell>
          <cell r="HI1023">
            <v>0</v>
          </cell>
          <cell r="HJ1023">
            <v>0</v>
          </cell>
          <cell r="HK1023">
            <v>0</v>
          </cell>
          <cell r="HL1023">
            <v>0</v>
          </cell>
          <cell r="HM1023">
            <v>0</v>
          </cell>
          <cell r="HN1023">
            <v>0</v>
          </cell>
          <cell r="HO1023">
            <v>0</v>
          </cell>
          <cell r="HP1023">
            <v>0</v>
          </cell>
          <cell r="HQ1023">
            <v>0</v>
          </cell>
          <cell r="HR1023">
            <v>0</v>
          </cell>
          <cell r="HS1023">
            <v>0</v>
          </cell>
          <cell r="HT1023">
            <v>0</v>
          </cell>
          <cell r="HU1023">
            <v>0</v>
          </cell>
          <cell r="HV1023">
            <v>0</v>
          </cell>
          <cell r="HW1023">
            <v>0</v>
          </cell>
          <cell r="HX1023">
            <v>0</v>
          </cell>
          <cell r="HY1023">
            <v>0</v>
          </cell>
          <cell r="HZ1023">
            <v>0</v>
          </cell>
          <cell r="IA1023">
            <v>0</v>
          </cell>
          <cell r="IB1023">
            <v>0</v>
          </cell>
          <cell r="IC1023">
            <v>0</v>
          </cell>
          <cell r="ID1023">
            <v>0</v>
          </cell>
          <cell r="IE1023">
            <v>0</v>
          </cell>
          <cell r="IF1023">
            <v>0</v>
          </cell>
          <cell r="IG1023">
            <v>0</v>
          </cell>
          <cell r="IH1023">
            <v>0</v>
          </cell>
          <cell r="II1023">
            <v>0</v>
          </cell>
          <cell r="IJ1023">
            <v>0</v>
          </cell>
          <cell r="IK1023">
            <v>0</v>
          </cell>
          <cell r="IL1023">
            <v>0</v>
          </cell>
          <cell r="IM1023">
            <v>0</v>
          </cell>
          <cell r="IN1023">
            <v>0</v>
          </cell>
          <cell r="IO1023">
            <v>0</v>
          </cell>
          <cell r="IP1023">
            <v>0</v>
          </cell>
          <cell r="IQ1023">
            <v>0</v>
          </cell>
          <cell r="IR1023">
            <v>0</v>
          </cell>
          <cell r="IS1023">
            <v>0</v>
          </cell>
          <cell r="IT1023">
            <v>0</v>
          </cell>
          <cell r="IU1023">
            <v>0</v>
          </cell>
          <cell r="IV1023">
            <v>0</v>
          </cell>
          <cell r="IW1023">
            <v>0</v>
          </cell>
          <cell r="IX1023">
            <v>0</v>
          </cell>
          <cell r="IY1023">
            <v>0</v>
          </cell>
          <cell r="IZ1023">
            <v>0</v>
          </cell>
          <cell r="JA1023">
            <v>0</v>
          </cell>
          <cell r="JB1023">
            <v>0</v>
          </cell>
          <cell r="JC1023">
            <v>0</v>
          </cell>
          <cell r="JD1023">
            <v>0</v>
          </cell>
          <cell r="JE1023">
            <v>0</v>
          </cell>
          <cell r="JF1023">
            <v>0</v>
          </cell>
          <cell r="JG1023">
            <v>0</v>
          </cell>
          <cell r="JH1023">
            <v>0</v>
          </cell>
          <cell r="JI1023">
            <v>0</v>
          </cell>
          <cell r="JJ1023">
            <v>0</v>
          </cell>
          <cell r="JK1023">
            <v>0</v>
          </cell>
          <cell r="JL1023">
            <v>0</v>
          </cell>
          <cell r="JM1023">
            <v>0</v>
          </cell>
          <cell r="JN1023">
            <v>0</v>
          </cell>
          <cell r="JO1023">
            <v>0</v>
          </cell>
          <cell r="JP1023">
            <v>0</v>
          </cell>
          <cell r="JQ1023">
            <v>0</v>
          </cell>
        </row>
        <row r="1024">
          <cell r="D1024" t="str">
            <v>PV_.QF.SOR._.___.NW2_Neff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  <cell r="EE1024">
            <v>0</v>
          </cell>
          <cell r="EF1024">
            <v>0</v>
          </cell>
          <cell r="EG1024">
            <v>0</v>
          </cell>
          <cell r="EH1024">
            <v>0</v>
          </cell>
          <cell r="EI1024">
            <v>0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  <cell r="EN1024">
            <v>0</v>
          </cell>
          <cell r="EO1024">
            <v>0</v>
          </cell>
          <cell r="EP1024">
            <v>0</v>
          </cell>
          <cell r="EQ1024">
            <v>0</v>
          </cell>
          <cell r="ER1024">
            <v>0</v>
          </cell>
          <cell r="ES1024">
            <v>0</v>
          </cell>
          <cell r="ET1024">
            <v>0</v>
          </cell>
          <cell r="EU1024">
            <v>0</v>
          </cell>
          <cell r="EV1024">
            <v>0</v>
          </cell>
          <cell r="EW1024">
            <v>0</v>
          </cell>
          <cell r="EX1024">
            <v>0</v>
          </cell>
          <cell r="EY1024">
            <v>0</v>
          </cell>
          <cell r="EZ1024">
            <v>0</v>
          </cell>
          <cell r="FA1024">
            <v>0</v>
          </cell>
          <cell r="FB1024">
            <v>0</v>
          </cell>
          <cell r="FC1024">
            <v>0</v>
          </cell>
          <cell r="FD1024">
            <v>0</v>
          </cell>
          <cell r="FE1024">
            <v>0</v>
          </cell>
          <cell r="FF1024">
            <v>0</v>
          </cell>
          <cell r="FG1024">
            <v>0</v>
          </cell>
          <cell r="FH1024">
            <v>0</v>
          </cell>
          <cell r="FI1024">
            <v>0</v>
          </cell>
          <cell r="FJ1024">
            <v>0</v>
          </cell>
          <cell r="FK1024">
            <v>0</v>
          </cell>
          <cell r="FL1024">
            <v>0</v>
          </cell>
          <cell r="FM1024">
            <v>0</v>
          </cell>
          <cell r="FN1024">
            <v>0</v>
          </cell>
          <cell r="FO1024">
            <v>0</v>
          </cell>
          <cell r="FP1024">
            <v>0</v>
          </cell>
          <cell r="FQ1024">
            <v>0</v>
          </cell>
          <cell r="FR1024">
            <v>0</v>
          </cell>
          <cell r="FS1024">
            <v>0</v>
          </cell>
          <cell r="FT1024">
            <v>0</v>
          </cell>
          <cell r="FU1024">
            <v>0</v>
          </cell>
          <cell r="FV1024">
            <v>0</v>
          </cell>
          <cell r="FW1024">
            <v>0</v>
          </cell>
          <cell r="FX1024">
            <v>0</v>
          </cell>
          <cell r="FY1024">
            <v>0</v>
          </cell>
          <cell r="FZ1024">
            <v>0</v>
          </cell>
          <cell r="GA1024">
            <v>0</v>
          </cell>
          <cell r="GB1024">
            <v>0</v>
          </cell>
          <cell r="GC1024">
            <v>0</v>
          </cell>
          <cell r="GD1024">
            <v>0</v>
          </cell>
          <cell r="GE1024">
            <v>0</v>
          </cell>
          <cell r="GF1024">
            <v>0</v>
          </cell>
          <cell r="GG1024">
            <v>0</v>
          </cell>
          <cell r="GH1024">
            <v>0</v>
          </cell>
          <cell r="GI1024">
            <v>0</v>
          </cell>
          <cell r="GJ1024">
            <v>0</v>
          </cell>
          <cell r="GK1024">
            <v>0</v>
          </cell>
          <cell r="GL1024">
            <v>0</v>
          </cell>
          <cell r="GM1024">
            <v>0</v>
          </cell>
          <cell r="GN1024">
            <v>0</v>
          </cell>
          <cell r="GO1024">
            <v>0</v>
          </cell>
          <cell r="GP1024">
            <v>0</v>
          </cell>
          <cell r="GQ1024">
            <v>0</v>
          </cell>
          <cell r="GR1024">
            <v>0</v>
          </cell>
          <cell r="GS1024">
            <v>0</v>
          </cell>
          <cell r="GT1024">
            <v>0</v>
          </cell>
          <cell r="GU1024">
            <v>0</v>
          </cell>
          <cell r="GV1024">
            <v>0</v>
          </cell>
          <cell r="GW1024">
            <v>0</v>
          </cell>
          <cell r="GX1024">
            <v>0</v>
          </cell>
          <cell r="GY1024">
            <v>0</v>
          </cell>
          <cell r="GZ1024">
            <v>0</v>
          </cell>
          <cell r="HA1024">
            <v>0</v>
          </cell>
          <cell r="HB1024">
            <v>0</v>
          </cell>
          <cell r="HC1024">
            <v>0</v>
          </cell>
          <cell r="HD1024">
            <v>0</v>
          </cell>
          <cell r="HE1024">
            <v>0</v>
          </cell>
          <cell r="HF1024">
            <v>0</v>
          </cell>
          <cell r="HG1024">
            <v>0</v>
          </cell>
          <cell r="HH1024">
            <v>0</v>
          </cell>
          <cell r="HI1024">
            <v>0</v>
          </cell>
          <cell r="HJ1024">
            <v>0</v>
          </cell>
          <cell r="HK1024">
            <v>0</v>
          </cell>
          <cell r="HL1024">
            <v>0</v>
          </cell>
          <cell r="HM1024">
            <v>0</v>
          </cell>
          <cell r="HN1024">
            <v>0</v>
          </cell>
          <cell r="HO1024">
            <v>0</v>
          </cell>
          <cell r="HP1024">
            <v>0</v>
          </cell>
          <cell r="HQ1024">
            <v>0</v>
          </cell>
          <cell r="HR1024">
            <v>0</v>
          </cell>
          <cell r="HS1024">
            <v>0</v>
          </cell>
          <cell r="HT1024">
            <v>0</v>
          </cell>
          <cell r="HU1024">
            <v>0</v>
          </cell>
          <cell r="HV1024">
            <v>0</v>
          </cell>
          <cell r="HW1024">
            <v>0</v>
          </cell>
          <cell r="HX1024">
            <v>0</v>
          </cell>
          <cell r="HY1024">
            <v>0</v>
          </cell>
          <cell r="HZ1024">
            <v>0</v>
          </cell>
          <cell r="IA1024">
            <v>0</v>
          </cell>
          <cell r="IB1024">
            <v>0</v>
          </cell>
          <cell r="IC1024">
            <v>0</v>
          </cell>
          <cell r="ID1024">
            <v>0</v>
          </cell>
          <cell r="IE1024">
            <v>0</v>
          </cell>
          <cell r="IF1024">
            <v>0</v>
          </cell>
          <cell r="IG1024">
            <v>0</v>
          </cell>
          <cell r="IH1024">
            <v>0</v>
          </cell>
          <cell r="II1024">
            <v>0</v>
          </cell>
          <cell r="IJ1024">
            <v>0</v>
          </cell>
          <cell r="IK1024">
            <v>0</v>
          </cell>
          <cell r="IL1024">
            <v>0</v>
          </cell>
          <cell r="IM1024">
            <v>0</v>
          </cell>
          <cell r="IN1024">
            <v>0</v>
          </cell>
          <cell r="IO1024">
            <v>0</v>
          </cell>
          <cell r="IP1024">
            <v>0</v>
          </cell>
          <cell r="IQ1024">
            <v>0</v>
          </cell>
          <cell r="IR1024">
            <v>0</v>
          </cell>
          <cell r="IS1024">
            <v>0</v>
          </cell>
          <cell r="IT1024">
            <v>0</v>
          </cell>
          <cell r="IU1024">
            <v>0</v>
          </cell>
          <cell r="IV1024">
            <v>0</v>
          </cell>
          <cell r="IW1024">
            <v>0</v>
          </cell>
          <cell r="IX1024">
            <v>0</v>
          </cell>
          <cell r="IY1024">
            <v>0</v>
          </cell>
          <cell r="IZ1024">
            <v>0</v>
          </cell>
          <cell r="JA1024">
            <v>0</v>
          </cell>
          <cell r="JB1024">
            <v>0</v>
          </cell>
          <cell r="JC1024">
            <v>0</v>
          </cell>
          <cell r="JD1024">
            <v>0</v>
          </cell>
          <cell r="JE1024">
            <v>0</v>
          </cell>
          <cell r="JF1024">
            <v>0</v>
          </cell>
          <cell r="JG1024">
            <v>0</v>
          </cell>
          <cell r="JH1024">
            <v>0</v>
          </cell>
          <cell r="JI1024">
            <v>0</v>
          </cell>
          <cell r="JJ1024">
            <v>0</v>
          </cell>
          <cell r="JK1024">
            <v>0</v>
          </cell>
          <cell r="JL1024">
            <v>0</v>
          </cell>
          <cell r="JM1024">
            <v>0</v>
          </cell>
          <cell r="JN1024">
            <v>0</v>
          </cell>
          <cell r="JO1024">
            <v>0</v>
          </cell>
          <cell r="JP1024">
            <v>0</v>
          </cell>
          <cell r="JQ1024">
            <v>0</v>
          </cell>
        </row>
        <row r="1025">
          <cell r="D1025" t="str">
            <v>PV_.QF.SOR._.___.NW4_Bonanza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  <cell r="EE1025">
            <v>0</v>
          </cell>
          <cell r="EF1025">
            <v>0</v>
          </cell>
          <cell r="EG1025">
            <v>0</v>
          </cell>
          <cell r="EH1025">
            <v>0</v>
          </cell>
          <cell r="EI1025">
            <v>0</v>
          </cell>
          <cell r="EJ1025">
            <v>0</v>
          </cell>
          <cell r="EK1025">
            <v>0</v>
          </cell>
          <cell r="EL1025">
            <v>0</v>
          </cell>
          <cell r="EM1025">
            <v>0</v>
          </cell>
          <cell r="EN1025">
            <v>0</v>
          </cell>
          <cell r="EO1025">
            <v>0</v>
          </cell>
          <cell r="EP1025">
            <v>0</v>
          </cell>
          <cell r="EQ1025">
            <v>0</v>
          </cell>
          <cell r="ER1025">
            <v>0</v>
          </cell>
          <cell r="ES1025">
            <v>0</v>
          </cell>
          <cell r="ET1025">
            <v>0</v>
          </cell>
          <cell r="EU1025">
            <v>0</v>
          </cell>
          <cell r="EV1025">
            <v>0</v>
          </cell>
          <cell r="EW1025">
            <v>0</v>
          </cell>
          <cell r="EX1025">
            <v>0</v>
          </cell>
          <cell r="EY1025">
            <v>0</v>
          </cell>
          <cell r="EZ1025">
            <v>0</v>
          </cell>
          <cell r="FA1025">
            <v>0</v>
          </cell>
          <cell r="FB1025">
            <v>0</v>
          </cell>
          <cell r="FC1025">
            <v>0</v>
          </cell>
          <cell r="FD1025">
            <v>0</v>
          </cell>
          <cell r="FE1025">
            <v>0</v>
          </cell>
          <cell r="FF1025">
            <v>0</v>
          </cell>
          <cell r="FG1025">
            <v>0</v>
          </cell>
          <cell r="FH1025">
            <v>0</v>
          </cell>
          <cell r="FI1025">
            <v>0</v>
          </cell>
          <cell r="FJ1025">
            <v>0</v>
          </cell>
          <cell r="FK1025">
            <v>0</v>
          </cell>
          <cell r="FL1025">
            <v>0</v>
          </cell>
          <cell r="FM1025">
            <v>0</v>
          </cell>
          <cell r="FN1025">
            <v>0</v>
          </cell>
          <cell r="FO1025">
            <v>0</v>
          </cell>
          <cell r="FP1025">
            <v>0</v>
          </cell>
          <cell r="FQ1025">
            <v>0</v>
          </cell>
          <cell r="FR1025">
            <v>0</v>
          </cell>
          <cell r="FS1025">
            <v>0</v>
          </cell>
          <cell r="FT1025">
            <v>0</v>
          </cell>
          <cell r="FU1025">
            <v>0</v>
          </cell>
          <cell r="FV1025">
            <v>0</v>
          </cell>
          <cell r="FW1025">
            <v>0</v>
          </cell>
          <cell r="FX1025">
            <v>0</v>
          </cell>
          <cell r="FY1025">
            <v>0</v>
          </cell>
          <cell r="FZ1025">
            <v>0</v>
          </cell>
          <cell r="GA1025">
            <v>0</v>
          </cell>
          <cell r="GB1025">
            <v>0</v>
          </cell>
          <cell r="GC1025">
            <v>0</v>
          </cell>
          <cell r="GD1025">
            <v>0</v>
          </cell>
          <cell r="GE1025">
            <v>0</v>
          </cell>
          <cell r="GF1025">
            <v>0</v>
          </cell>
          <cell r="GG1025">
            <v>0</v>
          </cell>
          <cell r="GH1025">
            <v>0</v>
          </cell>
          <cell r="GI1025">
            <v>0</v>
          </cell>
          <cell r="GJ1025">
            <v>0</v>
          </cell>
          <cell r="GK1025">
            <v>0</v>
          </cell>
          <cell r="GL1025">
            <v>0</v>
          </cell>
          <cell r="GM1025">
            <v>0</v>
          </cell>
          <cell r="GN1025">
            <v>0</v>
          </cell>
          <cell r="GO1025">
            <v>0</v>
          </cell>
          <cell r="GP1025">
            <v>0</v>
          </cell>
          <cell r="GQ1025">
            <v>0</v>
          </cell>
          <cell r="GR1025">
            <v>0</v>
          </cell>
          <cell r="GS1025">
            <v>0</v>
          </cell>
          <cell r="GT1025">
            <v>0</v>
          </cell>
          <cell r="GU1025">
            <v>0</v>
          </cell>
          <cell r="GV1025">
            <v>0</v>
          </cell>
          <cell r="GW1025">
            <v>0</v>
          </cell>
          <cell r="GX1025">
            <v>0</v>
          </cell>
          <cell r="GY1025">
            <v>0</v>
          </cell>
          <cell r="GZ1025">
            <v>0</v>
          </cell>
          <cell r="HA1025">
            <v>0</v>
          </cell>
          <cell r="HB1025">
            <v>0</v>
          </cell>
          <cell r="HC1025">
            <v>0</v>
          </cell>
          <cell r="HD1025">
            <v>0</v>
          </cell>
          <cell r="HE1025">
            <v>0</v>
          </cell>
          <cell r="HF1025">
            <v>0</v>
          </cell>
          <cell r="HG1025">
            <v>0</v>
          </cell>
          <cell r="HH1025">
            <v>0</v>
          </cell>
          <cell r="HI1025">
            <v>0</v>
          </cell>
          <cell r="HJ1025">
            <v>0</v>
          </cell>
          <cell r="HK1025">
            <v>0</v>
          </cell>
          <cell r="HL1025">
            <v>0</v>
          </cell>
          <cell r="HM1025">
            <v>0</v>
          </cell>
          <cell r="HN1025">
            <v>0</v>
          </cell>
          <cell r="HO1025">
            <v>0</v>
          </cell>
          <cell r="HP1025">
            <v>0</v>
          </cell>
          <cell r="HQ1025">
            <v>0</v>
          </cell>
          <cell r="HR1025">
            <v>0</v>
          </cell>
          <cell r="HS1025">
            <v>0</v>
          </cell>
          <cell r="HT1025">
            <v>0</v>
          </cell>
          <cell r="HU1025">
            <v>0</v>
          </cell>
          <cell r="HV1025">
            <v>0</v>
          </cell>
          <cell r="HW1025">
            <v>0</v>
          </cell>
          <cell r="HX1025">
            <v>0</v>
          </cell>
          <cell r="HY1025">
            <v>0</v>
          </cell>
          <cell r="HZ1025">
            <v>0</v>
          </cell>
          <cell r="IA1025">
            <v>0</v>
          </cell>
          <cell r="IB1025">
            <v>0</v>
          </cell>
          <cell r="IC1025">
            <v>0</v>
          </cell>
          <cell r="ID1025">
            <v>0</v>
          </cell>
          <cell r="IE1025">
            <v>0</v>
          </cell>
          <cell r="IF1025">
            <v>0</v>
          </cell>
          <cell r="IG1025">
            <v>0</v>
          </cell>
          <cell r="IH1025">
            <v>0</v>
          </cell>
          <cell r="II1025">
            <v>0</v>
          </cell>
          <cell r="IJ1025">
            <v>0</v>
          </cell>
          <cell r="IK1025">
            <v>0</v>
          </cell>
          <cell r="IL1025">
            <v>0</v>
          </cell>
          <cell r="IM1025">
            <v>0</v>
          </cell>
          <cell r="IN1025">
            <v>0</v>
          </cell>
          <cell r="IO1025">
            <v>0</v>
          </cell>
          <cell r="IP1025">
            <v>0</v>
          </cell>
          <cell r="IQ1025">
            <v>0</v>
          </cell>
          <cell r="IR1025">
            <v>0</v>
          </cell>
          <cell r="IS1025">
            <v>0</v>
          </cell>
          <cell r="IT1025">
            <v>0</v>
          </cell>
          <cell r="IU1025">
            <v>0</v>
          </cell>
          <cell r="IV1025">
            <v>0</v>
          </cell>
          <cell r="IW1025">
            <v>0</v>
          </cell>
          <cell r="IX1025">
            <v>0</v>
          </cell>
          <cell r="IY1025">
            <v>0</v>
          </cell>
          <cell r="IZ1025">
            <v>0</v>
          </cell>
          <cell r="JA1025">
            <v>0</v>
          </cell>
          <cell r="JB1025">
            <v>0</v>
          </cell>
          <cell r="JC1025">
            <v>0</v>
          </cell>
          <cell r="JD1025">
            <v>0</v>
          </cell>
          <cell r="JE1025">
            <v>0</v>
          </cell>
          <cell r="JF1025">
            <v>0</v>
          </cell>
          <cell r="JG1025">
            <v>0</v>
          </cell>
          <cell r="JH1025">
            <v>0</v>
          </cell>
          <cell r="JI1025">
            <v>0</v>
          </cell>
          <cell r="JJ1025">
            <v>0</v>
          </cell>
          <cell r="JK1025">
            <v>0</v>
          </cell>
          <cell r="JL1025">
            <v>0</v>
          </cell>
          <cell r="JM1025">
            <v>0</v>
          </cell>
          <cell r="JN1025">
            <v>0</v>
          </cell>
          <cell r="JO1025">
            <v>0</v>
          </cell>
          <cell r="JP1025">
            <v>0</v>
          </cell>
          <cell r="JQ1025">
            <v>0</v>
          </cell>
        </row>
        <row r="1026">
          <cell r="D1026" t="str">
            <v>PV_.QF.SOR._.___.NW7_EaglePoint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  <cell r="EE1026">
            <v>0</v>
          </cell>
          <cell r="EF1026">
            <v>0</v>
          </cell>
          <cell r="EG1026">
            <v>0</v>
          </cell>
          <cell r="EH1026">
            <v>0</v>
          </cell>
          <cell r="EI1026">
            <v>0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  <cell r="EN1026">
            <v>0</v>
          </cell>
          <cell r="EO1026">
            <v>0</v>
          </cell>
          <cell r="EP1026">
            <v>0</v>
          </cell>
          <cell r="EQ1026">
            <v>0</v>
          </cell>
          <cell r="ER1026">
            <v>0</v>
          </cell>
          <cell r="ES1026">
            <v>0</v>
          </cell>
          <cell r="ET1026">
            <v>0</v>
          </cell>
          <cell r="EU1026">
            <v>0</v>
          </cell>
          <cell r="EV1026">
            <v>0</v>
          </cell>
          <cell r="EW1026">
            <v>0</v>
          </cell>
          <cell r="EX1026">
            <v>0</v>
          </cell>
          <cell r="EY1026">
            <v>0</v>
          </cell>
          <cell r="EZ1026">
            <v>0</v>
          </cell>
          <cell r="FA1026">
            <v>0</v>
          </cell>
          <cell r="FB1026">
            <v>0</v>
          </cell>
          <cell r="FC1026">
            <v>0</v>
          </cell>
          <cell r="FD1026">
            <v>0</v>
          </cell>
          <cell r="FE1026">
            <v>0</v>
          </cell>
          <cell r="FF1026">
            <v>0</v>
          </cell>
          <cell r="FG1026">
            <v>0</v>
          </cell>
          <cell r="FH1026">
            <v>0</v>
          </cell>
          <cell r="FI1026">
            <v>0</v>
          </cell>
          <cell r="FJ1026">
            <v>0</v>
          </cell>
          <cell r="FK1026">
            <v>0</v>
          </cell>
          <cell r="FL1026">
            <v>0</v>
          </cell>
          <cell r="FM1026">
            <v>0</v>
          </cell>
          <cell r="FN1026">
            <v>0</v>
          </cell>
          <cell r="FO1026">
            <v>0</v>
          </cell>
          <cell r="FP1026">
            <v>0</v>
          </cell>
          <cell r="FQ1026">
            <v>0</v>
          </cell>
          <cell r="FR1026">
            <v>0</v>
          </cell>
          <cell r="FS1026">
            <v>0</v>
          </cell>
          <cell r="FT1026">
            <v>0</v>
          </cell>
          <cell r="FU1026">
            <v>0</v>
          </cell>
          <cell r="FV1026">
            <v>0</v>
          </cell>
          <cell r="FW1026">
            <v>0</v>
          </cell>
          <cell r="FX1026">
            <v>0</v>
          </cell>
          <cell r="FY1026">
            <v>0</v>
          </cell>
          <cell r="FZ1026">
            <v>0</v>
          </cell>
          <cell r="GA1026">
            <v>0</v>
          </cell>
          <cell r="GB1026">
            <v>0</v>
          </cell>
          <cell r="GC1026">
            <v>0</v>
          </cell>
          <cell r="GD1026">
            <v>0</v>
          </cell>
          <cell r="GE1026">
            <v>0</v>
          </cell>
          <cell r="GF1026">
            <v>0</v>
          </cell>
          <cell r="GG1026">
            <v>0</v>
          </cell>
          <cell r="GH1026">
            <v>0</v>
          </cell>
          <cell r="GI1026">
            <v>0</v>
          </cell>
          <cell r="GJ1026">
            <v>0</v>
          </cell>
          <cell r="GK1026">
            <v>0</v>
          </cell>
          <cell r="GL1026">
            <v>0</v>
          </cell>
          <cell r="GM1026">
            <v>0</v>
          </cell>
          <cell r="GN1026">
            <v>0</v>
          </cell>
          <cell r="GO1026">
            <v>0</v>
          </cell>
          <cell r="GP1026">
            <v>0</v>
          </cell>
          <cell r="GQ1026">
            <v>0</v>
          </cell>
          <cell r="GR1026">
            <v>0</v>
          </cell>
          <cell r="GS1026">
            <v>0</v>
          </cell>
          <cell r="GT1026">
            <v>0</v>
          </cell>
          <cell r="GU1026">
            <v>0</v>
          </cell>
          <cell r="GV1026">
            <v>0</v>
          </cell>
          <cell r="GW1026">
            <v>0</v>
          </cell>
          <cell r="GX1026">
            <v>0</v>
          </cell>
          <cell r="GY1026">
            <v>0</v>
          </cell>
          <cell r="GZ1026">
            <v>0</v>
          </cell>
          <cell r="HA1026">
            <v>0</v>
          </cell>
          <cell r="HB1026">
            <v>0</v>
          </cell>
          <cell r="HC1026">
            <v>0</v>
          </cell>
          <cell r="HD1026">
            <v>0</v>
          </cell>
          <cell r="HE1026">
            <v>0</v>
          </cell>
          <cell r="HF1026">
            <v>0</v>
          </cell>
          <cell r="HG1026">
            <v>0</v>
          </cell>
          <cell r="HH1026">
            <v>0</v>
          </cell>
          <cell r="HI1026">
            <v>0</v>
          </cell>
          <cell r="HJ1026">
            <v>0</v>
          </cell>
          <cell r="HK1026">
            <v>0</v>
          </cell>
          <cell r="HL1026">
            <v>0</v>
          </cell>
          <cell r="HM1026">
            <v>0</v>
          </cell>
          <cell r="HN1026">
            <v>0</v>
          </cell>
          <cell r="HO1026">
            <v>0</v>
          </cell>
          <cell r="HP1026">
            <v>0</v>
          </cell>
          <cell r="HQ1026">
            <v>0</v>
          </cell>
          <cell r="HR1026">
            <v>0</v>
          </cell>
          <cell r="HS1026">
            <v>0</v>
          </cell>
          <cell r="HT1026">
            <v>0</v>
          </cell>
          <cell r="HU1026">
            <v>0</v>
          </cell>
          <cell r="HV1026">
            <v>0</v>
          </cell>
          <cell r="HW1026">
            <v>0</v>
          </cell>
          <cell r="HX1026">
            <v>0</v>
          </cell>
          <cell r="HY1026">
            <v>0</v>
          </cell>
          <cell r="HZ1026">
            <v>0</v>
          </cell>
          <cell r="IA1026">
            <v>0</v>
          </cell>
          <cell r="IB1026">
            <v>0</v>
          </cell>
          <cell r="IC1026">
            <v>0</v>
          </cell>
          <cell r="ID1026">
            <v>0</v>
          </cell>
          <cell r="IE1026">
            <v>0</v>
          </cell>
          <cell r="IF1026">
            <v>0</v>
          </cell>
          <cell r="IG1026">
            <v>0</v>
          </cell>
          <cell r="IH1026">
            <v>0</v>
          </cell>
          <cell r="II1026">
            <v>0</v>
          </cell>
          <cell r="IJ1026">
            <v>0</v>
          </cell>
          <cell r="IK1026">
            <v>0</v>
          </cell>
          <cell r="IL1026">
            <v>0</v>
          </cell>
          <cell r="IM1026">
            <v>0</v>
          </cell>
          <cell r="IN1026">
            <v>0</v>
          </cell>
          <cell r="IO1026">
            <v>0</v>
          </cell>
          <cell r="IP1026">
            <v>0</v>
          </cell>
          <cell r="IQ1026">
            <v>0</v>
          </cell>
          <cell r="IR1026">
            <v>0</v>
          </cell>
          <cell r="IS1026">
            <v>0</v>
          </cell>
          <cell r="IT1026">
            <v>0</v>
          </cell>
          <cell r="IU1026">
            <v>0</v>
          </cell>
          <cell r="IV1026">
            <v>0</v>
          </cell>
          <cell r="IW1026">
            <v>0</v>
          </cell>
          <cell r="IX1026">
            <v>0</v>
          </cell>
          <cell r="IY1026">
            <v>0</v>
          </cell>
          <cell r="IZ1026">
            <v>0</v>
          </cell>
          <cell r="JA1026">
            <v>0</v>
          </cell>
          <cell r="JB1026">
            <v>0</v>
          </cell>
          <cell r="JC1026">
            <v>0</v>
          </cell>
          <cell r="JD1026">
            <v>0</v>
          </cell>
          <cell r="JE1026">
            <v>0</v>
          </cell>
          <cell r="JF1026">
            <v>0</v>
          </cell>
          <cell r="JG1026">
            <v>0</v>
          </cell>
          <cell r="JH1026">
            <v>0</v>
          </cell>
          <cell r="JI1026">
            <v>0</v>
          </cell>
          <cell r="JJ1026">
            <v>0</v>
          </cell>
          <cell r="JK1026">
            <v>0</v>
          </cell>
          <cell r="JL1026">
            <v>0</v>
          </cell>
          <cell r="JM1026">
            <v>0</v>
          </cell>
          <cell r="JN1026">
            <v>0</v>
          </cell>
          <cell r="JO1026">
            <v>0</v>
          </cell>
          <cell r="JP1026">
            <v>0</v>
          </cell>
          <cell r="JQ1026">
            <v>0</v>
          </cell>
        </row>
        <row r="1027">
          <cell r="D1027" t="str">
            <v>PV_.QF.SOR._.___.NW9_Pendleton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  <cell r="EN1027">
            <v>0</v>
          </cell>
          <cell r="EO1027">
            <v>0</v>
          </cell>
          <cell r="EP1027">
            <v>0</v>
          </cell>
          <cell r="EQ1027">
            <v>0</v>
          </cell>
          <cell r="ER1027">
            <v>0</v>
          </cell>
          <cell r="ES1027">
            <v>0</v>
          </cell>
          <cell r="ET1027">
            <v>0</v>
          </cell>
          <cell r="EU1027">
            <v>0</v>
          </cell>
          <cell r="EV1027">
            <v>0</v>
          </cell>
          <cell r="EW1027">
            <v>0</v>
          </cell>
          <cell r="EX1027">
            <v>0</v>
          </cell>
          <cell r="EY1027">
            <v>0</v>
          </cell>
          <cell r="EZ1027">
            <v>0</v>
          </cell>
          <cell r="FA1027">
            <v>0</v>
          </cell>
          <cell r="FB1027">
            <v>0</v>
          </cell>
          <cell r="FC1027">
            <v>0</v>
          </cell>
          <cell r="FD1027">
            <v>0</v>
          </cell>
          <cell r="FE1027">
            <v>0</v>
          </cell>
          <cell r="FF1027">
            <v>0</v>
          </cell>
          <cell r="FG1027">
            <v>0</v>
          </cell>
          <cell r="FH1027">
            <v>0</v>
          </cell>
          <cell r="FI1027">
            <v>0</v>
          </cell>
          <cell r="FJ1027">
            <v>0</v>
          </cell>
          <cell r="FK1027">
            <v>0</v>
          </cell>
          <cell r="FL1027">
            <v>0</v>
          </cell>
          <cell r="FM1027">
            <v>0</v>
          </cell>
          <cell r="FN1027">
            <v>0</v>
          </cell>
          <cell r="FO1027">
            <v>0</v>
          </cell>
          <cell r="FP1027">
            <v>0</v>
          </cell>
          <cell r="FQ1027">
            <v>0</v>
          </cell>
          <cell r="FR1027">
            <v>0</v>
          </cell>
          <cell r="FS1027">
            <v>0</v>
          </cell>
          <cell r="FT1027">
            <v>0</v>
          </cell>
          <cell r="FU1027">
            <v>0</v>
          </cell>
          <cell r="FV1027">
            <v>0</v>
          </cell>
          <cell r="FW1027">
            <v>0</v>
          </cell>
          <cell r="FX1027">
            <v>0</v>
          </cell>
          <cell r="FY1027">
            <v>0</v>
          </cell>
          <cell r="FZ1027">
            <v>0</v>
          </cell>
          <cell r="GA1027">
            <v>0</v>
          </cell>
          <cell r="GB1027">
            <v>0</v>
          </cell>
          <cell r="GC1027">
            <v>0</v>
          </cell>
          <cell r="GD1027">
            <v>0</v>
          </cell>
          <cell r="GE1027">
            <v>0</v>
          </cell>
          <cell r="GF1027">
            <v>0</v>
          </cell>
          <cell r="GG1027">
            <v>0</v>
          </cell>
          <cell r="GH1027">
            <v>0</v>
          </cell>
          <cell r="GI1027">
            <v>0</v>
          </cell>
          <cell r="GJ1027">
            <v>0</v>
          </cell>
          <cell r="GK1027">
            <v>0</v>
          </cell>
          <cell r="GL1027">
            <v>0</v>
          </cell>
          <cell r="GM1027">
            <v>0</v>
          </cell>
          <cell r="GN1027">
            <v>0</v>
          </cell>
          <cell r="GO1027">
            <v>0</v>
          </cell>
          <cell r="GP1027">
            <v>0</v>
          </cell>
          <cell r="GQ1027">
            <v>0</v>
          </cell>
          <cell r="GR1027">
            <v>0</v>
          </cell>
          <cell r="GS1027">
            <v>0</v>
          </cell>
          <cell r="GT1027">
            <v>0</v>
          </cell>
          <cell r="GU1027">
            <v>0</v>
          </cell>
          <cell r="GV1027">
            <v>0</v>
          </cell>
          <cell r="GW1027">
            <v>0</v>
          </cell>
          <cell r="GX1027">
            <v>0</v>
          </cell>
          <cell r="GY1027">
            <v>0</v>
          </cell>
          <cell r="GZ1027">
            <v>0</v>
          </cell>
          <cell r="HA1027">
            <v>0</v>
          </cell>
          <cell r="HB1027">
            <v>0</v>
          </cell>
          <cell r="HC1027">
            <v>0</v>
          </cell>
          <cell r="HD1027">
            <v>0</v>
          </cell>
          <cell r="HE1027">
            <v>0</v>
          </cell>
          <cell r="HF1027">
            <v>0</v>
          </cell>
          <cell r="HG1027">
            <v>0</v>
          </cell>
          <cell r="HH1027">
            <v>0</v>
          </cell>
          <cell r="HI1027">
            <v>0</v>
          </cell>
          <cell r="HJ1027">
            <v>0</v>
          </cell>
          <cell r="HK1027">
            <v>0</v>
          </cell>
          <cell r="HL1027">
            <v>0</v>
          </cell>
          <cell r="HM1027">
            <v>0</v>
          </cell>
          <cell r="HN1027">
            <v>0</v>
          </cell>
          <cell r="HO1027">
            <v>0</v>
          </cell>
          <cell r="HP1027">
            <v>0</v>
          </cell>
          <cell r="HQ1027">
            <v>0</v>
          </cell>
          <cell r="HR1027">
            <v>0</v>
          </cell>
          <cell r="HS1027">
            <v>0</v>
          </cell>
          <cell r="HT1027">
            <v>0</v>
          </cell>
          <cell r="HU1027">
            <v>0</v>
          </cell>
          <cell r="HV1027">
            <v>0</v>
          </cell>
          <cell r="HW1027">
            <v>0</v>
          </cell>
          <cell r="HX1027">
            <v>0</v>
          </cell>
          <cell r="HY1027">
            <v>0</v>
          </cell>
          <cell r="HZ1027">
            <v>0</v>
          </cell>
          <cell r="IA1027">
            <v>0</v>
          </cell>
          <cell r="IB1027">
            <v>0</v>
          </cell>
          <cell r="IC1027">
            <v>0</v>
          </cell>
          <cell r="ID1027">
            <v>0</v>
          </cell>
          <cell r="IE1027">
            <v>0</v>
          </cell>
          <cell r="IF1027">
            <v>0</v>
          </cell>
          <cell r="IG1027">
            <v>0</v>
          </cell>
          <cell r="IH1027">
            <v>0</v>
          </cell>
          <cell r="II1027">
            <v>0</v>
          </cell>
          <cell r="IJ1027">
            <v>0</v>
          </cell>
          <cell r="IK1027">
            <v>0</v>
          </cell>
          <cell r="IL1027">
            <v>0</v>
          </cell>
          <cell r="IM1027">
            <v>0</v>
          </cell>
          <cell r="IN1027">
            <v>0</v>
          </cell>
          <cell r="IO1027">
            <v>0</v>
          </cell>
          <cell r="IP1027">
            <v>0</v>
          </cell>
          <cell r="IQ1027">
            <v>0</v>
          </cell>
          <cell r="IR1027">
            <v>0</v>
          </cell>
          <cell r="IS1027">
            <v>0</v>
          </cell>
          <cell r="IT1027">
            <v>0</v>
          </cell>
          <cell r="IU1027">
            <v>0</v>
          </cell>
          <cell r="IV1027">
            <v>0</v>
          </cell>
          <cell r="IW1027">
            <v>0</v>
          </cell>
          <cell r="IX1027">
            <v>0</v>
          </cell>
          <cell r="IY1027">
            <v>0</v>
          </cell>
          <cell r="IZ1027">
            <v>0</v>
          </cell>
          <cell r="JA1027">
            <v>0</v>
          </cell>
          <cell r="JB1027">
            <v>0</v>
          </cell>
          <cell r="JC1027">
            <v>0</v>
          </cell>
          <cell r="JD1027">
            <v>0</v>
          </cell>
          <cell r="JE1027">
            <v>0</v>
          </cell>
          <cell r="JF1027">
            <v>0</v>
          </cell>
          <cell r="JG1027">
            <v>0</v>
          </cell>
          <cell r="JH1027">
            <v>0</v>
          </cell>
          <cell r="JI1027">
            <v>0</v>
          </cell>
          <cell r="JJ1027">
            <v>0</v>
          </cell>
          <cell r="JK1027">
            <v>0</v>
          </cell>
          <cell r="JL1027">
            <v>0</v>
          </cell>
          <cell r="JM1027">
            <v>0</v>
          </cell>
          <cell r="JN1027">
            <v>0</v>
          </cell>
          <cell r="JO1027">
            <v>0</v>
          </cell>
          <cell r="JP1027">
            <v>0</v>
          </cell>
          <cell r="JQ1027">
            <v>0</v>
          </cell>
        </row>
        <row r="1028">
          <cell r="D1028" t="str">
            <v>PV_.QF.SOR._.___.OR2_AgateBay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  <cell r="EE1028">
            <v>0</v>
          </cell>
          <cell r="EF1028">
            <v>0</v>
          </cell>
          <cell r="EG1028">
            <v>0</v>
          </cell>
          <cell r="EH1028">
            <v>0</v>
          </cell>
          <cell r="EI1028">
            <v>0</v>
          </cell>
          <cell r="EJ1028">
            <v>0</v>
          </cell>
          <cell r="EK1028">
            <v>0</v>
          </cell>
          <cell r="EL1028">
            <v>0</v>
          </cell>
          <cell r="EM1028">
            <v>0</v>
          </cell>
          <cell r="EN1028">
            <v>0</v>
          </cell>
          <cell r="EO1028">
            <v>0</v>
          </cell>
          <cell r="EP1028">
            <v>0</v>
          </cell>
          <cell r="EQ1028">
            <v>0</v>
          </cell>
          <cell r="ER1028">
            <v>0</v>
          </cell>
          <cell r="ES1028">
            <v>0</v>
          </cell>
          <cell r="ET1028">
            <v>0</v>
          </cell>
          <cell r="EU1028">
            <v>0</v>
          </cell>
          <cell r="EV1028">
            <v>0</v>
          </cell>
          <cell r="EW1028">
            <v>0</v>
          </cell>
          <cell r="EX1028">
            <v>0</v>
          </cell>
          <cell r="EY1028">
            <v>0</v>
          </cell>
          <cell r="EZ1028">
            <v>0</v>
          </cell>
          <cell r="FA1028">
            <v>0</v>
          </cell>
          <cell r="FB1028">
            <v>0</v>
          </cell>
          <cell r="FC1028">
            <v>0</v>
          </cell>
          <cell r="FD1028">
            <v>0</v>
          </cell>
          <cell r="FE1028">
            <v>0</v>
          </cell>
          <cell r="FF1028">
            <v>0</v>
          </cell>
          <cell r="FG1028">
            <v>0</v>
          </cell>
          <cell r="FH1028">
            <v>0</v>
          </cell>
          <cell r="FI1028">
            <v>0</v>
          </cell>
          <cell r="FJ1028">
            <v>0</v>
          </cell>
          <cell r="FK1028">
            <v>0</v>
          </cell>
          <cell r="FL1028">
            <v>0</v>
          </cell>
          <cell r="FM1028">
            <v>0</v>
          </cell>
          <cell r="FN1028">
            <v>0</v>
          </cell>
          <cell r="FO1028">
            <v>0</v>
          </cell>
          <cell r="FP1028">
            <v>0</v>
          </cell>
          <cell r="FQ1028">
            <v>0</v>
          </cell>
          <cell r="FR1028">
            <v>0</v>
          </cell>
          <cell r="FS1028">
            <v>0</v>
          </cell>
          <cell r="FT1028">
            <v>0</v>
          </cell>
          <cell r="FU1028">
            <v>0</v>
          </cell>
          <cell r="FV1028">
            <v>0</v>
          </cell>
          <cell r="FW1028">
            <v>0</v>
          </cell>
          <cell r="FX1028">
            <v>0</v>
          </cell>
          <cell r="FY1028">
            <v>0</v>
          </cell>
          <cell r="FZ1028">
            <v>0</v>
          </cell>
          <cell r="GA1028">
            <v>0</v>
          </cell>
          <cell r="GB1028">
            <v>0</v>
          </cell>
          <cell r="GC1028">
            <v>0</v>
          </cell>
          <cell r="GD1028">
            <v>0</v>
          </cell>
          <cell r="GE1028">
            <v>0</v>
          </cell>
          <cell r="GF1028">
            <v>0</v>
          </cell>
          <cell r="GG1028">
            <v>0</v>
          </cell>
          <cell r="GH1028">
            <v>0</v>
          </cell>
          <cell r="GI1028">
            <v>0</v>
          </cell>
          <cell r="GJ1028">
            <v>0</v>
          </cell>
          <cell r="GK1028">
            <v>0</v>
          </cell>
          <cell r="GL1028">
            <v>0</v>
          </cell>
          <cell r="GM1028">
            <v>0</v>
          </cell>
          <cell r="GN1028">
            <v>0</v>
          </cell>
          <cell r="GO1028">
            <v>0</v>
          </cell>
          <cell r="GP1028">
            <v>0</v>
          </cell>
          <cell r="GQ1028">
            <v>0</v>
          </cell>
          <cell r="GR1028">
            <v>0</v>
          </cell>
          <cell r="GS1028">
            <v>0</v>
          </cell>
          <cell r="GT1028">
            <v>0</v>
          </cell>
          <cell r="GU1028">
            <v>0</v>
          </cell>
          <cell r="GV1028">
            <v>0</v>
          </cell>
          <cell r="GW1028">
            <v>0</v>
          </cell>
          <cell r="GX1028">
            <v>0</v>
          </cell>
          <cell r="GY1028">
            <v>0</v>
          </cell>
          <cell r="GZ1028">
            <v>0</v>
          </cell>
          <cell r="HA1028">
            <v>0</v>
          </cell>
          <cell r="HB1028">
            <v>0</v>
          </cell>
          <cell r="HC1028">
            <v>0</v>
          </cell>
          <cell r="HD1028">
            <v>0</v>
          </cell>
          <cell r="HE1028">
            <v>0</v>
          </cell>
          <cell r="HF1028">
            <v>0</v>
          </cell>
          <cell r="HG1028">
            <v>0</v>
          </cell>
          <cell r="HH1028">
            <v>0</v>
          </cell>
          <cell r="HI1028">
            <v>0</v>
          </cell>
          <cell r="HJ1028">
            <v>0</v>
          </cell>
          <cell r="HK1028">
            <v>0</v>
          </cell>
          <cell r="HL1028">
            <v>0</v>
          </cell>
          <cell r="HM1028">
            <v>0</v>
          </cell>
          <cell r="HN1028">
            <v>0</v>
          </cell>
          <cell r="HO1028">
            <v>0</v>
          </cell>
          <cell r="HP1028">
            <v>0</v>
          </cell>
          <cell r="HQ1028">
            <v>0</v>
          </cell>
          <cell r="HR1028">
            <v>0</v>
          </cell>
          <cell r="HS1028">
            <v>0</v>
          </cell>
          <cell r="HT1028">
            <v>0</v>
          </cell>
          <cell r="HU1028">
            <v>0</v>
          </cell>
          <cell r="HV1028">
            <v>0</v>
          </cell>
          <cell r="HW1028">
            <v>0</v>
          </cell>
          <cell r="HX1028">
            <v>0</v>
          </cell>
          <cell r="HY1028">
            <v>0</v>
          </cell>
          <cell r="HZ1028">
            <v>0</v>
          </cell>
          <cell r="IA1028">
            <v>0</v>
          </cell>
          <cell r="IB1028">
            <v>0</v>
          </cell>
          <cell r="IC1028">
            <v>0</v>
          </cell>
          <cell r="ID1028">
            <v>0</v>
          </cell>
          <cell r="IE1028">
            <v>0</v>
          </cell>
          <cell r="IF1028">
            <v>0</v>
          </cell>
          <cell r="IG1028">
            <v>0</v>
          </cell>
          <cell r="IH1028">
            <v>0</v>
          </cell>
          <cell r="II1028">
            <v>0</v>
          </cell>
          <cell r="IJ1028">
            <v>0</v>
          </cell>
          <cell r="IK1028">
            <v>0</v>
          </cell>
          <cell r="IL1028">
            <v>0</v>
          </cell>
          <cell r="IM1028">
            <v>0</v>
          </cell>
          <cell r="IN1028">
            <v>0</v>
          </cell>
          <cell r="IO1028">
            <v>0</v>
          </cell>
          <cell r="IP1028">
            <v>0</v>
          </cell>
          <cell r="IQ1028">
            <v>0</v>
          </cell>
          <cell r="IR1028">
            <v>0</v>
          </cell>
          <cell r="IS1028">
            <v>0</v>
          </cell>
          <cell r="IT1028">
            <v>0</v>
          </cell>
          <cell r="IU1028">
            <v>0</v>
          </cell>
          <cell r="IV1028">
            <v>0</v>
          </cell>
          <cell r="IW1028">
            <v>0</v>
          </cell>
          <cell r="IX1028">
            <v>0</v>
          </cell>
          <cell r="IY1028">
            <v>0</v>
          </cell>
          <cell r="IZ1028">
            <v>0</v>
          </cell>
          <cell r="JA1028">
            <v>0</v>
          </cell>
          <cell r="JB1028">
            <v>0</v>
          </cell>
          <cell r="JC1028">
            <v>0</v>
          </cell>
          <cell r="JD1028">
            <v>0</v>
          </cell>
          <cell r="JE1028">
            <v>0</v>
          </cell>
          <cell r="JF1028">
            <v>0</v>
          </cell>
          <cell r="JG1028">
            <v>0</v>
          </cell>
          <cell r="JH1028">
            <v>0</v>
          </cell>
          <cell r="JI1028">
            <v>0</v>
          </cell>
          <cell r="JJ1028">
            <v>0</v>
          </cell>
          <cell r="JK1028">
            <v>0</v>
          </cell>
          <cell r="JL1028">
            <v>0</v>
          </cell>
          <cell r="JM1028">
            <v>0</v>
          </cell>
          <cell r="JN1028">
            <v>0</v>
          </cell>
          <cell r="JO1028">
            <v>0</v>
          </cell>
          <cell r="JP1028">
            <v>0</v>
          </cell>
          <cell r="JQ1028">
            <v>0</v>
          </cell>
        </row>
        <row r="1029">
          <cell r="D1029" t="str">
            <v>PV_.QF.SOR._.___.OR3_TurkeyHill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  <cell r="EE1029">
            <v>0</v>
          </cell>
          <cell r="EF1029">
            <v>0</v>
          </cell>
          <cell r="EG1029">
            <v>0</v>
          </cell>
          <cell r="EH1029">
            <v>0</v>
          </cell>
          <cell r="EI1029">
            <v>0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  <cell r="EN1029">
            <v>0</v>
          </cell>
          <cell r="EO1029">
            <v>0</v>
          </cell>
          <cell r="EP1029">
            <v>0</v>
          </cell>
          <cell r="EQ1029">
            <v>0</v>
          </cell>
          <cell r="ER1029">
            <v>0</v>
          </cell>
          <cell r="ES1029">
            <v>0</v>
          </cell>
          <cell r="ET1029">
            <v>0</v>
          </cell>
          <cell r="EU1029">
            <v>0</v>
          </cell>
          <cell r="EV1029">
            <v>0</v>
          </cell>
          <cell r="EW1029">
            <v>0</v>
          </cell>
          <cell r="EX1029">
            <v>0</v>
          </cell>
          <cell r="EY1029">
            <v>0</v>
          </cell>
          <cell r="EZ1029">
            <v>0</v>
          </cell>
          <cell r="FA1029">
            <v>0</v>
          </cell>
          <cell r="FB1029">
            <v>0</v>
          </cell>
          <cell r="FC1029">
            <v>0</v>
          </cell>
          <cell r="FD1029">
            <v>0</v>
          </cell>
          <cell r="FE1029">
            <v>0</v>
          </cell>
          <cell r="FF1029">
            <v>0</v>
          </cell>
          <cell r="FG1029">
            <v>0</v>
          </cell>
          <cell r="FH1029">
            <v>0</v>
          </cell>
          <cell r="FI1029">
            <v>0</v>
          </cell>
          <cell r="FJ1029">
            <v>0</v>
          </cell>
          <cell r="FK1029">
            <v>0</v>
          </cell>
          <cell r="FL1029">
            <v>0</v>
          </cell>
          <cell r="FM1029">
            <v>0</v>
          </cell>
          <cell r="FN1029">
            <v>0</v>
          </cell>
          <cell r="FO1029">
            <v>0</v>
          </cell>
          <cell r="FP1029">
            <v>0</v>
          </cell>
          <cell r="FQ1029">
            <v>0</v>
          </cell>
          <cell r="FR1029">
            <v>0</v>
          </cell>
          <cell r="FS1029">
            <v>0</v>
          </cell>
          <cell r="FT1029">
            <v>0</v>
          </cell>
          <cell r="FU1029">
            <v>0</v>
          </cell>
          <cell r="FV1029">
            <v>0</v>
          </cell>
          <cell r="FW1029">
            <v>0</v>
          </cell>
          <cell r="FX1029">
            <v>0</v>
          </cell>
          <cell r="FY1029">
            <v>0</v>
          </cell>
          <cell r="FZ1029">
            <v>0</v>
          </cell>
          <cell r="GA1029">
            <v>0</v>
          </cell>
          <cell r="GB1029">
            <v>0</v>
          </cell>
          <cell r="GC1029">
            <v>0</v>
          </cell>
          <cell r="GD1029">
            <v>0</v>
          </cell>
          <cell r="GE1029">
            <v>0</v>
          </cell>
          <cell r="GF1029">
            <v>0</v>
          </cell>
          <cell r="GG1029">
            <v>0</v>
          </cell>
          <cell r="GH1029">
            <v>0</v>
          </cell>
          <cell r="GI1029">
            <v>0</v>
          </cell>
          <cell r="GJ1029">
            <v>0</v>
          </cell>
          <cell r="GK1029">
            <v>0</v>
          </cell>
          <cell r="GL1029">
            <v>0</v>
          </cell>
          <cell r="GM1029">
            <v>0</v>
          </cell>
          <cell r="GN1029">
            <v>0</v>
          </cell>
          <cell r="GO1029">
            <v>0</v>
          </cell>
          <cell r="GP1029">
            <v>0</v>
          </cell>
          <cell r="GQ1029">
            <v>0</v>
          </cell>
          <cell r="GR1029">
            <v>0</v>
          </cell>
          <cell r="GS1029">
            <v>0</v>
          </cell>
          <cell r="GT1029">
            <v>0</v>
          </cell>
          <cell r="GU1029">
            <v>0</v>
          </cell>
          <cell r="GV1029">
            <v>0</v>
          </cell>
          <cell r="GW1029">
            <v>0</v>
          </cell>
          <cell r="GX1029">
            <v>0</v>
          </cell>
          <cell r="GY1029">
            <v>0</v>
          </cell>
          <cell r="GZ1029">
            <v>0</v>
          </cell>
          <cell r="HA1029">
            <v>0</v>
          </cell>
          <cell r="HB1029">
            <v>0</v>
          </cell>
          <cell r="HC1029">
            <v>0</v>
          </cell>
          <cell r="HD1029">
            <v>0</v>
          </cell>
          <cell r="HE1029">
            <v>0</v>
          </cell>
          <cell r="HF1029">
            <v>0</v>
          </cell>
          <cell r="HG1029">
            <v>0</v>
          </cell>
          <cell r="HH1029">
            <v>0</v>
          </cell>
          <cell r="HI1029">
            <v>0</v>
          </cell>
          <cell r="HJ1029">
            <v>0</v>
          </cell>
          <cell r="HK1029">
            <v>0</v>
          </cell>
          <cell r="HL1029">
            <v>0</v>
          </cell>
          <cell r="HM1029">
            <v>0</v>
          </cell>
          <cell r="HN1029">
            <v>0</v>
          </cell>
          <cell r="HO1029">
            <v>0</v>
          </cell>
          <cell r="HP1029">
            <v>0</v>
          </cell>
          <cell r="HQ1029">
            <v>0</v>
          </cell>
          <cell r="HR1029">
            <v>0</v>
          </cell>
          <cell r="HS1029">
            <v>0</v>
          </cell>
          <cell r="HT1029">
            <v>0</v>
          </cell>
          <cell r="HU1029">
            <v>0</v>
          </cell>
          <cell r="HV1029">
            <v>0</v>
          </cell>
          <cell r="HW1029">
            <v>0</v>
          </cell>
          <cell r="HX1029">
            <v>0</v>
          </cell>
          <cell r="HY1029">
            <v>0</v>
          </cell>
          <cell r="HZ1029">
            <v>0</v>
          </cell>
          <cell r="IA1029">
            <v>0</v>
          </cell>
          <cell r="IB1029">
            <v>0</v>
          </cell>
          <cell r="IC1029">
            <v>0</v>
          </cell>
          <cell r="ID1029">
            <v>0</v>
          </cell>
          <cell r="IE1029">
            <v>0</v>
          </cell>
          <cell r="IF1029">
            <v>0</v>
          </cell>
          <cell r="IG1029">
            <v>0</v>
          </cell>
          <cell r="IH1029">
            <v>0</v>
          </cell>
          <cell r="II1029">
            <v>0</v>
          </cell>
          <cell r="IJ1029">
            <v>0</v>
          </cell>
          <cell r="IK1029">
            <v>0</v>
          </cell>
          <cell r="IL1029">
            <v>0</v>
          </cell>
          <cell r="IM1029">
            <v>0</v>
          </cell>
          <cell r="IN1029">
            <v>0</v>
          </cell>
          <cell r="IO1029">
            <v>0</v>
          </cell>
          <cell r="IP1029">
            <v>0</v>
          </cell>
          <cell r="IQ1029">
            <v>0</v>
          </cell>
          <cell r="IR1029">
            <v>0</v>
          </cell>
          <cell r="IS1029">
            <v>0</v>
          </cell>
          <cell r="IT1029">
            <v>0</v>
          </cell>
          <cell r="IU1029">
            <v>0</v>
          </cell>
          <cell r="IV1029">
            <v>0</v>
          </cell>
          <cell r="IW1029">
            <v>0</v>
          </cell>
          <cell r="IX1029">
            <v>0</v>
          </cell>
          <cell r="IY1029">
            <v>0</v>
          </cell>
          <cell r="IZ1029">
            <v>0</v>
          </cell>
          <cell r="JA1029">
            <v>0</v>
          </cell>
          <cell r="JB1029">
            <v>0</v>
          </cell>
          <cell r="JC1029">
            <v>0</v>
          </cell>
          <cell r="JD1029">
            <v>0</v>
          </cell>
          <cell r="JE1029">
            <v>0</v>
          </cell>
          <cell r="JF1029">
            <v>0</v>
          </cell>
          <cell r="JG1029">
            <v>0</v>
          </cell>
          <cell r="JH1029">
            <v>0</v>
          </cell>
          <cell r="JI1029">
            <v>0</v>
          </cell>
          <cell r="JJ1029">
            <v>0</v>
          </cell>
          <cell r="JK1029">
            <v>0</v>
          </cell>
          <cell r="JL1029">
            <v>0</v>
          </cell>
          <cell r="JM1029">
            <v>0</v>
          </cell>
          <cell r="JN1029">
            <v>0</v>
          </cell>
          <cell r="JO1029">
            <v>0</v>
          </cell>
          <cell r="JP1029">
            <v>0</v>
          </cell>
          <cell r="JQ1029">
            <v>0</v>
          </cell>
        </row>
        <row r="1030">
          <cell r="D1030" t="str">
            <v>PV_.QF.SOR._.___.OR5_Merril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  <cell r="EN1030">
            <v>0</v>
          </cell>
          <cell r="EO1030">
            <v>0</v>
          </cell>
          <cell r="EP1030">
            <v>0</v>
          </cell>
          <cell r="EQ1030">
            <v>0</v>
          </cell>
          <cell r="ER1030">
            <v>0</v>
          </cell>
          <cell r="ES1030">
            <v>0</v>
          </cell>
          <cell r="ET1030">
            <v>0</v>
          </cell>
          <cell r="EU1030">
            <v>0</v>
          </cell>
          <cell r="EV1030">
            <v>0</v>
          </cell>
          <cell r="EW1030">
            <v>0</v>
          </cell>
          <cell r="EX1030">
            <v>0</v>
          </cell>
          <cell r="EY1030">
            <v>0</v>
          </cell>
          <cell r="EZ1030">
            <v>0</v>
          </cell>
          <cell r="FA1030">
            <v>0</v>
          </cell>
          <cell r="FB1030">
            <v>0</v>
          </cell>
          <cell r="FC1030">
            <v>0</v>
          </cell>
          <cell r="FD1030">
            <v>0</v>
          </cell>
          <cell r="FE1030">
            <v>0</v>
          </cell>
          <cell r="FF1030">
            <v>0</v>
          </cell>
          <cell r="FG1030">
            <v>0</v>
          </cell>
          <cell r="FH1030">
            <v>0</v>
          </cell>
          <cell r="FI1030">
            <v>0</v>
          </cell>
          <cell r="FJ1030">
            <v>0</v>
          </cell>
          <cell r="FK1030">
            <v>0</v>
          </cell>
          <cell r="FL1030">
            <v>0</v>
          </cell>
          <cell r="FM1030">
            <v>0</v>
          </cell>
          <cell r="FN1030">
            <v>0</v>
          </cell>
          <cell r="FO1030">
            <v>0</v>
          </cell>
          <cell r="FP1030">
            <v>0</v>
          </cell>
          <cell r="FQ1030">
            <v>0</v>
          </cell>
          <cell r="FR1030">
            <v>0</v>
          </cell>
          <cell r="FS1030">
            <v>0</v>
          </cell>
          <cell r="FT1030">
            <v>0</v>
          </cell>
          <cell r="FU1030">
            <v>0</v>
          </cell>
          <cell r="FV1030">
            <v>0</v>
          </cell>
          <cell r="FW1030">
            <v>0</v>
          </cell>
          <cell r="FX1030">
            <v>0</v>
          </cell>
          <cell r="FY1030">
            <v>0</v>
          </cell>
          <cell r="FZ1030">
            <v>0</v>
          </cell>
          <cell r="GA1030">
            <v>0</v>
          </cell>
          <cell r="GB1030">
            <v>0</v>
          </cell>
          <cell r="GC1030">
            <v>0</v>
          </cell>
          <cell r="GD1030">
            <v>0</v>
          </cell>
          <cell r="GE1030">
            <v>0</v>
          </cell>
          <cell r="GF1030">
            <v>0</v>
          </cell>
          <cell r="GG1030">
            <v>0</v>
          </cell>
          <cell r="GH1030">
            <v>0</v>
          </cell>
          <cell r="GI1030">
            <v>0</v>
          </cell>
          <cell r="GJ1030">
            <v>0</v>
          </cell>
          <cell r="GK1030">
            <v>0</v>
          </cell>
          <cell r="GL1030">
            <v>0</v>
          </cell>
          <cell r="GM1030">
            <v>0</v>
          </cell>
          <cell r="GN1030">
            <v>0</v>
          </cell>
          <cell r="GO1030">
            <v>0</v>
          </cell>
          <cell r="GP1030">
            <v>0</v>
          </cell>
          <cell r="GQ1030">
            <v>0</v>
          </cell>
          <cell r="GR1030">
            <v>0</v>
          </cell>
          <cell r="GS1030">
            <v>0</v>
          </cell>
          <cell r="GT1030">
            <v>0</v>
          </cell>
          <cell r="GU1030">
            <v>0</v>
          </cell>
          <cell r="GV1030">
            <v>0</v>
          </cell>
          <cell r="GW1030">
            <v>0</v>
          </cell>
          <cell r="GX1030">
            <v>0</v>
          </cell>
          <cell r="GY1030">
            <v>0</v>
          </cell>
          <cell r="GZ1030">
            <v>0</v>
          </cell>
          <cell r="HA1030">
            <v>0</v>
          </cell>
          <cell r="HB1030">
            <v>0</v>
          </cell>
          <cell r="HC1030">
            <v>0</v>
          </cell>
          <cell r="HD1030">
            <v>0</v>
          </cell>
          <cell r="HE1030">
            <v>0</v>
          </cell>
          <cell r="HF1030">
            <v>0</v>
          </cell>
          <cell r="HG1030">
            <v>0</v>
          </cell>
          <cell r="HH1030">
            <v>0</v>
          </cell>
          <cell r="HI1030">
            <v>0</v>
          </cell>
          <cell r="HJ1030">
            <v>0</v>
          </cell>
          <cell r="HK1030">
            <v>0</v>
          </cell>
          <cell r="HL1030">
            <v>0</v>
          </cell>
          <cell r="HM1030">
            <v>0</v>
          </cell>
          <cell r="HN1030">
            <v>0</v>
          </cell>
          <cell r="HO1030">
            <v>0</v>
          </cell>
          <cell r="HP1030">
            <v>0</v>
          </cell>
          <cell r="HQ1030">
            <v>0</v>
          </cell>
          <cell r="HR1030">
            <v>0</v>
          </cell>
          <cell r="HS1030">
            <v>0</v>
          </cell>
          <cell r="HT1030">
            <v>0</v>
          </cell>
          <cell r="HU1030">
            <v>0</v>
          </cell>
          <cell r="HV1030">
            <v>0</v>
          </cell>
          <cell r="HW1030">
            <v>0</v>
          </cell>
          <cell r="HX1030">
            <v>0</v>
          </cell>
          <cell r="HY1030">
            <v>0</v>
          </cell>
          <cell r="HZ1030">
            <v>0</v>
          </cell>
          <cell r="IA1030">
            <v>0</v>
          </cell>
          <cell r="IB1030">
            <v>0</v>
          </cell>
          <cell r="IC1030">
            <v>0</v>
          </cell>
          <cell r="ID1030">
            <v>0</v>
          </cell>
          <cell r="IE1030">
            <v>0</v>
          </cell>
          <cell r="IF1030">
            <v>0</v>
          </cell>
          <cell r="IG1030">
            <v>0</v>
          </cell>
          <cell r="IH1030">
            <v>0</v>
          </cell>
          <cell r="II1030">
            <v>0</v>
          </cell>
          <cell r="IJ1030">
            <v>0</v>
          </cell>
          <cell r="IK1030">
            <v>0</v>
          </cell>
          <cell r="IL1030">
            <v>0</v>
          </cell>
          <cell r="IM1030">
            <v>0</v>
          </cell>
          <cell r="IN1030">
            <v>0</v>
          </cell>
          <cell r="IO1030">
            <v>0</v>
          </cell>
          <cell r="IP1030">
            <v>0</v>
          </cell>
          <cell r="IQ1030">
            <v>0</v>
          </cell>
          <cell r="IR1030">
            <v>0</v>
          </cell>
          <cell r="IS1030">
            <v>0</v>
          </cell>
          <cell r="IT1030">
            <v>0</v>
          </cell>
          <cell r="IU1030">
            <v>0</v>
          </cell>
          <cell r="IV1030">
            <v>0</v>
          </cell>
          <cell r="IW1030">
            <v>0</v>
          </cell>
          <cell r="IX1030">
            <v>0</v>
          </cell>
          <cell r="IY1030">
            <v>0</v>
          </cell>
          <cell r="IZ1030">
            <v>0</v>
          </cell>
          <cell r="JA1030">
            <v>0</v>
          </cell>
          <cell r="JB1030">
            <v>0</v>
          </cell>
          <cell r="JC1030">
            <v>0</v>
          </cell>
          <cell r="JD1030">
            <v>0</v>
          </cell>
          <cell r="JE1030">
            <v>0</v>
          </cell>
          <cell r="JF1030">
            <v>0</v>
          </cell>
          <cell r="JG1030">
            <v>0</v>
          </cell>
          <cell r="JH1030">
            <v>0</v>
          </cell>
          <cell r="JI1030">
            <v>0</v>
          </cell>
          <cell r="JJ1030">
            <v>0</v>
          </cell>
          <cell r="JK1030">
            <v>0</v>
          </cell>
          <cell r="JL1030">
            <v>0</v>
          </cell>
          <cell r="JM1030">
            <v>0</v>
          </cell>
          <cell r="JN1030">
            <v>0</v>
          </cell>
          <cell r="JO1030">
            <v>0</v>
          </cell>
          <cell r="JP1030">
            <v>0</v>
          </cell>
          <cell r="JQ1030">
            <v>0</v>
          </cell>
        </row>
        <row r="1031">
          <cell r="D1031" t="str">
            <v>PV_.QF.SOR._.___.OR6_Lakeview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  <cell r="EE1031">
            <v>0</v>
          </cell>
          <cell r="EF1031">
            <v>0</v>
          </cell>
          <cell r="EG1031">
            <v>0</v>
          </cell>
          <cell r="EH1031">
            <v>0</v>
          </cell>
          <cell r="EI1031">
            <v>0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  <cell r="EN1031">
            <v>0</v>
          </cell>
          <cell r="EO1031">
            <v>0</v>
          </cell>
          <cell r="EP1031">
            <v>0</v>
          </cell>
          <cell r="EQ1031">
            <v>0</v>
          </cell>
          <cell r="ER1031">
            <v>0</v>
          </cell>
          <cell r="ES1031">
            <v>0</v>
          </cell>
          <cell r="ET1031">
            <v>0</v>
          </cell>
          <cell r="EU1031">
            <v>0</v>
          </cell>
          <cell r="EV1031">
            <v>0</v>
          </cell>
          <cell r="EW1031">
            <v>0</v>
          </cell>
          <cell r="EX1031">
            <v>0</v>
          </cell>
          <cell r="EY1031">
            <v>0</v>
          </cell>
          <cell r="EZ1031">
            <v>0</v>
          </cell>
          <cell r="FA1031">
            <v>0</v>
          </cell>
          <cell r="FB1031">
            <v>0</v>
          </cell>
          <cell r="FC1031">
            <v>0</v>
          </cell>
          <cell r="FD1031">
            <v>0</v>
          </cell>
          <cell r="FE1031">
            <v>0</v>
          </cell>
          <cell r="FF1031">
            <v>0</v>
          </cell>
          <cell r="FG1031">
            <v>0</v>
          </cell>
          <cell r="FH1031">
            <v>0</v>
          </cell>
          <cell r="FI1031">
            <v>0</v>
          </cell>
          <cell r="FJ1031">
            <v>0</v>
          </cell>
          <cell r="FK1031">
            <v>0</v>
          </cell>
          <cell r="FL1031">
            <v>0</v>
          </cell>
          <cell r="FM1031">
            <v>0</v>
          </cell>
          <cell r="FN1031">
            <v>0</v>
          </cell>
          <cell r="FO1031">
            <v>0</v>
          </cell>
          <cell r="FP1031">
            <v>0</v>
          </cell>
          <cell r="FQ1031">
            <v>0</v>
          </cell>
          <cell r="FR1031">
            <v>0</v>
          </cell>
          <cell r="FS1031">
            <v>0</v>
          </cell>
          <cell r="FT1031">
            <v>0</v>
          </cell>
          <cell r="FU1031">
            <v>0</v>
          </cell>
          <cell r="FV1031">
            <v>0</v>
          </cell>
          <cell r="FW1031">
            <v>0</v>
          </cell>
          <cell r="FX1031">
            <v>0</v>
          </cell>
          <cell r="FY1031">
            <v>0</v>
          </cell>
          <cell r="FZ1031">
            <v>0</v>
          </cell>
          <cell r="GA1031">
            <v>0</v>
          </cell>
          <cell r="GB1031">
            <v>0</v>
          </cell>
          <cell r="GC1031">
            <v>0</v>
          </cell>
          <cell r="GD1031">
            <v>0</v>
          </cell>
          <cell r="GE1031">
            <v>0</v>
          </cell>
          <cell r="GF1031">
            <v>0</v>
          </cell>
          <cell r="GG1031">
            <v>0</v>
          </cell>
          <cell r="GH1031">
            <v>0</v>
          </cell>
          <cell r="GI1031">
            <v>0</v>
          </cell>
          <cell r="GJ1031">
            <v>0</v>
          </cell>
          <cell r="GK1031">
            <v>0</v>
          </cell>
          <cell r="GL1031">
            <v>0</v>
          </cell>
          <cell r="GM1031">
            <v>0</v>
          </cell>
          <cell r="GN1031">
            <v>0</v>
          </cell>
          <cell r="GO1031">
            <v>0</v>
          </cell>
          <cell r="GP1031">
            <v>0</v>
          </cell>
          <cell r="GQ1031">
            <v>0</v>
          </cell>
          <cell r="GR1031">
            <v>0</v>
          </cell>
          <cell r="GS1031">
            <v>0</v>
          </cell>
          <cell r="GT1031">
            <v>0</v>
          </cell>
          <cell r="GU1031">
            <v>0</v>
          </cell>
          <cell r="GV1031">
            <v>0</v>
          </cell>
          <cell r="GW1031">
            <v>0</v>
          </cell>
          <cell r="GX1031">
            <v>0</v>
          </cell>
          <cell r="GY1031">
            <v>0</v>
          </cell>
          <cell r="GZ1031">
            <v>0</v>
          </cell>
          <cell r="HA1031">
            <v>0</v>
          </cell>
          <cell r="HB1031">
            <v>0</v>
          </cell>
          <cell r="HC1031">
            <v>0</v>
          </cell>
          <cell r="HD1031">
            <v>0</v>
          </cell>
          <cell r="HE1031">
            <v>0</v>
          </cell>
          <cell r="HF1031">
            <v>0</v>
          </cell>
          <cell r="HG1031">
            <v>0</v>
          </cell>
          <cell r="HH1031">
            <v>0</v>
          </cell>
          <cell r="HI1031">
            <v>0</v>
          </cell>
          <cell r="HJ1031">
            <v>0</v>
          </cell>
          <cell r="HK1031">
            <v>0</v>
          </cell>
          <cell r="HL1031">
            <v>0</v>
          </cell>
          <cell r="HM1031">
            <v>0</v>
          </cell>
          <cell r="HN1031">
            <v>0</v>
          </cell>
          <cell r="HO1031">
            <v>0</v>
          </cell>
          <cell r="HP1031">
            <v>0</v>
          </cell>
          <cell r="HQ1031">
            <v>0</v>
          </cell>
          <cell r="HR1031">
            <v>0</v>
          </cell>
          <cell r="HS1031">
            <v>0</v>
          </cell>
          <cell r="HT1031">
            <v>0</v>
          </cell>
          <cell r="HU1031">
            <v>0</v>
          </cell>
          <cell r="HV1031">
            <v>0</v>
          </cell>
          <cell r="HW1031">
            <v>0</v>
          </cell>
          <cell r="HX1031">
            <v>0</v>
          </cell>
          <cell r="HY1031">
            <v>0</v>
          </cell>
          <cell r="HZ1031">
            <v>0</v>
          </cell>
          <cell r="IA1031">
            <v>0</v>
          </cell>
          <cell r="IB1031">
            <v>0</v>
          </cell>
          <cell r="IC1031">
            <v>0</v>
          </cell>
          <cell r="ID1031">
            <v>0</v>
          </cell>
          <cell r="IE1031">
            <v>0</v>
          </cell>
          <cell r="IF1031">
            <v>0</v>
          </cell>
          <cell r="IG1031">
            <v>0</v>
          </cell>
          <cell r="IH1031">
            <v>0</v>
          </cell>
          <cell r="II1031">
            <v>0</v>
          </cell>
          <cell r="IJ1031">
            <v>0</v>
          </cell>
          <cell r="IK1031">
            <v>0</v>
          </cell>
          <cell r="IL1031">
            <v>0</v>
          </cell>
          <cell r="IM1031">
            <v>0</v>
          </cell>
          <cell r="IN1031">
            <v>0</v>
          </cell>
          <cell r="IO1031">
            <v>0</v>
          </cell>
          <cell r="IP1031">
            <v>0</v>
          </cell>
          <cell r="IQ1031">
            <v>0</v>
          </cell>
          <cell r="IR1031">
            <v>0</v>
          </cell>
          <cell r="IS1031">
            <v>0</v>
          </cell>
          <cell r="IT1031">
            <v>0</v>
          </cell>
          <cell r="IU1031">
            <v>0</v>
          </cell>
          <cell r="IV1031">
            <v>0</v>
          </cell>
          <cell r="IW1031">
            <v>0</v>
          </cell>
          <cell r="IX1031">
            <v>0</v>
          </cell>
          <cell r="IY1031">
            <v>0</v>
          </cell>
          <cell r="IZ1031">
            <v>0</v>
          </cell>
          <cell r="JA1031">
            <v>0</v>
          </cell>
          <cell r="JB1031">
            <v>0</v>
          </cell>
          <cell r="JC1031">
            <v>0</v>
          </cell>
          <cell r="JD1031">
            <v>0</v>
          </cell>
          <cell r="JE1031">
            <v>0</v>
          </cell>
          <cell r="JF1031">
            <v>0</v>
          </cell>
          <cell r="JG1031">
            <v>0</v>
          </cell>
          <cell r="JH1031">
            <v>0</v>
          </cell>
          <cell r="JI1031">
            <v>0</v>
          </cell>
          <cell r="JJ1031">
            <v>0</v>
          </cell>
          <cell r="JK1031">
            <v>0</v>
          </cell>
          <cell r="JL1031">
            <v>0</v>
          </cell>
          <cell r="JM1031">
            <v>0</v>
          </cell>
          <cell r="JN1031">
            <v>0</v>
          </cell>
          <cell r="JO1031">
            <v>0</v>
          </cell>
          <cell r="JP1031">
            <v>0</v>
          </cell>
          <cell r="JQ1031">
            <v>0</v>
          </cell>
        </row>
        <row r="1032">
          <cell r="D1032" t="str">
            <v>PV_.QF.SOR._.___.OR8_Dairy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  <cell r="EE1032">
            <v>0</v>
          </cell>
          <cell r="EF1032">
            <v>0</v>
          </cell>
          <cell r="EG1032">
            <v>0</v>
          </cell>
          <cell r="EH1032">
            <v>0</v>
          </cell>
          <cell r="EI1032">
            <v>0</v>
          </cell>
          <cell r="EJ1032">
            <v>0</v>
          </cell>
          <cell r="EK1032">
            <v>0</v>
          </cell>
          <cell r="EL1032">
            <v>0</v>
          </cell>
          <cell r="EM1032">
            <v>0</v>
          </cell>
          <cell r="EN1032">
            <v>0</v>
          </cell>
          <cell r="EO1032">
            <v>0</v>
          </cell>
          <cell r="EP1032">
            <v>0</v>
          </cell>
          <cell r="EQ1032">
            <v>0</v>
          </cell>
          <cell r="ER1032">
            <v>0</v>
          </cell>
          <cell r="ES1032">
            <v>0</v>
          </cell>
          <cell r="ET1032">
            <v>0</v>
          </cell>
          <cell r="EU1032">
            <v>0</v>
          </cell>
          <cell r="EV1032">
            <v>0</v>
          </cell>
          <cell r="EW1032">
            <v>0</v>
          </cell>
          <cell r="EX1032">
            <v>0</v>
          </cell>
          <cell r="EY1032">
            <v>0</v>
          </cell>
          <cell r="EZ1032">
            <v>0</v>
          </cell>
          <cell r="FA1032">
            <v>0</v>
          </cell>
          <cell r="FB1032">
            <v>0</v>
          </cell>
          <cell r="FC1032">
            <v>0</v>
          </cell>
          <cell r="FD1032">
            <v>0</v>
          </cell>
          <cell r="FE1032">
            <v>0</v>
          </cell>
          <cell r="FF1032">
            <v>0</v>
          </cell>
          <cell r="FG1032">
            <v>0</v>
          </cell>
          <cell r="FH1032">
            <v>0</v>
          </cell>
          <cell r="FI1032">
            <v>0</v>
          </cell>
          <cell r="FJ1032">
            <v>0</v>
          </cell>
          <cell r="FK1032">
            <v>0</v>
          </cell>
          <cell r="FL1032">
            <v>0</v>
          </cell>
          <cell r="FM1032">
            <v>0</v>
          </cell>
          <cell r="FN1032">
            <v>0</v>
          </cell>
          <cell r="FO1032">
            <v>0</v>
          </cell>
          <cell r="FP1032">
            <v>0</v>
          </cell>
          <cell r="FQ1032">
            <v>0</v>
          </cell>
          <cell r="FR1032">
            <v>0</v>
          </cell>
          <cell r="FS1032">
            <v>0</v>
          </cell>
          <cell r="FT1032">
            <v>0</v>
          </cell>
          <cell r="FU1032">
            <v>0</v>
          </cell>
          <cell r="FV1032">
            <v>0</v>
          </cell>
          <cell r="FW1032">
            <v>0</v>
          </cell>
          <cell r="FX1032">
            <v>0</v>
          </cell>
          <cell r="FY1032">
            <v>0</v>
          </cell>
          <cell r="FZ1032">
            <v>0</v>
          </cell>
          <cell r="GA1032">
            <v>0</v>
          </cell>
          <cell r="GB1032">
            <v>0</v>
          </cell>
          <cell r="GC1032">
            <v>0</v>
          </cell>
          <cell r="GD1032">
            <v>0</v>
          </cell>
          <cell r="GE1032">
            <v>0</v>
          </cell>
          <cell r="GF1032">
            <v>0</v>
          </cell>
          <cell r="GG1032">
            <v>0</v>
          </cell>
          <cell r="GH1032">
            <v>0</v>
          </cell>
          <cell r="GI1032">
            <v>0</v>
          </cell>
          <cell r="GJ1032">
            <v>0</v>
          </cell>
          <cell r="GK1032">
            <v>0</v>
          </cell>
          <cell r="GL1032">
            <v>0</v>
          </cell>
          <cell r="GM1032">
            <v>0</v>
          </cell>
          <cell r="GN1032">
            <v>0</v>
          </cell>
          <cell r="GO1032">
            <v>0</v>
          </cell>
          <cell r="GP1032">
            <v>0</v>
          </cell>
          <cell r="GQ1032">
            <v>0</v>
          </cell>
          <cell r="GR1032">
            <v>0</v>
          </cell>
          <cell r="GS1032">
            <v>0</v>
          </cell>
          <cell r="GT1032">
            <v>0</v>
          </cell>
          <cell r="GU1032">
            <v>0</v>
          </cell>
          <cell r="GV1032">
            <v>0</v>
          </cell>
          <cell r="GW1032">
            <v>0</v>
          </cell>
          <cell r="GX1032">
            <v>0</v>
          </cell>
          <cell r="GY1032">
            <v>0</v>
          </cell>
          <cell r="GZ1032">
            <v>0</v>
          </cell>
          <cell r="HA1032">
            <v>0</v>
          </cell>
          <cell r="HB1032">
            <v>0</v>
          </cell>
          <cell r="HC1032">
            <v>0</v>
          </cell>
          <cell r="HD1032">
            <v>0</v>
          </cell>
          <cell r="HE1032">
            <v>0</v>
          </cell>
          <cell r="HF1032">
            <v>0</v>
          </cell>
          <cell r="HG1032">
            <v>0</v>
          </cell>
          <cell r="HH1032">
            <v>0</v>
          </cell>
          <cell r="HI1032">
            <v>0</v>
          </cell>
          <cell r="HJ1032">
            <v>0</v>
          </cell>
          <cell r="HK1032">
            <v>0</v>
          </cell>
          <cell r="HL1032">
            <v>0</v>
          </cell>
          <cell r="HM1032">
            <v>0</v>
          </cell>
          <cell r="HN1032">
            <v>0</v>
          </cell>
          <cell r="HO1032">
            <v>0</v>
          </cell>
          <cell r="HP1032">
            <v>0</v>
          </cell>
          <cell r="HQ1032">
            <v>0</v>
          </cell>
          <cell r="HR1032">
            <v>0</v>
          </cell>
          <cell r="HS1032">
            <v>0</v>
          </cell>
          <cell r="HT1032">
            <v>0</v>
          </cell>
          <cell r="HU1032">
            <v>0</v>
          </cell>
          <cell r="HV1032">
            <v>0</v>
          </cell>
          <cell r="HW1032">
            <v>0</v>
          </cell>
          <cell r="HX1032">
            <v>0</v>
          </cell>
          <cell r="HY1032">
            <v>0</v>
          </cell>
          <cell r="HZ1032">
            <v>0</v>
          </cell>
          <cell r="IA1032">
            <v>0</v>
          </cell>
          <cell r="IB1032">
            <v>0</v>
          </cell>
          <cell r="IC1032">
            <v>0</v>
          </cell>
          <cell r="ID1032">
            <v>0</v>
          </cell>
          <cell r="IE1032">
            <v>0</v>
          </cell>
          <cell r="IF1032">
            <v>0</v>
          </cell>
          <cell r="IG1032">
            <v>0</v>
          </cell>
          <cell r="IH1032">
            <v>0</v>
          </cell>
          <cell r="II1032">
            <v>0</v>
          </cell>
          <cell r="IJ1032">
            <v>0</v>
          </cell>
          <cell r="IK1032">
            <v>0</v>
          </cell>
          <cell r="IL1032">
            <v>0</v>
          </cell>
          <cell r="IM1032">
            <v>0</v>
          </cell>
          <cell r="IN1032">
            <v>0</v>
          </cell>
          <cell r="IO1032">
            <v>0</v>
          </cell>
          <cell r="IP1032">
            <v>0</v>
          </cell>
          <cell r="IQ1032">
            <v>0</v>
          </cell>
          <cell r="IR1032">
            <v>0</v>
          </cell>
          <cell r="IS1032">
            <v>0</v>
          </cell>
          <cell r="IT1032">
            <v>0</v>
          </cell>
          <cell r="IU1032">
            <v>0</v>
          </cell>
          <cell r="IV1032">
            <v>0</v>
          </cell>
          <cell r="IW1032">
            <v>0</v>
          </cell>
          <cell r="IX1032">
            <v>0</v>
          </cell>
          <cell r="IY1032">
            <v>0</v>
          </cell>
          <cell r="IZ1032">
            <v>0</v>
          </cell>
          <cell r="JA1032">
            <v>0</v>
          </cell>
          <cell r="JB1032">
            <v>0</v>
          </cell>
          <cell r="JC1032">
            <v>0</v>
          </cell>
          <cell r="JD1032">
            <v>0</v>
          </cell>
          <cell r="JE1032">
            <v>0</v>
          </cell>
          <cell r="JF1032">
            <v>0</v>
          </cell>
          <cell r="JG1032">
            <v>0</v>
          </cell>
          <cell r="JH1032">
            <v>0</v>
          </cell>
          <cell r="JI1032">
            <v>0</v>
          </cell>
          <cell r="JJ1032">
            <v>0</v>
          </cell>
          <cell r="JK1032">
            <v>0</v>
          </cell>
          <cell r="JL1032">
            <v>0</v>
          </cell>
          <cell r="JM1032">
            <v>0</v>
          </cell>
          <cell r="JN1032">
            <v>0</v>
          </cell>
          <cell r="JO1032">
            <v>0</v>
          </cell>
          <cell r="JP1032">
            <v>0</v>
          </cell>
          <cell r="JQ1032">
            <v>0</v>
          </cell>
        </row>
        <row r="1033">
          <cell r="D1033" t="str">
            <v>PV_.QF.SOR._.___.OSLHCollier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  <cell r="EE1033">
            <v>0</v>
          </cell>
          <cell r="EF1033">
            <v>0</v>
          </cell>
          <cell r="EG1033">
            <v>0</v>
          </cell>
          <cell r="EH1033">
            <v>0</v>
          </cell>
          <cell r="EI1033">
            <v>0</v>
          </cell>
          <cell r="EJ1033">
            <v>0</v>
          </cell>
          <cell r="EK1033">
            <v>0</v>
          </cell>
          <cell r="EL1033">
            <v>0</v>
          </cell>
          <cell r="EM1033">
            <v>0</v>
          </cell>
          <cell r="EN1033">
            <v>0</v>
          </cell>
          <cell r="EO1033">
            <v>0</v>
          </cell>
          <cell r="EP1033">
            <v>0</v>
          </cell>
          <cell r="EQ1033">
            <v>0</v>
          </cell>
          <cell r="ER1033">
            <v>0</v>
          </cell>
          <cell r="ES1033">
            <v>0</v>
          </cell>
          <cell r="ET1033">
            <v>0</v>
          </cell>
          <cell r="EU1033">
            <v>0</v>
          </cell>
          <cell r="EV1033">
            <v>0</v>
          </cell>
          <cell r="EW1033">
            <v>0</v>
          </cell>
          <cell r="EX1033">
            <v>0</v>
          </cell>
          <cell r="EY1033">
            <v>0</v>
          </cell>
          <cell r="EZ1033">
            <v>0</v>
          </cell>
          <cell r="FA1033">
            <v>0</v>
          </cell>
          <cell r="FB1033">
            <v>0</v>
          </cell>
          <cell r="FC1033">
            <v>0</v>
          </cell>
          <cell r="FD1033">
            <v>0</v>
          </cell>
          <cell r="FE1033">
            <v>0</v>
          </cell>
          <cell r="FF1033">
            <v>0</v>
          </cell>
          <cell r="FG1033">
            <v>0</v>
          </cell>
          <cell r="FH1033">
            <v>0</v>
          </cell>
          <cell r="FI1033">
            <v>0</v>
          </cell>
          <cell r="FJ1033">
            <v>0</v>
          </cell>
          <cell r="FK1033">
            <v>0</v>
          </cell>
          <cell r="FL1033">
            <v>0</v>
          </cell>
          <cell r="FM1033">
            <v>0</v>
          </cell>
          <cell r="FN1033">
            <v>0</v>
          </cell>
          <cell r="FO1033">
            <v>0</v>
          </cell>
          <cell r="FP1033">
            <v>0</v>
          </cell>
          <cell r="FQ1033">
            <v>0</v>
          </cell>
          <cell r="FR1033">
            <v>0</v>
          </cell>
          <cell r="FS1033">
            <v>0</v>
          </cell>
          <cell r="FT1033">
            <v>0</v>
          </cell>
          <cell r="FU1033">
            <v>0</v>
          </cell>
          <cell r="FV1033">
            <v>0</v>
          </cell>
          <cell r="FW1033">
            <v>0</v>
          </cell>
          <cell r="FX1033">
            <v>0</v>
          </cell>
          <cell r="FY1033">
            <v>0</v>
          </cell>
          <cell r="FZ1033">
            <v>0</v>
          </cell>
          <cell r="GA1033">
            <v>0</v>
          </cell>
          <cell r="GB1033">
            <v>0</v>
          </cell>
          <cell r="GC1033">
            <v>0</v>
          </cell>
          <cell r="GD1033">
            <v>0</v>
          </cell>
          <cell r="GE1033">
            <v>0</v>
          </cell>
          <cell r="GF1033">
            <v>0</v>
          </cell>
          <cell r="GG1033">
            <v>0</v>
          </cell>
          <cell r="GH1033">
            <v>0</v>
          </cell>
          <cell r="GI1033">
            <v>0</v>
          </cell>
          <cell r="GJ1033">
            <v>0</v>
          </cell>
          <cell r="GK1033">
            <v>0</v>
          </cell>
          <cell r="GL1033">
            <v>0</v>
          </cell>
          <cell r="GM1033">
            <v>0</v>
          </cell>
          <cell r="GN1033">
            <v>0</v>
          </cell>
          <cell r="GO1033">
            <v>0</v>
          </cell>
          <cell r="GP1033">
            <v>0</v>
          </cell>
          <cell r="GQ1033">
            <v>0</v>
          </cell>
          <cell r="GR1033">
            <v>0</v>
          </cell>
          <cell r="GS1033">
            <v>0</v>
          </cell>
          <cell r="GT1033">
            <v>0</v>
          </cell>
          <cell r="GU1033">
            <v>0</v>
          </cell>
          <cell r="GV1033">
            <v>0</v>
          </cell>
          <cell r="GW1033">
            <v>0</v>
          </cell>
          <cell r="GX1033">
            <v>0</v>
          </cell>
          <cell r="GY1033">
            <v>0</v>
          </cell>
          <cell r="GZ1033">
            <v>0</v>
          </cell>
          <cell r="HA1033">
            <v>0</v>
          </cell>
          <cell r="HB1033">
            <v>0</v>
          </cell>
          <cell r="HC1033">
            <v>0</v>
          </cell>
          <cell r="HD1033">
            <v>0</v>
          </cell>
          <cell r="HE1033">
            <v>0</v>
          </cell>
          <cell r="HF1033">
            <v>0</v>
          </cell>
          <cell r="HG1033">
            <v>0</v>
          </cell>
          <cell r="HH1033">
            <v>0</v>
          </cell>
          <cell r="HI1033">
            <v>0</v>
          </cell>
          <cell r="HJ1033">
            <v>0</v>
          </cell>
          <cell r="HK1033">
            <v>0</v>
          </cell>
          <cell r="HL1033">
            <v>0</v>
          </cell>
          <cell r="HM1033">
            <v>0</v>
          </cell>
          <cell r="HN1033">
            <v>0</v>
          </cell>
          <cell r="HO1033">
            <v>0</v>
          </cell>
          <cell r="HP1033">
            <v>0</v>
          </cell>
          <cell r="HQ1033">
            <v>0</v>
          </cell>
          <cell r="HR1033">
            <v>0</v>
          </cell>
          <cell r="HS1033">
            <v>0</v>
          </cell>
          <cell r="HT1033">
            <v>0</v>
          </cell>
          <cell r="HU1033">
            <v>0</v>
          </cell>
          <cell r="HV1033">
            <v>0</v>
          </cell>
          <cell r="HW1033">
            <v>0</v>
          </cell>
          <cell r="HX1033">
            <v>0</v>
          </cell>
          <cell r="HY1033">
            <v>0</v>
          </cell>
          <cell r="HZ1033">
            <v>0</v>
          </cell>
          <cell r="IA1033">
            <v>0</v>
          </cell>
          <cell r="IB1033">
            <v>0</v>
          </cell>
          <cell r="IC1033">
            <v>0</v>
          </cell>
          <cell r="ID1033">
            <v>0</v>
          </cell>
          <cell r="IE1033">
            <v>0</v>
          </cell>
          <cell r="IF1033">
            <v>0</v>
          </cell>
          <cell r="IG1033">
            <v>0</v>
          </cell>
          <cell r="IH1033">
            <v>0</v>
          </cell>
          <cell r="II1033">
            <v>0</v>
          </cell>
          <cell r="IJ1033">
            <v>0</v>
          </cell>
          <cell r="IK1033">
            <v>0</v>
          </cell>
          <cell r="IL1033">
            <v>0</v>
          </cell>
          <cell r="IM1033">
            <v>0</v>
          </cell>
          <cell r="IN1033">
            <v>0</v>
          </cell>
          <cell r="IO1033">
            <v>0</v>
          </cell>
          <cell r="IP1033">
            <v>0</v>
          </cell>
          <cell r="IQ1033">
            <v>0</v>
          </cell>
          <cell r="IR1033">
            <v>0</v>
          </cell>
          <cell r="IS1033">
            <v>0</v>
          </cell>
          <cell r="IT1033">
            <v>0</v>
          </cell>
          <cell r="IU1033">
            <v>0</v>
          </cell>
          <cell r="IV1033">
            <v>0</v>
          </cell>
          <cell r="IW1033">
            <v>0</v>
          </cell>
          <cell r="IX1033">
            <v>0</v>
          </cell>
          <cell r="IY1033">
            <v>0</v>
          </cell>
          <cell r="IZ1033">
            <v>0</v>
          </cell>
          <cell r="JA1033">
            <v>0</v>
          </cell>
          <cell r="JB1033">
            <v>0</v>
          </cell>
          <cell r="JC1033">
            <v>0</v>
          </cell>
          <cell r="JD1033">
            <v>0</v>
          </cell>
          <cell r="JE1033">
            <v>0</v>
          </cell>
          <cell r="JF1033">
            <v>0</v>
          </cell>
          <cell r="JG1033">
            <v>0</v>
          </cell>
          <cell r="JH1033">
            <v>0</v>
          </cell>
          <cell r="JI1033">
            <v>0</v>
          </cell>
          <cell r="JJ1033">
            <v>0</v>
          </cell>
          <cell r="JK1033">
            <v>0</v>
          </cell>
          <cell r="JL1033">
            <v>0</v>
          </cell>
          <cell r="JM1033">
            <v>0</v>
          </cell>
          <cell r="JN1033">
            <v>0</v>
          </cell>
          <cell r="JO1033">
            <v>0</v>
          </cell>
          <cell r="JP1033">
            <v>0</v>
          </cell>
          <cell r="JQ1033">
            <v>0</v>
          </cell>
        </row>
        <row r="1034">
          <cell r="D1034" t="str">
            <v>PV_.QF.SOR._.___.Skysol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  <cell r="EE1034">
            <v>0</v>
          </cell>
          <cell r="EF1034">
            <v>0</v>
          </cell>
          <cell r="EG1034">
            <v>0</v>
          </cell>
          <cell r="EH1034">
            <v>0</v>
          </cell>
          <cell r="EI1034">
            <v>0</v>
          </cell>
          <cell r="EJ1034">
            <v>0</v>
          </cell>
          <cell r="EK1034">
            <v>0</v>
          </cell>
          <cell r="EL1034">
            <v>0</v>
          </cell>
          <cell r="EM1034">
            <v>0</v>
          </cell>
          <cell r="EN1034">
            <v>0</v>
          </cell>
          <cell r="EO1034">
            <v>0</v>
          </cell>
          <cell r="EP1034">
            <v>0</v>
          </cell>
          <cell r="EQ1034">
            <v>0</v>
          </cell>
          <cell r="ER1034">
            <v>0</v>
          </cell>
          <cell r="ES1034">
            <v>0</v>
          </cell>
          <cell r="ET1034">
            <v>0</v>
          </cell>
          <cell r="EU1034">
            <v>0</v>
          </cell>
          <cell r="EV1034">
            <v>0</v>
          </cell>
          <cell r="EW1034">
            <v>0</v>
          </cell>
          <cell r="EX1034">
            <v>0</v>
          </cell>
          <cell r="EY1034">
            <v>0</v>
          </cell>
          <cell r="EZ1034">
            <v>0</v>
          </cell>
          <cell r="FA1034">
            <v>0</v>
          </cell>
          <cell r="FB1034">
            <v>0</v>
          </cell>
          <cell r="FC1034">
            <v>0</v>
          </cell>
          <cell r="FD1034">
            <v>0</v>
          </cell>
          <cell r="FE1034">
            <v>0</v>
          </cell>
          <cell r="FF1034">
            <v>0</v>
          </cell>
          <cell r="FG1034">
            <v>0</v>
          </cell>
          <cell r="FH1034">
            <v>0</v>
          </cell>
          <cell r="FI1034">
            <v>0</v>
          </cell>
          <cell r="FJ1034">
            <v>0</v>
          </cell>
          <cell r="FK1034">
            <v>0</v>
          </cell>
          <cell r="FL1034">
            <v>0</v>
          </cell>
          <cell r="FM1034">
            <v>0</v>
          </cell>
          <cell r="FN1034">
            <v>0</v>
          </cell>
          <cell r="FO1034">
            <v>0</v>
          </cell>
          <cell r="FP1034">
            <v>0</v>
          </cell>
          <cell r="FQ1034">
            <v>0</v>
          </cell>
          <cell r="FR1034">
            <v>0</v>
          </cell>
          <cell r="FS1034">
            <v>0</v>
          </cell>
          <cell r="FT1034">
            <v>0</v>
          </cell>
          <cell r="FU1034">
            <v>0</v>
          </cell>
          <cell r="FV1034">
            <v>0</v>
          </cell>
          <cell r="FW1034">
            <v>0</v>
          </cell>
          <cell r="FX1034">
            <v>0</v>
          </cell>
          <cell r="FY1034">
            <v>0</v>
          </cell>
          <cell r="FZ1034">
            <v>0</v>
          </cell>
          <cell r="GA1034">
            <v>0</v>
          </cell>
          <cell r="GB1034">
            <v>0</v>
          </cell>
          <cell r="GC1034">
            <v>0</v>
          </cell>
          <cell r="GD1034">
            <v>0</v>
          </cell>
          <cell r="GE1034">
            <v>0</v>
          </cell>
          <cell r="GF1034">
            <v>0</v>
          </cell>
          <cell r="GG1034">
            <v>0</v>
          </cell>
          <cell r="GH1034">
            <v>0</v>
          </cell>
          <cell r="GI1034">
            <v>0</v>
          </cell>
          <cell r="GJ1034">
            <v>0</v>
          </cell>
          <cell r="GK1034">
            <v>0</v>
          </cell>
          <cell r="GL1034">
            <v>0</v>
          </cell>
          <cell r="GM1034">
            <v>0</v>
          </cell>
          <cell r="GN1034">
            <v>0</v>
          </cell>
          <cell r="GO1034">
            <v>0</v>
          </cell>
          <cell r="GP1034">
            <v>0</v>
          </cell>
          <cell r="GQ1034">
            <v>0</v>
          </cell>
          <cell r="GR1034">
            <v>0</v>
          </cell>
          <cell r="GS1034">
            <v>0</v>
          </cell>
          <cell r="GT1034">
            <v>0</v>
          </cell>
          <cell r="GU1034">
            <v>0</v>
          </cell>
          <cell r="GV1034">
            <v>0</v>
          </cell>
          <cell r="GW1034">
            <v>0</v>
          </cell>
          <cell r="GX1034">
            <v>0</v>
          </cell>
          <cell r="GY1034">
            <v>0</v>
          </cell>
          <cell r="GZ1034">
            <v>0</v>
          </cell>
          <cell r="HA1034">
            <v>0</v>
          </cell>
          <cell r="HB1034">
            <v>0</v>
          </cell>
          <cell r="HC1034">
            <v>0</v>
          </cell>
          <cell r="HD1034">
            <v>0</v>
          </cell>
          <cell r="HE1034">
            <v>0</v>
          </cell>
          <cell r="HF1034">
            <v>0</v>
          </cell>
          <cell r="HG1034">
            <v>0</v>
          </cell>
          <cell r="HH1034">
            <v>0</v>
          </cell>
          <cell r="HI1034">
            <v>0</v>
          </cell>
          <cell r="HJ1034">
            <v>0</v>
          </cell>
          <cell r="HK1034">
            <v>0</v>
          </cell>
          <cell r="HL1034">
            <v>0</v>
          </cell>
          <cell r="HM1034">
            <v>0</v>
          </cell>
          <cell r="HN1034">
            <v>0</v>
          </cell>
          <cell r="HO1034">
            <v>0</v>
          </cell>
          <cell r="HP1034">
            <v>0</v>
          </cell>
          <cell r="HQ1034">
            <v>0</v>
          </cell>
          <cell r="HR1034">
            <v>0</v>
          </cell>
          <cell r="HS1034">
            <v>0</v>
          </cell>
          <cell r="HT1034">
            <v>0</v>
          </cell>
          <cell r="HU1034">
            <v>0</v>
          </cell>
          <cell r="HV1034">
            <v>0</v>
          </cell>
          <cell r="HW1034">
            <v>0</v>
          </cell>
          <cell r="HX1034">
            <v>0</v>
          </cell>
          <cell r="HY1034">
            <v>0</v>
          </cell>
          <cell r="HZ1034">
            <v>0</v>
          </cell>
          <cell r="IA1034">
            <v>0</v>
          </cell>
          <cell r="IB1034">
            <v>0</v>
          </cell>
          <cell r="IC1034">
            <v>0</v>
          </cell>
          <cell r="ID1034">
            <v>0</v>
          </cell>
          <cell r="IE1034">
            <v>0</v>
          </cell>
          <cell r="IF1034">
            <v>0</v>
          </cell>
          <cell r="IG1034">
            <v>0</v>
          </cell>
          <cell r="IH1034">
            <v>0</v>
          </cell>
          <cell r="II1034">
            <v>0</v>
          </cell>
          <cell r="IJ1034">
            <v>0</v>
          </cell>
          <cell r="IK1034">
            <v>0</v>
          </cell>
          <cell r="IL1034">
            <v>0</v>
          </cell>
          <cell r="IM1034">
            <v>0</v>
          </cell>
          <cell r="IN1034">
            <v>0</v>
          </cell>
          <cell r="IO1034">
            <v>0</v>
          </cell>
          <cell r="IP1034">
            <v>0</v>
          </cell>
          <cell r="IQ1034">
            <v>0</v>
          </cell>
          <cell r="IR1034">
            <v>0</v>
          </cell>
          <cell r="IS1034">
            <v>0</v>
          </cell>
          <cell r="IT1034">
            <v>0</v>
          </cell>
          <cell r="IU1034">
            <v>0</v>
          </cell>
          <cell r="IV1034">
            <v>0</v>
          </cell>
          <cell r="IW1034">
            <v>0</v>
          </cell>
          <cell r="IX1034">
            <v>0</v>
          </cell>
          <cell r="IY1034">
            <v>0</v>
          </cell>
          <cell r="IZ1034">
            <v>0</v>
          </cell>
          <cell r="JA1034">
            <v>0</v>
          </cell>
          <cell r="JB1034">
            <v>0</v>
          </cell>
          <cell r="JC1034">
            <v>0</v>
          </cell>
          <cell r="JD1034">
            <v>0</v>
          </cell>
          <cell r="JE1034">
            <v>0</v>
          </cell>
          <cell r="JF1034">
            <v>0</v>
          </cell>
          <cell r="JG1034">
            <v>0</v>
          </cell>
          <cell r="JH1034">
            <v>0</v>
          </cell>
          <cell r="JI1034">
            <v>0</v>
          </cell>
          <cell r="JJ1034">
            <v>0</v>
          </cell>
          <cell r="JK1034">
            <v>0</v>
          </cell>
          <cell r="JL1034">
            <v>0</v>
          </cell>
          <cell r="JM1034">
            <v>0</v>
          </cell>
          <cell r="JN1034">
            <v>0</v>
          </cell>
          <cell r="JO1034">
            <v>0</v>
          </cell>
          <cell r="JP1034">
            <v>0</v>
          </cell>
          <cell r="JQ1034">
            <v>0</v>
          </cell>
        </row>
        <row r="1035">
          <cell r="D1035" t="str">
            <v>PV_.QF.SOR._.___.Woodline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  <cell r="EJ1035">
            <v>0</v>
          </cell>
          <cell r="EK1035">
            <v>0</v>
          </cell>
          <cell r="EL1035">
            <v>0</v>
          </cell>
          <cell r="EM1035">
            <v>0</v>
          </cell>
          <cell r="EN1035">
            <v>0</v>
          </cell>
          <cell r="EO1035">
            <v>0</v>
          </cell>
          <cell r="EP1035">
            <v>0</v>
          </cell>
          <cell r="EQ1035">
            <v>0</v>
          </cell>
          <cell r="ER1035">
            <v>0</v>
          </cell>
          <cell r="ES1035">
            <v>0</v>
          </cell>
          <cell r="ET1035">
            <v>0</v>
          </cell>
          <cell r="EU1035">
            <v>0</v>
          </cell>
          <cell r="EV1035">
            <v>0</v>
          </cell>
          <cell r="EW1035">
            <v>0</v>
          </cell>
          <cell r="EX1035">
            <v>0</v>
          </cell>
          <cell r="EY1035">
            <v>0</v>
          </cell>
          <cell r="EZ1035">
            <v>0</v>
          </cell>
          <cell r="FA1035">
            <v>0</v>
          </cell>
          <cell r="FB1035">
            <v>0</v>
          </cell>
          <cell r="FC1035">
            <v>0</v>
          </cell>
          <cell r="FD1035">
            <v>0</v>
          </cell>
          <cell r="FE1035">
            <v>0</v>
          </cell>
          <cell r="FF1035">
            <v>0</v>
          </cell>
          <cell r="FG1035">
            <v>0</v>
          </cell>
          <cell r="FH1035">
            <v>0</v>
          </cell>
          <cell r="FI1035">
            <v>0</v>
          </cell>
          <cell r="FJ1035">
            <v>0</v>
          </cell>
          <cell r="FK1035">
            <v>0</v>
          </cell>
          <cell r="FL1035">
            <v>0</v>
          </cell>
          <cell r="FM1035">
            <v>0</v>
          </cell>
          <cell r="FN1035">
            <v>0</v>
          </cell>
          <cell r="FO1035">
            <v>0</v>
          </cell>
          <cell r="FP1035">
            <v>0</v>
          </cell>
          <cell r="FQ1035">
            <v>0</v>
          </cell>
          <cell r="FR1035">
            <v>0</v>
          </cell>
          <cell r="FS1035">
            <v>0</v>
          </cell>
          <cell r="FT1035">
            <v>0</v>
          </cell>
          <cell r="FU1035">
            <v>0</v>
          </cell>
          <cell r="FV1035">
            <v>0</v>
          </cell>
          <cell r="FW1035">
            <v>0</v>
          </cell>
          <cell r="FX1035">
            <v>0</v>
          </cell>
          <cell r="FY1035">
            <v>0</v>
          </cell>
          <cell r="FZ1035">
            <v>0</v>
          </cell>
          <cell r="GA1035">
            <v>0</v>
          </cell>
          <cell r="GB1035">
            <v>0</v>
          </cell>
          <cell r="GC1035">
            <v>0</v>
          </cell>
          <cell r="GD1035">
            <v>0</v>
          </cell>
          <cell r="GE1035">
            <v>0</v>
          </cell>
          <cell r="GF1035">
            <v>0</v>
          </cell>
          <cell r="GG1035">
            <v>0</v>
          </cell>
          <cell r="GH1035">
            <v>0</v>
          </cell>
          <cell r="GI1035">
            <v>0</v>
          </cell>
          <cell r="GJ1035">
            <v>0</v>
          </cell>
          <cell r="GK1035">
            <v>0</v>
          </cell>
          <cell r="GL1035">
            <v>0</v>
          </cell>
          <cell r="GM1035">
            <v>0</v>
          </cell>
          <cell r="GN1035">
            <v>0</v>
          </cell>
          <cell r="GO1035">
            <v>0</v>
          </cell>
          <cell r="GP1035">
            <v>0</v>
          </cell>
          <cell r="GQ1035">
            <v>0</v>
          </cell>
          <cell r="GR1035">
            <v>0</v>
          </cell>
          <cell r="GS1035">
            <v>0</v>
          </cell>
          <cell r="GT1035">
            <v>0</v>
          </cell>
          <cell r="GU1035">
            <v>0</v>
          </cell>
          <cell r="GV1035">
            <v>0</v>
          </cell>
          <cell r="GW1035">
            <v>0</v>
          </cell>
          <cell r="GX1035">
            <v>0</v>
          </cell>
          <cell r="GY1035">
            <v>0</v>
          </cell>
          <cell r="GZ1035">
            <v>0</v>
          </cell>
          <cell r="HA1035">
            <v>0</v>
          </cell>
          <cell r="HB1035">
            <v>0</v>
          </cell>
          <cell r="HC1035">
            <v>0</v>
          </cell>
          <cell r="HD1035">
            <v>0</v>
          </cell>
          <cell r="HE1035">
            <v>0</v>
          </cell>
          <cell r="HF1035">
            <v>0</v>
          </cell>
          <cell r="HG1035">
            <v>0</v>
          </cell>
          <cell r="HH1035">
            <v>0</v>
          </cell>
          <cell r="HI1035">
            <v>0</v>
          </cell>
          <cell r="HJ1035">
            <v>0</v>
          </cell>
          <cell r="HK1035">
            <v>0</v>
          </cell>
          <cell r="HL1035">
            <v>0</v>
          </cell>
          <cell r="HM1035">
            <v>0</v>
          </cell>
          <cell r="HN1035">
            <v>0</v>
          </cell>
          <cell r="HO1035">
            <v>0</v>
          </cell>
          <cell r="HP1035">
            <v>0</v>
          </cell>
          <cell r="HQ1035">
            <v>0</v>
          </cell>
          <cell r="HR1035">
            <v>0</v>
          </cell>
          <cell r="HS1035">
            <v>0</v>
          </cell>
          <cell r="HT1035">
            <v>0</v>
          </cell>
          <cell r="HU1035">
            <v>0</v>
          </cell>
          <cell r="HV1035">
            <v>0</v>
          </cell>
          <cell r="HW1035">
            <v>0</v>
          </cell>
          <cell r="HX1035">
            <v>0</v>
          </cell>
          <cell r="HY1035">
            <v>0</v>
          </cell>
          <cell r="HZ1035">
            <v>0</v>
          </cell>
          <cell r="IA1035">
            <v>0</v>
          </cell>
          <cell r="IB1035">
            <v>0</v>
          </cell>
          <cell r="IC1035">
            <v>0</v>
          </cell>
          <cell r="ID1035">
            <v>0</v>
          </cell>
          <cell r="IE1035">
            <v>0</v>
          </cell>
          <cell r="IF1035">
            <v>0</v>
          </cell>
          <cell r="IG1035">
            <v>0</v>
          </cell>
          <cell r="IH1035">
            <v>0</v>
          </cell>
          <cell r="II1035">
            <v>0</v>
          </cell>
          <cell r="IJ1035">
            <v>0</v>
          </cell>
          <cell r="IK1035">
            <v>0</v>
          </cell>
          <cell r="IL1035">
            <v>0</v>
          </cell>
          <cell r="IM1035">
            <v>0</v>
          </cell>
          <cell r="IN1035">
            <v>0</v>
          </cell>
          <cell r="IO1035">
            <v>0</v>
          </cell>
          <cell r="IP1035">
            <v>0</v>
          </cell>
          <cell r="IQ1035">
            <v>0</v>
          </cell>
          <cell r="IR1035">
            <v>0</v>
          </cell>
          <cell r="IS1035">
            <v>0</v>
          </cell>
          <cell r="IT1035">
            <v>0</v>
          </cell>
          <cell r="IU1035">
            <v>0</v>
          </cell>
          <cell r="IV1035">
            <v>0</v>
          </cell>
          <cell r="IW1035">
            <v>0</v>
          </cell>
          <cell r="IX1035">
            <v>0</v>
          </cell>
          <cell r="IY1035">
            <v>0</v>
          </cell>
          <cell r="IZ1035">
            <v>0</v>
          </cell>
          <cell r="JA1035">
            <v>0</v>
          </cell>
          <cell r="JB1035">
            <v>0</v>
          </cell>
          <cell r="JC1035">
            <v>0</v>
          </cell>
          <cell r="JD1035">
            <v>0</v>
          </cell>
          <cell r="JE1035">
            <v>0</v>
          </cell>
          <cell r="JF1035">
            <v>0</v>
          </cell>
          <cell r="JG1035">
            <v>0</v>
          </cell>
          <cell r="JH1035">
            <v>0</v>
          </cell>
          <cell r="JI1035">
            <v>0</v>
          </cell>
          <cell r="JJ1035">
            <v>0</v>
          </cell>
          <cell r="JK1035">
            <v>0</v>
          </cell>
          <cell r="JL1035">
            <v>0</v>
          </cell>
          <cell r="JM1035">
            <v>0</v>
          </cell>
          <cell r="JN1035">
            <v>0</v>
          </cell>
          <cell r="JO1035">
            <v>0</v>
          </cell>
          <cell r="JP1035">
            <v>0</v>
          </cell>
          <cell r="JQ1035">
            <v>0</v>
          </cell>
        </row>
        <row r="1036">
          <cell r="D1036" t="str">
            <v>PV_.QF.SOR._.CSP.7_Mile_Solar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  <cell r="EE1036">
            <v>0</v>
          </cell>
          <cell r="EF1036">
            <v>0</v>
          </cell>
          <cell r="EG1036">
            <v>0</v>
          </cell>
          <cell r="EH1036">
            <v>0</v>
          </cell>
          <cell r="EI1036">
            <v>0</v>
          </cell>
          <cell r="EJ1036">
            <v>0</v>
          </cell>
          <cell r="EK1036">
            <v>0</v>
          </cell>
          <cell r="EL1036">
            <v>0</v>
          </cell>
          <cell r="EM1036">
            <v>0</v>
          </cell>
          <cell r="EN1036">
            <v>0</v>
          </cell>
          <cell r="EO1036">
            <v>0</v>
          </cell>
          <cell r="EP1036">
            <v>0</v>
          </cell>
          <cell r="EQ1036">
            <v>0</v>
          </cell>
          <cell r="ER1036">
            <v>0</v>
          </cell>
          <cell r="ES1036">
            <v>0</v>
          </cell>
          <cell r="ET1036">
            <v>0</v>
          </cell>
          <cell r="EU1036">
            <v>0</v>
          </cell>
          <cell r="EV1036">
            <v>0</v>
          </cell>
          <cell r="EW1036">
            <v>0</v>
          </cell>
          <cell r="EX1036">
            <v>0</v>
          </cell>
          <cell r="EY1036">
            <v>0</v>
          </cell>
          <cell r="EZ1036">
            <v>0</v>
          </cell>
          <cell r="FA1036">
            <v>0</v>
          </cell>
          <cell r="FB1036">
            <v>0</v>
          </cell>
          <cell r="FC1036">
            <v>0</v>
          </cell>
          <cell r="FD1036">
            <v>0</v>
          </cell>
          <cell r="FE1036">
            <v>0</v>
          </cell>
          <cell r="FF1036">
            <v>0</v>
          </cell>
          <cell r="FG1036">
            <v>0</v>
          </cell>
          <cell r="FH1036">
            <v>0</v>
          </cell>
          <cell r="FI1036">
            <v>0</v>
          </cell>
          <cell r="FJ1036">
            <v>0</v>
          </cell>
          <cell r="FK1036">
            <v>0</v>
          </cell>
          <cell r="FL1036">
            <v>0</v>
          </cell>
          <cell r="FM1036">
            <v>0</v>
          </cell>
          <cell r="FN1036">
            <v>0</v>
          </cell>
          <cell r="FO1036">
            <v>0</v>
          </cell>
          <cell r="FP1036">
            <v>0</v>
          </cell>
          <cell r="FQ1036">
            <v>0</v>
          </cell>
          <cell r="FR1036">
            <v>0</v>
          </cell>
          <cell r="FS1036">
            <v>0</v>
          </cell>
          <cell r="FT1036">
            <v>0</v>
          </cell>
          <cell r="FU1036">
            <v>0</v>
          </cell>
          <cell r="FV1036">
            <v>0</v>
          </cell>
          <cell r="FW1036">
            <v>0</v>
          </cell>
          <cell r="FX1036">
            <v>0</v>
          </cell>
          <cell r="FY1036">
            <v>0</v>
          </cell>
          <cell r="FZ1036">
            <v>0</v>
          </cell>
          <cell r="GA1036">
            <v>0</v>
          </cell>
          <cell r="GB1036">
            <v>0</v>
          </cell>
          <cell r="GC1036">
            <v>0</v>
          </cell>
          <cell r="GD1036">
            <v>0</v>
          </cell>
          <cell r="GE1036">
            <v>0</v>
          </cell>
          <cell r="GF1036">
            <v>0</v>
          </cell>
          <cell r="GG1036">
            <v>0</v>
          </cell>
          <cell r="GH1036">
            <v>0</v>
          </cell>
          <cell r="GI1036">
            <v>0</v>
          </cell>
          <cell r="GJ1036">
            <v>0</v>
          </cell>
          <cell r="GK1036">
            <v>0</v>
          </cell>
          <cell r="GL1036">
            <v>0</v>
          </cell>
          <cell r="GM1036">
            <v>0</v>
          </cell>
          <cell r="GN1036">
            <v>0</v>
          </cell>
          <cell r="GO1036">
            <v>0</v>
          </cell>
          <cell r="GP1036">
            <v>0</v>
          </cell>
          <cell r="GQ1036">
            <v>0</v>
          </cell>
          <cell r="GR1036">
            <v>0</v>
          </cell>
          <cell r="GS1036">
            <v>0</v>
          </cell>
          <cell r="GT1036">
            <v>0</v>
          </cell>
          <cell r="GU1036">
            <v>0</v>
          </cell>
          <cell r="GV1036">
            <v>0</v>
          </cell>
          <cell r="GW1036">
            <v>0</v>
          </cell>
          <cell r="GX1036">
            <v>0</v>
          </cell>
          <cell r="GY1036">
            <v>0</v>
          </cell>
          <cell r="GZ1036">
            <v>0</v>
          </cell>
          <cell r="HA1036">
            <v>0</v>
          </cell>
          <cell r="HB1036">
            <v>0</v>
          </cell>
          <cell r="HC1036">
            <v>0</v>
          </cell>
          <cell r="HD1036">
            <v>0</v>
          </cell>
          <cell r="HE1036">
            <v>0</v>
          </cell>
          <cell r="HF1036">
            <v>0</v>
          </cell>
          <cell r="HG1036">
            <v>0</v>
          </cell>
          <cell r="HH1036">
            <v>0</v>
          </cell>
          <cell r="HI1036">
            <v>0</v>
          </cell>
          <cell r="HJ1036">
            <v>0</v>
          </cell>
          <cell r="HK1036">
            <v>0</v>
          </cell>
          <cell r="HL1036">
            <v>0</v>
          </cell>
          <cell r="HM1036">
            <v>0</v>
          </cell>
          <cell r="HN1036">
            <v>0</v>
          </cell>
          <cell r="HO1036">
            <v>0</v>
          </cell>
          <cell r="HP1036">
            <v>0</v>
          </cell>
          <cell r="HQ1036">
            <v>0</v>
          </cell>
          <cell r="HR1036">
            <v>0</v>
          </cell>
          <cell r="HS1036">
            <v>0</v>
          </cell>
          <cell r="HT1036">
            <v>0</v>
          </cell>
          <cell r="HU1036">
            <v>0</v>
          </cell>
          <cell r="HV1036">
            <v>0</v>
          </cell>
          <cell r="HW1036">
            <v>0</v>
          </cell>
          <cell r="HX1036">
            <v>0</v>
          </cell>
          <cell r="HY1036">
            <v>0</v>
          </cell>
          <cell r="HZ1036">
            <v>0</v>
          </cell>
          <cell r="IA1036">
            <v>0</v>
          </cell>
          <cell r="IB1036">
            <v>0</v>
          </cell>
          <cell r="IC1036">
            <v>0</v>
          </cell>
          <cell r="ID1036">
            <v>0</v>
          </cell>
          <cell r="IE1036">
            <v>0</v>
          </cell>
          <cell r="IF1036">
            <v>0</v>
          </cell>
          <cell r="IG1036">
            <v>0</v>
          </cell>
          <cell r="IH1036">
            <v>0</v>
          </cell>
          <cell r="II1036">
            <v>0</v>
          </cell>
          <cell r="IJ1036">
            <v>0</v>
          </cell>
          <cell r="IK1036">
            <v>0</v>
          </cell>
          <cell r="IL1036">
            <v>0</v>
          </cell>
          <cell r="IM1036">
            <v>0</v>
          </cell>
          <cell r="IN1036">
            <v>0</v>
          </cell>
          <cell r="IO1036">
            <v>0</v>
          </cell>
          <cell r="IP1036">
            <v>0</v>
          </cell>
          <cell r="IQ1036">
            <v>0</v>
          </cell>
          <cell r="IR1036">
            <v>0</v>
          </cell>
          <cell r="IS1036">
            <v>0</v>
          </cell>
          <cell r="IT1036">
            <v>0</v>
          </cell>
          <cell r="IU1036">
            <v>0</v>
          </cell>
          <cell r="IV1036">
            <v>0</v>
          </cell>
          <cell r="IW1036">
            <v>0</v>
          </cell>
          <cell r="IX1036">
            <v>0</v>
          </cell>
          <cell r="IY1036">
            <v>0</v>
          </cell>
          <cell r="IZ1036">
            <v>0</v>
          </cell>
          <cell r="JA1036">
            <v>0</v>
          </cell>
          <cell r="JB1036">
            <v>0</v>
          </cell>
          <cell r="JC1036">
            <v>0</v>
          </cell>
          <cell r="JD1036">
            <v>0</v>
          </cell>
          <cell r="JE1036">
            <v>0</v>
          </cell>
          <cell r="JF1036">
            <v>0</v>
          </cell>
          <cell r="JG1036">
            <v>0</v>
          </cell>
          <cell r="JH1036">
            <v>0</v>
          </cell>
          <cell r="JI1036">
            <v>0</v>
          </cell>
          <cell r="JJ1036">
            <v>0</v>
          </cell>
          <cell r="JK1036">
            <v>0</v>
          </cell>
          <cell r="JL1036">
            <v>0</v>
          </cell>
          <cell r="JM1036">
            <v>0</v>
          </cell>
          <cell r="JN1036">
            <v>0</v>
          </cell>
          <cell r="JO1036">
            <v>0</v>
          </cell>
          <cell r="JP1036">
            <v>0</v>
          </cell>
          <cell r="JQ1036">
            <v>0</v>
          </cell>
        </row>
        <row r="1037">
          <cell r="D1037" t="str">
            <v>PV_.QF.SOR._.CSP.Antelope_Creek_Solar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  <cell r="EE1037">
            <v>0</v>
          </cell>
          <cell r="EF1037">
            <v>0</v>
          </cell>
          <cell r="EG1037">
            <v>0</v>
          </cell>
          <cell r="EH1037">
            <v>0</v>
          </cell>
          <cell r="EI1037">
            <v>0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  <cell r="EN1037">
            <v>0</v>
          </cell>
          <cell r="EO1037">
            <v>0</v>
          </cell>
          <cell r="EP1037">
            <v>0</v>
          </cell>
          <cell r="EQ1037">
            <v>0</v>
          </cell>
          <cell r="ER1037">
            <v>0</v>
          </cell>
          <cell r="ES1037">
            <v>0</v>
          </cell>
          <cell r="ET1037">
            <v>0</v>
          </cell>
          <cell r="EU1037">
            <v>0</v>
          </cell>
          <cell r="EV1037">
            <v>0</v>
          </cell>
          <cell r="EW1037">
            <v>0</v>
          </cell>
          <cell r="EX1037">
            <v>0</v>
          </cell>
          <cell r="EY1037">
            <v>0</v>
          </cell>
          <cell r="EZ1037">
            <v>0</v>
          </cell>
          <cell r="FA1037">
            <v>0</v>
          </cell>
          <cell r="FB1037">
            <v>0</v>
          </cell>
          <cell r="FC1037">
            <v>0</v>
          </cell>
          <cell r="FD1037">
            <v>0</v>
          </cell>
          <cell r="FE1037">
            <v>0</v>
          </cell>
          <cell r="FF1037">
            <v>0</v>
          </cell>
          <cell r="FG1037">
            <v>0</v>
          </cell>
          <cell r="FH1037">
            <v>0</v>
          </cell>
          <cell r="FI1037">
            <v>0</v>
          </cell>
          <cell r="FJ1037">
            <v>0</v>
          </cell>
          <cell r="FK1037">
            <v>0</v>
          </cell>
          <cell r="FL1037">
            <v>0</v>
          </cell>
          <cell r="FM1037">
            <v>0</v>
          </cell>
          <cell r="FN1037">
            <v>0</v>
          </cell>
          <cell r="FO1037">
            <v>0</v>
          </cell>
          <cell r="FP1037">
            <v>0</v>
          </cell>
          <cell r="FQ1037">
            <v>0</v>
          </cell>
          <cell r="FR1037">
            <v>0</v>
          </cell>
          <cell r="FS1037">
            <v>0</v>
          </cell>
          <cell r="FT1037">
            <v>0</v>
          </cell>
          <cell r="FU1037">
            <v>0</v>
          </cell>
          <cell r="FV1037">
            <v>0</v>
          </cell>
          <cell r="FW1037">
            <v>0</v>
          </cell>
          <cell r="FX1037">
            <v>0</v>
          </cell>
          <cell r="FY1037">
            <v>0</v>
          </cell>
          <cell r="FZ1037">
            <v>0</v>
          </cell>
          <cell r="GA1037">
            <v>0</v>
          </cell>
          <cell r="GB1037">
            <v>0</v>
          </cell>
          <cell r="GC1037">
            <v>0</v>
          </cell>
          <cell r="GD1037">
            <v>0</v>
          </cell>
          <cell r="GE1037">
            <v>0</v>
          </cell>
          <cell r="GF1037">
            <v>0</v>
          </cell>
          <cell r="GG1037">
            <v>0</v>
          </cell>
          <cell r="GH1037">
            <v>0</v>
          </cell>
          <cell r="GI1037">
            <v>0</v>
          </cell>
          <cell r="GJ1037">
            <v>0</v>
          </cell>
          <cell r="GK1037">
            <v>0</v>
          </cell>
          <cell r="GL1037">
            <v>0</v>
          </cell>
          <cell r="GM1037">
            <v>0</v>
          </cell>
          <cell r="GN1037">
            <v>0</v>
          </cell>
          <cell r="GO1037">
            <v>0</v>
          </cell>
          <cell r="GP1037">
            <v>0</v>
          </cell>
          <cell r="GQ1037">
            <v>0</v>
          </cell>
          <cell r="GR1037">
            <v>0</v>
          </cell>
          <cell r="GS1037">
            <v>0</v>
          </cell>
          <cell r="GT1037">
            <v>0</v>
          </cell>
          <cell r="GU1037">
            <v>0</v>
          </cell>
          <cell r="GV1037">
            <v>0</v>
          </cell>
          <cell r="GW1037">
            <v>0</v>
          </cell>
          <cell r="GX1037">
            <v>0</v>
          </cell>
          <cell r="GY1037">
            <v>0</v>
          </cell>
          <cell r="GZ1037">
            <v>0</v>
          </cell>
          <cell r="HA1037">
            <v>0</v>
          </cell>
          <cell r="HB1037">
            <v>0</v>
          </cell>
          <cell r="HC1037">
            <v>0</v>
          </cell>
          <cell r="HD1037">
            <v>0</v>
          </cell>
          <cell r="HE1037">
            <v>0</v>
          </cell>
          <cell r="HF1037">
            <v>0</v>
          </cell>
          <cell r="HG1037">
            <v>0</v>
          </cell>
          <cell r="HH1037">
            <v>0</v>
          </cell>
          <cell r="HI1037">
            <v>0</v>
          </cell>
          <cell r="HJ1037">
            <v>0</v>
          </cell>
          <cell r="HK1037">
            <v>0</v>
          </cell>
          <cell r="HL1037">
            <v>0</v>
          </cell>
          <cell r="HM1037">
            <v>0</v>
          </cell>
          <cell r="HN1037">
            <v>0</v>
          </cell>
          <cell r="HO1037">
            <v>0</v>
          </cell>
          <cell r="HP1037">
            <v>0</v>
          </cell>
          <cell r="HQ1037">
            <v>0</v>
          </cell>
          <cell r="HR1037">
            <v>0</v>
          </cell>
          <cell r="HS1037">
            <v>0</v>
          </cell>
          <cell r="HT1037">
            <v>0</v>
          </cell>
          <cell r="HU1037">
            <v>0</v>
          </cell>
          <cell r="HV1037">
            <v>0</v>
          </cell>
          <cell r="HW1037">
            <v>0</v>
          </cell>
          <cell r="HX1037">
            <v>0</v>
          </cell>
          <cell r="HY1037">
            <v>0</v>
          </cell>
          <cell r="HZ1037">
            <v>0</v>
          </cell>
          <cell r="IA1037">
            <v>0</v>
          </cell>
          <cell r="IB1037">
            <v>0</v>
          </cell>
          <cell r="IC1037">
            <v>0</v>
          </cell>
          <cell r="ID1037">
            <v>0</v>
          </cell>
          <cell r="IE1037">
            <v>0</v>
          </cell>
          <cell r="IF1037">
            <v>0</v>
          </cell>
          <cell r="IG1037">
            <v>0</v>
          </cell>
          <cell r="IH1037">
            <v>0</v>
          </cell>
          <cell r="II1037">
            <v>0</v>
          </cell>
          <cell r="IJ1037">
            <v>0</v>
          </cell>
          <cell r="IK1037">
            <v>0</v>
          </cell>
          <cell r="IL1037">
            <v>0</v>
          </cell>
          <cell r="IM1037">
            <v>0</v>
          </cell>
          <cell r="IN1037">
            <v>0</v>
          </cell>
          <cell r="IO1037">
            <v>0</v>
          </cell>
          <cell r="IP1037">
            <v>0</v>
          </cell>
          <cell r="IQ1037">
            <v>0</v>
          </cell>
          <cell r="IR1037">
            <v>0</v>
          </cell>
          <cell r="IS1037">
            <v>0</v>
          </cell>
          <cell r="IT1037">
            <v>0</v>
          </cell>
          <cell r="IU1037">
            <v>0</v>
          </cell>
          <cell r="IV1037">
            <v>0</v>
          </cell>
          <cell r="IW1037">
            <v>0</v>
          </cell>
          <cell r="IX1037">
            <v>0</v>
          </cell>
          <cell r="IY1037">
            <v>0</v>
          </cell>
          <cell r="IZ1037">
            <v>0</v>
          </cell>
          <cell r="JA1037">
            <v>0</v>
          </cell>
          <cell r="JB1037">
            <v>0</v>
          </cell>
          <cell r="JC1037">
            <v>0</v>
          </cell>
          <cell r="JD1037">
            <v>0</v>
          </cell>
          <cell r="JE1037">
            <v>0</v>
          </cell>
          <cell r="JF1037">
            <v>0</v>
          </cell>
          <cell r="JG1037">
            <v>0</v>
          </cell>
          <cell r="JH1037">
            <v>0</v>
          </cell>
          <cell r="JI1037">
            <v>0</v>
          </cell>
          <cell r="JJ1037">
            <v>0</v>
          </cell>
          <cell r="JK1037">
            <v>0</v>
          </cell>
          <cell r="JL1037">
            <v>0</v>
          </cell>
          <cell r="JM1037">
            <v>0</v>
          </cell>
          <cell r="JN1037">
            <v>0</v>
          </cell>
          <cell r="JO1037">
            <v>0</v>
          </cell>
          <cell r="JP1037">
            <v>0</v>
          </cell>
          <cell r="JQ1037">
            <v>0</v>
          </cell>
        </row>
        <row r="1038">
          <cell r="D1038" t="str">
            <v>PV_.QF.SOR._.CSP.Cherry_Creek_Solar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  <cell r="EN1038">
            <v>0</v>
          </cell>
          <cell r="EO1038">
            <v>0</v>
          </cell>
          <cell r="EP1038">
            <v>0</v>
          </cell>
          <cell r="EQ1038">
            <v>0</v>
          </cell>
          <cell r="ER1038">
            <v>0</v>
          </cell>
          <cell r="ES1038">
            <v>0</v>
          </cell>
          <cell r="ET1038">
            <v>0</v>
          </cell>
          <cell r="EU1038">
            <v>0</v>
          </cell>
          <cell r="EV1038">
            <v>0</v>
          </cell>
          <cell r="EW1038">
            <v>0</v>
          </cell>
          <cell r="EX1038">
            <v>0</v>
          </cell>
          <cell r="EY1038">
            <v>0</v>
          </cell>
          <cell r="EZ1038">
            <v>0</v>
          </cell>
          <cell r="FA1038">
            <v>0</v>
          </cell>
          <cell r="FB1038">
            <v>0</v>
          </cell>
          <cell r="FC1038">
            <v>0</v>
          </cell>
          <cell r="FD1038">
            <v>0</v>
          </cell>
          <cell r="FE1038">
            <v>0</v>
          </cell>
          <cell r="FF1038">
            <v>0</v>
          </cell>
          <cell r="FG1038">
            <v>0</v>
          </cell>
          <cell r="FH1038">
            <v>0</v>
          </cell>
          <cell r="FI1038">
            <v>0</v>
          </cell>
          <cell r="FJ1038">
            <v>0</v>
          </cell>
          <cell r="FK1038">
            <v>0</v>
          </cell>
          <cell r="FL1038">
            <v>0</v>
          </cell>
          <cell r="FM1038">
            <v>0</v>
          </cell>
          <cell r="FN1038">
            <v>0</v>
          </cell>
          <cell r="FO1038">
            <v>0</v>
          </cell>
          <cell r="FP1038">
            <v>0</v>
          </cell>
          <cell r="FQ1038">
            <v>0</v>
          </cell>
          <cell r="FR1038">
            <v>0</v>
          </cell>
          <cell r="FS1038">
            <v>0</v>
          </cell>
          <cell r="FT1038">
            <v>0</v>
          </cell>
          <cell r="FU1038">
            <v>0</v>
          </cell>
          <cell r="FV1038">
            <v>0</v>
          </cell>
          <cell r="FW1038">
            <v>0</v>
          </cell>
          <cell r="FX1038">
            <v>0</v>
          </cell>
          <cell r="FY1038">
            <v>0</v>
          </cell>
          <cell r="FZ1038">
            <v>0</v>
          </cell>
          <cell r="GA1038">
            <v>0</v>
          </cell>
          <cell r="GB1038">
            <v>0</v>
          </cell>
          <cell r="GC1038">
            <v>0</v>
          </cell>
          <cell r="GD1038">
            <v>0</v>
          </cell>
          <cell r="GE1038">
            <v>0</v>
          </cell>
          <cell r="GF1038">
            <v>0</v>
          </cell>
          <cell r="GG1038">
            <v>0</v>
          </cell>
          <cell r="GH1038">
            <v>0</v>
          </cell>
          <cell r="GI1038">
            <v>0</v>
          </cell>
          <cell r="GJ1038">
            <v>0</v>
          </cell>
          <cell r="GK1038">
            <v>0</v>
          </cell>
          <cell r="GL1038">
            <v>0</v>
          </cell>
          <cell r="GM1038">
            <v>0</v>
          </cell>
          <cell r="GN1038">
            <v>0</v>
          </cell>
          <cell r="GO1038">
            <v>0</v>
          </cell>
          <cell r="GP1038">
            <v>0</v>
          </cell>
          <cell r="GQ1038">
            <v>0</v>
          </cell>
          <cell r="GR1038">
            <v>0</v>
          </cell>
          <cell r="GS1038">
            <v>0</v>
          </cell>
          <cell r="GT1038">
            <v>0</v>
          </cell>
          <cell r="GU1038">
            <v>0</v>
          </cell>
          <cell r="GV1038">
            <v>0</v>
          </cell>
          <cell r="GW1038">
            <v>0</v>
          </cell>
          <cell r="GX1038">
            <v>0</v>
          </cell>
          <cell r="GY1038">
            <v>0</v>
          </cell>
          <cell r="GZ1038">
            <v>0</v>
          </cell>
          <cell r="HA1038">
            <v>0</v>
          </cell>
          <cell r="HB1038">
            <v>0</v>
          </cell>
          <cell r="HC1038">
            <v>0</v>
          </cell>
          <cell r="HD1038">
            <v>0</v>
          </cell>
          <cell r="HE1038">
            <v>0</v>
          </cell>
          <cell r="HF1038">
            <v>0</v>
          </cell>
          <cell r="HG1038">
            <v>0</v>
          </cell>
          <cell r="HH1038">
            <v>0</v>
          </cell>
          <cell r="HI1038">
            <v>0</v>
          </cell>
          <cell r="HJ1038">
            <v>0</v>
          </cell>
          <cell r="HK1038">
            <v>0</v>
          </cell>
          <cell r="HL1038">
            <v>0</v>
          </cell>
          <cell r="HM1038">
            <v>0</v>
          </cell>
          <cell r="HN1038">
            <v>0</v>
          </cell>
          <cell r="HO1038">
            <v>0</v>
          </cell>
          <cell r="HP1038">
            <v>0</v>
          </cell>
          <cell r="HQ1038">
            <v>0</v>
          </cell>
          <cell r="HR1038">
            <v>0</v>
          </cell>
          <cell r="HS1038">
            <v>0</v>
          </cell>
          <cell r="HT1038">
            <v>0</v>
          </cell>
          <cell r="HU1038">
            <v>0</v>
          </cell>
          <cell r="HV1038">
            <v>0</v>
          </cell>
          <cell r="HW1038">
            <v>0</v>
          </cell>
          <cell r="HX1038">
            <v>0</v>
          </cell>
          <cell r="HY1038">
            <v>0</v>
          </cell>
          <cell r="HZ1038">
            <v>0</v>
          </cell>
          <cell r="IA1038">
            <v>0</v>
          </cell>
          <cell r="IB1038">
            <v>0</v>
          </cell>
          <cell r="IC1038">
            <v>0</v>
          </cell>
          <cell r="ID1038">
            <v>0</v>
          </cell>
          <cell r="IE1038">
            <v>0</v>
          </cell>
          <cell r="IF1038">
            <v>0</v>
          </cell>
          <cell r="IG1038">
            <v>0</v>
          </cell>
          <cell r="IH1038">
            <v>0</v>
          </cell>
          <cell r="II1038">
            <v>0</v>
          </cell>
          <cell r="IJ1038">
            <v>0</v>
          </cell>
          <cell r="IK1038">
            <v>0</v>
          </cell>
          <cell r="IL1038">
            <v>0</v>
          </cell>
          <cell r="IM1038">
            <v>0</v>
          </cell>
          <cell r="IN1038">
            <v>0</v>
          </cell>
          <cell r="IO1038">
            <v>0</v>
          </cell>
          <cell r="IP1038">
            <v>0</v>
          </cell>
          <cell r="IQ1038">
            <v>0</v>
          </cell>
          <cell r="IR1038">
            <v>0</v>
          </cell>
          <cell r="IS1038">
            <v>0</v>
          </cell>
          <cell r="IT1038">
            <v>0</v>
          </cell>
          <cell r="IU1038">
            <v>0</v>
          </cell>
          <cell r="IV1038">
            <v>0</v>
          </cell>
          <cell r="IW1038">
            <v>0</v>
          </cell>
          <cell r="IX1038">
            <v>0</v>
          </cell>
          <cell r="IY1038">
            <v>0</v>
          </cell>
          <cell r="IZ1038">
            <v>0</v>
          </cell>
          <cell r="JA1038">
            <v>0</v>
          </cell>
          <cell r="JB1038">
            <v>0</v>
          </cell>
          <cell r="JC1038">
            <v>0</v>
          </cell>
          <cell r="JD1038">
            <v>0</v>
          </cell>
          <cell r="JE1038">
            <v>0</v>
          </cell>
          <cell r="JF1038">
            <v>0</v>
          </cell>
          <cell r="JG1038">
            <v>0</v>
          </cell>
          <cell r="JH1038">
            <v>0</v>
          </cell>
          <cell r="JI1038">
            <v>0</v>
          </cell>
          <cell r="JJ1038">
            <v>0</v>
          </cell>
          <cell r="JK1038">
            <v>0</v>
          </cell>
          <cell r="JL1038">
            <v>0</v>
          </cell>
          <cell r="JM1038">
            <v>0</v>
          </cell>
          <cell r="JN1038">
            <v>0</v>
          </cell>
          <cell r="JO1038">
            <v>0</v>
          </cell>
          <cell r="JP1038">
            <v>0</v>
          </cell>
          <cell r="JQ1038">
            <v>0</v>
          </cell>
        </row>
        <row r="1039">
          <cell r="D1039" t="str">
            <v>PV_.QF.SOR._.CSP.Hay_Creek_Solar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  <cell r="FA1039">
            <v>0</v>
          </cell>
          <cell r="FB1039">
            <v>0</v>
          </cell>
          <cell r="FC1039">
            <v>0</v>
          </cell>
          <cell r="FD1039">
            <v>0</v>
          </cell>
          <cell r="FE1039">
            <v>0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0</v>
          </cell>
          <cell r="FR1039">
            <v>0</v>
          </cell>
          <cell r="FS1039">
            <v>0</v>
          </cell>
          <cell r="FT1039">
            <v>0</v>
          </cell>
          <cell r="FU1039">
            <v>0</v>
          </cell>
          <cell r="FV1039">
            <v>0</v>
          </cell>
          <cell r="FW1039">
            <v>0</v>
          </cell>
          <cell r="FX1039">
            <v>0</v>
          </cell>
          <cell r="FY1039">
            <v>0</v>
          </cell>
          <cell r="FZ1039">
            <v>0</v>
          </cell>
          <cell r="GA1039">
            <v>0</v>
          </cell>
          <cell r="GB1039">
            <v>0</v>
          </cell>
          <cell r="GC1039">
            <v>0</v>
          </cell>
          <cell r="GD1039">
            <v>0</v>
          </cell>
          <cell r="GE1039">
            <v>0</v>
          </cell>
          <cell r="GF1039">
            <v>0</v>
          </cell>
          <cell r="GG1039">
            <v>0</v>
          </cell>
          <cell r="GH1039">
            <v>0</v>
          </cell>
          <cell r="GI1039">
            <v>0</v>
          </cell>
          <cell r="GJ1039">
            <v>0</v>
          </cell>
          <cell r="GK1039">
            <v>0</v>
          </cell>
          <cell r="GL1039">
            <v>0</v>
          </cell>
          <cell r="GM1039">
            <v>0</v>
          </cell>
          <cell r="GN1039">
            <v>0</v>
          </cell>
          <cell r="GO1039">
            <v>0</v>
          </cell>
          <cell r="GP1039">
            <v>0</v>
          </cell>
          <cell r="GQ1039">
            <v>0</v>
          </cell>
          <cell r="GR1039">
            <v>0</v>
          </cell>
          <cell r="GS1039">
            <v>0</v>
          </cell>
          <cell r="GT1039">
            <v>0</v>
          </cell>
          <cell r="GU1039">
            <v>0</v>
          </cell>
          <cell r="GV1039">
            <v>0</v>
          </cell>
          <cell r="GW1039">
            <v>0</v>
          </cell>
          <cell r="GX1039">
            <v>0</v>
          </cell>
          <cell r="GY1039">
            <v>0</v>
          </cell>
          <cell r="GZ1039">
            <v>0</v>
          </cell>
          <cell r="HA1039">
            <v>0</v>
          </cell>
          <cell r="HB1039">
            <v>0</v>
          </cell>
          <cell r="HC1039">
            <v>0</v>
          </cell>
          <cell r="HD1039">
            <v>0</v>
          </cell>
          <cell r="HE1039">
            <v>0</v>
          </cell>
          <cell r="HF1039">
            <v>0</v>
          </cell>
          <cell r="HG1039">
            <v>0</v>
          </cell>
          <cell r="HH1039">
            <v>0</v>
          </cell>
          <cell r="HI1039">
            <v>0</v>
          </cell>
          <cell r="HJ1039">
            <v>0</v>
          </cell>
          <cell r="HK1039">
            <v>0</v>
          </cell>
          <cell r="HL1039">
            <v>0</v>
          </cell>
          <cell r="HM1039">
            <v>0</v>
          </cell>
          <cell r="HN1039">
            <v>0</v>
          </cell>
          <cell r="HO1039">
            <v>0</v>
          </cell>
          <cell r="HP1039">
            <v>0</v>
          </cell>
          <cell r="HQ1039">
            <v>0</v>
          </cell>
          <cell r="HR1039">
            <v>0</v>
          </cell>
          <cell r="HS1039">
            <v>0</v>
          </cell>
          <cell r="HT1039">
            <v>0</v>
          </cell>
          <cell r="HU1039">
            <v>0</v>
          </cell>
          <cell r="HV1039">
            <v>0</v>
          </cell>
          <cell r="HW1039">
            <v>0</v>
          </cell>
          <cell r="HX1039">
            <v>0</v>
          </cell>
          <cell r="HY1039">
            <v>0</v>
          </cell>
          <cell r="HZ1039">
            <v>0</v>
          </cell>
          <cell r="IA1039">
            <v>0</v>
          </cell>
          <cell r="IB1039">
            <v>0</v>
          </cell>
          <cell r="IC1039">
            <v>0</v>
          </cell>
          <cell r="ID1039">
            <v>0</v>
          </cell>
          <cell r="IE1039">
            <v>0</v>
          </cell>
          <cell r="IF1039">
            <v>0</v>
          </cell>
          <cell r="IG1039">
            <v>0</v>
          </cell>
          <cell r="IH1039">
            <v>0</v>
          </cell>
          <cell r="II1039">
            <v>0</v>
          </cell>
          <cell r="IJ1039">
            <v>0</v>
          </cell>
          <cell r="IK1039">
            <v>0</v>
          </cell>
          <cell r="IL1039">
            <v>0</v>
          </cell>
          <cell r="IM1039">
            <v>0</v>
          </cell>
          <cell r="IN1039">
            <v>0</v>
          </cell>
          <cell r="IO1039">
            <v>0</v>
          </cell>
          <cell r="IP1039">
            <v>0</v>
          </cell>
          <cell r="IQ1039">
            <v>0</v>
          </cell>
          <cell r="IR1039">
            <v>0</v>
          </cell>
          <cell r="IS1039">
            <v>0</v>
          </cell>
          <cell r="IT1039">
            <v>0</v>
          </cell>
          <cell r="IU1039">
            <v>0</v>
          </cell>
          <cell r="IV1039">
            <v>0</v>
          </cell>
          <cell r="IW1039">
            <v>0</v>
          </cell>
          <cell r="IX1039">
            <v>0</v>
          </cell>
          <cell r="IY1039">
            <v>0</v>
          </cell>
          <cell r="IZ1039">
            <v>0</v>
          </cell>
          <cell r="JA1039">
            <v>0</v>
          </cell>
          <cell r="JB1039">
            <v>0</v>
          </cell>
          <cell r="JC1039">
            <v>0</v>
          </cell>
          <cell r="JD1039">
            <v>0</v>
          </cell>
          <cell r="JE1039">
            <v>0</v>
          </cell>
          <cell r="JF1039">
            <v>0</v>
          </cell>
          <cell r="JG1039">
            <v>0</v>
          </cell>
          <cell r="JH1039">
            <v>0</v>
          </cell>
          <cell r="JI1039">
            <v>0</v>
          </cell>
          <cell r="JJ1039">
            <v>0</v>
          </cell>
          <cell r="JK1039">
            <v>0</v>
          </cell>
          <cell r="JL1039">
            <v>0</v>
          </cell>
          <cell r="JM1039">
            <v>0</v>
          </cell>
          <cell r="JN1039">
            <v>0</v>
          </cell>
          <cell r="JO1039">
            <v>0</v>
          </cell>
          <cell r="JP1039">
            <v>0</v>
          </cell>
          <cell r="JQ1039">
            <v>0</v>
          </cell>
        </row>
        <row r="1040">
          <cell r="D1040" t="str">
            <v>PV_.QF.SOR._.CSP.Linkville_Solar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  <cell r="EN1040">
            <v>0</v>
          </cell>
          <cell r="EO1040">
            <v>0</v>
          </cell>
          <cell r="EP1040">
            <v>0</v>
          </cell>
          <cell r="EQ1040">
            <v>0</v>
          </cell>
          <cell r="ER1040">
            <v>0</v>
          </cell>
          <cell r="ES1040">
            <v>0</v>
          </cell>
          <cell r="ET1040">
            <v>0</v>
          </cell>
          <cell r="EU1040">
            <v>0</v>
          </cell>
          <cell r="EV1040">
            <v>0</v>
          </cell>
          <cell r="EW1040">
            <v>0</v>
          </cell>
          <cell r="EX1040">
            <v>0</v>
          </cell>
          <cell r="EY1040">
            <v>0</v>
          </cell>
          <cell r="EZ1040">
            <v>0</v>
          </cell>
          <cell r="FA1040">
            <v>0</v>
          </cell>
          <cell r="FB1040">
            <v>0</v>
          </cell>
          <cell r="FC1040">
            <v>0</v>
          </cell>
          <cell r="FD1040">
            <v>0</v>
          </cell>
          <cell r="FE1040">
            <v>0</v>
          </cell>
          <cell r="FF1040">
            <v>0</v>
          </cell>
          <cell r="FG1040">
            <v>0</v>
          </cell>
          <cell r="FH1040">
            <v>0</v>
          </cell>
          <cell r="FI1040">
            <v>0</v>
          </cell>
          <cell r="FJ1040">
            <v>0</v>
          </cell>
          <cell r="FK1040">
            <v>0</v>
          </cell>
          <cell r="FL1040">
            <v>0</v>
          </cell>
          <cell r="FM1040">
            <v>0</v>
          </cell>
          <cell r="FN1040">
            <v>0</v>
          </cell>
          <cell r="FO1040">
            <v>0</v>
          </cell>
          <cell r="FP1040">
            <v>0</v>
          </cell>
          <cell r="FQ1040">
            <v>0</v>
          </cell>
          <cell r="FR1040">
            <v>0</v>
          </cell>
          <cell r="FS1040">
            <v>0</v>
          </cell>
          <cell r="FT1040">
            <v>0</v>
          </cell>
          <cell r="FU1040">
            <v>0</v>
          </cell>
          <cell r="FV1040">
            <v>0</v>
          </cell>
          <cell r="FW1040">
            <v>0</v>
          </cell>
          <cell r="FX1040">
            <v>0</v>
          </cell>
          <cell r="FY1040">
            <v>0</v>
          </cell>
          <cell r="FZ1040">
            <v>0</v>
          </cell>
          <cell r="GA1040">
            <v>0</v>
          </cell>
          <cell r="GB1040">
            <v>0</v>
          </cell>
          <cell r="GC1040">
            <v>0</v>
          </cell>
          <cell r="GD1040">
            <v>0</v>
          </cell>
          <cell r="GE1040">
            <v>0</v>
          </cell>
          <cell r="GF1040">
            <v>0</v>
          </cell>
          <cell r="GG1040">
            <v>0</v>
          </cell>
          <cell r="GH1040">
            <v>0</v>
          </cell>
          <cell r="GI1040">
            <v>0</v>
          </cell>
          <cell r="GJ1040">
            <v>0</v>
          </cell>
          <cell r="GK1040">
            <v>0</v>
          </cell>
          <cell r="GL1040">
            <v>0</v>
          </cell>
          <cell r="GM1040">
            <v>0</v>
          </cell>
          <cell r="GN1040">
            <v>0</v>
          </cell>
          <cell r="GO1040">
            <v>0</v>
          </cell>
          <cell r="GP1040">
            <v>0</v>
          </cell>
          <cell r="GQ1040">
            <v>0</v>
          </cell>
          <cell r="GR1040">
            <v>0</v>
          </cell>
          <cell r="GS1040">
            <v>0</v>
          </cell>
          <cell r="GT1040">
            <v>0</v>
          </cell>
          <cell r="GU1040">
            <v>0</v>
          </cell>
          <cell r="GV1040">
            <v>0</v>
          </cell>
          <cell r="GW1040">
            <v>0</v>
          </cell>
          <cell r="GX1040">
            <v>0</v>
          </cell>
          <cell r="GY1040">
            <v>0</v>
          </cell>
          <cell r="GZ1040">
            <v>0</v>
          </cell>
          <cell r="HA1040">
            <v>0</v>
          </cell>
          <cell r="HB1040">
            <v>0</v>
          </cell>
          <cell r="HC1040">
            <v>0</v>
          </cell>
          <cell r="HD1040">
            <v>0</v>
          </cell>
          <cell r="HE1040">
            <v>0</v>
          </cell>
          <cell r="HF1040">
            <v>0</v>
          </cell>
          <cell r="HG1040">
            <v>0</v>
          </cell>
          <cell r="HH1040">
            <v>0</v>
          </cell>
          <cell r="HI1040">
            <v>0</v>
          </cell>
          <cell r="HJ1040">
            <v>0</v>
          </cell>
          <cell r="HK1040">
            <v>0</v>
          </cell>
          <cell r="HL1040">
            <v>0</v>
          </cell>
          <cell r="HM1040">
            <v>0</v>
          </cell>
          <cell r="HN1040">
            <v>0</v>
          </cell>
          <cell r="HO1040">
            <v>0</v>
          </cell>
          <cell r="HP1040">
            <v>0</v>
          </cell>
          <cell r="HQ1040">
            <v>0</v>
          </cell>
          <cell r="HR1040">
            <v>0</v>
          </cell>
          <cell r="HS1040">
            <v>0</v>
          </cell>
          <cell r="HT1040">
            <v>0</v>
          </cell>
          <cell r="HU1040">
            <v>0</v>
          </cell>
          <cell r="HV1040">
            <v>0</v>
          </cell>
          <cell r="HW1040">
            <v>0</v>
          </cell>
          <cell r="HX1040">
            <v>0</v>
          </cell>
          <cell r="HY1040">
            <v>0</v>
          </cell>
          <cell r="HZ1040">
            <v>0</v>
          </cell>
          <cell r="IA1040">
            <v>0</v>
          </cell>
          <cell r="IB1040">
            <v>0</v>
          </cell>
          <cell r="IC1040">
            <v>0</v>
          </cell>
          <cell r="ID1040">
            <v>0</v>
          </cell>
          <cell r="IE1040">
            <v>0</v>
          </cell>
          <cell r="IF1040">
            <v>0</v>
          </cell>
          <cell r="IG1040">
            <v>0</v>
          </cell>
          <cell r="IH1040">
            <v>0</v>
          </cell>
          <cell r="II1040">
            <v>0</v>
          </cell>
          <cell r="IJ1040">
            <v>0</v>
          </cell>
          <cell r="IK1040">
            <v>0</v>
          </cell>
          <cell r="IL1040">
            <v>0</v>
          </cell>
          <cell r="IM1040">
            <v>0</v>
          </cell>
          <cell r="IN1040">
            <v>0</v>
          </cell>
          <cell r="IO1040">
            <v>0</v>
          </cell>
          <cell r="IP1040">
            <v>0</v>
          </cell>
          <cell r="IQ1040">
            <v>0</v>
          </cell>
          <cell r="IR1040">
            <v>0</v>
          </cell>
          <cell r="IS1040">
            <v>0</v>
          </cell>
          <cell r="IT1040">
            <v>0</v>
          </cell>
          <cell r="IU1040">
            <v>0</v>
          </cell>
          <cell r="IV1040">
            <v>0</v>
          </cell>
          <cell r="IW1040">
            <v>0</v>
          </cell>
          <cell r="IX1040">
            <v>0</v>
          </cell>
          <cell r="IY1040">
            <v>0</v>
          </cell>
          <cell r="IZ1040">
            <v>0</v>
          </cell>
          <cell r="JA1040">
            <v>0</v>
          </cell>
          <cell r="JB1040">
            <v>0</v>
          </cell>
          <cell r="JC1040">
            <v>0</v>
          </cell>
          <cell r="JD1040">
            <v>0</v>
          </cell>
          <cell r="JE1040">
            <v>0</v>
          </cell>
          <cell r="JF1040">
            <v>0</v>
          </cell>
          <cell r="JG1040">
            <v>0</v>
          </cell>
          <cell r="JH1040">
            <v>0</v>
          </cell>
          <cell r="JI1040">
            <v>0</v>
          </cell>
          <cell r="JJ1040">
            <v>0</v>
          </cell>
          <cell r="JK1040">
            <v>0</v>
          </cell>
          <cell r="JL1040">
            <v>0</v>
          </cell>
          <cell r="JM1040">
            <v>0</v>
          </cell>
          <cell r="JN1040">
            <v>0</v>
          </cell>
          <cell r="JO1040">
            <v>0</v>
          </cell>
          <cell r="JP1040">
            <v>0</v>
          </cell>
          <cell r="JQ1040">
            <v>0</v>
          </cell>
        </row>
        <row r="1041">
          <cell r="D1041" t="str">
            <v>PV_.QF.SOR._.CSP.Pine_Grove_Solar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  <cell r="EN1041">
            <v>0</v>
          </cell>
          <cell r="EO1041">
            <v>0</v>
          </cell>
          <cell r="EP1041">
            <v>0</v>
          </cell>
          <cell r="EQ1041">
            <v>0</v>
          </cell>
          <cell r="ER1041">
            <v>0</v>
          </cell>
          <cell r="ES1041">
            <v>0</v>
          </cell>
          <cell r="ET1041">
            <v>0</v>
          </cell>
          <cell r="EU1041">
            <v>0</v>
          </cell>
          <cell r="EV1041">
            <v>0</v>
          </cell>
          <cell r="EW1041">
            <v>0</v>
          </cell>
          <cell r="EX1041">
            <v>0</v>
          </cell>
          <cell r="EY1041">
            <v>0</v>
          </cell>
          <cell r="EZ1041">
            <v>0</v>
          </cell>
          <cell r="FA1041">
            <v>0</v>
          </cell>
          <cell r="FB1041">
            <v>0</v>
          </cell>
          <cell r="FC1041">
            <v>0</v>
          </cell>
          <cell r="FD1041">
            <v>0</v>
          </cell>
          <cell r="FE1041">
            <v>0</v>
          </cell>
          <cell r="FF1041">
            <v>0</v>
          </cell>
          <cell r="FG1041">
            <v>0</v>
          </cell>
          <cell r="FH1041">
            <v>0</v>
          </cell>
          <cell r="FI1041">
            <v>0</v>
          </cell>
          <cell r="FJ1041">
            <v>0</v>
          </cell>
          <cell r="FK1041">
            <v>0</v>
          </cell>
          <cell r="FL1041">
            <v>0</v>
          </cell>
          <cell r="FM1041">
            <v>0</v>
          </cell>
          <cell r="FN1041">
            <v>0</v>
          </cell>
          <cell r="FO1041">
            <v>0</v>
          </cell>
          <cell r="FP1041">
            <v>0</v>
          </cell>
          <cell r="FQ1041">
            <v>0</v>
          </cell>
          <cell r="FR1041">
            <v>0</v>
          </cell>
          <cell r="FS1041">
            <v>0</v>
          </cell>
          <cell r="FT1041">
            <v>0</v>
          </cell>
          <cell r="FU1041">
            <v>0</v>
          </cell>
          <cell r="FV1041">
            <v>0</v>
          </cell>
          <cell r="FW1041">
            <v>0</v>
          </cell>
          <cell r="FX1041">
            <v>0</v>
          </cell>
          <cell r="FY1041">
            <v>0</v>
          </cell>
          <cell r="FZ1041">
            <v>0</v>
          </cell>
          <cell r="GA1041">
            <v>0</v>
          </cell>
          <cell r="GB1041">
            <v>0</v>
          </cell>
          <cell r="GC1041">
            <v>0</v>
          </cell>
          <cell r="GD1041">
            <v>0</v>
          </cell>
          <cell r="GE1041">
            <v>0</v>
          </cell>
          <cell r="GF1041">
            <v>0</v>
          </cell>
          <cell r="GG1041">
            <v>0</v>
          </cell>
          <cell r="GH1041">
            <v>0</v>
          </cell>
          <cell r="GI1041">
            <v>0</v>
          </cell>
          <cell r="GJ1041">
            <v>0</v>
          </cell>
          <cell r="GK1041">
            <v>0</v>
          </cell>
          <cell r="GL1041">
            <v>0</v>
          </cell>
          <cell r="GM1041">
            <v>0</v>
          </cell>
          <cell r="GN1041">
            <v>0</v>
          </cell>
          <cell r="GO1041">
            <v>0</v>
          </cell>
          <cell r="GP1041">
            <v>0</v>
          </cell>
          <cell r="GQ1041">
            <v>0</v>
          </cell>
          <cell r="GR1041">
            <v>0</v>
          </cell>
          <cell r="GS1041">
            <v>0</v>
          </cell>
          <cell r="GT1041">
            <v>0</v>
          </cell>
          <cell r="GU1041">
            <v>0</v>
          </cell>
          <cell r="GV1041">
            <v>0</v>
          </cell>
          <cell r="GW1041">
            <v>0</v>
          </cell>
          <cell r="GX1041">
            <v>0</v>
          </cell>
          <cell r="GY1041">
            <v>0</v>
          </cell>
          <cell r="GZ1041">
            <v>0</v>
          </cell>
          <cell r="HA1041">
            <v>0</v>
          </cell>
          <cell r="HB1041">
            <v>0</v>
          </cell>
          <cell r="HC1041">
            <v>0</v>
          </cell>
          <cell r="HD1041">
            <v>0</v>
          </cell>
          <cell r="HE1041">
            <v>0</v>
          </cell>
          <cell r="HF1041">
            <v>0</v>
          </cell>
          <cell r="HG1041">
            <v>0</v>
          </cell>
          <cell r="HH1041">
            <v>0</v>
          </cell>
          <cell r="HI1041">
            <v>0</v>
          </cell>
          <cell r="HJ1041">
            <v>0</v>
          </cell>
          <cell r="HK1041">
            <v>0</v>
          </cell>
          <cell r="HL1041">
            <v>0</v>
          </cell>
          <cell r="HM1041">
            <v>0</v>
          </cell>
          <cell r="HN1041">
            <v>0</v>
          </cell>
          <cell r="HO1041">
            <v>0</v>
          </cell>
          <cell r="HP1041">
            <v>0</v>
          </cell>
          <cell r="HQ1041">
            <v>0</v>
          </cell>
          <cell r="HR1041">
            <v>0</v>
          </cell>
          <cell r="HS1041">
            <v>0</v>
          </cell>
          <cell r="HT1041">
            <v>0</v>
          </cell>
          <cell r="HU1041">
            <v>0</v>
          </cell>
          <cell r="HV1041">
            <v>0</v>
          </cell>
          <cell r="HW1041">
            <v>0</v>
          </cell>
          <cell r="HX1041">
            <v>0</v>
          </cell>
          <cell r="HY1041">
            <v>0</v>
          </cell>
          <cell r="HZ1041">
            <v>0</v>
          </cell>
          <cell r="IA1041">
            <v>0</v>
          </cell>
          <cell r="IB1041">
            <v>0</v>
          </cell>
          <cell r="IC1041">
            <v>0</v>
          </cell>
          <cell r="ID1041">
            <v>0</v>
          </cell>
          <cell r="IE1041">
            <v>0</v>
          </cell>
          <cell r="IF1041">
            <v>0</v>
          </cell>
          <cell r="IG1041">
            <v>0</v>
          </cell>
          <cell r="IH1041">
            <v>0</v>
          </cell>
          <cell r="II1041">
            <v>0</v>
          </cell>
          <cell r="IJ1041">
            <v>0</v>
          </cell>
          <cell r="IK1041">
            <v>0</v>
          </cell>
          <cell r="IL1041">
            <v>0</v>
          </cell>
          <cell r="IM1041">
            <v>0</v>
          </cell>
          <cell r="IN1041">
            <v>0</v>
          </cell>
          <cell r="IO1041">
            <v>0</v>
          </cell>
          <cell r="IP1041">
            <v>0</v>
          </cell>
          <cell r="IQ1041">
            <v>0</v>
          </cell>
          <cell r="IR1041">
            <v>0</v>
          </cell>
          <cell r="IS1041">
            <v>0</v>
          </cell>
          <cell r="IT1041">
            <v>0</v>
          </cell>
          <cell r="IU1041">
            <v>0</v>
          </cell>
          <cell r="IV1041">
            <v>0</v>
          </cell>
          <cell r="IW1041">
            <v>0</v>
          </cell>
          <cell r="IX1041">
            <v>0</v>
          </cell>
          <cell r="IY1041">
            <v>0</v>
          </cell>
          <cell r="IZ1041">
            <v>0</v>
          </cell>
          <cell r="JA1041">
            <v>0</v>
          </cell>
          <cell r="JB1041">
            <v>0</v>
          </cell>
          <cell r="JC1041">
            <v>0</v>
          </cell>
          <cell r="JD1041">
            <v>0</v>
          </cell>
          <cell r="JE1041">
            <v>0</v>
          </cell>
          <cell r="JF1041">
            <v>0</v>
          </cell>
          <cell r="JG1041">
            <v>0</v>
          </cell>
          <cell r="JH1041">
            <v>0</v>
          </cell>
          <cell r="JI1041">
            <v>0</v>
          </cell>
          <cell r="JJ1041">
            <v>0</v>
          </cell>
          <cell r="JK1041">
            <v>0</v>
          </cell>
          <cell r="JL1041">
            <v>0</v>
          </cell>
          <cell r="JM1041">
            <v>0</v>
          </cell>
          <cell r="JN1041">
            <v>0</v>
          </cell>
          <cell r="JO1041">
            <v>0</v>
          </cell>
          <cell r="JP1041">
            <v>0</v>
          </cell>
          <cell r="JQ1041">
            <v>0</v>
          </cell>
        </row>
        <row r="1042">
          <cell r="D1042" t="str">
            <v>PV_.QF.SOR._.CSP.Round_Lake_Solar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  <cell r="EN1042">
            <v>0</v>
          </cell>
          <cell r="EO1042">
            <v>0</v>
          </cell>
          <cell r="EP1042">
            <v>0</v>
          </cell>
          <cell r="EQ1042">
            <v>0</v>
          </cell>
          <cell r="ER1042">
            <v>0</v>
          </cell>
          <cell r="ES1042">
            <v>0</v>
          </cell>
          <cell r="ET1042">
            <v>0</v>
          </cell>
          <cell r="EU1042">
            <v>0</v>
          </cell>
          <cell r="EV1042">
            <v>0</v>
          </cell>
          <cell r="EW1042">
            <v>0</v>
          </cell>
          <cell r="EX1042">
            <v>0</v>
          </cell>
          <cell r="EY1042">
            <v>0</v>
          </cell>
          <cell r="EZ1042">
            <v>0</v>
          </cell>
          <cell r="FA1042">
            <v>0</v>
          </cell>
          <cell r="FB1042">
            <v>0</v>
          </cell>
          <cell r="FC1042">
            <v>0</v>
          </cell>
          <cell r="FD1042">
            <v>0</v>
          </cell>
          <cell r="FE1042">
            <v>0</v>
          </cell>
          <cell r="FF1042">
            <v>0</v>
          </cell>
          <cell r="FG1042">
            <v>0</v>
          </cell>
          <cell r="FH1042">
            <v>0</v>
          </cell>
          <cell r="FI1042">
            <v>0</v>
          </cell>
          <cell r="FJ1042">
            <v>0</v>
          </cell>
          <cell r="FK1042">
            <v>0</v>
          </cell>
          <cell r="FL1042">
            <v>0</v>
          </cell>
          <cell r="FM1042">
            <v>0</v>
          </cell>
          <cell r="FN1042">
            <v>0</v>
          </cell>
          <cell r="FO1042">
            <v>0</v>
          </cell>
          <cell r="FP1042">
            <v>0</v>
          </cell>
          <cell r="FQ1042">
            <v>0</v>
          </cell>
          <cell r="FR1042">
            <v>0</v>
          </cell>
          <cell r="FS1042">
            <v>0</v>
          </cell>
          <cell r="FT1042">
            <v>0</v>
          </cell>
          <cell r="FU1042">
            <v>0</v>
          </cell>
          <cell r="FV1042">
            <v>0</v>
          </cell>
          <cell r="FW1042">
            <v>0</v>
          </cell>
          <cell r="FX1042">
            <v>0</v>
          </cell>
          <cell r="FY1042">
            <v>0</v>
          </cell>
          <cell r="FZ1042">
            <v>0</v>
          </cell>
          <cell r="GA1042">
            <v>0</v>
          </cell>
          <cell r="GB1042">
            <v>0</v>
          </cell>
          <cell r="GC1042">
            <v>0</v>
          </cell>
          <cell r="GD1042">
            <v>0</v>
          </cell>
          <cell r="GE1042">
            <v>0</v>
          </cell>
          <cell r="GF1042">
            <v>0</v>
          </cell>
          <cell r="GG1042">
            <v>0</v>
          </cell>
          <cell r="GH1042">
            <v>0</v>
          </cell>
          <cell r="GI1042">
            <v>0</v>
          </cell>
          <cell r="GJ1042">
            <v>0</v>
          </cell>
          <cell r="GK1042">
            <v>0</v>
          </cell>
          <cell r="GL1042">
            <v>0</v>
          </cell>
          <cell r="GM1042">
            <v>0</v>
          </cell>
          <cell r="GN1042">
            <v>0</v>
          </cell>
          <cell r="GO1042">
            <v>0</v>
          </cell>
          <cell r="GP1042">
            <v>0</v>
          </cell>
          <cell r="GQ1042">
            <v>0</v>
          </cell>
          <cell r="GR1042">
            <v>0</v>
          </cell>
          <cell r="GS1042">
            <v>0</v>
          </cell>
          <cell r="GT1042">
            <v>0</v>
          </cell>
          <cell r="GU1042">
            <v>0</v>
          </cell>
          <cell r="GV1042">
            <v>0</v>
          </cell>
          <cell r="GW1042">
            <v>0</v>
          </cell>
          <cell r="GX1042">
            <v>0</v>
          </cell>
          <cell r="GY1042">
            <v>0</v>
          </cell>
          <cell r="GZ1042">
            <v>0</v>
          </cell>
          <cell r="HA1042">
            <v>0</v>
          </cell>
          <cell r="HB1042">
            <v>0</v>
          </cell>
          <cell r="HC1042">
            <v>0</v>
          </cell>
          <cell r="HD1042">
            <v>0</v>
          </cell>
          <cell r="HE1042">
            <v>0</v>
          </cell>
          <cell r="HF1042">
            <v>0</v>
          </cell>
          <cell r="HG1042">
            <v>0</v>
          </cell>
          <cell r="HH1042">
            <v>0</v>
          </cell>
          <cell r="HI1042">
            <v>0</v>
          </cell>
          <cell r="HJ1042">
            <v>0</v>
          </cell>
          <cell r="HK1042">
            <v>0</v>
          </cell>
          <cell r="HL1042">
            <v>0</v>
          </cell>
          <cell r="HM1042">
            <v>0</v>
          </cell>
          <cell r="HN1042">
            <v>0</v>
          </cell>
          <cell r="HO1042">
            <v>0</v>
          </cell>
          <cell r="HP1042">
            <v>0</v>
          </cell>
          <cell r="HQ1042">
            <v>0</v>
          </cell>
          <cell r="HR1042">
            <v>0</v>
          </cell>
          <cell r="HS1042">
            <v>0</v>
          </cell>
          <cell r="HT1042">
            <v>0</v>
          </cell>
          <cell r="HU1042">
            <v>0</v>
          </cell>
          <cell r="HV1042">
            <v>0</v>
          </cell>
          <cell r="HW1042">
            <v>0</v>
          </cell>
          <cell r="HX1042">
            <v>0</v>
          </cell>
          <cell r="HY1042">
            <v>0</v>
          </cell>
          <cell r="HZ1042">
            <v>0</v>
          </cell>
          <cell r="IA1042">
            <v>0</v>
          </cell>
          <cell r="IB1042">
            <v>0</v>
          </cell>
          <cell r="IC1042">
            <v>0</v>
          </cell>
          <cell r="ID1042">
            <v>0</v>
          </cell>
          <cell r="IE1042">
            <v>0</v>
          </cell>
          <cell r="IF1042">
            <v>0</v>
          </cell>
          <cell r="IG1042">
            <v>0</v>
          </cell>
          <cell r="IH1042">
            <v>0</v>
          </cell>
          <cell r="II1042">
            <v>0</v>
          </cell>
          <cell r="IJ1042">
            <v>0</v>
          </cell>
          <cell r="IK1042">
            <v>0</v>
          </cell>
          <cell r="IL1042">
            <v>0</v>
          </cell>
          <cell r="IM1042">
            <v>0</v>
          </cell>
          <cell r="IN1042">
            <v>0</v>
          </cell>
          <cell r="IO1042">
            <v>0</v>
          </cell>
          <cell r="IP1042">
            <v>0</v>
          </cell>
          <cell r="IQ1042">
            <v>0</v>
          </cell>
          <cell r="IR1042">
            <v>0</v>
          </cell>
          <cell r="IS1042">
            <v>0</v>
          </cell>
          <cell r="IT1042">
            <v>0</v>
          </cell>
          <cell r="IU1042">
            <v>0</v>
          </cell>
          <cell r="IV1042">
            <v>0</v>
          </cell>
          <cell r="IW1042">
            <v>0</v>
          </cell>
          <cell r="IX1042">
            <v>0</v>
          </cell>
          <cell r="IY1042">
            <v>0</v>
          </cell>
          <cell r="IZ1042">
            <v>0</v>
          </cell>
          <cell r="JA1042">
            <v>0</v>
          </cell>
          <cell r="JB1042">
            <v>0</v>
          </cell>
          <cell r="JC1042">
            <v>0</v>
          </cell>
          <cell r="JD1042">
            <v>0</v>
          </cell>
          <cell r="JE1042">
            <v>0</v>
          </cell>
          <cell r="JF1042">
            <v>0</v>
          </cell>
          <cell r="JG1042">
            <v>0</v>
          </cell>
          <cell r="JH1042">
            <v>0</v>
          </cell>
          <cell r="JI1042">
            <v>0</v>
          </cell>
          <cell r="JJ1042">
            <v>0</v>
          </cell>
          <cell r="JK1042">
            <v>0</v>
          </cell>
          <cell r="JL1042">
            <v>0</v>
          </cell>
          <cell r="JM1042">
            <v>0</v>
          </cell>
          <cell r="JN1042">
            <v>0</v>
          </cell>
          <cell r="JO1042">
            <v>0</v>
          </cell>
          <cell r="JP1042">
            <v>0</v>
          </cell>
          <cell r="JQ1042">
            <v>0</v>
          </cell>
        </row>
        <row r="1043">
          <cell r="D1043" t="str">
            <v>PV_.QF.SOR._.CSP.Solorize_Rogue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  <cell r="EE1043">
            <v>0</v>
          </cell>
          <cell r="EF1043">
            <v>0</v>
          </cell>
          <cell r="EG1043">
            <v>0</v>
          </cell>
          <cell r="EH1043">
            <v>0</v>
          </cell>
          <cell r="EI1043">
            <v>0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  <cell r="EN1043">
            <v>0</v>
          </cell>
          <cell r="EO1043">
            <v>0</v>
          </cell>
          <cell r="EP1043">
            <v>0</v>
          </cell>
          <cell r="EQ1043">
            <v>0</v>
          </cell>
          <cell r="ER1043">
            <v>0</v>
          </cell>
          <cell r="ES1043">
            <v>0</v>
          </cell>
          <cell r="ET1043">
            <v>0</v>
          </cell>
          <cell r="EU1043">
            <v>0</v>
          </cell>
          <cell r="EV1043">
            <v>0</v>
          </cell>
          <cell r="EW1043">
            <v>0</v>
          </cell>
          <cell r="EX1043">
            <v>0</v>
          </cell>
          <cell r="EY1043">
            <v>0</v>
          </cell>
          <cell r="EZ1043">
            <v>0</v>
          </cell>
          <cell r="FA1043">
            <v>0</v>
          </cell>
          <cell r="FB1043">
            <v>0</v>
          </cell>
          <cell r="FC1043">
            <v>0</v>
          </cell>
          <cell r="FD1043">
            <v>0</v>
          </cell>
          <cell r="FE1043">
            <v>0</v>
          </cell>
          <cell r="FF1043">
            <v>0</v>
          </cell>
          <cell r="FG1043">
            <v>0</v>
          </cell>
          <cell r="FH1043">
            <v>0</v>
          </cell>
          <cell r="FI1043">
            <v>0</v>
          </cell>
          <cell r="FJ1043">
            <v>0</v>
          </cell>
          <cell r="FK1043">
            <v>0</v>
          </cell>
          <cell r="FL1043">
            <v>0</v>
          </cell>
          <cell r="FM1043">
            <v>0</v>
          </cell>
          <cell r="FN1043">
            <v>0</v>
          </cell>
          <cell r="FO1043">
            <v>0</v>
          </cell>
          <cell r="FP1043">
            <v>0</v>
          </cell>
          <cell r="FQ1043">
            <v>0</v>
          </cell>
          <cell r="FR1043">
            <v>0</v>
          </cell>
          <cell r="FS1043">
            <v>0</v>
          </cell>
          <cell r="FT1043">
            <v>0</v>
          </cell>
          <cell r="FU1043">
            <v>0</v>
          </cell>
          <cell r="FV1043">
            <v>0</v>
          </cell>
          <cell r="FW1043">
            <v>0</v>
          </cell>
          <cell r="FX1043">
            <v>0</v>
          </cell>
          <cell r="FY1043">
            <v>0</v>
          </cell>
          <cell r="FZ1043">
            <v>0</v>
          </cell>
          <cell r="GA1043">
            <v>0</v>
          </cell>
          <cell r="GB1043">
            <v>0</v>
          </cell>
          <cell r="GC1043">
            <v>0</v>
          </cell>
          <cell r="GD1043">
            <v>0</v>
          </cell>
          <cell r="GE1043">
            <v>0</v>
          </cell>
          <cell r="GF1043">
            <v>0</v>
          </cell>
          <cell r="GG1043">
            <v>0</v>
          </cell>
          <cell r="GH1043">
            <v>0</v>
          </cell>
          <cell r="GI1043">
            <v>0</v>
          </cell>
          <cell r="GJ1043">
            <v>0</v>
          </cell>
          <cell r="GK1043">
            <v>0</v>
          </cell>
          <cell r="GL1043">
            <v>0</v>
          </cell>
          <cell r="GM1043">
            <v>0</v>
          </cell>
          <cell r="GN1043">
            <v>0</v>
          </cell>
          <cell r="GO1043">
            <v>0</v>
          </cell>
          <cell r="GP1043">
            <v>0</v>
          </cell>
          <cell r="GQ1043">
            <v>0</v>
          </cell>
          <cell r="GR1043">
            <v>0</v>
          </cell>
          <cell r="GS1043">
            <v>0</v>
          </cell>
          <cell r="GT1043">
            <v>0</v>
          </cell>
          <cell r="GU1043">
            <v>0</v>
          </cell>
          <cell r="GV1043">
            <v>0</v>
          </cell>
          <cell r="GW1043">
            <v>0</v>
          </cell>
          <cell r="GX1043">
            <v>0</v>
          </cell>
          <cell r="GY1043">
            <v>0</v>
          </cell>
          <cell r="GZ1043">
            <v>0</v>
          </cell>
          <cell r="HA1043">
            <v>0</v>
          </cell>
          <cell r="HB1043">
            <v>0</v>
          </cell>
          <cell r="HC1043">
            <v>0</v>
          </cell>
          <cell r="HD1043">
            <v>0</v>
          </cell>
          <cell r="HE1043">
            <v>0</v>
          </cell>
          <cell r="HF1043">
            <v>0</v>
          </cell>
          <cell r="HG1043">
            <v>0</v>
          </cell>
          <cell r="HH1043">
            <v>0</v>
          </cell>
          <cell r="HI1043">
            <v>0</v>
          </cell>
          <cell r="HJ1043">
            <v>0</v>
          </cell>
          <cell r="HK1043">
            <v>0</v>
          </cell>
          <cell r="HL1043">
            <v>0</v>
          </cell>
          <cell r="HM1043">
            <v>0</v>
          </cell>
          <cell r="HN1043">
            <v>0</v>
          </cell>
          <cell r="HO1043">
            <v>0</v>
          </cell>
          <cell r="HP1043">
            <v>0</v>
          </cell>
          <cell r="HQ1043">
            <v>0</v>
          </cell>
          <cell r="HR1043">
            <v>0</v>
          </cell>
          <cell r="HS1043">
            <v>0</v>
          </cell>
          <cell r="HT1043">
            <v>0</v>
          </cell>
          <cell r="HU1043">
            <v>0</v>
          </cell>
          <cell r="HV1043">
            <v>0</v>
          </cell>
          <cell r="HW1043">
            <v>0</v>
          </cell>
          <cell r="HX1043">
            <v>0</v>
          </cell>
          <cell r="HY1043">
            <v>0</v>
          </cell>
          <cell r="HZ1043">
            <v>0</v>
          </cell>
          <cell r="IA1043">
            <v>0</v>
          </cell>
          <cell r="IB1043">
            <v>0</v>
          </cell>
          <cell r="IC1043">
            <v>0</v>
          </cell>
          <cell r="ID1043">
            <v>0</v>
          </cell>
          <cell r="IE1043">
            <v>0</v>
          </cell>
          <cell r="IF1043">
            <v>0</v>
          </cell>
          <cell r="IG1043">
            <v>0</v>
          </cell>
          <cell r="IH1043">
            <v>0</v>
          </cell>
          <cell r="II1043">
            <v>0</v>
          </cell>
          <cell r="IJ1043">
            <v>0</v>
          </cell>
          <cell r="IK1043">
            <v>0</v>
          </cell>
          <cell r="IL1043">
            <v>0</v>
          </cell>
          <cell r="IM1043">
            <v>0</v>
          </cell>
          <cell r="IN1043">
            <v>0</v>
          </cell>
          <cell r="IO1043">
            <v>0</v>
          </cell>
          <cell r="IP1043">
            <v>0</v>
          </cell>
          <cell r="IQ1043">
            <v>0</v>
          </cell>
          <cell r="IR1043">
            <v>0</v>
          </cell>
          <cell r="IS1043">
            <v>0</v>
          </cell>
          <cell r="IT1043">
            <v>0</v>
          </cell>
          <cell r="IU1043">
            <v>0</v>
          </cell>
          <cell r="IV1043">
            <v>0</v>
          </cell>
          <cell r="IW1043">
            <v>0</v>
          </cell>
          <cell r="IX1043">
            <v>0</v>
          </cell>
          <cell r="IY1043">
            <v>0</v>
          </cell>
          <cell r="IZ1043">
            <v>0</v>
          </cell>
          <cell r="JA1043">
            <v>0</v>
          </cell>
          <cell r="JB1043">
            <v>0</v>
          </cell>
          <cell r="JC1043">
            <v>0</v>
          </cell>
          <cell r="JD1043">
            <v>0</v>
          </cell>
          <cell r="JE1043">
            <v>0</v>
          </cell>
          <cell r="JF1043">
            <v>0</v>
          </cell>
          <cell r="JG1043">
            <v>0</v>
          </cell>
          <cell r="JH1043">
            <v>0</v>
          </cell>
          <cell r="JI1043">
            <v>0</v>
          </cell>
          <cell r="JJ1043">
            <v>0</v>
          </cell>
          <cell r="JK1043">
            <v>0</v>
          </cell>
          <cell r="JL1043">
            <v>0</v>
          </cell>
          <cell r="JM1043">
            <v>0</v>
          </cell>
          <cell r="JN1043">
            <v>0</v>
          </cell>
          <cell r="JO1043">
            <v>0</v>
          </cell>
          <cell r="JP1043">
            <v>0</v>
          </cell>
          <cell r="JQ1043">
            <v>0</v>
          </cell>
        </row>
        <row r="1044">
          <cell r="D1044" t="str">
            <v>PV_.QF.SOR._.CSP.Sunset_Ridge_Solar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  <cell r="EE1044">
            <v>0</v>
          </cell>
          <cell r="EF1044">
            <v>0</v>
          </cell>
          <cell r="EG1044">
            <v>0</v>
          </cell>
          <cell r="EH1044">
            <v>0</v>
          </cell>
          <cell r="EI1044">
            <v>0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  <cell r="EN1044">
            <v>0</v>
          </cell>
          <cell r="EO1044">
            <v>0</v>
          </cell>
          <cell r="EP1044">
            <v>0</v>
          </cell>
          <cell r="EQ1044">
            <v>0</v>
          </cell>
          <cell r="ER1044">
            <v>0</v>
          </cell>
          <cell r="ES1044">
            <v>0</v>
          </cell>
          <cell r="ET1044">
            <v>0</v>
          </cell>
          <cell r="EU1044">
            <v>0</v>
          </cell>
          <cell r="EV1044">
            <v>0</v>
          </cell>
          <cell r="EW1044">
            <v>0</v>
          </cell>
          <cell r="EX1044">
            <v>0</v>
          </cell>
          <cell r="EY1044">
            <v>0</v>
          </cell>
          <cell r="EZ1044">
            <v>0</v>
          </cell>
          <cell r="FA1044">
            <v>0</v>
          </cell>
          <cell r="FB1044">
            <v>0</v>
          </cell>
          <cell r="FC1044">
            <v>0</v>
          </cell>
          <cell r="FD1044">
            <v>0</v>
          </cell>
          <cell r="FE1044">
            <v>0</v>
          </cell>
          <cell r="FF1044">
            <v>0</v>
          </cell>
          <cell r="FG1044">
            <v>0</v>
          </cell>
          <cell r="FH1044">
            <v>0</v>
          </cell>
          <cell r="FI1044">
            <v>0</v>
          </cell>
          <cell r="FJ1044">
            <v>0</v>
          </cell>
          <cell r="FK1044">
            <v>0</v>
          </cell>
          <cell r="FL1044">
            <v>0</v>
          </cell>
          <cell r="FM1044">
            <v>0</v>
          </cell>
          <cell r="FN1044">
            <v>0</v>
          </cell>
          <cell r="FO1044">
            <v>0</v>
          </cell>
          <cell r="FP1044">
            <v>0</v>
          </cell>
          <cell r="FQ1044">
            <v>0</v>
          </cell>
          <cell r="FR1044">
            <v>0</v>
          </cell>
          <cell r="FS1044">
            <v>0</v>
          </cell>
          <cell r="FT1044">
            <v>0</v>
          </cell>
          <cell r="FU1044">
            <v>0</v>
          </cell>
          <cell r="FV1044">
            <v>0</v>
          </cell>
          <cell r="FW1044">
            <v>0</v>
          </cell>
          <cell r="FX1044">
            <v>0</v>
          </cell>
          <cell r="FY1044">
            <v>0</v>
          </cell>
          <cell r="FZ1044">
            <v>0</v>
          </cell>
          <cell r="GA1044">
            <v>0</v>
          </cell>
          <cell r="GB1044">
            <v>0</v>
          </cell>
          <cell r="GC1044">
            <v>0</v>
          </cell>
          <cell r="GD1044">
            <v>0</v>
          </cell>
          <cell r="GE1044">
            <v>0</v>
          </cell>
          <cell r="GF1044">
            <v>0</v>
          </cell>
          <cell r="GG1044">
            <v>0</v>
          </cell>
          <cell r="GH1044">
            <v>0</v>
          </cell>
          <cell r="GI1044">
            <v>0</v>
          </cell>
          <cell r="GJ1044">
            <v>0</v>
          </cell>
          <cell r="GK1044">
            <v>0</v>
          </cell>
          <cell r="GL1044">
            <v>0</v>
          </cell>
          <cell r="GM1044">
            <v>0</v>
          </cell>
          <cell r="GN1044">
            <v>0</v>
          </cell>
          <cell r="GO1044">
            <v>0</v>
          </cell>
          <cell r="GP1044">
            <v>0</v>
          </cell>
          <cell r="GQ1044">
            <v>0</v>
          </cell>
          <cell r="GR1044">
            <v>0</v>
          </cell>
          <cell r="GS1044">
            <v>0</v>
          </cell>
          <cell r="GT1044">
            <v>0</v>
          </cell>
          <cell r="GU1044">
            <v>0</v>
          </cell>
          <cell r="GV1044">
            <v>0</v>
          </cell>
          <cell r="GW1044">
            <v>0</v>
          </cell>
          <cell r="GX1044">
            <v>0</v>
          </cell>
          <cell r="GY1044">
            <v>0</v>
          </cell>
          <cell r="GZ1044">
            <v>0</v>
          </cell>
          <cell r="HA1044">
            <v>0</v>
          </cell>
          <cell r="HB1044">
            <v>0</v>
          </cell>
          <cell r="HC1044">
            <v>0</v>
          </cell>
          <cell r="HD1044">
            <v>0</v>
          </cell>
          <cell r="HE1044">
            <v>0</v>
          </cell>
          <cell r="HF1044">
            <v>0</v>
          </cell>
          <cell r="HG1044">
            <v>0</v>
          </cell>
          <cell r="HH1044">
            <v>0</v>
          </cell>
          <cell r="HI1044">
            <v>0</v>
          </cell>
          <cell r="HJ1044">
            <v>0</v>
          </cell>
          <cell r="HK1044">
            <v>0</v>
          </cell>
          <cell r="HL1044">
            <v>0</v>
          </cell>
          <cell r="HM1044">
            <v>0</v>
          </cell>
          <cell r="HN1044">
            <v>0</v>
          </cell>
          <cell r="HO1044">
            <v>0</v>
          </cell>
          <cell r="HP1044">
            <v>0</v>
          </cell>
          <cell r="HQ1044">
            <v>0</v>
          </cell>
          <cell r="HR1044">
            <v>0</v>
          </cell>
          <cell r="HS1044">
            <v>0</v>
          </cell>
          <cell r="HT1044">
            <v>0</v>
          </cell>
          <cell r="HU1044">
            <v>0</v>
          </cell>
          <cell r="HV1044">
            <v>0</v>
          </cell>
          <cell r="HW1044">
            <v>0</v>
          </cell>
          <cell r="HX1044">
            <v>0</v>
          </cell>
          <cell r="HY1044">
            <v>0</v>
          </cell>
          <cell r="HZ1044">
            <v>0</v>
          </cell>
          <cell r="IA1044">
            <v>0</v>
          </cell>
          <cell r="IB1044">
            <v>0</v>
          </cell>
          <cell r="IC1044">
            <v>0</v>
          </cell>
          <cell r="ID1044">
            <v>0</v>
          </cell>
          <cell r="IE1044">
            <v>0</v>
          </cell>
          <cell r="IF1044">
            <v>0</v>
          </cell>
          <cell r="IG1044">
            <v>0</v>
          </cell>
          <cell r="IH1044">
            <v>0</v>
          </cell>
          <cell r="II1044">
            <v>0</v>
          </cell>
          <cell r="IJ1044">
            <v>0</v>
          </cell>
          <cell r="IK1044">
            <v>0</v>
          </cell>
          <cell r="IL1044">
            <v>0</v>
          </cell>
          <cell r="IM1044">
            <v>0</v>
          </cell>
          <cell r="IN1044">
            <v>0</v>
          </cell>
          <cell r="IO1044">
            <v>0</v>
          </cell>
          <cell r="IP1044">
            <v>0</v>
          </cell>
          <cell r="IQ1044">
            <v>0</v>
          </cell>
          <cell r="IR1044">
            <v>0</v>
          </cell>
          <cell r="IS1044">
            <v>0</v>
          </cell>
          <cell r="IT1044">
            <v>0</v>
          </cell>
          <cell r="IU1044">
            <v>0</v>
          </cell>
          <cell r="IV1044">
            <v>0</v>
          </cell>
          <cell r="IW1044">
            <v>0</v>
          </cell>
          <cell r="IX1044">
            <v>0</v>
          </cell>
          <cell r="IY1044">
            <v>0</v>
          </cell>
          <cell r="IZ1044">
            <v>0</v>
          </cell>
          <cell r="JA1044">
            <v>0</v>
          </cell>
          <cell r="JB1044">
            <v>0</v>
          </cell>
          <cell r="JC1044">
            <v>0</v>
          </cell>
          <cell r="JD1044">
            <v>0</v>
          </cell>
          <cell r="JE1044">
            <v>0</v>
          </cell>
          <cell r="JF1044">
            <v>0</v>
          </cell>
          <cell r="JG1044">
            <v>0</v>
          </cell>
          <cell r="JH1044">
            <v>0</v>
          </cell>
          <cell r="JI1044">
            <v>0</v>
          </cell>
          <cell r="JJ1044">
            <v>0</v>
          </cell>
          <cell r="JK1044">
            <v>0</v>
          </cell>
          <cell r="JL1044">
            <v>0</v>
          </cell>
          <cell r="JM1044">
            <v>0</v>
          </cell>
          <cell r="JN1044">
            <v>0</v>
          </cell>
          <cell r="JO1044">
            <v>0</v>
          </cell>
          <cell r="JP1044">
            <v>0</v>
          </cell>
          <cell r="JQ1044">
            <v>0</v>
          </cell>
        </row>
        <row r="1045">
          <cell r="D1045" t="str">
            <v>PV_.QF.SOR._.CSP.Whisky_Creek_Solar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  <cell r="EE1045">
            <v>0</v>
          </cell>
          <cell r="EF1045">
            <v>0</v>
          </cell>
          <cell r="EG1045">
            <v>0</v>
          </cell>
          <cell r="EH1045">
            <v>0</v>
          </cell>
          <cell r="EI1045">
            <v>0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  <cell r="EN1045">
            <v>0</v>
          </cell>
          <cell r="EO1045">
            <v>0</v>
          </cell>
          <cell r="EP1045">
            <v>0</v>
          </cell>
          <cell r="EQ1045">
            <v>0</v>
          </cell>
          <cell r="ER1045">
            <v>0</v>
          </cell>
          <cell r="ES1045">
            <v>0</v>
          </cell>
          <cell r="ET1045">
            <v>0</v>
          </cell>
          <cell r="EU1045">
            <v>0</v>
          </cell>
          <cell r="EV1045">
            <v>0</v>
          </cell>
          <cell r="EW1045">
            <v>0</v>
          </cell>
          <cell r="EX1045">
            <v>0</v>
          </cell>
          <cell r="EY1045">
            <v>0</v>
          </cell>
          <cell r="EZ1045">
            <v>0</v>
          </cell>
          <cell r="FA1045">
            <v>0</v>
          </cell>
          <cell r="FB1045">
            <v>0</v>
          </cell>
          <cell r="FC1045">
            <v>0</v>
          </cell>
          <cell r="FD1045">
            <v>0</v>
          </cell>
          <cell r="FE1045">
            <v>0</v>
          </cell>
          <cell r="FF1045">
            <v>0</v>
          </cell>
          <cell r="FG1045">
            <v>0</v>
          </cell>
          <cell r="FH1045">
            <v>0</v>
          </cell>
          <cell r="FI1045">
            <v>0</v>
          </cell>
          <cell r="FJ1045">
            <v>0</v>
          </cell>
          <cell r="FK1045">
            <v>0</v>
          </cell>
          <cell r="FL1045">
            <v>0</v>
          </cell>
          <cell r="FM1045">
            <v>0</v>
          </cell>
          <cell r="FN1045">
            <v>0</v>
          </cell>
          <cell r="FO1045">
            <v>0</v>
          </cell>
          <cell r="FP1045">
            <v>0</v>
          </cell>
          <cell r="FQ1045">
            <v>0</v>
          </cell>
          <cell r="FR1045">
            <v>0</v>
          </cell>
          <cell r="FS1045">
            <v>0</v>
          </cell>
          <cell r="FT1045">
            <v>0</v>
          </cell>
          <cell r="FU1045">
            <v>0</v>
          </cell>
          <cell r="FV1045">
            <v>0</v>
          </cell>
          <cell r="FW1045">
            <v>0</v>
          </cell>
          <cell r="FX1045">
            <v>0</v>
          </cell>
          <cell r="FY1045">
            <v>0</v>
          </cell>
          <cell r="FZ1045">
            <v>0</v>
          </cell>
          <cell r="GA1045">
            <v>0</v>
          </cell>
          <cell r="GB1045">
            <v>0</v>
          </cell>
          <cell r="GC1045">
            <v>0</v>
          </cell>
          <cell r="GD1045">
            <v>0</v>
          </cell>
          <cell r="GE1045">
            <v>0</v>
          </cell>
          <cell r="GF1045">
            <v>0</v>
          </cell>
          <cell r="GG1045">
            <v>0</v>
          </cell>
          <cell r="GH1045">
            <v>0</v>
          </cell>
          <cell r="GI1045">
            <v>0</v>
          </cell>
          <cell r="GJ1045">
            <v>0</v>
          </cell>
          <cell r="GK1045">
            <v>0</v>
          </cell>
          <cell r="GL1045">
            <v>0</v>
          </cell>
          <cell r="GM1045">
            <v>0</v>
          </cell>
          <cell r="GN1045">
            <v>0</v>
          </cell>
          <cell r="GO1045">
            <v>0</v>
          </cell>
          <cell r="GP1045">
            <v>0</v>
          </cell>
          <cell r="GQ1045">
            <v>0</v>
          </cell>
          <cell r="GR1045">
            <v>0</v>
          </cell>
          <cell r="GS1045">
            <v>0</v>
          </cell>
          <cell r="GT1045">
            <v>0</v>
          </cell>
          <cell r="GU1045">
            <v>0</v>
          </cell>
          <cell r="GV1045">
            <v>0</v>
          </cell>
          <cell r="GW1045">
            <v>0</v>
          </cell>
          <cell r="GX1045">
            <v>0</v>
          </cell>
          <cell r="GY1045">
            <v>0</v>
          </cell>
          <cell r="GZ1045">
            <v>0</v>
          </cell>
          <cell r="HA1045">
            <v>0</v>
          </cell>
          <cell r="HB1045">
            <v>0</v>
          </cell>
          <cell r="HC1045">
            <v>0</v>
          </cell>
          <cell r="HD1045">
            <v>0</v>
          </cell>
          <cell r="HE1045">
            <v>0</v>
          </cell>
          <cell r="HF1045">
            <v>0</v>
          </cell>
          <cell r="HG1045">
            <v>0</v>
          </cell>
          <cell r="HH1045">
            <v>0</v>
          </cell>
          <cell r="HI1045">
            <v>0</v>
          </cell>
          <cell r="HJ1045">
            <v>0</v>
          </cell>
          <cell r="HK1045">
            <v>0</v>
          </cell>
          <cell r="HL1045">
            <v>0</v>
          </cell>
          <cell r="HM1045">
            <v>0</v>
          </cell>
          <cell r="HN1045">
            <v>0</v>
          </cell>
          <cell r="HO1045">
            <v>0</v>
          </cell>
          <cell r="HP1045">
            <v>0</v>
          </cell>
          <cell r="HQ1045">
            <v>0</v>
          </cell>
          <cell r="HR1045">
            <v>0</v>
          </cell>
          <cell r="HS1045">
            <v>0</v>
          </cell>
          <cell r="HT1045">
            <v>0</v>
          </cell>
          <cell r="HU1045">
            <v>0</v>
          </cell>
          <cell r="HV1045">
            <v>0</v>
          </cell>
          <cell r="HW1045">
            <v>0</v>
          </cell>
          <cell r="HX1045">
            <v>0</v>
          </cell>
          <cell r="HY1045">
            <v>0</v>
          </cell>
          <cell r="HZ1045">
            <v>0</v>
          </cell>
          <cell r="IA1045">
            <v>0</v>
          </cell>
          <cell r="IB1045">
            <v>0</v>
          </cell>
          <cell r="IC1045">
            <v>0</v>
          </cell>
          <cell r="ID1045">
            <v>0</v>
          </cell>
          <cell r="IE1045">
            <v>0</v>
          </cell>
          <cell r="IF1045">
            <v>0</v>
          </cell>
          <cell r="IG1045">
            <v>0</v>
          </cell>
          <cell r="IH1045">
            <v>0</v>
          </cell>
          <cell r="II1045">
            <v>0</v>
          </cell>
          <cell r="IJ1045">
            <v>0</v>
          </cell>
          <cell r="IK1045">
            <v>0</v>
          </cell>
          <cell r="IL1045">
            <v>0</v>
          </cell>
          <cell r="IM1045">
            <v>0</v>
          </cell>
          <cell r="IN1045">
            <v>0</v>
          </cell>
          <cell r="IO1045">
            <v>0</v>
          </cell>
          <cell r="IP1045">
            <v>0</v>
          </cell>
          <cell r="IQ1045">
            <v>0</v>
          </cell>
          <cell r="IR1045">
            <v>0</v>
          </cell>
          <cell r="IS1045">
            <v>0</v>
          </cell>
          <cell r="IT1045">
            <v>0</v>
          </cell>
          <cell r="IU1045">
            <v>0</v>
          </cell>
          <cell r="IV1045">
            <v>0</v>
          </cell>
          <cell r="IW1045">
            <v>0</v>
          </cell>
          <cell r="IX1045">
            <v>0</v>
          </cell>
          <cell r="IY1045">
            <v>0</v>
          </cell>
          <cell r="IZ1045">
            <v>0</v>
          </cell>
          <cell r="JA1045">
            <v>0</v>
          </cell>
          <cell r="JB1045">
            <v>0</v>
          </cell>
          <cell r="JC1045">
            <v>0</v>
          </cell>
          <cell r="JD1045">
            <v>0</v>
          </cell>
          <cell r="JE1045">
            <v>0</v>
          </cell>
          <cell r="JF1045">
            <v>0</v>
          </cell>
          <cell r="JG1045">
            <v>0</v>
          </cell>
          <cell r="JH1045">
            <v>0</v>
          </cell>
          <cell r="JI1045">
            <v>0</v>
          </cell>
          <cell r="JJ1045">
            <v>0</v>
          </cell>
          <cell r="JK1045">
            <v>0</v>
          </cell>
          <cell r="JL1045">
            <v>0</v>
          </cell>
          <cell r="JM1045">
            <v>0</v>
          </cell>
          <cell r="JN1045">
            <v>0</v>
          </cell>
          <cell r="JO1045">
            <v>0</v>
          </cell>
          <cell r="JP1045">
            <v>0</v>
          </cell>
          <cell r="JQ1045">
            <v>0</v>
          </cell>
        </row>
        <row r="1046">
          <cell r="D1046" t="str">
            <v>PV_.QF.SOR._.CSP.Wocus_Marsh_Solar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  <cell r="EN1046">
            <v>0</v>
          </cell>
          <cell r="EO1046">
            <v>0</v>
          </cell>
          <cell r="EP1046">
            <v>0</v>
          </cell>
          <cell r="EQ1046">
            <v>0</v>
          </cell>
          <cell r="ER1046">
            <v>0</v>
          </cell>
          <cell r="ES1046">
            <v>0</v>
          </cell>
          <cell r="ET1046">
            <v>0</v>
          </cell>
          <cell r="EU1046">
            <v>0</v>
          </cell>
          <cell r="EV1046">
            <v>0</v>
          </cell>
          <cell r="EW1046">
            <v>0</v>
          </cell>
          <cell r="EX1046">
            <v>0</v>
          </cell>
          <cell r="EY1046">
            <v>0</v>
          </cell>
          <cell r="EZ1046">
            <v>0</v>
          </cell>
          <cell r="FA1046">
            <v>0</v>
          </cell>
          <cell r="FB1046">
            <v>0</v>
          </cell>
          <cell r="FC1046">
            <v>0</v>
          </cell>
          <cell r="FD1046">
            <v>0</v>
          </cell>
          <cell r="FE1046">
            <v>0</v>
          </cell>
          <cell r="FF1046">
            <v>0</v>
          </cell>
          <cell r="FG1046">
            <v>0</v>
          </cell>
          <cell r="FH1046">
            <v>0</v>
          </cell>
          <cell r="FI1046">
            <v>0</v>
          </cell>
          <cell r="FJ1046">
            <v>0</v>
          </cell>
          <cell r="FK1046">
            <v>0</v>
          </cell>
          <cell r="FL1046">
            <v>0</v>
          </cell>
          <cell r="FM1046">
            <v>0</v>
          </cell>
          <cell r="FN1046">
            <v>0</v>
          </cell>
          <cell r="FO1046">
            <v>0</v>
          </cell>
          <cell r="FP1046">
            <v>0</v>
          </cell>
          <cell r="FQ1046">
            <v>0</v>
          </cell>
          <cell r="FR1046">
            <v>0</v>
          </cell>
          <cell r="FS1046">
            <v>0</v>
          </cell>
          <cell r="FT1046">
            <v>0</v>
          </cell>
          <cell r="FU1046">
            <v>0</v>
          </cell>
          <cell r="FV1046">
            <v>0</v>
          </cell>
          <cell r="FW1046">
            <v>0</v>
          </cell>
          <cell r="FX1046">
            <v>0</v>
          </cell>
          <cell r="FY1046">
            <v>0</v>
          </cell>
          <cell r="FZ1046">
            <v>0</v>
          </cell>
          <cell r="GA1046">
            <v>0</v>
          </cell>
          <cell r="GB1046">
            <v>0</v>
          </cell>
          <cell r="GC1046">
            <v>0</v>
          </cell>
          <cell r="GD1046">
            <v>0</v>
          </cell>
          <cell r="GE1046">
            <v>0</v>
          </cell>
          <cell r="GF1046">
            <v>0</v>
          </cell>
          <cell r="GG1046">
            <v>0</v>
          </cell>
          <cell r="GH1046">
            <v>0</v>
          </cell>
          <cell r="GI1046">
            <v>0</v>
          </cell>
          <cell r="GJ1046">
            <v>0</v>
          </cell>
          <cell r="GK1046">
            <v>0</v>
          </cell>
          <cell r="GL1046">
            <v>0</v>
          </cell>
          <cell r="GM1046">
            <v>0</v>
          </cell>
          <cell r="GN1046">
            <v>0</v>
          </cell>
          <cell r="GO1046">
            <v>0</v>
          </cell>
          <cell r="GP1046">
            <v>0</v>
          </cell>
          <cell r="GQ1046">
            <v>0</v>
          </cell>
          <cell r="GR1046">
            <v>0</v>
          </cell>
          <cell r="GS1046">
            <v>0</v>
          </cell>
          <cell r="GT1046">
            <v>0</v>
          </cell>
          <cell r="GU1046">
            <v>0</v>
          </cell>
          <cell r="GV1046">
            <v>0</v>
          </cell>
          <cell r="GW1046">
            <v>0</v>
          </cell>
          <cell r="GX1046">
            <v>0</v>
          </cell>
          <cell r="GY1046">
            <v>0</v>
          </cell>
          <cell r="GZ1046">
            <v>0</v>
          </cell>
          <cell r="HA1046">
            <v>0</v>
          </cell>
          <cell r="HB1046">
            <v>0</v>
          </cell>
          <cell r="HC1046">
            <v>0</v>
          </cell>
          <cell r="HD1046">
            <v>0</v>
          </cell>
          <cell r="HE1046">
            <v>0</v>
          </cell>
          <cell r="HF1046">
            <v>0</v>
          </cell>
          <cell r="HG1046">
            <v>0</v>
          </cell>
          <cell r="HH1046">
            <v>0</v>
          </cell>
          <cell r="HI1046">
            <v>0</v>
          </cell>
          <cell r="HJ1046">
            <v>0</v>
          </cell>
          <cell r="HK1046">
            <v>0</v>
          </cell>
          <cell r="HL1046">
            <v>0</v>
          </cell>
          <cell r="HM1046">
            <v>0</v>
          </cell>
          <cell r="HN1046">
            <v>0</v>
          </cell>
          <cell r="HO1046">
            <v>0</v>
          </cell>
          <cell r="HP1046">
            <v>0</v>
          </cell>
          <cell r="HQ1046">
            <v>0</v>
          </cell>
          <cell r="HR1046">
            <v>0</v>
          </cell>
          <cell r="HS1046">
            <v>0</v>
          </cell>
          <cell r="HT1046">
            <v>0</v>
          </cell>
          <cell r="HU1046">
            <v>0</v>
          </cell>
          <cell r="HV1046">
            <v>0</v>
          </cell>
          <cell r="HW1046">
            <v>0</v>
          </cell>
          <cell r="HX1046">
            <v>0</v>
          </cell>
          <cell r="HY1046">
            <v>0</v>
          </cell>
          <cell r="HZ1046">
            <v>0</v>
          </cell>
          <cell r="IA1046">
            <v>0</v>
          </cell>
          <cell r="IB1046">
            <v>0</v>
          </cell>
          <cell r="IC1046">
            <v>0</v>
          </cell>
          <cell r="ID1046">
            <v>0</v>
          </cell>
          <cell r="IE1046">
            <v>0</v>
          </cell>
          <cell r="IF1046">
            <v>0</v>
          </cell>
          <cell r="IG1046">
            <v>0</v>
          </cell>
          <cell r="IH1046">
            <v>0</v>
          </cell>
          <cell r="II1046">
            <v>0</v>
          </cell>
          <cell r="IJ1046">
            <v>0</v>
          </cell>
          <cell r="IK1046">
            <v>0</v>
          </cell>
          <cell r="IL1046">
            <v>0</v>
          </cell>
          <cell r="IM1046">
            <v>0</v>
          </cell>
          <cell r="IN1046">
            <v>0</v>
          </cell>
          <cell r="IO1046">
            <v>0</v>
          </cell>
          <cell r="IP1046">
            <v>0</v>
          </cell>
          <cell r="IQ1046">
            <v>0</v>
          </cell>
          <cell r="IR1046">
            <v>0</v>
          </cell>
          <cell r="IS1046">
            <v>0</v>
          </cell>
          <cell r="IT1046">
            <v>0</v>
          </cell>
          <cell r="IU1046">
            <v>0</v>
          </cell>
          <cell r="IV1046">
            <v>0</v>
          </cell>
          <cell r="IW1046">
            <v>0</v>
          </cell>
          <cell r="IX1046">
            <v>0</v>
          </cell>
          <cell r="IY1046">
            <v>0</v>
          </cell>
          <cell r="IZ1046">
            <v>0</v>
          </cell>
          <cell r="JA1046">
            <v>0</v>
          </cell>
          <cell r="JB1046">
            <v>0</v>
          </cell>
          <cell r="JC1046">
            <v>0</v>
          </cell>
          <cell r="JD1046">
            <v>0</v>
          </cell>
          <cell r="JE1046">
            <v>0</v>
          </cell>
          <cell r="JF1046">
            <v>0</v>
          </cell>
          <cell r="JG1046">
            <v>0</v>
          </cell>
          <cell r="JH1046">
            <v>0</v>
          </cell>
          <cell r="JI1046">
            <v>0</v>
          </cell>
          <cell r="JJ1046">
            <v>0</v>
          </cell>
          <cell r="JK1046">
            <v>0</v>
          </cell>
          <cell r="JL1046">
            <v>0</v>
          </cell>
          <cell r="JM1046">
            <v>0</v>
          </cell>
          <cell r="JN1046">
            <v>0</v>
          </cell>
          <cell r="JO1046">
            <v>0</v>
          </cell>
          <cell r="JP1046">
            <v>0</v>
          </cell>
          <cell r="JQ1046">
            <v>0</v>
          </cell>
        </row>
        <row r="1047">
          <cell r="D1047" t="str">
            <v>PV_.QF.TRO._.___.Sage I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  <cell r="EE1047">
            <v>0</v>
          </cell>
          <cell r="EF1047">
            <v>0</v>
          </cell>
          <cell r="EG1047">
            <v>0</v>
          </cell>
          <cell r="EH1047">
            <v>0</v>
          </cell>
          <cell r="EI1047">
            <v>0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  <cell r="EN1047">
            <v>0</v>
          </cell>
          <cell r="EO1047">
            <v>0</v>
          </cell>
          <cell r="EP1047">
            <v>0</v>
          </cell>
          <cell r="EQ1047">
            <v>0</v>
          </cell>
          <cell r="ER1047">
            <v>0</v>
          </cell>
          <cell r="ES1047">
            <v>0</v>
          </cell>
          <cell r="ET1047">
            <v>0</v>
          </cell>
          <cell r="EU1047">
            <v>0</v>
          </cell>
          <cell r="EV1047">
            <v>0</v>
          </cell>
          <cell r="EW1047">
            <v>0</v>
          </cell>
          <cell r="EX1047">
            <v>0</v>
          </cell>
          <cell r="EY1047">
            <v>0</v>
          </cell>
          <cell r="EZ1047">
            <v>0</v>
          </cell>
          <cell r="FA1047">
            <v>0</v>
          </cell>
          <cell r="FB1047">
            <v>0</v>
          </cell>
          <cell r="FC1047">
            <v>0</v>
          </cell>
          <cell r="FD1047">
            <v>0</v>
          </cell>
          <cell r="FE1047">
            <v>0</v>
          </cell>
          <cell r="FF1047">
            <v>0</v>
          </cell>
          <cell r="FG1047">
            <v>0</v>
          </cell>
          <cell r="FH1047">
            <v>0</v>
          </cell>
          <cell r="FI1047">
            <v>0</v>
          </cell>
          <cell r="FJ1047">
            <v>0</v>
          </cell>
          <cell r="FK1047">
            <v>0</v>
          </cell>
          <cell r="FL1047">
            <v>0</v>
          </cell>
          <cell r="FM1047">
            <v>0</v>
          </cell>
          <cell r="FN1047">
            <v>0</v>
          </cell>
          <cell r="FO1047">
            <v>0</v>
          </cell>
          <cell r="FP1047">
            <v>0</v>
          </cell>
          <cell r="FQ1047">
            <v>0</v>
          </cell>
          <cell r="FR1047">
            <v>0</v>
          </cell>
          <cell r="FS1047">
            <v>0</v>
          </cell>
          <cell r="FT1047">
            <v>0</v>
          </cell>
          <cell r="FU1047">
            <v>0</v>
          </cell>
          <cell r="FV1047">
            <v>0</v>
          </cell>
          <cell r="FW1047">
            <v>0</v>
          </cell>
          <cell r="FX1047">
            <v>0</v>
          </cell>
          <cell r="FY1047">
            <v>0</v>
          </cell>
          <cell r="FZ1047">
            <v>0</v>
          </cell>
          <cell r="GA1047">
            <v>0</v>
          </cell>
          <cell r="GB1047">
            <v>0</v>
          </cell>
          <cell r="GC1047">
            <v>0</v>
          </cell>
          <cell r="GD1047">
            <v>0</v>
          </cell>
          <cell r="GE1047">
            <v>0</v>
          </cell>
          <cell r="GF1047">
            <v>0</v>
          </cell>
          <cell r="GG1047">
            <v>0</v>
          </cell>
          <cell r="GH1047">
            <v>0</v>
          </cell>
          <cell r="GI1047">
            <v>0</v>
          </cell>
          <cell r="GJ1047">
            <v>0</v>
          </cell>
          <cell r="GK1047">
            <v>0</v>
          </cell>
          <cell r="GL1047">
            <v>0</v>
          </cell>
          <cell r="GM1047">
            <v>0</v>
          </cell>
          <cell r="GN1047">
            <v>0</v>
          </cell>
          <cell r="GO1047">
            <v>0</v>
          </cell>
          <cell r="GP1047">
            <v>0</v>
          </cell>
          <cell r="GQ1047">
            <v>0</v>
          </cell>
          <cell r="GR1047">
            <v>0</v>
          </cell>
          <cell r="GS1047">
            <v>0</v>
          </cell>
          <cell r="GT1047">
            <v>0</v>
          </cell>
          <cell r="GU1047">
            <v>0</v>
          </cell>
          <cell r="GV1047">
            <v>0</v>
          </cell>
          <cell r="GW1047">
            <v>0</v>
          </cell>
          <cell r="GX1047">
            <v>0</v>
          </cell>
          <cell r="GY1047">
            <v>0</v>
          </cell>
          <cell r="GZ1047">
            <v>0</v>
          </cell>
          <cell r="HA1047">
            <v>0</v>
          </cell>
          <cell r="HB1047">
            <v>0</v>
          </cell>
          <cell r="HC1047">
            <v>0</v>
          </cell>
          <cell r="HD1047">
            <v>0</v>
          </cell>
          <cell r="HE1047">
            <v>0</v>
          </cell>
          <cell r="HF1047">
            <v>0</v>
          </cell>
          <cell r="HG1047">
            <v>0</v>
          </cell>
          <cell r="HH1047">
            <v>0</v>
          </cell>
          <cell r="HI1047">
            <v>0</v>
          </cell>
          <cell r="HJ1047">
            <v>0</v>
          </cell>
          <cell r="HK1047">
            <v>0</v>
          </cell>
          <cell r="HL1047">
            <v>0</v>
          </cell>
          <cell r="HM1047">
            <v>0</v>
          </cell>
          <cell r="HN1047">
            <v>0</v>
          </cell>
          <cell r="HO1047">
            <v>0</v>
          </cell>
          <cell r="HP1047">
            <v>0</v>
          </cell>
          <cell r="HQ1047">
            <v>0</v>
          </cell>
          <cell r="HR1047">
            <v>0</v>
          </cell>
          <cell r="HS1047">
            <v>0</v>
          </cell>
          <cell r="HT1047">
            <v>0</v>
          </cell>
          <cell r="HU1047">
            <v>0</v>
          </cell>
          <cell r="HV1047">
            <v>0</v>
          </cell>
          <cell r="HW1047">
            <v>0</v>
          </cell>
          <cell r="HX1047">
            <v>0</v>
          </cell>
          <cell r="HY1047">
            <v>0</v>
          </cell>
          <cell r="HZ1047">
            <v>0</v>
          </cell>
          <cell r="IA1047">
            <v>0</v>
          </cell>
          <cell r="IB1047">
            <v>0</v>
          </cell>
          <cell r="IC1047">
            <v>0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>
            <v>0</v>
          </cell>
          <cell r="II1047">
            <v>0</v>
          </cell>
          <cell r="IJ1047">
            <v>0</v>
          </cell>
          <cell r="IK1047">
            <v>0</v>
          </cell>
          <cell r="IL1047">
            <v>0</v>
          </cell>
          <cell r="IM1047">
            <v>0</v>
          </cell>
          <cell r="IN1047">
            <v>0</v>
          </cell>
          <cell r="IO1047">
            <v>0</v>
          </cell>
          <cell r="IP1047">
            <v>0</v>
          </cell>
          <cell r="IQ1047">
            <v>0</v>
          </cell>
          <cell r="IR1047">
            <v>0</v>
          </cell>
          <cell r="IS1047">
            <v>0</v>
          </cell>
          <cell r="IT1047">
            <v>0</v>
          </cell>
          <cell r="IU1047">
            <v>0</v>
          </cell>
          <cell r="IV1047">
            <v>0</v>
          </cell>
          <cell r="IW1047">
            <v>0</v>
          </cell>
          <cell r="IX1047">
            <v>0</v>
          </cell>
          <cell r="IY1047">
            <v>0</v>
          </cell>
          <cell r="IZ1047">
            <v>0</v>
          </cell>
          <cell r="JA1047">
            <v>0</v>
          </cell>
          <cell r="JB1047">
            <v>0</v>
          </cell>
          <cell r="JC1047">
            <v>0</v>
          </cell>
          <cell r="JD1047">
            <v>0</v>
          </cell>
          <cell r="JE1047">
            <v>0</v>
          </cell>
          <cell r="JF1047">
            <v>0</v>
          </cell>
          <cell r="JG1047">
            <v>0</v>
          </cell>
          <cell r="JH1047">
            <v>0</v>
          </cell>
          <cell r="JI1047">
            <v>0</v>
          </cell>
          <cell r="JJ1047">
            <v>0</v>
          </cell>
          <cell r="JK1047">
            <v>0</v>
          </cell>
          <cell r="JL1047">
            <v>0</v>
          </cell>
          <cell r="JM1047">
            <v>0</v>
          </cell>
          <cell r="JN1047">
            <v>0</v>
          </cell>
          <cell r="JO1047">
            <v>0</v>
          </cell>
          <cell r="JP1047">
            <v>0</v>
          </cell>
          <cell r="JQ1047">
            <v>0</v>
          </cell>
        </row>
        <row r="1048">
          <cell r="D1048" t="str">
            <v>PV_.QF.TRO._.___.Sage II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  <cell r="EE1048">
            <v>0</v>
          </cell>
          <cell r="EF1048">
            <v>0</v>
          </cell>
          <cell r="EG1048">
            <v>0</v>
          </cell>
          <cell r="EH1048">
            <v>0</v>
          </cell>
          <cell r="EI1048">
            <v>0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  <cell r="EN1048">
            <v>0</v>
          </cell>
          <cell r="EO1048">
            <v>0</v>
          </cell>
          <cell r="EP1048">
            <v>0</v>
          </cell>
          <cell r="EQ1048">
            <v>0</v>
          </cell>
          <cell r="ER1048">
            <v>0</v>
          </cell>
          <cell r="ES1048">
            <v>0</v>
          </cell>
          <cell r="ET1048">
            <v>0</v>
          </cell>
          <cell r="EU1048">
            <v>0</v>
          </cell>
          <cell r="EV1048">
            <v>0</v>
          </cell>
          <cell r="EW1048">
            <v>0</v>
          </cell>
          <cell r="EX1048">
            <v>0</v>
          </cell>
          <cell r="EY1048">
            <v>0</v>
          </cell>
          <cell r="EZ1048">
            <v>0</v>
          </cell>
          <cell r="FA1048">
            <v>0</v>
          </cell>
          <cell r="FB1048">
            <v>0</v>
          </cell>
          <cell r="FC1048">
            <v>0</v>
          </cell>
          <cell r="FD1048">
            <v>0</v>
          </cell>
          <cell r="FE1048">
            <v>0</v>
          </cell>
          <cell r="FF1048">
            <v>0</v>
          </cell>
          <cell r="FG1048">
            <v>0</v>
          </cell>
          <cell r="FH1048">
            <v>0</v>
          </cell>
          <cell r="FI1048">
            <v>0</v>
          </cell>
          <cell r="FJ1048">
            <v>0</v>
          </cell>
          <cell r="FK1048">
            <v>0</v>
          </cell>
          <cell r="FL1048">
            <v>0</v>
          </cell>
          <cell r="FM1048">
            <v>0</v>
          </cell>
          <cell r="FN1048">
            <v>0</v>
          </cell>
          <cell r="FO1048">
            <v>0</v>
          </cell>
          <cell r="FP1048">
            <v>0</v>
          </cell>
          <cell r="FQ1048">
            <v>0</v>
          </cell>
          <cell r="FR1048">
            <v>0</v>
          </cell>
          <cell r="FS1048">
            <v>0</v>
          </cell>
          <cell r="FT1048">
            <v>0</v>
          </cell>
          <cell r="FU1048">
            <v>0</v>
          </cell>
          <cell r="FV1048">
            <v>0</v>
          </cell>
          <cell r="FW1048">
            <v>0</v>
          </cell>
          <cell r="FX1048">
            <v>0</v>
          </cell>
          <cell r="FY1048">
            <v>0</v>
          </cell>
          <cell r="FZ1048">
            <v>0</v>
          </cell>
          <cell r="GA1048">
            <v>0</v>
          </cell>
          <cell r="GB1048">
            <v>0</v>
          </cell>
          <cell r="GC1048">
            <v>0</v>
          </cell>
          <cell r="GD1048">
            <v>0</v>
          </cell>
          <cell r="GE1048">
            <v>0</v>
          </cell>
          <cell r="GF1048">
            <v>0</v>
          </cell>
          <cell r="GG1048">
            <v>0</v>
          </cell>
          <cell r="GH1048">
            <v>0</v>
          </cell>
          <cell r="GI1048">
            <v>0</v>
          </cell>
          <cell r="GJ1048">
            <v>0</v>
          </cell>
          <cell r="GK1048">
            <v>0</v>
          </cell>
          <cell r="GL1048">
            <v>0</v>
          </cell>
          <cell r="GM1048">
            <v>0</v>
          </cell>
          <cell r="GN1048">
            <v>0</v>
          </cell>
          <cell r="GO1048">
            <v>0</v>
          </cell>
          <cell r="GP1048">
            <v>0</v>
          </cell>
          <cell r="GQ1048">
            <v>0</v>
          </cell>
          <cell r="GR1048">
            <v>0</v>
          </cell>
          <cell r="GS1048">
            <v>0</v>
          </cell>
          <cell r="GT1048">
            <v>0</v>
          </cell>
          <cell r="GU1048">
            <v>0</v>
          </cell>
          <cell r="GV1048">
            <v>0</v>
          </cell>
          <cell r="GW1048">
            <v>0</v>
          </cell>
          <cell r="GX1048">
            <v>0</v>
          </cell>
          <cell r="GY1048">
            <v>0</v>
          </cell>
          <cell r="GZ1048">
            <v>0</v>
          </cell>
          <cell r="HA1048">
            <v>0</v>
          </cell>
          <cell r="HB1048">
            <v>0</v>
          </cell>
          <cell r="HC1048">
            <v>0</v>
          </cell>
          <cell r="HD1048">
            <v>0</v>
          </cell>
          <cell r="HE1048">
            <v>0</v>
          </cell>
          <cell r="HF1048">
            <v>0</v>
          </cell>
          <cell r="HG1048">
            <v>0</v>
          </cell>
          <cell r="HH1048">
            <v>0</v>
          </cell>
          <cell r="HI1048">
            <v>0</v>
          </cell>
          <cell r="HJ1048">
            <v>0</v>
          </cell>
          <cell r="HK1048">
            <v>0</v>
          </cell>
          <cell r="HL1048">
            <v>0</v>
          </cell>
          <cell r="HM1048">
            <v>0</v>
          </cell>
          <cell r="HN1048">
            <v>0</v>
          </cell>
          <cell r="HO1048">
            <v>0</v>
          </cell>
          <cell r="HP1048">
            <v>0</v>
          </cell>
          <cell r="HQ1048">
            <v>0</v>
          </cell>
          <cell r="HR1048">
            <v>0</v>
          </cell>
          <cell r="HS1048">
            <v>0</v>
          </cell>
          <cell r="HT1048">
            <v>0</v>
          </cell>
          <cell r="HU1048">
            <v>0</v>
          </cell>
          <cell r="HV1048">
            <v>0</v>
          </cell>
          <cell r="HW1048">
            <v>0</v>
          </cell>
          <cell r="HX1048">
            <v>0</v>
          </cell>
          <cell r="HY1048">
            <v>0</v>
          </cell>
          <cell r="HZ1048">
            <v>0</v>
          </cell>
          <cell r="IA1048">
            <v>0</v>
          </cell>
          <cell r="IB1048">
            <v>0</v>
          </cell>
          <cell r="IC1048">
            <v>0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>
            <v>0</v>
          </cell>
          <cell r="II1048">
            <v>0</v>
          </cell>
          <cell r="IJ1048">
            <v>0</v>
          </cell>
          <cell r="IK1048">
            <v>0</v>
          </cell>
          <cell r="IL1048">
            <v>0</v>
          </cell>
          <cell r="IM1048">
            <v>0</v>
          </cell>
          <cell r="IN1048">
            <v>0</v>
          </cell>
          <cell r="IO1048">
            <v>0</v>
          </cell>
          <cell r="IP1048">
            <v>0</v>
          </cell>
          <cell r="IQ1048">
            <v>0</v>
          </cell>
          <cell r="IR1048">
            <v>0</v>
          </cell>
          <cell r="IS1048">
            <v>0</v>
          </cell>
          <cell r="IT1048">
            <v>0</v>
          </cell>
          <cell r="IU1048">
            <v>0</v>
          </cell>
          <cell r="IV1048">
            <v>0</v>
          </cell>
          <cell r="IW1048">
            <v>0</v>
          </cell>
          <cell r="IX1048">
            <v>0</v>
          </cell>
          <cell r="IY1048">
            <v>0</v>
          </cell>
          <cell r="IZ1048">
            <v>0</v>
          </cell>
          <cell r="JA1048">
            <v>0</v>
          </cell>
          <cell r="JB1048">
            <v>0</v>
          </cell>
          <cell r="JC1048">
            <v>0</v>
          </cell>
          <cell r="JD1048">
            <v>0</v>
          </cell>
          <cell r="JE1048">
            <v>0</v>
          </cell>
          <cell r="JF1048">
            <v>0</v>
          </cell>
          <cell r="JG1048">
            <v>0</v>
          </cell>
          <cell r="JH1048">
            <v>0</v>
          </cell>
          <cell r="JI1048">
            <v>0</v>
          </cell>
          <cell r="JJ1048">
            <v>0</v>
          </cell>
          <cell r="JK1048">
            <v>0</v>
          </cell>
          <cell r="JL1048">
            <v>0</v>
          </cell>
          <cell r="JM1048">
            <v>0</v>
          </cell>
          <cell r="JN1048">
            <v>0</v>
          </cell>
          <cell r="JO1048">
            <v>0</v>
          </cell>
          <cell r="JP1048">
            <v>0</v>
          </cell>
          <cell r="JQ1048">
            <v>0</v>
          </cell>
        </row>
        <row r="1049">
          <cell r="D1049" t="str">
            <v>PV_.QF.TRO._.___.Sage III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  <cell r="EE1049">
            <v>0</v>
          </cell>
          <cell r="EF1049">
            <v>0</v>
          </cell>
          <cell r="EG1049">
            <v>0</v>
          </cell>
          <cell r="EH1049">
            <v>0</v>
          </cell>
          <cell r="EI1049">
            <v>0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  <cell r="EN1049">
            <v>0</v>
          </cell>
          <cell r="EO1049">
            <v>0</v>
          </cell>
          <cell r="EP1049">
            <v>0</v>
          </cell>
          <cell r="EQ1049">
            <v>0</v>
          </cell>
          <cell r="ER1049">
            <v>0</v>
          </cell>
          <cell r="ES1049">
            <v>0</v>
          </cell>
          <cell r="ET1049">
            <v>0</v>
          </cell>
          <cell r="EU1049">
            <v>0</v>
          </cell>
          <cell r="EV1049">
            <v>0</v>
          </cell>
          <cell r="EW1049">
            <v>0</v>
          </cell>
          <cell r="EX1049">
            <v>0</v>
          </cell>
          <cell r="EY1049">
            <v>0</v>
          </cell>
          <cell r="EZ1049">
            <v>0</v>
          </cell>
          <cell r="FA1049">
            <v>0</v>
          </cell>
          <cell r="FB1049">
            <v>0</v>
          </cell>
          <cell r="FC1049">
            <v>0</v>
          </cell>
          <cell r="FD1049">
            <v>0</v>
          </cell>
          <cell r="FE1049">
            <v>0</v>
          </cell>
          <cell r="FF1049">
            <v>0</v>
          </cell>
          <cell r="FG1049">
            <v>0</v>
          </cell>
          <cell r="FH1049">
            <v>0</v>
          </cell>
          <cell r="FI1049">
            <v>0</v>
          </cell>
          <cell r="FJ1049">
            <v>0</v>
          </cell>
          <cell r="FK1049">
            <v>0</v>
          </cell>
          <cell r="FL1049">
            <v>0</v>
          </cell>
          <cell r="FM1049">
            <v>0</v>
          </cell>
          <cell r="FN1049">
            <v>0</v>
          </cell>
          <cell r="FO1049">
            <v>0</v>
          </cell>
          <cell r="FP1049">
            <v>0</v>
          </cell>
          <cell r="FQ1049">
            <v>0</v>
          </cell>
          <cell r="FR1049">
            <v>0</v>
          </cell>
          <cell r="FS1049">
            <v>0</v>
          </cell>
          <cell r="FT1049">
            <v>0</v>
          </cell>
          <cell r="FU1049">
            <v>0</v>
          </cell>
          <cell r="FV1049">
            <v>0</v>
          </cell>
          <cell r="FW1049">
            <v>0</v>
          </cell>
          <cell r="FX1049">
            <v>0</v>
          </cell>
          <cell r="FY1049">
            <v>0</v>
          </cell>
          <cell r="FZ1049">
            <v>0</v>
          </cell>
          <cell r="GA1049">
            <v>0</v>
          </cell>
          <cell r="GB1049">
            <v>0</v>
          </cell>
          <cell r="GC1049">
            <v>0</v>
          </cell>
          <cell r="GD1049">
            <v>0</v>
          </cell>
          <cell r="GE1049">
            <v>0</v>
          </cell>
          <cell r="GF1049">
            <v>0</v>
          </cell>
          <cell r="GG1049">
            <v>0</v>
          </cell>
          <cell r="GH1049">
            <v>0</v>
          </cell>
          <cell r="GI1049">
            <v>0</v>
          </cell>
          <cell r="GJ1049">
            <v>0</v>
          </cell>
          <cell r="GK1049">
            <v>0</v>
          </cell>
          <cell r="GL1049">
            <v>0</v>
          </cell>
          <cell r="GM1049">
            <v>0</v>
          </cell>
          <cell r="GN1049">
            <v>0</v>
          </cell>
          <cell r="GO1049">
            <v>0</v>
          </cell>
          <cell r="GP1049">
            <v>0</v>
          </cell>
          <cell r="GQ1049">
            <v>0</v>
          </cell>
          <cell r="GR1049">
            <v>0</v>
          </cell>
          <cell r="GS1049">
            <v>0</v>
          </cell>
          <cell r="GT1049">
            <v>0</v>
          </cell>
          <cell r="GU1049">
            <v>0</v>
          </cell>
          <cell r="GV1049">
            <v>0</v>
          </cell>
          <cell r="GW1049">
            <v>0</v>
          </cell>
          <cell r="GX1049">
            <v>0</v>
          </cell>
          <cell r="GY1049">
            <v>0</v>
          </cell>
          <cell r="GZ1049">
            <v>0</v>
          </cell>
          <cell r="HA1049">
            <v>0</v>
          </cell>
          <cell r="HB1049">
            <v>0</v>
          </cell>
          <cell r="HC1049">
            <v>0</v>
          </cell>
          <cell r="HD1049">
            <v>0</v>
          </cell>
          <cell r="HE1049">
            <v>0</v>
          </cell>
          <cell r="HF1049">
            <v>0</v>
          </cell>
          <cell r="HG1049">
            <v>0</v>
          </cell>
          <cell r="HH1049">
            <v>0</v>
          </cell>
          <cell r="HI1049">
            <v>0</v>
          </cell>
          <cell r="HJ1049">
            <v>0</v>
          </cell>
          <cell r="HK1049">
            <v>0</v>
          </cell>
          <cell r="HL1049">
            <v>0</v>
          </cell>
          <cell r="HM1049">
            <v>0</v>
          </cell>
          <cell r="HN1049">
            <v>0</v>
          </cell>
          <cell r="HO1049">
            <v>0</v>
          </cell>
          <cell r="HP1049">
            <v>0</v>
          </cell>
          <cell r="HQ1049">
            <v>0</v>
          </cell>
          <cell r="HR1049">
            <v>0</v>
          </cell>
          <cell r="HS1049">
            <v>0</v>
          </cell>
          <cell r="HT1049">
            <v>0</v>
          </cell>
          <cell r="HU1049">
            <v>0</v>
          </cell>
          <cell r="HV1049">
            <v>0</v>
          </cell>
          <cell r="HW1049">
            <v>0</v>
          </cell>
          <cell r="HX1049">
            <v>0</v>
          </cell>
          <cell r="HY1049">
            <v>0</v>
          </cell>
          <cell r="HZ1049">
            <v>0</v>
          </cell>
          <cell r="IA1049">
            <v>0</v>
          </cell>
          <cell r="IB1049">
            <v>0</v>
          </cell>
          <cell r="IC1049">
            <v>0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>
            <v>0</v>
          </cell>
          <cell r="II1049">
            <v>0</v>
          </cell>
          <cell r="IJ1049">
            <v>0</v>
          </cell>
          <cell r="IK1049">
            <v>0</v>
          </cell>
          <cell r="IL1049">
            <v>0</v>
          </cell>
          <cell r="IM1049">
            <v>0</v>
          </cell>
          <cell r="IN1049">
            <v>0</v>
          </cell>
          <cell r="IO1049">
            <v>0</v>
          </cell>
          <cell r="IP1049">
            <v>0</v>
          </cell>
          <cell r="IQ1049">
            <v>0</v>
          </cell>
          <cell r="IR1049">
            <v>0</v>
          </cell>
          <cell r="IS1049">
            <v>0</v>
          </cell>
          <cell r="IT1049">
            <v>0</v>
          </cell>
          <cell r="IU1049">
            <v>0</v>
          </cell>
          <cell r="IV1049">
            <v>0</v>
          </cell>
          <cell r="IW1049">
            <v>0</v>
          </cell>
          <cell r="IX1049">
            <v>0</v>
          </cell>
          <cell r="IY1049">
            <v>0</v>
          </cell>
          <cell r="IZ1049">
            <v>0</v>
          </cell>
          <cell r="JA1049">
            <v>0</v>
          </cell>
          <cell r="JB1049">
            <v>0</v>
          </cell>
          <cell r="JC1049">
            <v>0</v>
          </cell>
          <cell r="JD1049">
            <v>0</v>
          </cell>
          <cell r="JE1049">
            <v>0</v>
          </cell>
          <cell r="JF1049">
            <v>0</v>
          </cell>
          <cell r="JG1049">
            <v>0</v>
          </cell>
          <cell r="JH1049">
            <v>0</v>
          </cell>
          <cell r="JI1049">
            <v>0</v>
          </cell>
          <cell r="JJ1049">
            <v>0</v>
          </cell>
          <cell r="JK1049">
            <v>0</v>
          </cell>
          <cell r="JL1049">
            <v>0</v>
          </cell>
          <cell r="JM1049">
            <v>0</v>
          </cell>
          <cell r="JN1049">
            <v>0</v>
          </cell>
          <cell r="JO1049">
            <v>0</v>
          </cell>
          <cell r="JP1049">
            <v>0</v>
          </cell>
          <cell r="JQ1049">
            <v>0</v>
          </cell>
        </row>
        <row r="1050">
          <cell r="D1050" t="str">
            <v>PV_.QF.TRO._.___.Sweetwater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  <cell r="EN1050">
            <v>0</v>
          </cell>
          <cell r="EO1050">
            <v>0</v>
          </cell>
          <cell r="EP1050">
            <v>0</v>
          </cell>
          <cell r="EQ1050">
            <v>0</v>
          </cell>
          <cell r="ER1050">
            <v>0</v>
          </cell>
          <cell r="ES1050">
            <v>0</v>
          </cell>
          <cell r="ET1050">
            <v>0</v>
          </cell>
          <cell r="EU1050">
            <v>0</v>
          </cell>
          <cell r="EV1050">
            <v>0</v>
          </cell>
          <cell r="EW1050">
            <v>0</v>
          </cell>
          <cell r="EX1050">
            <v>0</v>
          </cell>
          <cell r="EY1050">
            <v>0</v>
          </cell>
          <cell r="EZ1050">
            <v>0</v>
          </cell>
          <cell r="FA1050">
            <v>0</v>
          </cell>
          <cell r="FB1050">
            <v>0</v>
          </cell>
          <cell r="FC1050">
            <v>0</v>
          </cell>
          <cell r="FD1050">
            <v>0</v>
          </cell>
          <cell r="FE1050">
            <v>0</v>
          </cell>
          <cell r="FF1050">
            <v>0</v>
          </cell>
          <cell r="FG1050">
            <v>0</v>
          </cell>
          <cell r="FH1050">
            <v>0</v>
          </cell>
          <cell r="FI1050">
            <v>0</v>
          </cell>
          <cell r="FJ1050">
            <v>0</v>
          </cell>
          <cell r="FK1050">
            <v>0</v>
          </cell>
          <cell r="FL1050">
            <v>0</v>
          </cell>
          <cell r="FM1050">
            <v>0</v>
          </cell>
          <cell r="FN1050">
            <v>0</v>
          </cell>
          <cell r="FO1050">
            <v>0</v>
          </cell>
          <cell r="FP1050">
            <v>0</v>
          </cell>
          <cell r="FQ1050">
            <v>0</v>
          </cell>
          <cell r="FR1050">
            <v>0</v>
          </cell>
          <cell r="FS1050">
            <v>0</v>
          </cell>
          <cell r="FT1050">
            <v>0</v>
          </cell>
          <cell r="FU1050">
            <v>0</v>
          </cell>
          <cell r="FV1050">
            <v>0</v>
          </cell>
          <cell r="FW1050">
            <v>0</v>
          </cell>
          <cell r="FX1050">
            <v>0</v>
          </cell>
          <cell r="FY1050">
            <v>0</v>
          </cell>
          <cell r="FZ1050">
            <v>0</v>
          </cell>
          <cell r="GA1050">
            <v>0</v>
          </cell>
          <cell r="GB1050">
            <v>0</v>
          </cell>
          <cell r="GC1050">
            <v>0</v>
          </cell>
          <cell r="GD1050">
            <v>0</v>
          </cell>
          <cell r="GE1050">
            <v>0</v>
          </cell>
          <cell r="GF1050">
            <v>0</v>
          </cell>
          <cell r="GG1050">
            <v>0</v>
          </cell>
          <cell r="GH1050">
            <v>0</v>
          </cell>
          <cell r="GI1050">
            <v>0</v>
          </cell>
          <cell r="GJ1050">
            <v>0</v>
          </cell>
          <cell r="GK1050">
            <v>0</v>
          </cell>
          <cell r="GL1050">
            <v>0</v>
          </cell>
          <cell r="GM1050">
            <v>0</v>
          </cell>
          <cell r="GN1050">
            <v>0</v>
          </cell>
          <cell r="GO1050">
            <v>0</v>
          </cell>
          <cell r="GP1050">
            <v>0</v>
          </cell>
          <cell r="GQ1050">
            <v>0</v>
          </cell>
          <cell r="GR1050">
            <v>0</v>
          </cell>
          <cell r="GS1050">
            <v>0</v>
          </cell>
          <cell r="GT1050">
            <v>0</v>
          </cell>
          <cell r="GU1050">
            <v>0</v>
          </cell>
          <cell r="GV1050">
            <v>0</v>
          </cell>
          <cell r="GW1050">
            <v>0</v>
          </cell>
          <cell r="GX1050">
            <v>0</v>
          </cell>
          <cell r="GY1050">
            <v>0</v>
          </cell>
          <cell r="GZ1050">
            <v>0</v>
          </cell>
          <cell r="HA1050">
            <v>0</v>
          </cell>
          <cell r="HB1050">
            <v>0</v>
          </cell>
          <cell r="HC1050">
            <v>0</v>
          </cell>
          <cell r="HD1050">
            <v>0</v>
          </cell>
          <cell r="HE1050">
            <v>0</v>
          </cell>
          <cell r="HF1050">
            <v>0</v>
          </cell>
          <cell r="HG1050">
            <v>0</v>
          </cell>
          <cell r="HH1050">
            <v>0</v>
          </cell>
          <cell r="HI1050">
            <v>0</v>
          </cell>
          <cell r="HJ1050">
            <v>0</v>
          </cell>
          <cell r="HK1050">
            <v>0</v>
          </cell>
          <cell r="HL1050">
            <v>0</v>
          </cell>
          <cell r="HM1050">
            <v>0</v>
          </cell>
          <cell r="HN1050">
            <v>0</v>
          </cell>
          <cell r="HO1050">
            <v>0</v>
          </cell>
          <cell r="HP1050">
            <v>0</v>
          </cell>
          <cell r="HQ1050">
            <v>0</v>
          </cell>
          <cell r="HR1050">
            <v>0</v>
          </cell>
          <cell r="HS1050">
            <v>0</v>
          </cell>
          <cell r="HT1050">
            <v>0</v>
          </cell>
          <cell r="HU1050">
            <v>0</v>
          </cell>
          <cell r="HV1050">
            <v>0</v>
          </cell>
          <cell r="HW1050">
            <v>0</v>
          </cell>
          <cell r="HX1050">
            <v>0</v>
          </cell>
          <cell r="HY1050">
            <v>0</v>
          </cell>
          <cell r="HZ1050">
            <v>0</v>
          </cell>
          <cell r="IA1050">
            <v>0</v>
          </cell>
          <cell r="IB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>
            <v>0</v>
          </cell>
          <cell r="II1050">
            <v>0</v>
          </cell>
          <cell r="IJ1050">
            <v>0</v>
          </cell>
          <cell r="IK1050">
            <v>0</v>
          </cell>
          <cell r="IL1050">
            <v>0</v>
          </cell>
          <cell r="IM1050">
            <v>0</v>
          </cell>
          <cell r="IN1050">
            <v>0</v>
          </cell>
          <cell r="IO1050">
            <v>0</v>
          </cell>
          <cell r="IP1050">
            <v>0</v>
          </cell>
          <cell r="IQ1050">
            <v>0</v>
          </cell>
          <cell r="IR1050">
            <v>0</v>
          </cell>
          <cell r="IS1050">
            <v>0</v>
          </cell>
          <cell r="IT1050">
            <v>0</v>
          </cell>
          <cell r="IU1050">
            <v>0</v>
          </cell>
          <cell r="IV1050">
            <v>0</v>
          </cell>
          <cell r="IW1050">
            <v>0</v>
          </cell>
          <cell r="IX1050">
            <v>0</v>
          </cell>
          <cell r="IY1050">
            <v>0</v>
          </cell>
          <cell r="IZ1050">
            <v>0</v>
          </cell>
          <cell r="JA1050">
            <v>0</v>
          </cell>
          <cell r="JB1050">
            <v>0</v>
          </cell>
          <cell r="JC1050">
            <v>0</v>
          </cell>
          <cell r="JD1050">
            <v>0</v>
          </cell>
          <cell r="JE1050">
            <v>0</v>
          </cell>
          <cell r="JF1050">
            <v>0</v>
          </cell>
          <cell r="JG1050">
            <v>0</v>
          </cell>
          <cell r="JH1050">
            <v>0</v>
          </cell>
          <cell r="JI1050">
            <v>0</v>
          </cell>
          <cell r="JJ1050">
            <v>0</v>
          </cell>
          <cell r="JK1050">
            <v>0</v>
          </cell>
          <cell r="JL1050">
            <v>0</v>
          </cell>
          <cell r="JM1050">
            <v>0</v>
          </cell>
          <cell r="JN1050">
            <v>0</v>
          </cell>
          <cell r="JO1050">
            <v>0</v>
          </cell>
          <cell r="JP1050">
            <v>0</v>
          </cell>
          <cell r="JQ1050">
            <v>0</v>
          </cell>
        </row>
        <row r="1051">
          <cell r="D1051" t="str">
            <v>PV_.QF.UTS._.___.Beryl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  <cell r="EE1051">
            <v>0</v>
          </cell>
          <cell r="EF1051">
            <v>0</v>
          </cell>
          <cell r="EG1051">
            <v>0</v>
          </cell>
          <cell r="EH1051">
            <v>0</v>
          </cell>
          <cell r="EI1051">
            <v>0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  <cell r="EN1051">
            <v>0</v>
          </cell>
          <cell r="EO1051">
            <v>0</v>
          </cell>
          <cell r="EP1051">
            <v>0</v>
          </cell>
          <cell r="EQ1051">
            <v>0</v>
          </cell>
          <cell r="ER1051">
            <v>0</v>
          </cell>
          <cell r="ES1051">
            <v>0</v>
          </cell>
          <cell r="ET1051">
            <v>0</v>
          </cell>
          <cell r="EU1051">
            <v>0</v>
          </cell>
          <cell r="EV1051">
            <v>0</v>
          </cell>
          <cell r="EW1051">
            <v>0</v>
          </cell>
          <cell r="EX1051">
            <v>0</v>
          </cell>
          <cell r="EY1051">
            <v>0</v>
          </cell>
          <cell r="EZ1051">
            <v>0</v>
          </cell>
          <cell r="FA1051">
            <v>0</v>
          </cell>
          <cell r="FB1051">
            <v>0</v>
          </cell>
          <cell r="FC1051">
            <v>0</v>
          </cell>
          <cell r="FD1051">
            <v>0</v>
          </cell>
          <cell r="FE1051">
            <v>0</v>
          </cell>
          <cell r="FF1051">
            <v>0</v>
          </cell>
          <cell r="FG1051">
            <v>0</v>
          </cell>
          <cell r="FH1051">
            <v>0</v>
          </cell>
          <cell r="FI1051">
            <v>0</v>
          </cell>
          <cell r="FJ1051">
            <v>0</v>
          </cell>
          <cell r="FK1051">
            <v>0</v>
          </cell>
          <cell r="FL1051">
            <v>0</v>
          </cell>
          <cell r="FM1051">
            <v>0</v>
          </cell>
          <cell r="FN1051">
            <v>0</v>
          </cell>
          <cell r="FO1051">
            <v>0</v>
          </cell>
          <cell r="FP1051">
            <v>0</v>
          </cell>
          <cell r="FQ1051">
            <v>0</v>
          </cell>
          <cell r="FR1051">
            <v>0</v>
          </cell>
          <cell r="FS1051">
            <v>0</v>
          </cell>
          <cell r="FT1051">
            <v>0</v>
          </cell>
          <cell r="FU1051">
            <v>0</v>
          </cell>
          <cell r="FV1051">
            <v>0</v>
          </cell>
          <cell r="FW1051">
            <v>0</v>
          </cell>
          <cell r="FX1051">
            <v>0</v>
          </cell>
          <cell r="FY1051">
            <v>0</v>
          </cell>
          <cell r="FZ1051">
            <v>0</v>
          </cell>
          <cell r="GA1051">
            <v>0</v>
          </cell>
          <cell r="GB1051">
            <v>0</v>
          </cell>
          <cell r="GC1051">
            <v>0</v>
          </cell>
          <cell r="GD1051">
            <v>0</v>
          </cell>
          <cell r="GE1051">
            <v>0</v>
          </cell>
          <cell r="GF1051">
            <v>0</v>
          </cell>
          <cell r="GG1051">
            <v>0</v>
          </cell>
          <cell r="GH1051">
            <v>0</v>
          </cell>
          <cell r="GI1051">
            <v>0</v>
          </cell>
          <cell r="GJ1051">
            <v>0</v>
          </cell>
          <cell r="GK1051">
            <v>0</v>
          </cell>
          <cell r="GL1051">
            <v>0</v>
          </cell>
          <cell r="GM1051">
            <v>0</v>
          </cell>
          <cell r="GN1051">
            <v>0</v>
          </cell>
          <cell r="GO1051">
            <v>0</v>
          </cell>
          <cell r="GP1051">
            <v>0</v>
          </cell>
          <cell r="GQ1051">
            <v>0</v>
          </cell>
          <cell r="GR1051">
            <v>0</v>
          </cell>
          <cell r="GS1051">
            <v>0</v>
          </cell>
          <cell r="GT1051">
            <v>0</v>
          </cell>
          <cell r="GU1051">
            <v>0</v>
          </cell>
          <cell r="GV1051">
            <v>0</v>
          </cell>
          <cell r="GW1051">
            <v>0</v>
          </cell>
          <cell r="GX1051">
            <v>0</v>
          </cell>
          <cell r="GY1051">
            <v>0</v>
          </cell>
          <cell r="GZ1051">
            <v>0</v>
          </cell>
          <cell r="HA1051">
            <v>0</v>
          </cell>
          <cell r="HB1051">
            <v>0</v>
          </cell>
          <cell r="HC1051">
            <v>0</v>
          </cell>
          <cell r="HD1051">
            <v>0</v>
          </cell>
          <cell r="HE1051">
            <v>0</v>
          </cell>
          <cell r="HF1051">
            <v>0</v>
          </cell>
          <cell r="HG1051">
            <v>0</v>
          </cell>
          <cell r="HH1051">
            <v>0</v>
          </cell>
          <cell r="HI1051">
            <v>0</v>
          </cell>
          <cell r="HJ1051">
            <v>0</v>
          </cell>
          <cell r="HK1051">
            <v>0</v>
          </cell>
          <cell r="HL1051">
            <v>0</v>
          </cell>
          <cell r="HM1051">
            <v>0</v>
          </cell>
          <cell r="HN1051">
            <v>0</v>
          </cell>
          <cell r="HO1051">
            <v>0</v>
          </cell>
          <cell r="HP1051">
            <v>0</v>
          </cell>
          <cell r="HQ1051">
            <v>0</v>
          </cell>
          <cell r="HR1051">
            <v>0</v>
          </cell>
          <cell r="HS1051">
            <v>0</v>
          </cell>
          <cell r="HT1051">
            <v>0</v>
          </cell>
          <cell r="HU1051">
            <v>0</v>
          </cell>
          <cell r="HV1051">
            <v>0</v>
          </cell>
          <cell r="HW1051">
            <v>0</v>
          </cell>
          <cell r="HX1051">
            <v>0</v>
          </cell>
          <cell r="HY1051">
            <v>0</v>
          </cell>
          <cell r="HZ1051">
            <v>0</v>
          </cell>
          <cell r="IA1051">
            <v>0</v>
          </cell>
          <cell r="IB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>
            <v>0</v>
          </cell>
          <cell r="II1051">
            <v>0</v>
          </cell>
          <cell r="IJ1051">
            <v>0</v>
          </cell>
          <cell r="IK1051">
            <v>0</v>
          </cell>
          <cell r="IL1051">
            <v>0</v>
          </cell>
          <cell r="IM1051">
            <v>0</v>
          </cell>
          <cell r="IN1051">
            <v>0</v>
          </cell>
          <cell r="IO1051">
            <v>0</v>
          </cell>
          <cell r="IP1051">
            <v>0</v>
          </cell>
          <cell r="IQ1051">
            <v>0</v>
          </cell>
          <cell r="IR1051">
            <v>0</v>
          </cell>
          <cell r="IS1051">
            <v>0</v>
          </cell>
          <cell r="IT1051">
            <v>0</v>
          </cell>
          <cell r="IU1051">
            <v>0</v>
          </cell>
          <cell r="IV1051">
            <v>0</v>
          </cell>
          <cell r="IW1051">
            <v>0</v>
          </cell>
          <cell r="IX1051">
            <v>0</v>
          </cell>
          <cell r="IY1051">
            <v>0</v>
          </cell>
          <cell r="IZ1051">
            <v>0</v>
          </cell>
          <cell r="JA1051">
            <v>0</v>
          </cell>
          <cell r="JB1051">
            <v>0</v>
          </cell>
          <cell r="JC1051">
            <v>0</v>
          </cell>
          <cell r="JD1051">
            <v>0</v>
          </cell>
          <cell r="JE1051">
            <v>0</v>
          </cell>
          <cell r="JF1051">
            <v>0</v>
          </cell>
          <cell r="JG1051">
            <v>0</v>
          </cell>
          <cell r="JH1051">
            <v>0</v>
          </cell>
          <cell r="JI1051">
            <v>0</v>
          </cell>
          <cell r="JJ1051">
            <v>0</v>
          </cell>
          <cell r="JK1051">
            <v>0</v>
          </cell>
          <cell r="JL1051">
            <v>0</v>
          </cell>
          <cell r="JM1051">
            <v>0</v>
          </cell>
          <cell r="JN1051">
            <v>0</v>
          </cell>
          <cell r="JO1051">
            <v>0</v>
          </cell>
          <cell r="JP1051">
            <v>0</v>
          </cell>
          <cell r="JQ1051">
            <v>0</v>
          </cell>
        </row>
        <row r="1052">
          <cell r="D1052" t="str">
            <v>PV_.QF.UTS._.___.Buckhorn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  <cell r="EE1052">
            <v>0</v>
          </cell>
          <cell r="EF1052">
            <v>0</v>
          </cell>
          <cell r="EG1052">
            <v>0</v>
          </cell>
          <cell r="EH1052">
            <v>0</v>
          </cell>
          <cell r="EI1052">
            <v>0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  <cell r="EN1052">
            <v>0</v>
          </cell>
          <cell r="EO1052">
            <v>0</v>
          </cell>
          <cell r="EP1052">
            <v>0</v>
          </cell>
          <cell r="EQ1052">
            <v>0</v>
          </cell>
          <cell r="ER1052">
            <v>0</v>
          </cell>
          <cell r="ES1052">
            <v>0</v>
          </cell>
          <cell r="ET1052">
            <v>0</v>
          </cell>
          <cell r="EU1052">
            <v>0</v>
          </cell>
          <cell r="EV1052">
            <v>0</v>
          </cell>
          <cell r="EW1052">
            <v>0</v>
          </cell>
          <cell r="EX1052">
            <v>0</v>
          </cell>
          <cell r="EY1052">
            <v>0</v>
          </cell>
          <cell r="EZ1052">
            <v>0</v>
          </cell>
          <cell r="FA1052">
            <v>0</v>
          </cell>
          <cell r="FB1052">
            <v>0</v>
          </cell>
          <cell r="FC1052">
            <v>0</v>
          </cell>
          <cell r="FD1052">
            <v>0</v>
          </cell>
          <cell r="FE1052">
            <v>0</v>
          </cell>
          <cell r="FF1052">
            <v>0</v>
          </cell>
          <cell r="FG1052">
            <v>0</v>
          </cell>
          <cell r="FH1052">
            <v>0</v>
          </cell>
          <cell r="FI1052">
            <v>0</v>
          </cell>
          <cell r="FJ1052">
            <v>0</v>
          </cell>
          <cell r="FK1052">
            <v>0</v>
          </cell>
          <cell r="FL1052">
            <v>0</v>
          </cell>
          <cell r="FM1052">
            <v>0</v>
          </cell>
          <cell r="FN1052">
            <v>0</v>
          </cell>
          <cell r="FO1052">
            <v>0</v>
          </cell>
          <cell r="FP1052">
            <v>0</v>
          </cell>
          <cell r="FQ1052">
            <v>0</v>
          </cell>
          <cell r="FR1052">
            <v>0</v>
          </cell>
          <cell r="FS1052">
            <v>0</v>
          </cell>
          <cell r="FT1052">
            <v>0</v>
          </cell>
          <cell r="FU1052">
            <v>0</v>
          </cell>
          <cell r="FV1052">
            <v>0</v>
          </cell>
          <cell r="FW1052">
            <v>0</v>
          </cell>
          <cell r="FX1052">
            <v>0</v>
          </cell>
          <cell r="FY1052">
            <v>0</v>
          </cell>
          <cell r="FZ1052">
            <v>0</v>
          </cell>
          <cell r="GA1052">
            <v>0</v>
          </cell>
          <cell r="GB1052">
            <v>0</v>
          </cell>
          <cell r="GC1052">
            <v>0</v>
          </cell>
          <cell r="GD1052">
            <v>0</v>
          </cell>
          <cell r="GE1052">
            <v>0</v>
          </cell>
          <cell r="GF1052">
            <v>0</v>
          </cell>
          <cell r="GG1052">
            <v>0</v>
          </cell>
          <cell r="GH1052">
            <v>0</v>
          </cell>
          <cell r="GI1052">
            <v>0</v>
          </cell>
          <cell r="GJ1052">
            <v>0</v>
          </cell>
          <cell r="GK1052">
            <v>0</v>
          </cell>
          <cell r="GL1052">
            <v>0</v>
          </cell>
          <cell r="GM1052">
            <v>0</v>
          </cell>
          <cell r="GN1052">
            <v>0</v>
          </cell>
          <cell r="GO1052">
            <v>0</v>
          </cell>
          <cell r="GP1052">
            <v>0</v>
          </cell>
          <cell r="GQ1052">
            <v>0</v>
          </cell>
          <cell r="GR1052">
            <v>0</v>
          </cell>
          <cell r="GS1052">
            <v>0</v>
          </cell>
          <cell r="GT1052">
            <v>0</v>
          </cell>
          <cell r="GU1052">
            <v>0</v>
          </cell>
          <cell r="GV1052">
            <v>0</v>
          </cell>
          <cell r="GW1052">
            <v>0</v>
          </cell>
          <cell r="GX1052">
            <v>0</v>
          </cell>
          <cell r="GY1052">
            <v>0</v>
          </cell>
          <cell r="GZ1052">
            <v>0</v>
          </cell>
          <cell r="HA1052">
            <v>0</v>
          </cell>
          <cell r="HB1052">
            <v>0</v>
          </cell>
          <cell r="HC1052">
            <v>0</v>
          </cell>
          <cell r="HD1052">
            <v>0</v>
          </cell>
          <cell r="HE1052">
            <v>0</v>
          </cell>
          <cell r="HF1052">
            <v>0</v>
          </cell>
          <cell r="HG1052">
            <v>0</v>
          </cell>
          <cell r="HH1052">
            <v>0</v>
          </cell>
          <cell r="HI1052">
            <v>0</v>
          </cell>
          <cell r="HJ1052">
            <v>0</v>
          </cell>
          <cell r="HK1052">
            <v>0</v>
          </cell>
          <cell r="HL1052">
            <v>0</v>
          </cell>
          <cell r="HM1052">
            <v>0</v>
          </cell>
          <cell r="HN1052">
            <v>0</v>
          </cell>
          <cell r="HO1052">
            <v>0</v>
          </cell>
          <cell r="HP1052">
            <v>0</v>
          </cell>
          <cell r="HQ1052">
            <v>0</v>
          </cell>
          <cell r="HR1052">
            <v>0</v>
          </cell>
          <cell r="HS1052">
            <v>0</v>
          </cell>
          <cell r="HT1052">
            <v>0</v>
          </cell>
          <cell r="HU1052">
            <v>0</v>
          </cell>
          <cell r="HV1052">
            <v>0</v>
          </cell>
          <cell r="HW1052">
            <v>0</v>
          </cell>
          <cell r="HX1052">
            <v>0</v>
          </cell>
          <cell r="HY1052">
            <v>0</v>
          </cell>
          <cell r="HZ1052">
            <v>0</v>
          </cell>
          <cell r="IA1052">
            <v>0</v>
          </cell>
          <cell r="IB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>
            <v>0</v>
          </cell>
          <cell r="II1052">
            <v>0</v>
          </cell>
          <cell r="IJ1052">
            <v>0</v>
          </cell>
          <cell r="IK1052">
            <v>0</v>
          </cell>
          <cell r="IL1052">
            <v>0</v>
          </cell>
          <cell r="IM1052">
            <v>0</v>
          </cell>
          <cell r="IN1052">
            <v>0</v>
          </cell>
          <cell r="IO1052">
            <v>0</v>
          </cell>
          <cell r="IP1052">
            <v>0</v>
          </cell>
          <cell r="IQ1052">
            <v>0</v>
          </cell>
          <cell r="IR1052">
            <v>0</v>
          </cell>
          <cell r="IS1052">
            <v>0</v>
          </cell>
          <cell r="IT1052">
            <v>0</v>
          </cell>
          <cell r="IU1052">
            <v>0</v>
          </cell>
          <cell r="IV1052">
            <v>0</v>
          </cell>
          <cell r="IW1052">
            <v>0</v>
          </cell>
          <cell r="IX1052">
            <v>0</v>
          </cell>
          <cell r="IY1052">
            <v>0</v>
          </cell>
          <cell r="IZ1052">
            <v>0</v>
          </cell>
          <cell r="JA1052">
            <v>0</v>
          </cell>
          <cell r="JB1052">
            <v>0</v>
          </cell>
          <cell r="JC1052">
            <v>0</v>
          </cell>
          <cell r="JD1052">
            <v>0</v>
          </cell>
          <cell r="JE1052">
            <v>0</v>
          </cell>
          <cell r="JF1052">
            <v>0</v>
          </cell>
          <cell r="JG1052">
            <v>0</v>
          </cell>
          <cell r="JH1052">
            <v>0</v>
          </cell>
          <cell r="JI1052">
            <v>0</v>
          </cell>
          <cell r="JJ1052">
            <v>0</v>
          </cell>
          <cell r="JK1052">
            <v>0</v>
          </cell>
          <cell r="JL1052">
            <v>0</v>
          </cell>
          <cell r="JM1052">
            <v>0</v>
          </cell>
          <cell r="JN1052">
            <v>0</v>
          </cell>
          <cell r="JO1052">
            <v>0</v>
          </cell>
          <cell r="JP1052">
            <v>0</v>
          </cell>
          <cell r="JQ1052">
            <v>0</v>
          </cell>
        </row>
        <row r="1053">
          <cell r="D1053" t="str">
            <v>PV_.QF.UTS._.___.CedarValley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  <cell r="EN1053">
            <v>0</v>
          </cell>
          <cell r="EO1053">
            <v>0</v>
          </cell>
          <cell r="EP1053">
            <v>0</v>
          </cell>
          <cell r="EQ1053">
            <v>0</v>
          </cell>
          <cell r="ER1053">
            <v>0</v>
          </cell>
          <cell r="ES1053">
            <v>0</v>
          </cell>
          <cell r="ET1053">
            <v>0</v>
          </cell>
          <cell r="EU1053">
            <v>0</v>
          </cell>
          <cell r="EV1053">
            <v>0</v>
          </cell>
          <cell r="EW1053">
            <v>0</v>
          </cell>
          <cell r="EX1053">
            <v>0</v>
          </cell>
          <cell r="EY1053">
            <v>0</v>
          </cell>
          <cell r="EZ1053">
            <v>0</v>
          </cell>
          <cell r="FA1053">
            <v>0</v>
          </cell>
          <cell r="FB1053">
            <v>0</v>
          </cell>
          <cell r="FC1053">
            <v>0</v>
          </cell>
          <cell r="FD1053">
            <v>0</v>
          </cell>
          <cell r="FE1053">
            <v>0</v>
          </cell>
          <cell r="FF1053">
            <v>0</v>
          </cell>
          <cell r="FG1053">
            <v>0</v>
          </cell>
          <cell r="FH1053">
            <v>0</v>
          </cell>
          <cell r="FI1053">
            <v>0</v>
          </cell>
          <cell r="FJ1053">
            <v>0</v>
          </cell>
          <cell r="FK1053">
            <v>0</v>
          </cell>
          <cell r="FL1053">
            <v>0</v>
          </cell>
          <cell r="FM1053">
            <v>0</v>
          </cell>
          <cell r="FN1053">
            <v>0</v>
          </cell>
          <cell r="FO1053">
            <v>0</v>
          </cell>
          <cell r="FP1053">
            <v>0</v>
          </cell>
          <cell r="FQ1053">
            <v>0</v>
          </cell>
          <cell r="FR1053">
            <v>0</v>
          </cell>
          <cell r="FS1053">
            <v>0</v>
          </cell>
          <cell r="FT1053">
            <v>0</v>
          </cell>
          <cell r="FU1053">
            <v>0</v>
          </cell>
          <cell r="FV1053">
            <v>0</v>
          </cell>
          <cell r="FW1053">
            <v>0</v>
          </cell>
          <cell r="FX1053">
            <v>0</v>
          </cell>
          <cell r="FY1053">
            <v>0</v>
          </cell>
          <cell r="FZ1053">
            <v>0</v>
          </cell>
          <cell r="GA1053">
            <v>0</v>
          </cell>
          <cell r="GB1053">
            <v>0</v>
          </cell>
          <cell r="GC1053">
            <v>0</v>
          </cell>
          <cell r="GD1053">
            <v>0</v>
          </cell>
          <cell r="GE1053">
            <v>0</v>
          </cell>
          <cell r="GF1053">
            <v>0</v>
          </cell>
          <cell r="GG1053">
            <v>0</v>
          </cell>
          <cell r="GH1053">
            <v>0</v>
          </cell>
          <cell r="GI1053">
            <v>0</v>
          </cell>
          <cell r="GJ1053">
            <v>0</v>
          </cell>
          <cell r="GK1053">
            <v>0</v>
          </cell>
          <cell r="GL1053">
            <v>0</v>
          </cell>
          <cell r="GM1053">
            <v>0</v>
          </cell>
          <cell r="GN1053">
            <v>0</v>
          </cell>
          <cell r="GO1053">
            <v>0</v>
          </cell>
          <cell r="GP1053">
            <v>0</v>
          </cell>
          <cell r="GQ1053">
            <v>0</v>
          </cell>
          <cell r="GR1053">
            <v>0</v>
          </cell>
          <cell r="GS1053">
            <v>0</v>
          </cell>
          <cell r="GT1053">
            <v>0</v>
          </cell>
          <cell r="GU1053">
            <v>0</v>
          </cell>
          <cell r="GV1053">
            <v>0</v>
          </cell>
          <cell r="GW1053">
            <v>0</v>
          </cell>
          <cell r="GX1053">
            <v>0</v>
          </cell>
          <cell r="GY1053">
            <v>0</v>
          </cell>
          <cell r="GZ1053">
            <v>0</v>
          </cell>
          <cell r="HA1053">
            <v>0</v>
          </cell>
          <cell r="HB1053">
            <v>0</v>
          </cell>
          <cell r="HC1053">
            <v>0</v>
          </cell>
          <cell r="HD1053">
            <v>0</v>
          </cell>
          <cell r="HE1053">
            <v>0</v>
          </cell>
          <cell r="HF1053">
            <v>0</v>
          </cell>
          <cell r="HG1053">
            <v>0</v>
          </cell>
          <cell r="HH1053">
            <v>0</v>
          </cell>
          <cell r="HI1053">
            <v>0</v>
          </cell>
          <cell r="HJ1053">
            <v>0</v>
          </cell>
          <cell r="HK1053">
            <v>0</v>
          </cell>
          <cell r="HL1053">
            <v>0</v>
          </cell>
          <cell r="HM1053">
            <v>0</v>
          </cell>
          <cell r="HN1053">
            <v>0</v>
          </cell>
          <cell r="HO1053">
            <v>0</v>
          </cell>
          <cell r="HP1053">
            <v>0</v>
          </cell>
          <cell r="HQ1053">
            <v>0</v>
          </cell>
          <cell r="HR1053">
            <v>0</v>
          </cell>
          <cell r="HS1053">
            <v>0</v>
          </cell>
          <cell r="HT1053">
            <v>0</v>
          </cell>
          <cell r="HU1053">
            <v>0</v>
          </cell>
          <cell r="HV1053">
            <v>0</v>
          </cell>
          <cell r="HW1053">
            <v>0</v>
          </cell>
          <cell r="HX1053">
            <v>0</v>
          </cell>
          <cell r="HY1053">
            <v>0</v>
          </cell>
          <cell r="HZ1053">
            <v>0</v>
          </cell>
          <cell r="IA1053">
            <v>0</v>
          </cell>
          <cell r="IB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>
            <v>0</v>
          </cell>
          <cell r="II1053">
            <v>0</v>
          </cell>
          <cell r="IJ1053">
            <v>0</v>
          </cell>
          <cell r="IK1053">
            <v>0</v>
          </cell>
          <cell r="IL1053">
            <v>0</v>
          </cell>
          <cell r="IM1053">
            <v>0</v>
          </cell>
          <cell r="IN1053">
            <v>0</v>
          </cell>
          <cell r="IO1053">
            <v>0</v>
          </cell>
          <cell r="IP1053">
            <v>0</v>
          </cell>
          <cell r="IQ1053">
            <v>0</v>
          </cell>
          <cell r="IR1053">
            <v>0</v>
          </cell>
          <cell r="IS1053">
            <v>0</v>
          </cell>
          <cell r="IT1053">
            <v>0</v>
          </cell>
          <cell r="IU1053">
            <v>0</v>
          </cell>
          <cell r="IV1053">
            <v>0</v>
          </cell>
          <cell r="IW1053">
            <v>0</v>
          </cell>
          <cell r="IX1053">
            <v>0</v>
          </cell>
          <cell r="IY1053">
            <v>0</v>
          </cell>
          <cell r="IZ1053">
            <v>0</v>
          </cell>
          <cell r="JA1053">
            <v>0</v>
          </cell>
          <cell r="JB1053">
            <v>0</v>
          </cell>
          <cell r="JC1053">
            <v>0</v>
          </cell>
          <cell r="JD1053">
            <v>0</v>
          </cell>
          <cell r="JE1053">
            <v>0</v>
          </cell>
          <cell r="JF1053">
            <v>0</v>
          </cell>
          <cell r="JG1053">
            <v>0</v>
          </cell>
          <cell r="JH1053">
            <v>0</v>
          </cell>
          <cell r="JI1053">
            <v>0</v>
          </cell>
          <cell r="JJ1053">
            <v>0</v>
          </cell>
          <cell r="JK1053">
            <v>0</v>
          </cell>
          <cell r="JL1053">
            <v>0</v>
          </cell>
          <cell r="JM1053">
            <v>0</v>
          </cell>
          <cell r="JN1053">
            <v>0</v>
          </cell>
          <cell r="JO1053">
            <v>0</v>
          </cell>
          <cell r="JP1053">
            <v>0</v>
          </cell>
          <cell r="JQ1053">
            <v>0</v>
          </cell>
        </row>
        <row r="1054">
          <cell r="D1054" t="str">
            <v>PV_.QF.UTS._.___.Enterprise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  <cell r="EN1054">
            <v>0</v>
          </cell>
          <cell r="EO1054">
            <v>0</v>
          </cell>
          <cell r="EP1054">
            <v>0</v>
          </cell>
          <cell r="EQ1054">
            <v>0</v>
          </cell>
          <cell r="ER1054">
            <v>0</v>
          </cell>
          <cell r="ES1054">
            <v>0</v>
          </cell>
          <cell r="ET1054">
            <v>0</v>
          </cell>
          <cell r="EU1054">
            <v>0</v>
          </cell>
          <cell r="EV1054">
            <v>0</v>
          </cell>
          <cell r="EW1054">
            <v>0</v>
          </cell>
          <cell r="EX1054">
            <v>0</v>
          </cell>
          <cell r="EY1054">
            <v>0</v>
          </cell>
          <cell r="EZ1054">
            <v>0</v>
          </cell>
          <cell r="FA1054">
            <v>0</v>
          </cell>
          <cell r="FB1054">
            <v>0</v>
          </cell>
          <cell r="FC1054">
            <v>0</v>
          </cell>
          <cell r="FD1054">
            <v>0</v>
          </cell>
          <cell r="FE1054">
            <v>0</v>
          </cell>
          <cell r="FF1054">
            <v>0</v>
          </cell>
          <cell r="FG1054">
            <v>0</v>
          </cell>
          <cell r="FH1054">
            <v>0</v>
          </cell>
          <cell r="FI1054">
            <v>0</v>
          </cell>
          <cell r="FJ1054">
            <v>0</v>
          </cell>
          <cell r="FK1054">
            <v>0</v>
          </cell>
          <cell r="FL1054">
            <v>0</v>
          </cell>
          <cell r="FM1054">
            <v>0</v>
          </cell>
          <cell r="FN1054">
            <v>0</v>
          </cell>
          <cell r="FO1054">
            <v>0</v>
          </cell>
          <cell r="FP1054">
            <v>0</v>
          </cell>
          <cell r="FQ1054">
            <v>0</v>
          </cell>
          <cell r="FR1054">
            <v>0</v>
          </cell>
          <cell r="FS1054">
            <v>0</v>
          </cell>
          <cell r="FT1054">
            <v>0</v>
          </cell>
          <cell r="FU1054">
            <v>0</v>
          </cell>
          <cell r="FV1054">
            <v>0</v>
          </cell>
          <cell r="FW1054">
            <v>0</v>
          </cell>
          <cell r="FX1054">
            <v>0</v>
          </cell>
          <cell r="FY1054">
            <v>0</v>
          </cell>
          <cell r="FZ1054">
            <v>0</v>
          </cell>
          <cell r="GA1054">
            <v>0</v>
          </cell>
          <cell r="GB1054">
            <v>0</v>
          </cell>
          <cell r="GC1054">
            <v>0</v>
          </cell>
          <cell r="GD1054">
            <v>0</v>
          </cell>
          <cell r="GE1054">
            <v>0</v>
          </cell>
          <cell r="GF1054">
            <v>0</v>
          </cell>
          <cell r="GG1054">
            <v>0</v>
          </cell>
          <cell r="GH1054">
            <v>0</v>
          </cell>
          <cell r="GI1054">
            <v>0</v>
          </cell>
          <cell r="GJ1054">
            <v>0</v>
          </cell>
          <cell r="GK1054">
            <v>0</v>
          </cell>
          <cell r="GL1054">
            <v>0</v>
          </cell>
          <cell r="GM1054">
            <v>0</v>
          </cell>
          <cell r="GN1054">
            <v>0</v>
          </cell>
          <cell r="GO1054">
            <v>0</v>
          </cell>
          <cell r="GP1054">
            <v>0</v>
          </cell>
          <cell r="GQ1054">
            <v>0</v>
          </cell>
          <cell r="GR1054">
            <v>0</v>
          </cell>
          <cell r="GS1054">
            <v>0</v>
          </cell>
          <cell r="GT1054">
            <v>0</v>
          </cell>
          <cell r="GU1054">
            <v>0</v>
          </cell>
          <cell r="GV1054">
            <v>0</v>
          </cell>
          <cell r="GW1054">
            <v>0</v>
          </cell>
          <cell r="GX1054">
            <v>0</v>
          </cell>
          <cell r="GY1054">
            <v>0</v>
          </cell>
          <cell r="GZ1054">
            <v>0</v>
          </cell>
          <cell r="HA1054">
            <v>0</v>
          </cell>
          <cell r="HB1054">
            <v>0</v>
          </cell>
          <cell r="HC1054">
            <v>0</v>
          </cell>
          <cell r="HD1054">
            <v>0</v>
          </cell>
          <cell r="HE1054">
            <v>0</v>
          </cell>
          <cell r="HF1054">
            <v>0</v>
          </cell>
          <cell r="HG1054">
            <v>0</v>
          </cell>
          <cell r="HH1054">
            <v>0</v>
          </cell>
          <cell r="HI1054">
            <v>0</v>
          </cell>
          <cell r="HJ1054">
            <v>0</v>
          </cell>
          <cell r="HK1054">
            <v>0</v>
          </cell>
          <cell r="HL1054">
            <v>0</v>
          </cell>
          <cell r="HM1054">
            <v>0</v>
          </cell>
          <cell r="HN1054">
            <v>0</v>
          </cell>
          <cell r="HO1054">
            <v>0</v>
          </cell>
          <cell r="HP1054">
            <v>0</v>
          </cell>
          <cell r="HQ1054">
            <v>0</v>
          </cell>
          <cell r="HR1054">
            <v>0</v>
          </cell>
          <cell r="HS1054">
            <v>0</v>
          </cell>
          <cell r="HT1054">
            <v>0</v>
          </cell>
          <cell r="HU1054">
            <v>0</v>
          </cell>
          <cell r="HV1054">
            <v>0</v>
          </cell>
          <cell r="HW1054">
            <v>0</v>
          </cell>
          <cell r="HX1054">
            <v>0</v>
          </cell>
          <cell r="HY1054">
            <v>0</v>
          </cell>
          <cell r="HZ1054">
            <v>0</v>
          </cell>
          <cell r="IA1054">
            <v>0</v>
          </cell>
          <cell r="IB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>
            <v>0</v>
          </cell>
          <cell r="II1054">
            <v>0</v>
          </cell>
          <cell r="IJ1054">
            <v>0</v>
          </cell>
          <cell r="IK1054">
            <v>0</v>
          </cell>
          <cell r="IL1054">
            <v>0</v>
          </cell>
          <cell r="IM1054">
            <v>0</v>
          </cell>
          <cell r="IN1054">
            <v>0</v>
          </cell>
          <cell r="IO1054">
            <v>0</v>
          </cell>
          <cell r="IP1054">
            <v>0</v>
          </cell>
          <cell r="IQ1054">
            <v>0</v>
          </cell>
          <cell r="IR1054">
            <v>0</v>
          </cell>
          <cell r="IS1054">
            <v>0</v>
          </cell>
          <cell r="IT1054">
            <v>0</v>
          </cell>
          <cell r="IU1054">
            <v>0</v>
          </cell>
          <cell r="IV1054">
            <v>0</v>
          </cell>
          <cell r="IW1054">
            <v>0</v>
          </cell>
          <cell r="IX1054">
            <v>0</v>
          </cell>
          <cell r="IY1054">
            <v>0</v>
          </cell>
          <cell r="IZ1054">
            <v>0</v>
          </cell>
          <cell r="JA1054">
            <v>0</v>
          </cell>
          <cell r="JB1054">
            <v>0</v>
          </cell>
          <cell r="JC1054">
            <v>0</v>
          </cell>
          <cell r="JD1054">
            <v>0</v>
          </cell>
          <cell r="JE1054">
            <v>0</v>
          </cell>
          <cell r="JF1054">
            <v>0</v>
          </cell>
          <cell r="JG1054">
            <v>0</v>
          </cell>
          <cell r="JH1054">
            <v>0</v>
          </cell>
          <cell r="JI1054">
            <v>0</v>
          </cell>
          <cell r="JJ1054">
            <v>0</v>
          </cell>
          <cell r="JK1054">
            <v>0</v>
          </cell>
          <cell r="JL1054">
            <v>0</v>
          </cell>
          <cell r="JM1054">
            <v>0</v>
          </cell>
          <cell r="JN1054">
            <v>0</v>
          </cell>
          <cell r="JO1054">
            <v>0</v>
          </cell>
          <cell r="JP1054">
            <v>0</v>
          </cell>
          <cell r="JQ1054">
            <v>0</v>
          </cell>
        </row>
        <row r="1055">
          <cell r="D1055" t="str">
            <v>PV_.QF.UTS._.___.Escalante I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  <cell r="EE1055">
            <v>0</v>
          </cell>
          <cell r="EF1055">
            <v>0</v>
          </cell>
          <cell r="EG1055">
            <v>0</v>
          </cell>
          <cell r="EH1055">
            <v>0</v>
          </cell>
          <cell r="EI1055">
            <v>0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  <cell r="EN1055">
            <v>0</v>
          </cell>
          <cell r="EO1055">
            <v>0</v>
          </cell>
          <cell r="EP1055">
            <v>0</v>
          </cell>
          <cell r="EQ1055">
            <v>0</v>
          </cell>
          <cell r="ER1055">
            <v>0</v>
          </cell>
          <cell r="ES1055">
            <v>0</v>
          </cell>
          <cell r="ET1055">
            <v>0</v>
          </cell>
          <cell r="EU1055">
            <v>0</v>
          </cell>
          <cell r="EV1055">
            <v>0</v>
          </cell>
          <cell r="EW1055">
            <v>0</v>
          </cell>
          <cell r="EX1055">
            <v>0</v>
          </cell>
          <cell r="EY1055">
            <v>0</v>
          </cell>
          <cell r="EZ1055">
            <v>0</v>
          </cell>
          <cell r="FA1055">
            <v>0</v>
          </cell>
          <cell r="FB1055">
            <v>0</v>
          </cell>
          <cell r="FC1055">
            <v>0</v>
          </cell>
          <cell r="FD1055">
            <v>0</v>
          </cell>
          <cell r="FE1055">
            <v>0</v>
          </cell>
          <cell r="FF1055">
            <v>0</v>
          </cell>
          <cell r="FG1055">
            <v>0</v>
          </cell>
          <cell r="FH1055">
            <v>0</v>
          </cell>
          <cell r="FI1055">
            <v>0</v>
          </cell>
          <cell r="FJ1055">
            <v>0</v>
          </cell>
          <cell r="FK1055">
            <v>0</v>
          </cell>
          <cell r="FL1055">
            <v>0</v>
          </cell>
          <cell r="FM1055">
            <v>0</v>
          </cell>
          <cell r="FN1055">
            <v>0</v>
          </cell>
          <cell r="FO1055">
            <v>0</v>
          </cell>
          <cell r="FP1055">
            <v>0</v>
          </cell>
          <cell r="FQ1055">
            <v>0</v>
          </cell>
          <cell r="FR1055">
            <v>0</v>
          </cell>
          <cell r="FS1055">
            <v>0</v>
          </cell>
          <cell r="FT1055">
            <v>0</v>
          </cell>
          <cell r="FU1055">
            <v>0</v>
          </cell>
          <cell r="FV1055">
            <v>0</v>
          </cell>
          <cell r="FW1055">
            <v>0</v>
          </cell>
          <cell r="FX1055">
            <v>0</v>
          </cell>
          <cell r="FY1055">
            <v>0</v>
          </cell>
          <cell r="FZ1055">
            <v>0</v>
          </cell>
          <cell r="GA1055">
            <v>0</v>
          </cell>
          <cell r="GB1055">
            <v>0</v>
          </cell>
          <cell r="GC1055">
            <v>0</v>
          </cell>
          <cell r="GD1055">
            <v>0</v>
          </cell>
          <cell r="GE1055">
            <v>0</v>
          </cell>
          <cell r="GF1055">
            <v>0</v>
          </cell>
          <cell r="GG1055">
            <v>0</v>
          </cell>
          <cell r="GH1055">
            <v>0</v>
          </cell>
          <cell r="GI1055">
            <v>0</v>
          </cell>
          <cell r="GJ1055">
            <v>0</v>
          </cell>
          <cell r="GK1055">
            <v>0</v>
          </cell>
          <cell r="GL1055">
            <v>0</v>
          </cell>
          <cell r="GM1055">
            <v>0</v>
          </cell>
          <cell r="GN1055">
            <v>0</v>
          </cell>
          <cell r="GO1055">
            <v>0</v>
          </cell>
          <cell r="GP1055">
            <v>0</v>
          </cell>
          <cell r="GQ1055">
            <v>0</v>
          </cell>
          <cell r="GR1055">
            <v>0</v>
          </cell>
          <cell r="GS1055">
            <v>0</v>
          </cell>
          <cell r="GT1055">
            <v>0</v>
          </cell>
          <cell r="GU1055">
            <v>0</v>
          </cell>
          <cell r="GV1055">
            <v>0</v>
          </cell>
          <cell r="GW1055">
            <v>0</v>
          </cell>
          <cell r="GX1055">
            <v>0</v>
          </cell>
          <cell r="GY1055">
            <v>0</v>
          </cell>
          <cell r="GZ1055">
            <v>0</v>
          </cell>
          <cell r="HA1055">
            <v>0</v>
          </cell>
          <cell r="HB1055">
            <v>0</v>
          </cell>
          <cell r="HC1055">
            <v>0</v>
          </cell>
          <cell r="HD1055">
            <v>0</v>
          </cell>
          <cell r="HE1055">
            <v>0</v>
          </cell>
          <cell r="HF1055">
            <v>0</v>
          </cell>
          <cell r="HG1055">
            <v>0</v>
          </cell>
          <cell r="HH1055">
            <v>0</v>
          </cell>
          <cell r="HI1055">
            <v>0</v>
          </cell>
          <cell r="HJ1055">
            <v>0</v>
          </cell>
          <cell r="HK1055">
            <v>0</v>
          </cell>
          <cell r="HL1055">
            <v>0</v>
          </cell>
          <cell r="HM1055">
            <v>0</v>
          </cell>
          <cell r="HN1055">
            <v>0</v>
          </cell>
          <cell r="HO1055">
            <v>0</v>
          </cell>
          <cell r="HP1055">
            <v>0</v>
          </cell>
          <cell r="HQ1055">
            <v>0</v>
          </cell>
          <cell r="HR1055">
            <v>0</v>
          </cell>
          <cell r="HS1055">
            <v>0</v>
          </cell>
          <cell r="HT1055">
            <v>0</v>
          </cell>
          <cell r="HU1055">
            <v>0</v>
          </cell>
          <cell r="HV1055">
            <v>0</v>
          </cell>
          <cell r="HW1055">
            <v>0</v>
          </cell>
          <cell r="HX1055">
            <v>0</v>
          </cell>
          <cell r="HY1055">
            <v>0</v>
          </cell>
          <cell r="HZ1055">
            <v>0</v>
          </cell>
          <cell r="IA1055">
            <v>0</v>
          </cell>
          <cell r="IB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>
            <v>0</v>
          </cell>
          <cell r="II1055">
            <v>0</v>
          </cell>
          <cell r="IJ1055">
            <v>0</v>
          </cell>
          <cell r="IK1055">
            <v>0</v>
          </cell>
          <cell r="IL1055">
            <v>0</v>
          </cell>
          <cell r="IM1055">
            <v>0</v>
          </cell>
          <cell r="IN1055">
            <v>0</v>
          </cell>
          <cell r="IO1055">
            <v>0</v>
          </cell>
          <cell r="IP1055">
            <v>0</v>
          </cell>
          <cell r="IQ1055">
            <v>0</v>
          </cell>
          <cell r="IR1055">
            <v>0</v>
          </cell>
          <cell r="IS1055">
            <v>0</v>
          </cell>
          <cell r="IT1055">
            <v>0</v>
          </cell>
          <cell r="IU1055">
            <v>0</v>
          </cell>
          <cell r="IV1055">
            <v>0</v>
          </cell>
          <cell r="IW1055">
            <v>0</v>
          </cell>
          <cell r="IX1055">
            <v>0</v>
          </cell>
          <cell r="IY1055">
            <v>0</v>
          </cell>
          <cell r="IZ1055">
            <v>0</v>
          </cell>
          <cell r="JA1055">
            <v>0</v>
          </cell>
          <cell r="JB1055">
            <v>0</v>
          </cell>
          <cell r="JC1055">
            <v>0</v>
          </cell>
          <cell r="JD1055">
            <v>0</v>
          </cell>
          <cell r="JE1055">
            <v>0</v>
          </cell>
          <cell r="JF1055">
            <v>0</v>
          </cell>
          <cell r="JG1055">
            <v>0</v>
          </cell>
          <cell r="JH1055">
            <v>0</v>
          </cell>
          <cell r="JI1055">
            <v>0</v>
          </cell>
          <cell r="JJ1055">
            <v>0</v>
          </cell>
          <cell r="JK1055">
            <v>0</v>
          </cell>
          <cell r="JL1055">
            <v>0</v>
          </cell>
          <cell r="JM1055">
            <v>0</v>
          </cell>
          <cell r="JN1055">
            <v>0</v>
          </cell>
          <cell r="JO1055">
            <v>0</v>
          </cell>
          <cell r="JP1055">
            <v>0</v>
          </cell>
          <cell r="JQ1055">
            <v>0</v>
          </cell>
        </row>
        <row r="1056">
          <cell r="D1056" t="str">
            <v>PV_.QF.UTS._.___.Escalante II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0</v>
          </cell>
          <cell r="FE1056">
            <v>0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0</v>
          </cell>
          <cell r="FW1056">
            <v>0</v>
          </cell>
          <cell r="FX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G1056">
            <v>0</v>
          </cell>
          <cell r="GH1056">
            <v>0</v>
          </cell>
          <cell r="GI1056">
            <v>0</v>
          </cell>
          <cell r="GJ1056">
            <v>0</v>
          </cell>
          <cell r="GK1056">
            <v>0</v>
          </cell>
          <cell r="GL1056">
            <v>0</v>
          </cell>
          <cell r="GM1056">
            <v>0</v>
          </cell>
          <cell r="GN1056">
            <v>0</v>
          </cell>
          <cell r="GO1056">
            <v>0</v>
          </cell>
          <cell r="GP1056">
            <v>0</v>
          </cell>
          <cell r="GQ1056">
            <v>0</v>
          </cell>
          <cell r="GR1056">
            <v>0</v>
          </cell>
          <cell r="GS1056">
            <v>0</v>
          </cell>
          <cell r="GT1056">
            <v>0</v>
          </cell>
          <cell r="GU1056">
            <v>0</v>
          </cell>
          <cell r="GV1056">
            <v>0</v>
          </cell>
          <cell r="GW1056">
            <v>0</v>
          </cell>
          <cell r="GX1056">
            <v>0</v>
          </cell>
          <cell r="GY1056">
            <v>0</v>
          </cell>
          <cell r="GZ1056">
            <v>0</v>
          </cell>
          <cell r="HA1056">
            <v>0</v>
          </cell>
          <cell r="HB1056">
            <v>0</v>
          </cell>
          <cell r="HC1056">
            <v>0</v>
          </cell>
          <cell r="HD1056">
            <v>0</v>
          </cell>
          <cell r="HE1056">
            <v>0</v>
          </cell>
          <cell r="HF1056">
            <v>0</v>
          </cell>
          <cell r="HG1056">
            <v>0</v>
          </cell>
          <cell r="HH1056">
            <v>0</v>
          </cell>
          <cell r="HI1056">
            <v>0</v>
          </cell>
          <cell r="HJ1056">
            <v>0</v>
          </cell>
          <cell r="HK1056">
            <v>0</v>
          </cell>
          <cell r="HL1056">
            <v>0</v>
          </cell>
          <cell r="HM1056">
            <v>0</v>
          </cell>
          <cell r="HN1056">
            <v>0</v>
          </cell>
          <cell r="HO1056">
            <v>0</v>
          </cell>
          <cell r="HP1056">
            <v>0</v>
          </cell>
          <cell r="HQ1056">
            <v>0</v>
          </cell>
          <cell r="HR1056">
            <v>0</v>
          </cell>
          <cell r="HS1056">
            <v>0</v>
          </cell>
          <cell r="HT1056">
            <v>0</v>
          </cell>
          <cell r="HU1056">
            <v>0</v>
          </cell>
          <cell r="HV1056">
            <v>0</v>
          </cell>
          <cell r="HW1056">
            <v>0</v>
          </cell>
          <cell r="HX1056">
            <v>0</v>
          </cell>
          <cell r="HY1056">
            <v>0</v>
          </cell>
          <cell r="HZ1056">
            <v>0</v>
          </cell>
          <cell r="IA1056">
            <v>0</v>
          </cell>
          <cell r="IB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>
            <v>0</v>
          </cell>
          <cell r="II1056">
            <v>0</v>
          </cell>
          <cell r="IJ1056">
            <v>0</v>
          </cell>
          <cell r="IK1056">
            <v>0</v>
          </cell>
          <cell r="IL1056">
            <v>0</v>
          </cell>
          <cell r="IM1056">
            <v>0</v>
          </cell>
          <cell r="IN1056">
            <v>0</v>
          </cell>
          <cell r="IO1056">
            <v>0</v>
          </cell>
          <cell r="IP1056">
            <v>0</v>
          </cell>
          <cell r="IQ1056">
            <v>0</v>
          </cell>
          <cell r="IR1056">
            <v>0</v>
          </cell>
          <cell r="IS1056">
            <v>0</v>
          </cell>
          <cell r="IT1056">
            <v>0</v>
          </cell>
          <cell r="IU1056">
            <v>0</v>
          </cell>
          <cell r="IV1056">
            <v>0</v>
          </cell>
          <cell r="IW1056">
            <v>0</v>
          </cell>
          <cell r="IX1056">
            <v>0</v>
          </cell>
          <cell r="IY1056">
            <v>0</v>
          </cell>
          <cell r="IZ1056">
            <v>0</v>
          </cell>
          <cell r="JA1056">
            <v>0</v>
          </cell>
          <cell r="JB1056">
            <v>0</v>
          </cell>
          <cell r="JC1056">
            <v>0</v>
          </cell>
          <cell r="JD1056">
            <v>0</v>
          </cell>
          <cell r="JE1056">
            <v>0</v>
          </cell>
          <cell r="JF1056">
            <v>0</v>
          </cell>
          <cell r="JG1056">
            <v>0</v>
          </cell>
          <cell r="JH1056">
            <v>0</v>
          </cell>
          <cell r="JI1056">
            <v>0</v>
          </cell>
          <cell r="JJ1056">
            <v>0</v>
          </cell>
          <cell r="JK1056">
            <v>0</v>
          </cell>
          <cell r="JL1056">
            <v>0</v>
          </cell>
          <cell r="JM1056">
            <v>0</v>
          </cell>
          <cell r="JN1056">
            <v>0</v>
          </cell>
          <cell r="JO1056">
            <v>0</v>
          </cell>
          <cell r="JP1056">
            <v>0</v>
          </cell>
          <cell r="JQ1056">
            <v>0</v>
          </cell>
        </row>
        <row r="1057">
          <cell r="D1057" t="str">
            <v>PV_.QF.UTS._.___.Escalante III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  <cell r="EN1057">
            <v>0</v>
          </cell>
          <cell r="EO1057">
            <v>0</v>
          </cell>
          <cell r="EP1057">
            <v>0</v>
          </cell>
          <cell r="EQ1057">
            <v>0</v>
          </cell>
          <cell r="ER1057">
            <v>0</v>
          </cell>
          <cell r="ES1057">
            <v>0</v>
          </cell>
          <cell r="ET1057">
            <v>0</v>
          </cell>
          <cell r="EU1057">
            <v>0</v>
          </cell>
          <cell r="EV1057">
            <v>0</v>
          </cell>
          <cell r="EW1057">
            <v>0</v>
          </cell>
          <cell r="EX1057">
            <v>0</v>
          </cell>
          <cell r="EY1057">
            <v>0</v>
          </cell>
          <cell r="EZ1057">
            <v>0</v>
          </cell>
          <cell r="FA1057">
            <v>0</v>
          </cell>
          <cell r="FB1057">
            <v>0</v>
          </cell>
          <cell r="FC1057">
            <v>0</v>
          </cell>
          <cell r="FD1057">
            <v>0</v>
          </cell>
          <cell r="FE1057">
            <v>0</v>
          </cell>
          <cell r="FF1057">
            <v>0</v>
          </cell>
          <cell r="FG1057">
            <v>0</v>
          </cell>
          <cell r="FH1057">
            <v>0</v>
          </cell>
          <cell r="FI1057">
            <v>0</v>
          </cell>
          <cell r="FJ1057">
            <v>0</v>
          </cell>
          <cell r="FK1057">
            <v>0</v>
          </cell>
          <cell r="FL1057">
            <v>0</v>
          </cell>
          <cell r="FM1057">
            <v>0</v>
          </cell>
          <cell r="FN1057">
            <v>0</v>
          </cell>
          <cell r="FO1057">
            <v>0</v>
          </cell>
          <cell r="FP1057">
            <v>0</v>
          </cell>
          <cell r="FQ1057">
            <v>0</v>
          </cell>
          <cell r="FR1057">
            <v>0</v>
          </cell>
          <cell r="FS1057">
            <v>0</v>
          </cell>
          <cell r="FT1057">
            <v>0</v>
          </cell>
          <cell r="FU1057">
            <v>0</v>
          </cell>
          <cell r="FV1057">
            <v>0</v>
          </cell>
          <cell r="FW1057">
            <v>0</v>
          </cell>
          <cell r="FX1057">
            <v>0</v>
          </cell>
          <cell r="FY1057">
            <v>0</v>
          </cell>
          <cell r="FZ1057">
            <v>0</v>
          </cell>
          <cell r="GA1057">
            <v>0</v>
          </cell>
          <cell r="GB1057">
            <v>0</v>
          </cell>
          <cell r="GC1057">
            <v>0</v>
          </cell>
          <cell r="GD1057">
            <v>0</v>
          </cell>
          <cell r="GE1057">
            <v>0</v>
          </cell>
          <cell r="GF1057">
            <v>0</v>
          </cell>
          <cell r="GG1057">
            <v>0</v>
          </cell>
          <cell r="GH1057">
            <v>0</v>
          </cell>
          <cell r="GI1057">
            <v>0</v>
          </cell>
          <cell r="GJ1057">
            <v>0</v>
          </cell>
          <cell r="GK1057">
            <v>0</v>
          </cell>
          <cell r="GL1057">
            <v>0</v>
          </cell>
          <cell r="GM1057">
            <v>0</v>
          </cell>
          <cell r="GN1057">
            <v>0</v>
          </cell>
          <cell r="GO1057">
            <v>0</v>
          </cell>
          <cell r="GP1057">
            <v>0</v>
          </cell>
          <cell r="GQ1057">
            <v>0</v>
          </cell>
          <cell r="GR1057">
            <v>0</v>
          </cell>
          <cell r="GS1057">
            <v>0</v>
          </cell>
          <cell r="GT1057">
            <v>0</v>
          </cell>
          <cell r="GU1057">
            <v>0</v>
          </cell>
          <cell r="GV1057">
            <v>0</v>
          </cell>
          <cell r="GW1057">
            <v>0</v>
          </cell>
          <cell r="GX1057">
            <v>0</v>
          </cell>
          <cell r="GY1057">
            <v>0</v>
          </cell>
          <cell r="GZ1057">
            <v>0</v>
          </cell>
          <cell r="HA1057">
            <v>0</v>
          </cell>
          <cell r="HB1057">
            <v>0</v>
          </cell>
          <cell r="HC1057">
            <v>0</v>
          </cell>
          <cell r="HD1057">
            <v>0</v>
          </cell>
          <cell r="HE1057">
            <v>0</v>
          </cell>
          <cell r="HF1057">
            <v>0</v>
          </cell>
          <cell r="HG1057">
            <v>0</v>
          </cell>
          <cell r="HH1057">
            <v>0</v>
          </cell>
          <cell r="HI1057">
            <v>0</v>
          </cell>
          <cell r="HJ1057">
            <v>0</v>
          </cell>
          <cell r="HK1057">
            <v>0</v>
          </cell>
          <cell r="HL1057">
            <v>0</v>
          </cell>
          <cell r="HM1057">
            <v>0</v>
          </cell>
          <cell r="HN1057">
            <v>0</v>
          </cell>
          <cell r="HO1057">
            <v>0</v>
          </cell>
          <cell r="HP1057">
            <v>0</v>
          </cell>
          <cell r="HQ1057">
            <v>0</v>
          </cell>
          <cell r="HR1057">
            <v>0</v>
          </cell>
          <cell r="HS1057">
            <v>0</v>
          </cell>
          <cell r="HT1057">
            <v>0</v>
          </cell>
          <cell r="HU1057">
            <v>0</v>
          </cell>
          <cell r="HV1057">
            <v>0</v>
          </cell>
          <cell r="HW1057">
            <v>0</v>
          </cell>
          <cell r="HX1057">
            <v>0</v>
          </cell>
          <cell r="HY1057">
            <v>0</v>
          </cell>
          <cell r="HZ1057">
            <v>0</v>
          </cell>
          <cell r="IA1057">
            <v>0</v>
          </cell>
          <cell r="IB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>
            <v>0</v>
          </cell>
          <cell r="II1057">
            <v>0</v>
          </cell>
          <cell r="IJ1057">
            <v>0</v>
          </cell>
          <cell r="IK1057">
            <v>0</v>
          </cell>
          <cell r="IL1057">
            <v>0</v>
          </cell>
          <cell r="IM1057">
            <v>0</v>
          </cell>
          <cell r="IN1057">
            <v>0</v>
          </cell>
          <cell r="IO1057">
            <v>0</v>
          </cell>
          <cell r="IP1057">
            <v>0</v>
          </cell>
          <cell r="IQ1057">
            <v>0</v>
          </cell>
          <cell r="IR1057">
            <v>0</v>
          </cell>
          <cell r="IS1057">
            <v>0</v>
          </cell>
          <cell r="IT1057">
            <v>0</v>
          </cell>
          <cell r="IU1057">
            <v>0</v>
          </cell>
          <cell r="IV1057">
            <v>0</v>
          </cell>
          <cell r="IW1057">
            <v>0</v>
          </cell>
          <cell r="IX1057">
            <v>0</v>
          </cell>
          <cell r="IY1057">
            <v>0</v>
          </cell>
          <cell r="IZ1057">
            <v>0</v>
          </cell>
          <cell r="JA1057">
            <v>0</v>
          </cell>
          <cell r="JB1057">
            <v>0</v>
          </cell>
          <cell r="JC1057">
            <v>0</v>
          </cell>
          <cell r="JD1057">
            <v>0</v>
          </cell>
          <cell r="JE1057">
            <v>0</v>
          </cell>
          <cell r="JF1057">
            <v>0</v>
          </cell>
          <cell r="JG1057">
            <v>0</v>
          </cell>
          <cell r="JH1057">
            <v>0</v>
          </cell>
          <cell r="JI1057">
            <v>0</v>
          </cell>
          <cell r="JJ1057">
            <v>0</v>
          </cell>
          <cell r="JK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P1057">
            <v>0</v>
          </cell>
          <cell r="JQ1057">
            <v>0</v>
          </cell>
        </row>
        <row r="1058">
          <cell r="D1058" t="str">
            <v>PV_.QF.UTS._.___.Granite Mountain - East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  <cell r="EJ1058">
            <v>0</v>
          </cell>
          <cell r="EK1058">
            <v>0</v>
          </cell>
          <cell r="EL1058">
            <v>0</v>
          </cell>
          <cell r="EM1058">
            <v>0</v>
          </cell>
          <cell r="EN1058">
            <v>0</v>
          </cell>
          <cell r="EO1058">
            <v>0</v>
          </cell>
          <cell r="EP1058">
            <v>0</v>
          </cell>
          <cell r="EQ1058">
            <v>0</v>
          </cell>
          <cell r="ER1058">
            <v>0</v>
          </cell>
          <cell r="ES1058">
            <v>0</v>
          </cell>
          <cell r="ET1058">
            <v>0</v>
          </cell>
          <cell r="EU1058">
            <v>0</v>
          </cell>
          <cell r="EV1058">
            <v>0</v>
          </cell>
          <cell r="EW1058">
            <v>0</v>
          </cell>
          <cell r="EX1058">
            <v>0</v>
          </cell>
          <cell r="EY1058">
            <v>0</v>
          </cell>
          <cell r="EZ1058">
            <v>0</v>
          </cell>
          <cell r="FA1058">
            <v>0</v>
          </cell>
          <cell r="FB1058">
            <v>0</v>
          </cell>
          <cell r="FC1058">
            <v>0</v>
          </cell>
          <cell r="FD1058">
            <v>0</v>
          </cell>
          <cell r="FE1058">
            <v>0</v>
          </cell>
          <cell r="FF1058">
            <v>0</v>
          </cell>
          <cell r="FG1058">
            <v>0</v>
          </cell>
          <cell r="FH1058">
            <v>0</v>
          </cell>
          <cell r="FI1058">
            <v>0</v>
          </cell>
          <cell r="FJ1058">
            <v>0</v>
          </cell>
          <cell r="FK1058">
            <v>0</v>
          </cell>
          <cell r="FL1058">
            <v>0</v>
          </cell>
          <cell r="FM1058">
            <v>0</v>
          </cell>
          <cell r="FN1058">
            <v>0</v>
          </cell>
          <cell r="FO1058">
            <v>0</v>
          </cell>
          <cell r="FP1058">
            <v>0</v>
          </cell>
          <cell r="FQ1058">
            <v>0</v>
          </cell>
          <cell r="FR1058">
            <v>0</v>
          </cell>
          <cell r="FS1058">
            <v>0</v>
          </cell>
          <cell r="FT1058">
            <v>0</v>
          </cell>
          <cell r="FU1058">
            <v>0</v>
          </cell>
          <cell r="FV1058">
            <v>0</v>
          </cell>
          <cell r="FW1058">
            <v>0</v>
          </cell>
          <cell r="FX1058">
            <v>0</v>
          </cell>
          <cell r="FY1058">
            <v>0</v>
          </cell>
          <cell r="FZ1058">
            <v>0</v>
          </cell>
          <cell r="GA1058">
            <v>0</v>
          </cell>
          <cell r="GB1058">
            <v>0</v>
          </cell>
          <cell r="GC1058">
            <v>0</v>
          </cell>
          <cell r="GD1058">
            <v>0</v>
          </cell>
          <cell r="GE1058">
            <v>0</v>
          </cell>
          <cell r="GF1058">
            <v>0</v>
          </cell>
          <cell r="GG1058">
            <v>0</v>
          </cell>
          <cell r="GH1058">
            <v>0</v>
          </cell>
          <cell r="GI1058">
            <v>0</v>
          </cell>
          <cell r="GJ1058">
            <v>0</v>
          </cell>
          <cell r="GK1058">
            <v>0</v>
          </cell>
          <cell r="GL1058">
            <v>0</v>
          </cell>
          <cell r="GM1058">
            <v>0</v>
          </cell>
          <cell r="GN1058">
            <v>0</v>
          </cell>
          <cell r="GO1058">
            <v>0</v>
          </cell>
          <cell r="GP1058">
            <v>0</v>
          </cell>
          <cell r="GQ1058">
            <v>0</v>
          </cell>
          <cell r="GR1058">
            <v>0</v>
          </cell>
          <cell r="GS1058">
            <v>0</v>
          </cell>
          <cell r="GT1058">
            <v>0</v>
          </cell>
          <cell r="GU1058">
            <v>0</v>
          </cell>
          <cell r="GV1058">
            <v>0</v>
          </cell>
          <cell r="GW1058">
            <v>0</v>
          </cell>
          <cell r="GX1058">
            <v>0</v>
          </cell>
          <cell r="GY1058">
            <v>0</v>
          </cell>
          <cell r="GZ1058">
            <v>0</v>
          </cell>
          <cell r="HA1058">
            <v>0</v>
          </cell>
          <cell r="HB1058">
            <v>0</v>
          </cell>
          <cell r="HC1058">
            <v>0</v>
          </cell>
          <cell r="HD1058">
            <v>0</v>
          </cell>
          <cell r="HE1058">
            <v>0</v>
          </cell>
          <cell r="HF1058">
            <v>0</v>
          </cell>
          <cell r="HG1058">
            <v>0</v>
          </cell>
          <cell r="HH1058">
            <v>0</v>
          </cell>
          <cell r="HI1058">
            <v>0</v>
          </cell>
          <cell r="HJ1058">
            <v>0</v>
          </cell>
          <cell r="HK1058">
            <v>0</v>
          </cell>
          <cell r="HL1058">
            <v>0</v>
          </cell>
          <cell r="HM1058">
            <v>0</v>
          </cell>
          <cell r="HN1058">
            <v>0</v>
          </cell>
          <cell r="HO1058">
            <v>0</v>
          </cell>
          <cell r="HP1058">
            <v>0</v>
          </cell>
          <cell r="HQ1058">
            <v>0</v>
          </cell>
          <cell r="HR1058">
            <v>0</v>
          </cell>
          <cell r="HS1058">
            <v>0</v>
          </cell>
          <cell r="HT1058">
            <v>0</v>
          </cell>
          <cell r="HU1058">
            <v>0</v>
          </cell>
          <cell r="HV1058">
            <v>0</v>
          </cell>
          <cell r="HW1058">
            <v>0</v>
          </cell>
          <cell r="HX1058">
            <v>0</v>
          </cell>
          <cell r="HY1058">
            <v>0</v>
          </cell>
          <cell r="HZ1058">
            <v>0</v>
          </cell>
          <cell r="IA1058">
            <v>0</v>
          </cell>
          <cell r="IB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>
            <v>0</v>
          </cell>
          <cell r="II1058">
            <v>0</v>
          </cell>
          <cell r="IJ1058">
            <v>0</v>
          </cell>
          <cell r="IK1058">
            <v>0</v>
          </cell>
          <cell r="IL1058">
            <v>0</v>
          </cell>
          <cell r="IM1058">
            <v>0</v>
          </cell>
          <cell r="IN1058">
            <v>0</v>
          </cell>
          <cell r="IO1058">
            <v>0</v>
          </cell>
          <cell r="IP1058">
            <v>0</v>
          </cell>
          <cell r="IQ1058">
            <v>0</v>
          </cell>
          <cell r="IR1058">
            <v>0</v>
          </cell>
          <cell r="IS1058">
            <v>0</v>
          </cell>
          <cell r="IT1058">
            <v>0</v>
          </cell>
          <cell r="IU1058">
            <v>0</v>
          </cell>
          <cell r="IV1058">
            <v>0</v>
          </cell>
          <cell r="IW1058">
            <v>0</v>
          </cell>
          <cell r="IX1058">
            <v>0</v>
          </cell>
          <cell r="IY1058">
            <v>0</v>
          </cell>
          <cell r="IZ1058">
            <v>0</v>
          </cell>
          <cell r="JA1058">
            <v>0</v>
          </cell>
          <cell r="JB1058">
            <v>0</v>
          </cell>
          <cell r="JC1058">
            <v>0</v>
          </cell>
          <cell r="JD1058">
            <v>0</v>
          </cell>
          <cell r="JE1058">
            <v>0</v>
          </cell>
          <cell r="JF1058">
            <v>0</v>
          </cell>
          <cell r="JG1058">
            <v>0</v>
          </cell>
          <cell r="JH1058">
            <v>0</v>
          </cell>
          <cell r="JI1058">
            <v>0</v>
          </cell>
          <cell r="JJ1058">
            <v>0</v>
          </cell>
          <cell r="JK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P1058">
            <v>0</v>
          </cell>
          <cell r="JQ1058">
            <v>0</v>
          </cell>
        </row>
        <row r="1059">
          <cell r="D1059" t="str">
            <v>PV_.QF.UTS._.___.Granite Mountain - West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  <cell r="EE1059">
            <v>0</v>
          </cell>
          <cell r="EF1059">
            <v>0</v>
          </cell>
          <cell r="EG1059">
            <v>0</v>
          </cell>
          <cell r="EH1059">
            <v>0</v>
          </cell>
          <cell r="EI1059">
            <v>0</v>
          </cell>
          <cell r="EJ1059">
            <v>0</v>
          </cell>
          <cell r="EK1059">
            <v>0</v>
          </cell>
          <cell r="EL1059">
            <v>0</v>
          </cell>
          <cell r="EM1059">
            <v>0</v>
          </cell>
          <cell r="EN1059">
            <v>0</v>
          </cell>
          <cell r="EO1059">
            <v>0</v>
          </cell>
          <cell r="EP1059">
            <v>0</v>
          </cell>
          <cell r="EQ1059">
            <v>0</v>
          </cell>
          <cell r="ER1059">
            <v>0</v>
          </cell>
          <cell r="ES1059">
            <v>0</v>
          </cell>
          <cell r="ET1059">
            <v>0</v>
          </cell>
          <cell r="EU1059">
            <v>0</v>
          </cell>
          <cell r="EV1059">
            <v>0</v>
          </cell>
          <cell r="EW1059">
            <v>0</v>
          </cell>
          <cell r="EX1059">
            <v>0</v>
          </cell>
          <cell r="EY1059">
            <v>0</v>
          </cell>
          <cell r="EZ1059">
            <v>0</v>
          </cell>
          <cell r="FA1059">
            <v>0</v>
          </cell>
          <cell r="FB1059">
            <v>0</v>
          </cell>
          <cell r="FC1059">
            <v>0</v>
          </cell>
          <cell r="FD1059">
            <v>0</v>
          </cell>
          <cell r="FE1059">
            <v>0</v>
          </cell>
          <cell r="FF1059">
            <v>0</v>
          </cell>
          <cell r="FG1059">
            <v>0</v>
          </cell>
          <cell r="FH1059">
            <v>0</v>
          </cell>
          <cell r="FI1059">
            <v>0</v>
          </cell>
          <cell r="FJ1059">
            <v>0</v>
          </cell>
          <cell r="FK1059">
            <v>0</v>
          </cell>
          <cell r="FL1059">
            <v>0</v>
          </cell>
          <cell r="FM1059">
            <v>0</v>
          </cell>
          <cell r="FN1059">
            <v>0</v>
          </cell>
          <cell r="FO1059">
            <v>0</v>
          </cell>
          <cell r="FP1059">
            <v>0</v>
          </cell>
          <cell r="FQ1059">
            <v>0</v>
          </cell>
          <cell r="FR1059">
            <v>0</v>
          </cell>
          <cell r="FS1059">
            <v>0</v>
          </cell>
          <cell r="FT1059">
            <v>0</v>
          </cell>
          <cell r="FU1059">
            <v>0</v>
          </cell>
          <cell r="FV1059">
            <v>0</v>
          </cell>
          <cell r="FW1059">
            <v>0</v>
          </cell>
          <cell r="FX1059">
            <v>0</v>
          </cell>
          <cell r="FY1059">
            <v>0</v>
          </cell>
          <cell r="FZ1059">
            <v>0</v>
          </cell>
          <cell r="GA1059">
            <v>0</v>
          </cell>
          <cell r="GB1059">
            <v>0</v>
          </cell>
          <cell r="GC1059">
            <v>0</v>
          </cell>
          <cell r="GD1059">
            <v>0</v>
          </cell>
          <cell r="GE1059">
            <v>0</v>
          </cell>
          <cell r="GF1059">
            <v>0</v>
          </cell>
          <cell r="GG1059">
            <v>0</v>
          </cell>
          <cell r="GH1059">
            <v>0</v>
          </cell>
          <cell r="GI1059">
            <v>0</v>
          </cell>
          <cell r="GJ1059">
            <v>0</v>
          </cell>
          <cell r="GK1059">
            <v>0</v>
          </cell>
          <cell r="GL1059">
            <v>0</v>
          </cell>
          <cell r="GM1059">
            <v>0</v>
          </cell>
          <cell r="GN1059">
            <v>0</v>
          </cell>
          <cell r="GO1059">
            <v>0</v>
          </cell>
          <cell r="GP1059">
            <v>0</v>
          </cell>
          <cell r="GQ1059">
            <v>0</v>
          </cell>
          <cell r="GR1059">
            <v>0</v>
          </cell>
          <cell r="GS1059">
            <v>0</v>
          </cell>
          <cell r="GT1059">
            <v>0</v>
          </cell>
          <cell r="GU1059">
            <v>0</v>
          </cell>
          <cell r="GV1059">
            <v>0</v>
          </cell>
          <cell r="GW1059">
            <v>0</v>
          </cell>
          <cell r="GX1059">
            <v>0</v>
          </cell>
          <cell r="GY1059">
            <v>0</v>
          </cell>
          <cell r="GZ1059">
            <v>0</v>
          </cell>
          <cell r="HA1059">
            <v>0</v>
          </cell>
          <cell r="HB1059">
            <v>0</v>
          </cell>
          <cell r="HC1059">
            <v>0</v>
          </cell>
          <cell r="HD1059">
            <v>0</v>
          </cell>
          <cell r="HE1059">
            <v>0</v>
          </cell>
          <cell r="HF1059">
            <v>0</v>
          </cell>
          <cell r="HG1059">
            <v>0</v>
          </cell>
          <cell r="HH1059">
            <v>0</v>
          </cell>
          <cell r="HI1059">
            <v>0</v>
          </cell>
          <cell r="HJ1059">
            <v>0</v>
          </cell>
          <cell r="HK1059">
            <v>0</v>
          </cell>
          <cell r="HL1059">
            <v>0</v>
          </cell>
          <cell r="HM1059">
            <v>0</v>
          </cell>
          <cell r="HN1059">
            <v>0</v>
          </cell>
          <cell r="HO1059">
            <v>0</v>
          </cell>
          <cell r="HP1059">
            <v>0</v>
          </cell>
          <cell r="HQ1059">
            <v>0</v>
          </cell>
          <cell r="HR1059">
            <v>0</v>
          </cell>
          <cell r="HS1059">
            <v>0</v>
          </cell>
          <cell r="HT1059">
            <v>0</v>
          </cell>
          <cell r="HU1059">
            <v>0</v>
          </cell>
          <cell r="HV1059">
            <v>0</v>
          </cell>
          <cell r="HW1059">
            <v>0</v>
          </cell>
          <cell r="HX1059">
            <v>0</v>
          </cell>
          <cell r="HY1059">
            <v>0</v>
          </cell>
          <cell r="HZ1059">
            <v>0</v>
          </cell>
          <cell r="IA1059">
            <v>0</v>
          </cell>
          <cell r="IB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>
            <v>0</v>
          </cell>
          <cell r="II1059">
            <v>0</v>
          </cell>
          <cell r="IJ1059">
            <v>0</v>
          </cell>
          <cell r="IK1059">
            <v>0</v>
          </cell>
          <cell r="IL1059">
            <v>0</v>
          </cell>
          <cell r="IM1059">
            <v>0</v>
          </cell>
          <cell r="IN1059">
            <v>0</v>
          </cell>
          <cell r="IO1059">
            <v>0</v>
          </cell>
          <cell r="IP1059">
            <v>0</v>
          </cell>
          <cell r="IQ1059">
            <v>0</v>
          </cell>
          <cell r="IR1059">
            <v>0</v>
          </cell>
          <cell r="IS1059">
            <v>0</v>
          </cell>
          <cell r="IT1059">
            <v>0</v>
          </cell>
          <cell r="IU1059">
            <v>0</v>
          </cell>
          <cell r="IV1059">
            <v>0</v>
          </cell>
          <cell r="IW1059">
            <v>0</v>
          </cell>
          <cell r="IX1059">
            <v>0</v>
          </cell>
          <cell r="IY1059">
            <v>0</v>
          </cell>
          <cell r="IZ1059">
            <v>0</v>
          </cell>
          <cell r="JA1059">
            <v>0</v>
          </cell>
          <cell r="JB1059">
            <v>0</v>
          </cell>
          <cell r="JC1059">
            <v>0</v>
          </cell>
          <cell r="JD1059">
            <v>0</v>
          </cell>
          <cell r="JE1059">
            <v>0</v>
          </cell>
          <cell r="JF1059">
            <v>0</v>
          </cell>
          <cell r="JG1059">
            <v>0</v>
          </cell>
          <cell r="JH1059">
            <v>0</v>
          </cell>
          <cell r="JI1059">
            <v>0</v>
          </cell>
          <cell r="JJ1059">
            <v>0</v>
          </cell>
          <cell r="JK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P1059">
            <v>0</v>
          </cell>
          <cell r="JQ1059">
            <v>0</v>
          </cell>
        </row>
        <row r="1060">
          <cell r="D1060" t="str">
            <v>PV_.QF.UTS._.___.GranitePeak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  <cell r="EE1060">
            <v>0</v>
          </cell>
          <cell r="EF1060">
            <v>0</v>
          </cell>
          <cell r="EG1060">
            <v>0</v>
          </cell>
          <cell r="EH1060">
            <v>0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  <cell r="EN1060">
            <v>0</v>
          </cell>
          <cell r="EO1060">
            <v>0</v>
          </cell>
          <cell r="EP1060">
            <v>0</v>
          </cell>
          <cell r="EQ1060">
            <v>0</v>
          </cell>
          <cell r="ER1060">
            <v>0</v>
          </cell>
          <cell r="ES1060">
            <v>0</v>
          </cell>
          <cell r="ET1060">
            <v>0</v>
          </cell>
          <cell r="EU1060">
            <v>0</v>
          </cell>
          <cell r="EV1060">
            <v>0</v>
          </cell>
          <cell r="EW1060">
            <v>0</v>
          </cell>
          <cell r="EX1060">
            <v>0</v>
          </cell>
          <cell r="EY1060">
            <v>0</v>
          </cell>
          <cell r="EZ1060">
            <v>0</v>
          </cell>
          <cell r="FA1060">
            <v>0</v>
          </cell>
          <cell r="FB1060">
            <v>0</v>
          </cell>
          <cell r="FC1060">
            <v>0</v>
          </cell>
          <cell r="FD1060">
            <v>0</v>
          </cell>
          <cell r="FE1060">
            <v>0</v>
          </cell>
          <cell r="FF1060">
            <v>0</v>
          </cell>
          <cell r="FG1060">
            <v>0</v>
          </cell>
          <cell r="FH1060">
            <v>0</v>
          </cell>
          <cell r="FI1060">
            <v>0</v>
          </cell>
          <cell r="FJ1060">
            <v>0</v>
          </cell>
          <cell r="FK1060">
            <v>0</v>
          </cell>
          <cell r="FL1060">
            <v>0</v>
          </cell>
          <cell r="FM1060">
            <v>0</v>
          </cell>
          <cell r="FN1060">
            <v>0</v>
          </cell>
          <cell r="FO1060">
            <v>0</v>
          </cell>
          <cell r="FP1060">
            <v>0</v>
          </cell>
          <cell r="FQ1060">
            <v>0</v>
          </cell>
          <cell r="FR1060">
            <v>0</v>
          </cell>
          <cell r="FS1060">
            <v>0</v>
          </cell>
          <cell r="FT1060">
            <v>0</v>
          </cell>
          <cell r="FU1060">
            <v>0</v>
          </cell>
          <cell r="FV1060">
            <v>0</v>
          </cell>
          <cell r="FW1060">
            <v>0</v>
          </cell>
          <cell r="FX1060">
            <v>0</v>
          </cell>
          <cell r="FY1060">
            <v>0</v>
          </cell>
          <cell r="FZ1060">
            <v>0</v>
          </cell>
          <cell r="GA1060">
            <v>0</v>
          </cell>
          <cell r="GB1060">
            <v>0</v>
          </cell>
          <cell r="GC1060">
            <v>0</v>
          </cell>
          <cell r="GD1060">
            <v>0</v>
          </cell>
          <cell r="GE1060">
            <v>0</v>
          </cell>
          <cell r="GF1060">
            <v>0</v>
          </cell>
          <cell r="GG1060">
            <v>0</v>
          </cell>
          <cell r="GH1060">
            <v>0</v>
          </cell>
          <cell r="GI1060">
            <v>0</v>
          </cell>
          <cell r="GJ1060">
            <v>0</v>
          </cell>
          <cell r="GK1060">
            <v>0</v>
          </cell>
          <cell r="GL1060">
            <v>0</v>
          </cell>
          <cell r="GM1060">
            <v>0</v>
          </cell>
          <cell r="GN1060">
            <v>0</v>
          </cell>
          <cell r="GO1060">
            <v>0</v>
          </cell>
          <cell r="GP1060">
            <v>0</v>
          </cell>
          <cell r="GQ1060">
            <v>0</v>
          </cell>
          <cell r="GR1060">
            <v>0</v>
          </cell>
          <cell r="GS1060">
            <v>0</v>
          </cell>
          <cell r="GT1060">
            <v>0</v>
          </cell>
          <cell r="GU1060">
            <v>0</v>
          </cell>
          <cell r="GV1060">
            <v>0</v>
          </cell>
          <cell r="GW1060">
            <v>0</v>
          </cell>
          <cell r="GX1060">
            <v>0</v>
          </cell>
          <cell r="GY1060">
            <v>0</v>
          </cell>
          <cell r="GZ1060">
            <v>0</v>
          </cell>
          <cell r="HA1060">
            <v>0</v>
          </cell>
          <cell r="HB1060">
            <v>0</v>
          </cell>
          <cell r="HC1060">
            <v>0</v>
          </cell>
          <cell r="HD1060">
            <v>0</v>
          </cell>
          <cell r="HE1060">
            <v>0</v>
          </cell>
          <cell r="HF1060">
            <v>0</v>
          </cell>
          <cell r="HG1060">
            <v>0</v>
          </cell>
          <cell r="HH1060">
            <v>0</v>
          </cell>
          <cell r="HI1060">
            <v>0</v>
          </cell>
          <cell r="HJ1060">
            <v>0</v>
          </cell>
          <cell r="HK1060">
            <v>0</v>
          </cell>
          <cell r="HL1060">
            <v>0</v>
          </cell>
          <cell r="HM1060">
            <v>0</v>
          </cell>
          <cell r="HN1060">
            <v>0</v>
          </cell>
          <cell r="HO1060">
            <v>0</v>
          </cell>
          <cell r="HP1060">
            <v>0</v>
          </cell>
          <cell r="HQ1060">
            <v>0</v>
          </cell>
          <cell r="HR1060">
            <v>0</v>
          </cell>
          <cell r="HS1060">
            <v>0</v>
          </cell>
          <cell r="HT1060">
            <v>0</v>
          </cell>
          <cell r="HU1060">
            <v>0</v>
          </cell>
          <cell r="HV1060">
            <v>0</v>
          </cell>
          <cell r="HW1060">
            <v>0</v>
          </cell>
          <cell r="HX1060">
            <v>0</v>
          </cell>
          <cell r="HY1060">
            <v>0</v>
          </cell>
          <cell r="HZ1060">
            <v>0</v>
          </cell>
          <cell r="IA1060">
            <v>0</v>
          </cell>
          <cell r="IB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>
            <v>0</v>
          </cell>
          <cell r="II1060">
            <v>0</v>
          </cell>
          <cell r="IJ1060">
            <v>0</v>
          </cell>
          <cell r="IK1060">
            <v>0</v>
          </cell>
          <cell r="IL1060">
            <v>0</v>
          </cell>
          <cell r="IM1060">
            <v>0</v>
          </cell>
          <cell r="IN1060">
            <v>0</v>
          </cell>
          <cell r="IO1060">
            <v>0</v>
          </cell>
          <cell r="IP1060">
            <v>0</v>
          </cell>
          <cell r="IQ1060">
            <v>0</v>
          </cell>
          <cell r="IR1060">
            <v>0</v>
          </cell>
          <cell r="IS1060">
            <v>0</v>
          </cell>
          <cell r="IT1060">
            <v>0</v>
          </cell>
          <cell r="IU1060">
            <v>0</v>
          </cell>
          <cell r="IV1060">
            <v>0</v>
          </cell>
          <cell r="IW1060">
            <v>0</v>
          </cell>
          <cell r="IX1060">
            <v>0</v>
          </cell>
          <cell r="IY1060">
            <v>0</v>
          </cell>
          <cell r="IZ1060">
            <v>0</v>
          </cell>
          <cell r="JA1060">
            <v>0</v>
          </cell>
          <cell r="JB1060">
            <v>0</v>
          </cell>
          <cell r="JC1060">
            <v>0</v>
          </cell>
          <cell r="JD1060">
            <v>0</v>
          </cell>
          <cell r="JE1060">
            <v>0</v>
          </cell>
          <cell r="JF1060">
            <v>0</v>
          </cell>
          <cell r="JG1060">
            <v>0</v>
          </cell>
          <cell r="JH1060">
            <v>0</v>
          </cell>
          <cell r="JI1060">
            <v>0</v>
          </cell>
          <cell r="JJ1060">
            <v>0</v>
          </cell>
          <cell r="JK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P1060">
            <v>0</v>
          </cell>
          <cell r="JQ1060">
            <v>0</v>
          </cell>
        </row>
        <row r="1061">
          <cell r="D1061" t="str">
            <v>PV_.QF.UTS._.___.Greenville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  <cell r="EN1061">
            <v>0</v>
          </cell>
          <cell r="EO1061">
            <v>0</v>
          </cell>
          <cell r="EP1061">
            <v>0</v>
          </cell>
          <cell r="EQ1061">
            <v>0</v>
          </cell>
          <cell r="ER1061">
            <v>0</v>
          </cell>
          <cell r="ES1061">
            <v>0</v>
          </cell>
          <cell r="ET1061">
            <v>0</v>
          </cell>
          <cell r="EU1061">
            <v>0</v>
          </cell>
          <cell r="EV1061">
            <v>0</v>
          </cell>
          <cell r="EW1061">
            <v>0</v>
          </cell>
          <cell r="EX1061">
            <v>0</v>
          </cell>
          <cell r="EY1061">
            <v>0</v>
          </cell>
          <cell r="EZ1061">
            <v>0</v>
          </cell>
          <cell r="FA1061">
            <v>0</v>
          </cell>
          <cell r="FB1061">
            <v>0</v>
          </cell>
          <cell r="FC1061">
            <v>0</v>
          </cell>
          <cell r="FD1061">
            <v>0</v>
          </cell>
          <cell r="FE1061">
            <v>0</v>
          </cell>
          <cell r="FF1061">
            <v>0</v>
          </cell>
          <cell r="FG1061">
            <v>0</v>
          </cell>
          <cell r="FH1061">
            <v>0</v>
          </cell>
          <cell r="FI1061">
            <v>0</v>
          </cell>
          <cell r="FJ1061">
            <v>0</v>
          </cell>
          <cell r="FK1061">
            <v>0</v>
          </cell>
          <cell r="FL1061">
            <v>0</v>
          </cell>
          <cell r="FM1061">
            <v>0</v>
          </cell>
          <cell r="FN1061">
            <v>0</v>
          </cell>
          <cell r="FO1061">
            <v>0</v>
          </cell>
          <cell r="FP1061">
            <v>0</v>
          </cell>
          <cell r="FQ1061">
            <v>0</v>
          </cell>
          <cell r="FR1061">
            <v>0</v>
          </cell>
          <cell r="FS1061">
            <v>0</v>
          </cell>
          <cell r="FT1061">
            <v>0</v>
          </cell>
          <cell r="FU1061">
            <v>0</v>
          </cell>
          <cell r="FV1061">
            <v>0</v>
          </cell>
          <cell r="FW1061">
            <v>0</v>
          </cell>
          <cell r="FX1061">
            <v>0</v>
          </cell>
          <cell r="FY1061">
            <v>0</v>
          </cell>
          <cell r="FZ1061">
            <v>0</v>
          </cell>
          <cell r="GA1061">
            <v>0</v>
          </cell>
          <cell r="GB1061">
            <v>0</v>
          </cell>
          <cell r="GC1061">
            <v>0</v>
          </cell>
          <cell r="GD1061">
            <v>0</v>
          </cell>
          <cell r="GE1061">
            <v>0</v>
          </cell>
          <cell r="GF1061">
            <v>0</v>
          </cell>
          <cell r="GG1061">
            <v>0</v>
          </cell>
          <cell r="GH1061">
            <v>0</v>
          </cell>
          <cell r="GI1061">
            <v>0</v>
          </cell>
          <cell r="GJ1061">
            <v>0</v>
          </cell>
          <cell r="GK1061">
            <v>0</v>
          </cell>
          <cell r="GL1061">
            <v>0</v>
          </cell>
          <cell r="GM1061">
            <v>0</v>
          </cell>
          <cell r="GN1061">
            <v>0</v>
          </cell>
          <cell r="GO1061">
            <v>0</v>
          </cell>
          <cell r="GP1061">
            <v>0</v>
          </cell>
          <cell r="GQ1061">
            <v>0</v>
          </cell>
          <cell r="GR1061">
            <v>0</v>
          </cell>
          <cell r="GS1061">
            <v>0</v>
          </cell>
          <cell r="GT1061">
            <v>0</v>
          </cell>
          <cell r="GU1061">
            <v>0</v>
          </cell>
          <cell r="GV1061">
            <v>0</v>
          </cell>
          <cell r="GW1061">
            <v>0</v>
          </cell>
          <cell r="GX1061">
            <v>0</v>
          </cell>
          <cell r="GY1061">
            <v>0</v>
          </cell>
          <cell r="GZ1061">
            <v>0</v>
          </cell>
          <cell r="HA1061">
            <v>0</v>
          </cell>
          <cell r="HB1061">
            <v>0</v>
          </cell>
          <cell r="HC1061">
            <v>0</v>
          </cell>
          <cell r="HD1061">
            <v>0</v>
          </cell>
          <cell r="HE1061">
            <v>0</v>
          </cell>
          <cell r="HF1061">
            <v>0</v>
          </cell>
          <cell r="HG1061">
            <v>0</v>
          </cell>
          <cell r="HH1061">
            <v>0</v>
          </cell>
          <cell r="HI1061">
            <v>0</v>
          </cell>
          <cell r="HJ1061">
            <v>0</v>
          </cell>
          <cell r="HK1061">
            <v>0</v>
          </cell>
          <cell r="HL1061">
            <v>0</v>
          </cell>
          <cell r="HM1061">
            <v>0</v>
          </cell>
          <cell r="HN1061">
            <v>0</v>
          </cell>
          <cell r="HO1061">
            <v>0</v>
          </cell>
          <cell r="HP1061">
            <v>0</v>
          </cell>
          <cell r="HQ1061">
            <v>0</v>
          </cell>
          <cell r="HR1061">
            <v>0</v>
          </cell>
          <cell r="HS1061">
            <v>0</v>
          </cell>
          <cell r="HT1061">
            <v>0</v>
          </cell>
          <cell r="HU1061">
            <v>0</v>
          </cell>
          <cell r="HV1061">
            <v>0</v>
          </cell>
          <cell r="HW1061">
            <v>0</v>
          </cell>
          <cell r="HX1061">
            <v>0</v>
          </cell>
          <cell r="HY1061">
            <v>0</v>
          </cell>
          <cell r="HZ1061">
            <v>0</v>
          </cell>
          <cell r="IA1061">
            <v>0</v>
          </cell>
          <cell r="IB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>
            <v>0</v>
          </cell>
          <cell r="II1061">
            <v>0</v>
          </cell>
          <cell r="IJ1061">
            <v>0</v>
          </cell>
          <cell r="IK1061">
            <v>0</v>
          </cell>
          <cell r="IL1061">
            <v>0</v>
          </cell>
          <cell r="IM1061">
            <v>0</v>
          </cell>
          <cell r="IN1061">
            <v>0</v>
          </cell>
          <cell r="IO1061">
            <v>0</v>
          </cell>
          <cell r="IP1061">
            <v>0</v>
          </cell>
          <cell r="IQ1061">
            <v>0</v>
          </cell>
          <cell r="IR1061">
            <v>0</v>
          </cell>
          <cell r="IS1061">
            <v>0</v>
          </cell>
          <cell r="IT1061">
            <v>0</v>
          </cell>
          <cell r="IU1061">
            <v>0</v>
          </cell>
          <cell r="IV1061">
            <v>0</v>
          </cell>
          <cell r="IW1061">
            <v>0</v>
          </cell>
          <cell r="IX1061">
            <v>0</v>
          </cell>
          <cell r="IY1061">
            <v>0</v>
          </cell>
          <cell r="IZ1061">
            <v>0</v>
          </cell>
          <cell r="JA1061">
            <v>0</v>
          </cell>
          <cell r="JB1061">
            <v>0</v>
          </cell>
          <cell r="JC1061">
            <v>0</v>
          </cell>
          <cell r="JD1061">
            <v>0</v>
          </cell>
          <cell r="JE1061">
            <v>0</v>
          </cell>
          <cell r="JF1061">
            <v>0</v>
          </cell>
          <cell r="JG1061">
            <v>0</v>
          </cell>
          <cell r="JH1061">
            <v>0</v>
          </cell>
          <cell r="JI1061">
            <v>0</v>
          </cell>
          <cell r="JJ1061">
            <v>0</v>
          </cell>
          <cell r="JK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P1061">
            <v>0</v>
          </cell>
          <cell r="JQ1061">
            <v>0</v>
          </cell>
        </row>
        <row r="1062">
          <cell r="D1062" t="str">
            <v>PV_.QF.UTS._.___.Iron Springs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  <cell r="EN1062">
            <v>0</v>
          </cell>
          <cell r="EO1062">
            <v>0</v>
          </cell>
          <cell r="EP1062">
            <v>0</v>
          </cell>
          <cell r="EQ1062">
            <v>0</v>
          </cell>
          <cell r="ER1062">
            <v>0</v>
          </cell>
          <cell r="ES1062">
            <v>0</v>
          </cell>
          <cell r="ET1062">
            <v>0</v>
          </cell>
          <cell r="EU1062">
            <v>0</v>
          </cell>
          <cell r="EV1062">
            <v>0</v>
          </cell>
          <cell r="EW1062">
            <v>0</v>
          </cell>
          <cell r="EX1062">
            <v>0</v>
          </cell>
          <cell r="EY1062">
            <v>0</v>
          </cell>
          <cell r="EZ1062">
            <v>0</v>
          </cell>
          <cell r="FA1062">
            <v>0</v>
          </cell>
          <cell r="FB1062">
            <v>0</v>
          </cell>
          <cell r="FC1062">
            <v>0</v>
          </cell>
          <cell r="FD1062">
            <v>0</v>
          </cell>
          <cell r="FE1062">
            <v>0</v>
          </cell>
          <cell r="FF1062">
            <v>0</v>
          </cell>
          <cell r="FG1062">
            <v>0</v>
          </cell>
          <cell r="FH1062">
            <v>0</v>
          </cell>
          <cell r="FI1062">
            <v>0</v>
          </cell>
          <cell r="FJ1062">
            <v>0</v>
          </cell>
          <cell r="FK1062">
            <v>0</v>
          </cell>
          <cell r="FL1062">
            <v>0</v>
          </cell>
          <cell r="FM1062">
            <v>0</v>
          </cell>
          <cell r="FN1062">
            <v>0</v>
          </cell>
          <cell r="FO1062">
            <v>0</v>
          </cell>
          <cell r="FP1062">
            <v>0</v>
          </cell>
          <cell r="FQ1062">
            <v>0</v>
          </cell>
          <cell r="FR1062">
            <v>0</v>
          </cell>
          <cell r="FS1062">
            <v>0</v>
          </cell>
          <cell r="FT1062">
            <v>0</v>
          </cell>
          <cell r="FU1062">
            <v>0</v>
          </cell>
          <cell r="FV1062">
            <v>0</v>
          </cell>
          <cell r="FW1062">
            <v>0</v>
          </cell>
          <cell r="FX1062">
            <v>0</v>
          </cell>
          <cell r="FY1062">
            <v>0</v>
          </cell>
          <cell r="FZ1062">
            <v>0</v>
          </cell>
          <cell r="GA1062">
            <v>0</v>
          </cell>
          <cell r="GB1062">
            <v>0</v>
          </cell>
          <cell r="GC1062">
            <v>0</v>
          </cell>
          <cell r="GD1062">
            <v>0</v>
          </cell>
          <cell r="GE1062">
            <v>0</v>
          </cell>
          <cell r="GF1062">
            <v>0</v>
          </cell>
          <cell r="GG1062">
            <v>0</v>
          </cell>
          <cell r="GH1062">
            <v>0</v>
          </cell>
          <cell r="GI1062">
            <v>0</v>
          </cell>
          <cell r="GJ1062">
            <v>0</v>
          </cell>
          <cell r="GK1062">
            <v>0</v>
          </cell>
          <cell r="GL1062">
            <v>0</v>
          </cell>
          <cell r="GM1062">
            <v>0</v>
          </cell>
          <cell r="GN1062">
            <v>0</v>
          </cell>
          <cell r="GO1062">
            <v>0</v>
          </cell>
          <cell r="GP1062">
            <v>0</v>
          </cell>
          <cell r="GQ1062">
            <v>0</v>
          </cell>
          <cell r="GR1062">
            <v>0</v>
          </cell>
          <cell r="GS1062">
            <v>0</v>
          </cell>
          <cell r="GT1062">
            <v>0</v>
          </cell>
          <cell r="GU1062">
            <v>0</v>
          </cell>
          <cell r="GV1062">
            <v>0</v>
          </cell>
          <cell r="GW1062">
            <v>0</v>
          </cell>
          <cell r="GX1062">
            <v>0</v>
          </cell>
          <cell r="GY1062">
            <v>0</v>
          </cell>
          <cell r="GZ1062">
            <v>0</v>
          </cell>
          <cell r="HA1062">
            <v>0</v>
          </cell>
          <cell r="HB1062">
            <v>0</v>
          </cell>
          <cell r="HC1062">
            <v>0</v>
          </cell>
          <cell r="HD1062">
            <v>0</v>
          </cell>
          <cell r="HE1062">
            <v>0</v>
          </cell>
          <cell r="HF1062">
            <v>0</v>
          </cell>
          <cell r="HG1062">
            <v>0</v>
          </cell>
          <cell r="HH1062">
            <v>0</v>
          </cell>
          <cell r="HI1062">
            <v>0</v>
          </cell>
          <cell r="HJ1062">
            <v>0</v>
          </cell>
          <cell r="HK1062">
            <v>0</v>
          </cell>
          <cell r="HL1062">
            <v>0</v>
          </cell>
          <cell r="HM1062">
            <v>0</v>
          </cell>
          <cell r="HN1062">
            <v>0</v>
          </cell>
          <cell r="HO1062">
            <v>0</v>
          </cell>
          <cell r="HP1062">
            <v>0</v>
          </cell>
          <cell r="HQ1062">
            <v>0</v>
          </cell>
          <cell r="HR1062">
            <v>0</v>
          </cell>
          <cell r="HS1062">
            <v>0</v>
          </cell>
          <cell r="HT1062">
            <v>0</v>
          </cell>
          <cell r="HU1062">
            <v>0</v>
          </cell>
          <cell r="HV1062">
            <v>0</v>
          </cell>
          <cell r="HW1062">
            <v>0</v>
          </cell>
          <cell r="HX1062">
            <v>0</v>
          </cell>
          <cell r="HY1062">
            <v>0</v>
          </cell>
          <cell r="HZ1062">
            <v>0</v>
          </cell>
          <cell r="IA1062">
            <v>0</v>
          </cell>
          <cell r="IB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>
            <v>0</v>
          </cell>
          <cell r="II1062">
            <v>0</v>
          </cell>
          <cell r="IJ1062">
            <v>0</v>
          </cell>
          <cell r="IK1062">
            <v>0</v>
          </cell>
          <cell r="IL1062">
            <v>0</v>
          </cell>
          <cell r="IM1062">
            <v>0</v>
          </cell>
          <cell r="IN1062">
            <v>0</v>
          </cell>
          <cell r="IO1062">
            <v>0</v>
          </cell>
          <cell r="IP1062">
            <v>0</v>
          </cell>
          <cell r="IQ1062">
            <v>0</v>
          </cell>
          <cell r="IR1062">
            <v>0</v>
          </cell>
          <cell r="IS1062">
            <v>0</v>
          </cell>
          <cell r="IT1062">
            <v>0</v>
          </cell>
          <cell r="IU1062">
            <v>0</v>
          </cell>
          <cell r="IV1062">
            <v>0</v>
          </cell>
          <cell r="IW1062">
            <v>0</v>
          </cell>
          <cell r="IX1062">
            <v>0</v>
          </cell>
          <cell r="IY1062">
            <v>0</v>
          </cell>
          <cell r="IZ1062">
            <v>0</v>
          </cell>
          <cell r="JA1062">
            <v>0</v>
          </cell>
          <cell r="JB1062">
            <v>0</v>
          </cell>
          <cell r="JC1062">
            <v>0</v>
          </cell>
          <cell r="JD1062">
            <v>0</v>
          </cell>
          <cell r="JE1062">
            <v>0</v>
          </cell>
          <cell r="JF1062">
            <v>0</v>
          </cell>
          <cell r="JG1062">
            <v>0</v>
          </cell>
          <cell r="JH1062">
            <v>0</v>
          </cell>
          <cell r="JI1062">
            <v>0</v>
          </cell>
          <cell r="JJ1062">
            <v>0</v>
          </cell>
          <cell r="JK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P1062">
            <v>0</v>
          </cell>
          <cell r="JQ1062">
            <v>0</v>
          </cell>
        </row>
        <row r="1063">
          <cell r="D1063" t="str">
            <v>PV_.QF.UTS._.___.Laho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  <cell r="EE1063">
            <v>0</v>
          </cell>
          <cell r="EF1063">
            <v>0</v>
          </cell>
          <cell r="EG1063">
            <v>0</v>
          </cell>
          <cell r="EH1063">
            <v>0</v>
          </cell>
          <cell r="EI1063">
            <v>0</v>
          </cell>
          <cell r="EJ1063">
            <v>0</v>
          </cell>
          <cell r="EK1063">
            <v>0</v>
          </cell>
          <cell r="EL1063">
            <v>0</v>
          </cell>
          <cell r="EM1063">
            <v>0</v>
          </cell>
          <cell r="EN1063">
            <v>0</v>
          </cell>
          <cell r="EO1063">
            <v>0</v>
          </cell>
          <cell r="EP1063">
            <v>0</v>
          </cell>
          <cell r="EQ1063">
            <v>0</v>
          </cell>
          <cell r="ER1063">
            <v>0</v>
          </cell>
          <cell r="ES1063">
            <v>0</v>
          </cell>
          <cell r="ET1063">
            <v>0</v>
          </cell>
          <cell r="EU1063">
            <v>0</v>
          </cell>
          <cell r="EV1063">
            <v>0</v>
          </cell>
          <cell r="EW1063">
            <v>0</v>
          </cell>
          <cell r="EX1063">
            <v>0</v>
          </cell>
          <cell r="EY1063">
            <v>0</v>
          </cell>
          <cell r="EZ1063">
            <v>0</v>
          </cell>
          <cell r="FA1063">
            <v>0</v>
          </cell>
          <cell r="FB1063">
            <v>0</v>
          </cell>
          <cell r="FC1063">
            <v>0</v>
          </cell>
          <cell r="FD1063">
            <v>0</v>
          </cell>
          <cell r="FE1063">
            <v>0</v>
          </cell>
          <cell r="FF1063">
            <v>0</v>
          </cell>
          <cell r="FG1063">
            <v>0</v>
          </cell>
          <cell r="FH1063">
            <v>0</v>
          </cell>
          <cell r="FI1063">
            <v>0</v>
          </cell>
          <cell r="FJ1063">
            <v>0</v>
          </cell>
          <cell r="FK1063">
            <v>0</v>
          </cell>
          <cell r="FL1063">
            <v>0</v>
          </cell>
          <cell r="FM1063">
            <v>0</v>
          </cell>
          <cell r="FN1063">
            <v>0</v>
          </cell>
          <cell r="FO1063">
            <v>0</v>
          </cell>
          <cell r="FP1063">
            <v>0</v>
          </cell>
          <cell r="FQ1063">
            <v>0</v>
          </cell>
          <cell r="FR1063">
            <v>0</v>
          </cell>
          <cell r="FS1063">
            <v>0</v>
          </cell>
          <cell r="FT1063">
            <v>0</v>
          </cell>
          <cell r="FU1063">
            <v>0</v>
          </cell>
          <cell r="FV1063">
            <v>0</v>
          </cell>
          <cell r="FW1063">
            <v>0</v>
          </cell>
          <cell r="FX1063">
            <v>0</v>
          </cell>
          <cell r="FY1063">
            <v>0</v>
          </cell>
          <cell r="FZ1063">
            <v>0</v>
          </cell>
          <cell r="GA1063">
            <v>0</v>
          </cell>
          <cell r="GB1063">
            <v>0</v>
          </cell>
          <cell r="GC1063">
            <v>0</v>
          </cell>
          <cell r="GD1063">
            <v>0</v>
          </cell>
          <cell r="GE1063">
            <v>0</v>
          </cell>
          <cell r="GF1063">
            <v>0</v>
          </cell>
          <cell r="GG1063">
            <v>0</v>
          </cell>
          <cell r="GH1063">
            <v>0</v>
          </cell>
          <cell r="GI1063">
            <v>0</v>
          </cell>
          <cell r="GJ1063">
            <v>0</v>
          </cell>
          <cell r="GK1063">
            <v>0</v>
          </cell>
          <cell r="GL1063">
            <v>0</v>
          </cell>
          <cell r="GM1063">
            <v>0</v>
          </cell>
          <cell r="GN1063">
            <v>0</v>
          </cell>
          <cell r="GO1063">
            <v>0</v>
          </cell>
          <cell r="GP1063">
            <v>0</v>
          </cell>
          <cell r="GQ1063">
            <v>0</v>
          </cell>
          <cell r="GR1063">
            <v>0</v>
          </cell>
          <cell r="GS1063">
            <v>0</v>
          </cell>
          <cell r="GT1063">
            <v>0</v>
          </cell>
          <cell r="GU1063">
            <v>0</v>
          </cell>
          <cell r="GV1063">
            <v>0</v>
          </cell>
          <cell r="GW1063">
            <v>0</v>
          </cell>
          <cell r="GX1063">
            <v>0</v>
          </cell>
          <cell r="GY1063">
            <v>0</v>
          </cell>
          <cell r="GZ1063">
            <v>0</v>
          </cell>
          <cell r="HA1063">
            <v>0</v>
          </cell>
          <cell r="HB1063">
            <v>0</v>
          </cell>
          <cell r="HC1063">
            <v>0</v>
          </cell>
          <cell r="HD1063">
            <v>0</v>
          </cell>
          <cell r="HE1063">
            <v>0</v>
          </cell>
          <cell r="HF1063">
            <v>0</v>
          </cell>
          <cell r="HG1063">
            <v>0</v>
          </cell>
          <cell r="HH1063">
            <v>0</v>
          </cell>
          <cell r="HI1063">
            <v>0</v>
          </cell>
          <cell r="HJ1063">
            <v>0</v>
          </cell>
          <cell r="HK1063">
            <v>0</v>
          </cell>
          <cell r="HL1063">
            <v>0</v>
          </cell>
          <cell r="HM1063">
            <v>0</v>
          </cell>
          <cell r="HN1063">
            <v>0</v>
          </cell>
          <cell r="HO1063">
            <v>0</v>
          </cell>
          <cell r="HP1063">
            <v>0</v>
          </cell>
          <cell r="HQ1063">
            <v>0</v>
          </cell>
          <cell r="HR1063">
            <v>0</v>
          </cell>
          <cell r="HS1063">
            <v>0</v>
          </cell>
          <cell r="HT1063">
            <v>0</v>
          </cell>
          <cell r="HU1063">
            <v>0</v>
          </cell>
          <cell r="HV1063">
            <v>0</v>
          </cell>
          <cell r="HW1063">
            <v>0</v>
          </cell>
          <cell r="HX1063">
            <v>0</v>
          </cell>
          <cell r="HY1063">
            <v>0</v>
          </cell>
          <cell r="HZ1063">
            <v>0</v>
          </cell>
          <cell r="IA1063">
            <v>0</v>
          </cell>
          <cell r="IB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>
            <v>0</v>
          </cell>
          <cell r="II1063">
            <v>0</v>
          </cell>
          <cell r="IJ1063">
            <v>0</v>
          </cell>
          <cell r="IK1063">
            <v>0</v>
          </cell>
          <cell r="IL1063">
            <v>0</v>
          </cell>
          <cell r="IM1063">
            <v>0</v>
          </cell>
          <cell r="IN1063">
            <v>0</v>
          </cell>
          <cell r="IO1063">
            <v>0</v>
          </cell>
          <cell r="IP1063">
            <v>0</v>
          </cell>
          <cell r="IQ1063">
            <v>0</v>
          </cell>
          <cell r="IR1063">
            <v>0</v>
          </cell>
          <cell r="IS1063">
            <v>0</v>
          </cell>
          <cell r="IT1063">
            <v>0</v>
          </cell>
          <cell r="IU1063">
            <v>0</v>
          </cell>
          <cell r="IV1063">
            <v>0</v>
          </cell>
          <cell r="IW1063">
            <v>0</v>
          </cell>
          <cell r="IX1063">
            <v>0</v>
          </cell>
          <cell r="IY1063">
            <v>0</v>
          </cell>
          <cell r="IZ1063">
            <v>0</v>
          </cell>
          <cell r="JA1063">
            <v>0</v>
          </cell>
          <cell r="JB1063">
            <v>0</v>
          </cell>
          <cell r="JC1063">
            <v>0</v>
          </cell>
          <cell r="JD1063">
            <v>0</v>
          </cell>
          <cell r="JE1063">
            <v>0</v>
          </cell>
          <cell r="JF1063">
            <v>0</v>
          </cell>
          <cell r="JG1063">
            <v>0</v>
          </cell>
          <cell r="JH1063">
            <v>0</v>
          </cell>
          <cell r="JI1063">
            <v>0</v>
          </cell>
          <cell r="JJ1063">
            <v>0</v>
          </cell>
          <cell r="JK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P1063">
            <v>0</v>
          </cell>
          <cell r="JQ1063">
            <v>0</v>
          </cell>
        </row>
        <row r="1064">
          <cell r="D1064" t="str">
            <v>PV_.QF.UTS._.___.Milford2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  <cell r="EE1064">
            <v>0</v>
          </cell>
          <cell r="EF1064">
            <v>0</v>
          </cell>
          <cell r="EG1064">
            <v>0</v>
          </cell>
          <cell r="EH1064">
            <v>0</v>
          </cell>
          <cell r="EI1064">
            <v>0</v>
          </cell>
          <cell r="EJ1064">
            <v>0</v>
          </cell>
          <cell r="EK1064">
            <v>0</v>
          </cell>
          <cell r="EL1064">
            <v>0</v>
          </cell>
          <cell r="EM1064">
            <v>0</v>
          </cell>
          <cell r="EN1064">
            <v>0</v>
          </cell>
          <cell r="EO1064">
            <v>0</v>
          </cell>
          <cell r="EP1064">
            <v>0</v>
          </cell>
          <cell r="EQ1064">
            <v>0</v>
          </cell>
          <cell r="ER1064">
            <v>0</v>
          </cell>
          <cell r="ES1064">
            <v>0</v>
          </cell>
          <cell r="ET1064">
            <v>0</v>
          </cell>
          <cell r="EU1064">
            <v>0</v>
          </cell>
          <cell r="EV1064">
            <v>0</v>
          </cell>
          <cell r="EW1064">
            <v>0</v>
          </cell>
          <cell r="EX1064">
            <v>0</v>
          </cell>
          <cell r="EY1064">
            <v>0</v>
          </cell>
          <cell r="EZ1064">
            <v>0</v>
          </cell>
          <cell r="FA1064">
            <v>0</v>
          </cell>
          <cell r="FB1064">
            <v>0</v>
          </cell>
          <cell r="FC1064">
            <v>0</v>
          </cell>
          <cell r="FD1064">
            <v>0</v>
          </cell>
          <cell r="FE1064">
            <v>0</v>
          </cell>
          <cell r="FF1064">
            <v>0</v>
          </cell>
          <cell r="FG1064">
            <v>0</v>
          </cell>
          <cell r="FH1064">
            <v>0</v>
          </cell>
          <cell r="FI1064">
            <v>0</v>
          </cell>
          <cell r="FJ1064">
            <v>0</v>
          </cell>
          <cell r="FK1064">
            <v>0</v>
          </cell>
          <cell r="FL1064">
            <v>0</v>
          </cell>
          <cell r="FM1064">
            <v>0</v>
          </cell>
          <cell r="FN1064">
            <v>0</v>
          </cell>
          <cell r="FO1064">
            <v>0</v>
          </cell>
          <cell r="FP1064">
            <v>0</v>
          </cell>
          <cell r="FQ1064">
            <v>0</v>
          </cell>
          <cell r="FR1064">
            <v>0</v>
          </cell>
          <cell r="FS1064">
            <v>0</v>
          </cell>
          <cell r="FT1064">
            <v>0</v>
          </cell>
          <cell r="FU1064">
            <v>0</v>
          </cell>
          <cell r="FV1064">
            <v>0</v>
          </cell>
          <cell r="FW1064">
            <v>0</v>
          </cell>
          <cell r="FX1064">
            <v>0</v>
          </cell>
          <cell r="FY1064">
            <v>0</v>
          </cell>
          <cell r="FZ1064">
            <v>0</v>
          </cell>
          <cell r="GA1064">
            <v>0</v>
          </cell>
          <cell r="GB1064">
            <v>0</v>
          </cell>
          <cell r="GC1064">
            <v>0</v>
          </cell>
          <cell r="GD1064">
            <v>0</v>
          </cell>
          <cell r="GE1064">
            <v>0</v>
          </cell>
          <cell r="GF1064">
            <v>0</v>
          </cell>
          <cell r="GG1064">
            <v>0</v>
          </cell>
          <cell r="GH1064">
            <v>0</v>
          </cell>
          <cell r="GI1064">
            <v>0</v>
          </cell>
          <cell r="GJ1064">
            <v>0</v>
          </cell>
          <cell r="GK1064">
            <v>0</v>
          </cell>
          <cell r="GL1064">
            <v>0</v>
          </cell>
          <cell r="GM1064">
            <v>0</v>
          </cell>
          <cell r="GN1064">
            <v>0</v>
          </cell>
          <cell r="GO1064">
            <v>0</v>
          </cell>
          <cell r="GP1064">
            <v>0</v>
          </cell>
          <cell r="GQ1064">
            <v>0</v>
          </cell>
          <cell r="GR1064">
            <v>0</v>
          </cell>
          <cell r="GS1064">
            <v>0</v>
          </cell>
          <cell r="GT1064">
            <v>0</v>
          </cell>
          <cell r="GU1064">
            <v>0</v>
          </cell>
          <cell r="GV1064">
            <v>0</v>
          </cell>
          <cell r="GW1064">
            <v>0</v>
          </cell>
          <cell r="GX1064">
            <v>0</v>
          </cell>
          <cell r="GY1064">
            <v>0</v>
          </cell>
          <cell r="GZ1064">
            <v>0</v>
          </cell>
          <cell r="HA1064">
            <v>0</v>
          </cell>
          <cell r="HB1064">
            <v>0</v>
          </cell>
          <cell r="HC1064">
            <v>0</v>
          </cell>
          <cell r="HD1064">
            <v>0</v>
          </cell>
          <cell r="HE1064">
            <v>0</v>
          </cell>
          <cell r="HF1064">
            <v>0</v>
          </cell>
          <cell r="HG1064">
            <v>0</v>
          </cell>
          <cell r="HH1064">
            <v>0</v>
          </cell>
          <cell r="HI1064">
            <v>0</v>
          </cell>
          <cell r="HJ1064">
            <v>0</v>
          </cell>
          <cell r="HK1064">
            <v>0</v>
          </cell>
          <cell r="HL1064">
            <v>0</v>
          </cell>
          <cell r="HM1064">
            <v>0</v>
          </cell>
          <cell r="HN1064">
            <v>0</v>
          </cell>
          <cell r="HO1064">
            <v>0</v>
          </cell>
          <cell r="HP1064">
            <v>0</v>
          </cell>
          <cell r="HQ1064">
            <v>0</v>
          </cell>
          <cell r="HR1064">
            <v>0</v>
          </cell>
          <cell r="HS1064">
            <v>0</v>
          </cell>
          <cell r="HT1064">
            <v>0</v>
          </cell>
          <cell r="HU1064">
            <v>0</v>
          </cell>
          <cell r="HV1064">
            <v>0</v>
          </cell>
          <cell r="HW1064">
            <v>0</v>
          </cell>
          <cell r="HX1064">
            <v>0</v>
          </cell>
          <cell r="HY1064">
            <v>0</v>
          </cell>
          <cell r="HZ1064">
            <v>0</v>
          </cell>
          <cell r="IA1064">
            <v>0</v>
          </cell>
          <cell r="IB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>
            <v>0</v>
          </cell>
          <cell r="II1064">
            <v>0</v>
          </cell>
          <cell r="IJ1064">
            <v>0</v>
          </cell>
          <cell r="IK1064">
            <v>0</v>
          </cell>
          <cell r="IL1064">
            <v>0</v>
          </cell>
          <cell r="IM1064">
            <v>0</v>
          </cell>
          <cell r="IN1064">
            <v>0</v>
          </cell>
          <cell r="IO1064">
            <v>0</v>
          </cell>
          <cell r="IP1064">
            <v>0</v>
          </cell>
          <cell r="IQ1064">
            <v>0</v>
          </cell>
          <cell r="IR1064">
            <v>0</v>
          </cell>
          <cell r="IS1064">
            <v>0</v>
          </cell>
          <cell r="IT1064">
            <v>0</v>
          </cell>
          <cell r="IU1064">
            <v>0</v>
          </cell>
          <cell r="IV1064">
            <v>0</v>
          </cell>
          <cell r="IW1064">
            <v>0</v>
          </cell>
          <cell r="IX1064">
            <v>0</v>
          </cell>
          <cell r="IY1064">
            <v>0</v>
          </cell>
          <cell r="IZ1064">
            <v>0</v>
          </cell>
          <cell r="JA1064">
            <v>0</v>
          </cell>
          <cell r="JB1064">
            <v>0</v>
          </cell>
          <cell r="JC1064">
            <v>0</v>
          </cell>
          <cell r="JD1064">
            <v>0</v>
          </cell>
          <cell r="JE1064">
            <v>0</v>
          </cell>
          <cell r="JF1064">
            <v>0</v>
          </cell>
          <cell r="JG1064">
            <v>0</v>
          </cell>
          <cell r="JH1064">
            <v>0</v>
          </cell>
          <cell r="JI1064">
            <v>0</v>
          </cell>
          <cell r="JJ1064">
            <v>0</v>
          </cell>
          <cell r="JK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P1064">
            <v>0</v>
          </cell>
          <cell r="JQ1064">
            <v>0</v>
          </cell>
        </row>
        <row r="1065">
          <cell r="D1065" t="str">
            <v>PV_.QF.UTS._.___.MilfordFlat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  <cell r="EJ1065">
            <v>0</v>
          </cell>
          <cell r="EK1065">
            <v>0</v>
          </cell>
          <cell r="EL1065">
            <v>0</v>
          </cell>
          <cell r="EM1065">
            <v>0</v>
          </cell>
          <cell r="EN1065">
            <v>0</v>
          </cell>
          <cell r="EO1065">
            <v>0</v>
          </cell>
          <cell r="EP1065">
            <v>0</v>
          </cell>
          <cell r="EQ1065">
            <v>0</v>
          </cell>
          <cell r="ER1065">
            <v>0</v>
          </cell>
          <cell r="ES1065">
            <v>0</v>
          </cell>
          <cell r="ET1065">
            <v>0</v>
          </cell>
          <cell r="EU1065">
            <v>0</v>
          </cell>
          <cell r="EV1065">
            <v>0</v>
          </cell>
          <cell r="EW1065">
            <v>0</v>
          </cell>
          <cell r="EX1065">
            <v>0</v>
          </cell>
          <cell r="EY1065">
            <v>0</v>
          </cell>
          <cell r="EZ1065">
            <v>0</v>
          </cell>
          <cell r="FA1065">
            <v>0</v>
          </cell>
          <cell r="FB1065">
            <v>0</v>
          </cell>
          <cell r="FC1065">
            <v>0</v>
          </cell>
          <cell r="FD1065">
            <v>0</v>
          </cell>
          <cell r="FE1065">
            <v>0</v>
          </cell>
          <cell r="FF1065">
            <v>0</v>
          </cell>
          <cell r="FG1065">
            <v>0</v>
          </cell>
          <cell r="FH1065">
            <v>0</v>
          </cell>
          <cell r="FI1065">
            <v>0</v>
          </cell>
          <cell r="FJ1065">
            <v>0</v>
          </cell>
          <cell r="FK1065">
            <v>0</v>
          </cell>
          <cell r="FL1065">
            <v>0</v>
          </cell>
          <cell r="FM1065">
            <v>0</v>
          </cell>
          <cell r="FN1065">
            <v>0</v>
          </cell>
          <cell r="FO1065">
            <v>0</v>
          </cell>
          <cell r="FP1065">
            <v>0</v>
          </cell>
          <cell r="FQ1065">
            <v>0</v>
          </cell>
          <cell r="FR1065">
            <v>0</v>
          </cell>
          <cell r="FS1065">
            <v>0</v>
          </cell>
          <cell r="FT1065">
            <v>0</v>
          </cell>
          <cell r="FU1065">
            <v>0</v>
          </cell>
          <cell r="FV1065">
            <v>0</v>
          </cell>
          <cell r="FW1065">
            <v>0</v>
          </cell>
          <cell r="FX1065">
            <v>0</v>
          </cell>
          <cell r="FY1065">
            <v>0</v>
          </cell>
          <cell r="FZ1065">
            <v>0</v>
          </cell>
          <cell r="GA1065">
            <v>0</v>
          </cell>
          <cell r="GB1065">
            <v>0</v>
          </cell>
          <cell r="GC1065">
            <v>0</v>
          </cell>
          <cell r="GD1065">
            <v>0</v>
          </cell>
          <cell r="GE1065">
            <v>0</v>
          </cell>
          <cell r="GF1065">
            <v>0</v>
          </cell>
          <cell r="GG1065">
            <v>0</v>
          </cell>
          <cell r="GH1065">
            <v>0</v>
          </cell>
          <cell r="GI1065">
            <v>0</v>
          </cell>
          <cell r="GJ1065">
            <v>0</v>
          </cell>
          <cell r="GK1065">
            <v>0</v>
          </cell>
          <cell r="GL1065">
            <v>0</v>
          </cell>
          <cell r="GM1065">
            <v>0</v>
          </cell>
          <cell r="GN1065">
            <v>0</v>
          </cell>
          <cell r="GO1065">
            <v>0</v>
          </cell>
          <cell r="GP1065">
            <v>0</v>
          </cell>
          <cell r="GQ1065">
            <v>0</v>
          </cell>
          <cell r="GR1065">
            <v>0</v>
          </cell>
          <cell r="GS1065">
            <v>0</v>
          </cell>
          <cell r="GT1065">
            <v>0</v>
          </cell>
          <cell r="GU1065">
            <v>0</v>
          </cell>
          <cell r="GV1065">
            <v>0</v>
          </cell>
          <cell r="GW1065">
            <v>0</v>
          </cell>
          <cell r="GX1065">
            <v>0</v>
          </cell>
          <cell r="GY1065">
            <v>0</v>
          </cell>
          <cell r="GZ1065">
            <v>0</v>
          </cell>
          <cell r="HA1065">
            <v>0</v>
          </cell>
          <cell r="HB1065">
            <v>0</v>
          </cell>
          <cell r="HC1065">
            <v>0</v>
          </cell>
          <cell r="HD1065">
            <v>0</v>
          </cell>
          <cell r="HE1065">
            <v>0</v>
          </cell>
          <cell r="HF1065">
            <v>0</v>
          </cell>
          <cell r="HG1065">
            <v>0</v>
          </cell>
          <cell r="HH1065">
            <v>0</v>
          </cell>
          <cell r="HI1065">
            <v>0</v>
          </cell>
          <cell r="HJ1065">
            <v>0</v>
          </cell>
          <cell r="HK1065">
            <v>0</v>
          </cell>
          <cell r="HL1065">
            <v>0</v>
          </cell>
          <cell r="HM1065">
            <v>0</v>
          </cell>
          <cell r="HN1065">
            <v>0</v>
          </cell>
          <cell r="HO1065">
            <v>0</v>
          </cell>
          <cell r="HP1065">
            <v>0</v>
          </cell>
          <cell r="HQ1065">
            <v>0</v>
          </cell>
          <cell r="HR1065">
            <v>0</v>
          </cell>
          <cell r="HS1065">
            <v>0</v>
          </cell>
          <cell r="HT1065">
            <v>0</v>
          </cell>
          <cell r="HU1065">
            <v>0</v>
          </cell>
          <cell r="HV1065">
            <v>0</v>
          </cell>
          <cell r="HW1065">
            <v>0</v>
          </cell>
          <cell r="HX1065">
            <v>0</v>
          </cell>
          <cell r="HY1065">
            <v>0</v>
          </cell>
          <cell r="HZ1065">
            <v>0</v>
          </cell>
          <cell r="IA1065">
            <v>0</v>
          </cell>
          <cell r="IB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>
            <v>0</v>
          </cell>
          <cell r="II1065">
            <v>0</v>
          </cell>
          <cell r="IJ1065">
            <v>0</v>
          </cell>
          <cell r="IK1065">
            <v>0</v>
          </cell>
          <cell r="IL1065">
            <v>0</v>
          </cell>
          <cell r="IM1065">
            <v>0</v>
          </cell>
          <cell r="IN1065">
            <v>0</v>
          </cell>
          <cell r="IO1065">
            <v>0</v>
          </cell>
          <cell r="IP1065">
            <v>0</v>
          </cell>
          <cell r="IQ1065">
            <v>0</v>
          </cell>
          <cell r="IR1065">
            <v>0</v>
          </cell>
          <cell r="IS1065">
            <v>0</v>
          </cell>
          <cell r="IT1065">
            <v>0</v>
          </cell>
          <cell r="IU1065">
            <v>0</v>
          </cell>
          <cell r="IV1065">
            <v>0</v>
          </cell>
          <cell r="IW1065">
            <v>0</v>
          </cell>
          <cell r="IX1065">
            <v>0</v>
          </cell>
          <cell r="IY1065">
            <v>0</v>
          </cell>
          <cell r="IZ1065">
            <v>0</v>
          </cell>
          <cell r="JA1065">
            <v>0</v>
          </cell>
          <cell r="JB1065">
            <v>0</v>
          </cell>
          <cell r="JC1065">
            <v>0</v>
          </cell>
          <cell r="JD1065">
            <v>0</v>
          </cell>
          <cell r="JE1065">
            <v>0</v>
          </cell>
          <cell r="JF1065">
            <v>0</v>
          </cell>
          <cell r="JG1065">
            <v>0</v>
          </cell>
          <cell r="JH1065">
            <v>0</v>
          </cell>
          <cell r="JI1065">
            <v>0</v>
          </cell>
          <cell r="JJ1065">
            <v>0</v>
          </cell>
          <cell r="JK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P1065">
            <v>0</v>
          </cell>
          <cell r="JQ1065">
            <v>0</v>
          </cell>
        </row>
        <row r="1066">
          <cell r="D1066" t="str">
            <v>PV_.QF.UTS._.___.Pavant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  <cell r="EJ1066">
            <v>0</v>
          </cell>
          <cell r="EK1066">
            <v>0</v>
          </cell>
          <cell r="EL1066">
            <v>0</v>
          </cell>
          <cell r="EM1066">
            <v>0</v>
          </cell>
          <cell r="EN1066">
            <v>0</v>
          </cell>
          <cell r="EO1066">
            <v>0</v>
          </cell>
          <cell r="EP1066">
            <v>0</v>
          </cell>
          <cell r="EQ1066">
            <v>0</v>
          </cell>
          <cell r="ER1066">
            <v>0</v>
          </cell>
          <cell r="ES1066">
            <v>0</v>
          </cell>
          <cell r="ET1066">
            <v>0</v>
          </cell>
          <cell r="EU1066">
            <v>0</v>
          </cell>
          <cell r="EV1066">
            <v>0</v>
          </cell>
          <cell r="EW1066">
            <v>0</v>
          </cell>
          <cell r="EX1066">
            <v>0</v>
          </cell>
          <cell r="EY1066">
            <v>0</v>
          </cell>
          <cell r="EZ1066">
            <v>0</v>
          </cell>
          <cell r="FA1066">
            <v>0</v>
          </cell>
          <cell r="FB1066">
            <v>0</v>
          </cell>
          <cell r="FC1066">
            <v>0</v>
          </cell>
          <cell r="FD1066">
            <v>0</v>
          </cell>
          <cell r="FE1066">
            <v>0</v>
          </cell>
          <cell r="FF1066">
            <v>0</v>
          </cell>
          <cell r="FG1066">
            <v>0</v>
          </cell>
          <cell r="FH1066">
            <v>0</v>
          </cell>
          <cell r="FI1066">
            <v>0</v>
          </cell>
          <cell r="FJ1066">
            <v>0</v>
          </cell>
          <cell r="FK1066">
            <v>0</v>
          </cell>
          <cell r="FL1066">
            <v>0</v>
          </cell>
          <cell r="FM1066">
            <v>0</v>
          </cell>
          <cell r="FN1066">
            <v>0</v>
          </cell>
          <cell r="FO1066">
            <v>0</v>
          </cell>
          <cell r="FP1066">
            <v>0</v>
          </cell>
          <cell r="FQ1066">
            <v>0</v>
          </cell>
          <cell r="FR1066">
            <v>0</v>
          </cell>
          <cell r="FS1066">
            <v>0</v>
          </cell>
          <cell r="FT1066">
            <v>0</v>
          </cell>
          <cell r="FU1066">
            <v>0</v>
          </cell>
          <cell r="FV1066">
            <v>0</v>
          </cell>
          <cell r="FW1066">
            <v>0</v>
          </cell>
          <cell r="FX1066">
            <v>0</v>
          </cell>
          <cell r="FY1066">
            <v>0</v>
          </cell>
          <cell r="FZ1066">
            <v>0</v>
          </cell>
          <cell r="GA1066">
            <v>0</v>
          </cell>
          <cell r="GB1066">
            <v>0</v>
          </cell>
          <cell r="GC1066">
            <v>0</v>
          </cell>
          <cell r="GD1066">
            <v>0</v>
          </cell>
          <cell r="GE1066">
            <v>0</v>
          </cell>
          <cell r="GF1066">
            <v>0</v>
          </cell>
          <cell r="GG1066">
            <v>0</v>
          </cell>
          <cell r="GH1066">
            <v>0</v>
          </cell>
          <cell r="GI1066">
            <v>0</v>
          </cell>
          <cell r="GJ1066">
            <v>0</v>
          </cell>
          <cell r="GK1066">
            <v>0</v>
          </cell>
          <cell r="GL1066">
            <v>0</v>
          </cell>
          <cell r="GM1066">
            <v>0</v>
          </cell>
          <cell r="GN1066">
            <v>0</v>
          </cell>
          <cell r="GO1066">
            <v>0</v>
          </cell>
          <cell r="GP1066">
            <v>0</v>
          </cell>
          <cell r="GQ1066">
            <v>0</v>
          </cell>
          <cell r="GR1066">
            <v>0</v>
          </cell>
          <cell r="GS1066">
            <v>0</v>
          </cell>
          <cell r="GT1066">
            <v>0</v>
          </cell>
          <cell r="GU1066">
            <v>0</v>
          </cell>
          <cell r="GV1066">
            <v>0</v>
          </cell>
          <cell r="GW1066">
            <v>0</v>
          </cell>
          <cell r="GX1066">
            <v>0</v>
          </cell>
          <cell r="GY1066">
            <v>0</v>
          </cell>
          <cell r="GZ1066">
            <v>0</v>
          </cell>
          <cell r="HA1066">
            <v>0</v>
          </cell>
          <cell r="HB1066">
            <v>0</v>
          </cell>
          <cell r="HC1066">
            <v>0</v>
          </cell>
          <cell r="HD1066">
            <v>0</v>
          </cell>
          <cell r="HE1066">
            <v>0</v>
          </cell>
          <cell r="HF1066">
            <v>0</v>
          </cell>
          <cell r="HG1066">
            <v>0</v>
          </cell>
          <cell r="HH1066">
            <v>0</v>
          </cell>
          <cell r="HI1066">
            <v>0</v>
          </cell>
          <cell r="HJ1066">
            <v>0</v>
          </cell>
          <cell r="HK1066">
            <v>0</v>
          </cell>
          <cell r="HL1066">
            <v>0</v>
          </cell>
          <cell r="HM1066">
            <v>0</v>
          </cell>
          <cell r="HN1066">
            <v>0</v>
          </cell>
          <cell r="HO1066">
            <v>0</v>
          </cell>
          <cell r="HP1066">
            <v>0</v>
          </cell>
          <cell r="HQ1066">
            <v>0</v>
          </cell>
          <cell r="HR1066">
            <v>0</v>
          </cell>
          <cell r="HS1066">
            <v>0</v>
          </cell>
          <cell r="HT1066">
            <v>0</v>
          </cell>
          <cell r="HU1066">
            <v>0</v>
          </cell>
          <cell r="HV1066">
            <v>0</v>
          </cell>
          <cell r="HW1066">
            <v>0</v>
          </cell>
          <cell r="HX1066">
            <v>0</v>
          </cell>
          <cell r="HY1066">
            <v>0</v>
          </cell>
          <cell r="HZ1066">
            <v>0</v>
          </cell>
          <cell r="IA1066">
            <v>0</v>
          </cell>
          <cell r="IB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>
            <v>0</v>
          </cell>
          <cell r="II1066">
            <v>0</v>
          </cell>
          <cell r="IJ1066">
            <v>0</v>
          </cell>
          <cell r="IK1066">
            <v>0</v>
          </cell>
          <cell r="IL1066">
            <v>0</v>
          </cell>
          <cell r="IM1066">
            <v>0</v>
          </cell>
          <cell r="IN1066">
            <v>0</v>
          </cell>
          <cell r="IO1066">
            <v>0</v>
          </cell>
          <cell r="IP1066">
            <v>0</v>
          </cell>
          <cell r="IQ1066">
            <v>0</v>
          </cell>
          <cell r="IR1066">
            <v>0</v>
          </cell>
          <cell r="IS1066">
            <v>0</v>
          </cell>
          <cell r="IT1066">
            <v>0</v>
          </cell>
          <cell r="IU1066">
            <v>0</v>
          </cell>
          <cell r="IV1066">
            <v>0</v>
          </cell>
          <cell r="IW1066">
            <v>0</v>
          </cell>
          <cell r="IX1066">
            <v>0</v>
          </cell>
          <cell r="IY1066">
            <v>0</v>
          </cell>
          <cell r="IZ1066">
            <v>0</v>
          </cell>
          <cell r="JA1066">
            <v>0</v>
          </cell>
          <cell r="JB1066">
            <v>0</v>
          </cell>
          <cell r="JC1066">
            <v>0</v>
          </cell>
          <cell r="JD1066">
            <v>0</v>
          </cell>
          <cell r="JE1066">
            <v>0</v>
          </cell>
          <cell r="JF1066">
            <v>0</v>
          </cell>
          <cell r="JG1066">
            <v>0</v>
          </cell>
          <cell r="JH1066">
            <v>0</v>
          </cell>
          <cell r="JI1066">
            <v>0</v>
          </cell>
          <cell r="JJ1066">
            <v>0</v>
          </cell>
          <cell r="JK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P1066">
            <v>0</v>
          </cell>
          <cell r="JQ1066">
            <v>0</v>
          </cell>
        </row>
        <row r="1067">
          <cell r="D1067" t="str">
            <v>PV_.QF.UTS._.___.Pavant II LLC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  <cell r="EJ1067">
            <v>0</v>
          </cell>
          <cell r="EK1067">
            <v>0</v>
          </cell>
          <cell r="EL1067">
            <v>0</v>
          </cell>
          <cell r="EM1067">
            <v>0</v>
          </cell>
          <cell r="EN1067">
            <v>0</v>
          </cell>
          <cell r="EO1067">
            <v>0</v>
          </cell>
          <cell r="EP1067">
            <v>0</v>
          </cell>
          <cell r="EQ1067">
            <v>0</v>
          </cell>
          <cell r="ER1067">
            <v>0</v>
          </cell>
          <cell r="ES1067">
            <v>0</v>
          </cell>
          <cell r="ET1067">
            <v>0</v>
          </cell>
          <cell r="EU1067">
            <v>0</v>
          </cell>
          <cell r="EV1067">
            <v>0</v>
          </cell>
          <cell r="EW1067">
            <v>0</v>
          </cell>
          <cell r="EX1067">
            <v>0</v>
          </cell>
          <cell r="EY1067">
            <v>0</v>
          </cell>
          <cell r="EZ1067">
            <v>0</v>
          </cell>
          <cell r="FA1067">
            <v>0</v>
          </cell>
          <cell r="FB1067">
            <v>0</v>
          </cell>
          <cell r="FC1067">
            <v>0</v>
          </cell>
          <cell r="FD1067">
            <v>0</v>
          </cell>
          <cell r="FE1067">
            <v>0</v>
          </cell>
          <cell r="FF1067">
            <v>0</v>
          </cell>
          <cell r="FG1067">
            <v>0</v>
          </cell>
          <cell r="FH1067">
            <v>0</v>
          </cell>
          <cell r="FI1067">
            <v>0</v>
          </cell>
          <cell r="FJ1067">
            <v>0</v>
          </cell>
          <cell r="FK1067">
            <v>0</v>
          </cell>
          <cell r="FL1067">
            <v>0</v>
          </cell>
          <cell r="FM1067">
            <v>0</v>
          </cell>
          <cell r="FN1067">
            <v>0</v>
          </cell>
          <cell r="FO1067">
            <v>0</v>
          </cell>
          <cell r="FP1067">
            <v>0</v>
          </cell>
          <cell r="FQ1067">
            <v>0</v>
          </cell>
          <cell r="FR1067">
            <v>0</v>
          </cell>
          <cell r="FS1067">
            <v>0</v>
          </cell>
          <cell r="FT1067">
            <v>0</v>
          </cell>
          <cell r="FU1067">
            <v>0</v>
          </cell>
          <cell r="FV1067">
            <v>0</v>
          </cell>
          <cell r="FW1067">
            <v>0</v>
          </cell>
          <cell r="FX1067">
            <v>0</v>
          </cell>
          <cell r="FY1067">
            <v>0</v>
          </cell>
          <cell r="FZ1067">
            <v>0</v>
          </cell>
          <cell r="GA1067">
            <v>0</v>
          </cell>
          <cell r="GB1067">
            <v>0</v>
          </cell>
          <cell r="GC1067">
            <v>0</v>
          </cell>
          <cell r="GD1067">
            <v>0</v>
          </cell>
          <cell r="GE1067">
            <v>0</v>
          </cell>
          <cell r="GF1067">
            <v>0</v>
          </cell>
          <cell r="GG1067">
            <v>0</v>
          </cell>
          <cell r="GH1067">
            <v>0</v>
          </cell>
          <cell r="GI1067">
            <v>0</v>
          </cell>
          <cell r="GJ1067">
            <v>0</v>
          </cell>
          <cell r="GK1067">
            <v>0</v>
          </cell>
          <cell r="GL1067">
            <v>0</v>
          </cell>
          <cell r="GM1067">
            <v>0</v>
          </cell>
          <cell r="GN1067">
            <v>0</v>
          </cell>
          <cell r="GO1067">
            <v>0</v>
          </cell>
          <cell r="GP1067">
            <v>0</v>
          </cell>
          <cell r="GQ1067">
            <v>0</v>
          </cell>
          <cell r="GR1067">
            <v>0</v>
          </cell>
          <cell r="GS1067">
            <v>0</v>
          </cell>
          <cell r="GT1067">
            <v>0</v>
          </cell>
          <cell r="GU1067">
            <v>0</v>
          </cell>
          <cell r="GV1067">
            <v>0</v>
          </cell>
          <cell r="GW1067">
            <v>0</v>
          </cell>
          <cell r="GX1067">
            <v>0</v>
          </cell>
          <cell r="GY1067">
            <v>0</v>
          </cell>
          <cell r="GZ1067">
            <v>0</v>
          </cell>
          <cell r="HA1067">
            <v>0</v>
          </cell>
          <cell r="HB1067">
            <v>0</v>
          </cell>
          <cell r="HC1067">
            <v>0</v>
          </cell>
          <cell r="HD1067">
            <v>0</v>
          </cell>
          <cell r="HE1067">
            <v>0</v>
          </cell>
          <cell r="HF1067">
            <v>0</v>
          </cell>
          <cell r="HG1067">
            <v>0</v>
          </cell>
          <cell r="HH1067">
            <v>0</v>
          </cell>
          <cell r="HI1067">
            <v>0</v>
          </cell>
          <cell r="HJ1067">
            <v>0</v>
          </cell>
          <cell r="HK1067">
            <v>0</v>
          </cell>
          <cell r="HL1067">
            <v>0</v>
          </cell>
          <cell r="HM1067">
            <v>0</v>
          </cell>
          <cell r="HN1067">
            <v>0</v>
          </cell>
          <cell r="HO1067">
            <v>0</v>
          </cell>
          <cell r="HP1067">
            <v>0</v>
          </cell>
          <cell r="HQ1067">
            <v>0</v>
          </cell>
          <cell r="HR1067">
            <v>0</v>
          </cell>
          <cell r="HS1067">
            <v>0</v>
          </cell>
          <cell r="HT1067">
            <v>0</v>
          </cell>
          <cell r="HU1067">
            <v>0</v>
          </cell>
          <cell r="HV1067">
            <v>0</v>
          </cell>
          <cell r="HW1067">
            <v>0</v>
          </cell>
          <cell r="HX1067">
            <v>0</v>
          </cell>
          <cell r="HY1067">
            <v>0</v>
          </cell>
          <cell r="HZ1067">
            <v>0</v>
          </cell>
          <cell r="IA1067">
            <v>0</v>
          </cell>
          <cell r="IB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>
            <v>0</v>
          </cell>
          <cell r="II1067">
            <v>0</v>
          </cell>
          <cell r="IJ1067">
            <v>0</v>
          </cell>
          <cell r="IK1067">
            <v>0</v>
          </cell>
          <cell r="IL1067">
            <v>0</v>
          </cell>
          <cell r="IM1067">
            <v>0</v>
          </cell>
          <cell r="IN1067">
            <v>0</v>
          </cell>
          <cell r="IO1067">
            <v>0</v>
          </cell>
          <cell r="IP1067">
            <v>0</v>
          </cell>
          <cell r="IQ1067">
            <v>0</v>
          </cell>
          <cell r="IR1067">
            <v>0</v>
          </cell>
          <cell r="IS1067">
            <v>0</v>
          </cell>
          <cell r="IT1067">
            <v>0</v>
          </cell>
          <cell r="IU1067">
            <v>0</v>
          </cell>
          <cell r="IV1067">
            <v>0</v>
          </cell>
          <cell r="IW1067">
            <v>0</v>
          </cell>
          <cell r="IX1067">
            <v>0</v>
          </cell>
          <cell r="IY1067">
            <v>0</v>
          </cell>
          <cell r="IZ1067">
            <v>0</v>
          </cell>
          <cell r="JA1067">
            <v>0</v>
          </cell>
          <cell r="JB1067">
            <v>0</v>
          </cell>
          <cell r="JC1067">
            <v>0</v>
          </cell>
          <cell r="JD1067">
            <v>0</v>
          </cell>
          <cell r="JE1067">
            <v>0</v>
          </cell>
          <cell r="JF1067">
            <v>0</v>
          </cell>
          <cell r="JG1067">
            <v>0</v>
          </cell>
          <cell r="JH1067">
            <v>0</v>
          </cell>
          <cell r="JI1067">
            <v>0</v>
          </cell>
          <cell r="JJ1067">
            <v>0</v>
          </cell>
          <cell r="JK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P1067">
            <v>0</v>
          </cell>
          <cell r="JQ1067">
            <v>0</v>
          </cell>
        </row>
        <row r="1068">
          <cell r="D1068" t="str">
            <v>PV_.QF.UTS._.___.QuichapaI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  <cell r="EJ1068">
            <v>0</v>
          </cell>
          <cell r="EK1068">
            <v>0</v>
          </cell>
          <cell r="EL1068">
            <v>0</v>
          </cell>
          <cell r="EM1068">
            <v>0</v>
          </cell>
          <cell r="EN1068">
            <v>0</v>
          </cell>
          <cell r="EO1068">
            <v>0</v>
          </cell>
          <cell r="EP1068">
            <v>0</v>
          </cell>
          <cell r="EQ1068">
            <v>0</v>
          </cell>
          <cell r="ER1068">
            <v>0</v>
          </cell>
          <cell r="ES1068">
            <v>0</v>
          </cell>
          <cell r="ET1068">
            <v>0</v>
          </cell>
          <cell r="EU1068">
            <v>0</v>
          </cell>
          <cell r="EV1068">
            <v>0</v>
          </cell>
          <cell r="EW1068">
            <v>0</v>
          </cell>
          <cell r="EX1068">
            <v>0</v>
          </cell>
          <cell r="EY1068">
            <v>0</v>
          </cell>
          <cell r="EZ1068">
            <v>0</v>
          </cell>
          <cell r="FA1068">
            <v>0</v>
          </cell>
          <cell r="FB1068">
            <v>0</v>
          </cell>
          <cell r="FC1068">
            <v>0</v>
          </cell>
          <cell r="FD1068">
            <v>0</v>
          </cell>
          <cell r="FE1068">
            <v>0</v>
          </cell>
          <cell r="FF1068">
            <v>0</v>
          </cell>
          <cell r="FG1068">
            <v>0</v>
          </cell>
          <cell r="FH1068">
            <v>0</v>
          </cell>
          <cell r="FI1068">
            <v>0</v>
          </cell>
          <cell r="FJ1068">
            <v>0</v>
          </cell>
          <cell r="FK1068">
            <v>0</v>
          </cell>
          <cell r="FL1068">
            <v>0</v>
          </cell>
          <cell r="FM1068">
            <v>0</v>
          </cell>
          <cell r="FN1068">
            <v>0</v>
          </cell>
          <cell r="FO1068">
            <v>0</v>
          </cell>
          <cell r="FP1068">
            <v>0</v>
          </cell>
          <cell r="FQ1068">
            <v>0</v>
          </cell>
          <cell r="FR1068">
            <v>0</v>
          </cell>
          <cell r="FS1068">
            <v>0</v>
          </cell>
          <cell r="FT1068">
            <v>0</v>
          </cell>
          <cell r="FU1068">
            <v>0</v>
          </cell>
          <cell r="FV1068">
            <v>0</v>
          </cell>
          <cell r="FW1068">
            <v>0</v>
          </cell>
          <cell r="FX1068">
            <v>0</v>
          </cell>
          <cell r="FY1068">
            <v>0</v>
          </cell>
          <cell r="FZ1068">
            <v>0</v>
          </cell>
          <cell r="GA1068">
            <v>0</v>
          </cell>
          <cell r="GB1068">
            <v>0</v>
          </cell>
          <cell r="GC1068">
            <v>0</v>
          </cell>
          <cell r="GD1068">
            <v>0</v>
          </cell>
          <cell r="GE1068">
            <v>0</v>
          </cell>
          <cell r="GF1068">
            <v>0</v>
          </cell>
          <cell r="GG1068">
            <v>0</v>
          </cell>
          <cell r="GH1068">
            <v>0</v>
          </cell>
          <cell r="GI1068">
            <v>0</v>
          </cell>
          <cell r="GJ1068">
            <v>0</v>
          </cell>
          <cell r="GK1068">
            <v>0</v>
          </cell>
          <cell r="GL1068">
            <v>0</v>
          </cell>
          <cell r="GM1068">
            <v>0</v>
          </cell>
          <cell r="GN1068">
            <v>0</v>
          </cell>
          <cell r="GO1068">
            <v>0</v>
          </cell>
          <cell r="GP1068">
            <v>0</v>
          </cell>
          <cell r="GQ1068">
            <v>0</v>
          </cell>
          <cell r="GR1068">
            <v>0</v>
          </cell>
          <cell r="GS1068">
            <v>0</v>
          </cell>
          <cell r="GT1068">
            <v>0</v>
          </cell>
          <cell r="GU1068">
            <v>0</v>
          </cell>
          <cell r="GV1068">
            <v>0</v>
          </cell>
          <cell r="GW1068">
            <v>0</v>
          </cell>
          <cell r="GX1068">
            <v>0</v>
          </cell>
          <cell r="GY1068">
            <v>0</v>
          </cell>
          <cell r="GZ1068">
            <v>0</v>
          </cell>
          <cell r="HA1068">
            <v>0</v>
          </cell>
          <cell r="HB1068">
            <v>0</v>
          </cell>
          <cell r="HC1068">
            <v>0</v>
          </cell>
          <cell r="HD1068">
            <v>0</v>
          </cell>
          <cell r="HE1068">
            <v>0</v>
          </cell>
          <cell r="HF1068">
            <v>0</v>
          </cell>
          <cell r="HG1068">
            <v>0</v>
          </cell>
          <cell r="HH1068">
            <v>0</v>
          </cell>
          <cell r="HI1068">
            <v>0</v>
          </cell>
          <cell r="HJ1068">
            <v>0</v>
          </cell>
          <cell r="HK1068">
            <v>0</v>
          </cell>
          <cell r="HL1068">
            <v>0</v>
          </cell>
          <cell r="HM1068">
            <v>0</v>
          </cell>
          <cell r="HN1068">
            <v>0</v>
          </cell>
          <cell r="HO1068">
            <v>0</v>
          </cell>
          <cell r="HP1068">
            <v>0</v>
          </cell>
          <cell r="HQ1068">
            <v>0</v>
          </cell>
          <cell r="HR1068">
            <v>0</v>
          </cell>
          <cell r="HS1068">
            <v>0</v>
          </cell>
          <cell r="HT1068">
            <v>0</v>
          </cell>
          <cell r="HU1068">
            <v>0</v>
          </cell>
          <cell r="HV1068">
            <v>0</v>
          </cell>
          <cell r="HW1068">
            <v>0</v>
          </cell>
          <cell r="HX1068">
            <v>0</v>
          </cell>
          <cell r="HY1068">
            <v>0</v>
          </cell>
          <cell r="HZ1068">
            <v>0</v>
          </cell>
          <cell r="IA1068">
            <v>0</v>
          </cell>
          <cell r="IB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>
            <v>0</v>
          </cell>
          <cell r="II1068">
            <v>0</v>
          </cell>
          <cell r="IJ1068">
            <v>0</v>
          </cell>
          <cell r="IK1068">
            <v>0</v>
          </cell>
          <cell r="IL1068">
            <v>0</v>
          </cell>
          <cell r="IM1068">
            <v>0</v>
          </cell>
          <cell r="IN1068">
            <v>0</v>
          </cell>
          <cell r="IO1068">
            <v>0</v>
          </cell>
          <cell r="IP1068">
            <v>0</v>
          </cell>
          <cell r="IQ1068">
            <v>0</v>
          </cell>
          <cell r="IR1068">
            <v>0</v>
          </cell>
          <cell r="IS1068">
            <v>0</v>
          </cell>
          <cell r="IT1068">
            <v>0</v>
          </cell>
          <cell r="IU1068">
            <v>0</v>
          </cell>
          <cell r="IV1068">
            <v>0</v>
          </cell>
          <cell r="IW1068">
            <v>0</v>
          </cell>
          <cell r="IX1068">
            <v>0</v>
          </cell>
          <cell r="IY1068">
            <v>0</v>
          </cell>
          <cell r="IZ1068">
            <v>0</v>
          </cell>
          <cell r="JA1068">
            <v>0</v>
          </cell>
          <cell r="JB1068">
            <v>0</v>
          </cell>
          <cell r="JC1068">
            <v>0</v>
          </cell>
          <cell r="JD1068">
            <v>0</v>
          </cell>
          <cell r="JE1068">
            <v>0</v>
          </cell>
          <cell r="JF1068">
            <v>0</v>
          </cell>
          <cell r="JG1068">
            <v>0</v>
          </cell>
          <cell r="JH1068">
            <v>0</v>
          </cell>
          <cell r="JI1068">
            <v>0</v>
          </cell>
          <cell r="JJ1068">
            <v>0</v>
          </cell>
          <cell r="JK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P1068">
            <v>0</v>
          </cell>
          <cell r="JQ1068">
            <v>0</v>
          </cell>
        </row>
        <row r="1069">
          <cell r="D1069" t="str">
            <v>PV_.QF.UTS._.___.QuichapaII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  <cell r="EE1069">
            <v>0</v>
          </cell>
          <cell r="EF1069">
            <v>0</v>
          </cell>
          <cell r="EG1069">
            <v>0</v>
          </cell>
          <cell r="EH1069">
            <v>0</v>
          </cell>
          <cell r="EI1069">
            <v>0</v>
          </cell>
          <cell r="EJ1069">
            <v>0</v>
          </cell>
          <cell r="EK1069">
            <v>0</v>
          </cell>
          <cell r="EL1069">
            <v>0</v>
          </cell>
          <cell r="EM1069">
            <v>0</v>
          </cell>
          <cell r="EN1069">
            <v>0</v>
          </cell>
          <cell r="EO1069">
            <v>0</v>
          </cell>
          <cell r="EP1069">
            <v>0</v>
          </cell>
          <cell r="EQ1069">
            <v>0</v>
          </cell>
          <cell r="ER1069">
            <v>0</v>
          </cell>
          <cell r="ES1069">
            <v>0</v>
          </cell>
          <cell r="ET1069">
            <v>0</v>
          </cell>
          <cell r="EU1069">
            <v>0</v>
          </cell>
          <cell r="EV1069">
            <v>0</v>
          </cell>
          <cell r="EW1069">
            <v>0</v>
          </cell>
          <cell r="EX1069">
            <v>0</v>
          </cell>
          <cell r="EY1069">
            <v>0</v>
          </cell>
          <cell r="EZ1069">
            <v>0</v>
          </cell>
          <cell r="FA1069">
            <v>0</v>
          </cell>
          <cell r="FB1069">
            <v>0</v>
          </cell>
          <cell r="FC1069">
            <v>0</v>
          </cell>
          <cell r="FD1069">
            <v>0</v>
          </cell>
          <cell r="FE1069">
            <v>0</v>
          </cell>
          <cell r="FF1069">
            <v>0</v>
          </cell>
          <cell r="FG1069">
            <v>0</v>
          </cell>
          <cell r="FH1069">
            <v>0</v>
          </cell>
          <cell r="FI1069">
            <v>0</v>
          </cell>
          <cell r="FJ1069">
            <v>0</v>
          </cell>
          <cell r="FK1069">
            <v>0</v>
          </cell>
          <cell r="FL1069">
            <v>0</v>
          </cell>
          <cell r="FM1069">
            <v>0</v>
          </cell>
          <cell r="FN1069">
            <v>0</v>
          </cell>
          <cell r="FO1069">
            <v>0</v>
          </cell>
          <cell r="FP1069">
            <v>0</v>
          </cell>
          <cell r="FQ1069">
            <v>0</v>
          </cell>
          <cell r="FR1069">
            <v>0</v>
          </cell>
          <cell r="FS1069">
            <v>0</v>
          </cell>
          <cell r="FT1069">
            <v>0</v>
          </cell>
          <cell r="FU1069">
            <v>0</v>
          </cell>
          <cell r="FV1069">
            <v>0</v>
          </cell>
          <cell r="FW1069">
            <v>0</v>
          </cell>
          <cell r="FX1069">
            <v>0</v>
          </cell>
          <cell r="FY1069">
            <v>0</v>
          </cell>
          <cell r="FZ1069">
            <v>0</v>
          </cell>
          <cell r="GA1069">
            <v>0</v>
          </cell>
          <cell r="GB1069">
            <v>0</v>
          </cell>
          <cell r="GC1069">
            <v>0</v>
          </cell>
          <cell r="GD1069">
            <v>0</v>
          </cell>
          <cell r="GE1069">
            <v>0</v>
          </cell>
          <cell r="GF1069">
            <v>0</v>
          </cell>
          <cell r="GG1069">
            <v>0</v>
          </cell>
          <cell r="GH1069">
            <v>0</v>
          </cell>
          <cell r="GI1069">
            <v>0</v>
          </cell>
          <cell r="GJ1069">
            <v>0</v>
          </cell>
          <cell r="GK1069">
            <v>0</v>
          </cell>
          <cell r="GL1069">
            <v>0</v>
          </cell>
          <cell r="GM1069">
            <v>0</v>
          </cell>
          <cell r="GN1069">
            <v>0</v>
          </cell>
          <cell r="GO1069">
            <v>0</v>
          </cell>
          <cell r="GP1069">
            <v>0</v>
          </cell>
          <cell r="GQ1069">
            <v>0</v>
          </cell>
          <cell r="GR1069">
            <v>0</v>
          </cell>
          <cell r="GS1069">
            <v>0</v>
          </cell>
          <cell r="GT1069">
            <v>0</v>
          </cell>
          <cell r="GU1069">
            <v>0</v>
          </cell>
          <cell r="GV1069">
            <v>0</v>
          </cell>
          <cell r="GW1069">
            <v>0</v>
          </cell>
          <cell r="GX1069">
            <v>0</v>
          </cell>
          <cell r="GY1069">
            <v>0</v>
          </cell>
          <cell r="GZ1069">
            <v>0</v>
          </cell>
          <cell r="HA1069">
            <v>0</v>
          </cell>
          <cell r="HB1069">
            <v>0</v>
          </cell>
          <cell r="HC1069">
            <v>0</v>
          </cell>
          <cell r="HD1069">
            <v>0</v>
          </cell>
          <cell r="HE1069">
            <v>0</v>
          </cell>
          <cell r="HF1069">
            <v>0</v>
          </cell>
          <cell r="HG1069">
            <v>0</v>
          </cell>
          <cell r="HH1069">
            <v>0</v>
          </cell>
          <cell r="HI1069">
            <v>0</v>
          </cell>
          <cell r="HJ1069">
            <v>0</v>
          </cell>
          <cell r="HK1069">
            <v>0</v>
          </cell>
          <cell r="HL1069">
            <v>0</v>
          </cell>
          <cell r="HM1069">
            <v>0</v>
          </cell>
          <cell r="HN1069">
            <v>0</v>
          </cell>
          <cell r="HO1069">
            <v>0</v>
          </cell>
          <cell r="HP1069">
            <v>0</v>
          </cell>
          <cell r="HQ1069">
            <v>0</v>
          </cell>
          <cell r="HR1069">
            <v>0</v>
          </cell>
          <cell r="HS1069">
            <v>0</v>
          </cell>
          <cell r="HT1069">
            <v>0</v>
          </cell>
          <cell r="HU1069">
            <v>0</v>
          </cell>
          <cell r="HV1069">
            <v>0</v>
          </cell>
          <cell r="HW1069">
            <v>0</v>
          </cell>
          <cell r="HX1069">
            <v>0</v>
          </cell>
          <cell r="HY1069">
            <v>0</v>
          </cell>
          <cell r="HZ1069">
            <v>0</v>
          </cell>
          <cell r="IA1069">
            <v>0</v>
          </cell>
          <cell r="IB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>
            <v>0</v>
          </cell>
          <cell r="II1069">
            <v>0</v>
          </cell>
          <cell r="IJ1069">
            <v>0</v>
          </cell>
          <cell r="IK1069">
            <v>0</v>
          </cell>
          <cell r="IL1069">
            <v>0</v>
          </cell>
          <cell r="IM1069">
            <v>0</v>
          </cell>
          <cell r="IN1069">
            <v>0</v>
          </cell>
          <cell r="IO1069">
            <v>0</v>
          </cell>
          <cell r="IP1069">
            <v>0</v>
          </cell>
          <cell r="IQ1069">
            <v>0</v>
          </cell>
          <cell r="IR1069">
            <v>0</v>
          </cell>
          <cell r="IS1069">
            <v>0</v>
          </cell>
          <cell r="IT1069">
            <v>0</v>
          </cell>
          <cell r="IU1069">
            <v>0</v>
          </cell>
          <cell r="IV1069">
            <v>0</v>
          </cell>
          <cell r="IW1069">
            <v>0</v>
          </cell>
          <cell r="IX1069">
            <v>0</v>
          </cell>
          <cell r="IY1069">
            <v>0</v>
          </cell>
          <cell r="IZ1069">
            <v>0</v>
          </cell>
          <cell r="JA1069">
            <v>0</v>
          </cell>
          <cell r="JB1069">
            <v>0</v>
          </cell>
          <cell r="JC1069">
            <v>0</v>
          </cell>
          <cell r="JD1069">
            <v>0</v>
          </cell>
          <cell r="JE1069">
            <v>0</v>
          </cell>
          <cell r="JF1069">
            <v>0</v>
          </cell>
          <cell r="JG1069">
            <v>0</v>
          </cell>
          <cell r="JH1069">
            <v>0</v>
          </cell>
          <cell r="JI1069">
            <v>0</v>
          </cell>
          <cell r="JJ1069">
            <v>0</v>
          </cell>
          <cell r="JK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P1069">
            <v>0</v>
          </cell>
          <cell r="JQ1069">
            <v>0</v>
          </cell>
        </row>
        <row r="1070">
          <cell r="D1070" t="str">
            <v>PV_.QF.UTS._.___.QuichapaIII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  <cell r="EE1070">
            <v>0</v>
          </cell>
          <cell r="EF1070">
            <v>0</v>
          </cell>
          <cell r="EG1070">
            <v>0</v>
          </cell>
          <cell r="EH1070">
            <v>0</v>
          </cell>
          <cell r="EI1070">
            <v>0</v>
          </cell>
          <cell r="EJ1070">
            <v>0</v>
          </cell>
          <cell r="EK1070">
            <v>0</v>
          </cell>
          <cell r="EL1070">
            <v>0</v>
          </cell>
          <cell r="EM1070">
            <v>0</v>
          </cell>
          <cell r="EN1070">
            <v>0</v>
          </cell>
          <cell r="EO1070">
            <v>0</v>
          </cell>
          <cell r="EP1070">
            <v>0</v>
          </cell>
          <cell r="EQ1070">
            <v>0</v>
          </cell>
          <cell r="ER1070">
            <v>0</v>
          </cell>
          <cell r="ES1070">
            <v>0</v>
          </cell>
          <cell r="ET1070">
            <v>0</v>
          </cell>
          <cell r="EU1070">
            <v>0</v>
          </cell>
          <cell r="EV1070">
            <v>0</v>
          </cell>
          <cell r="EW1070">
            <v>0</v>
          </cell>
          <cell r="EX1070">
            <v>0</v>
          </cell>
          <cell r="EY1070">
            <v>0</v>
          </cell>
          <cell r="EZ1070">
            <v>0</v>
          </cell>
          <cell r="FA1070">
            <v>0</v>
          </cell>
          <cell r="FB1070">
            <v>0</v>
          </cell>
          <cell r="FC1070">
            <v>0</v>
          </cell>
          <cell r="FD1070">
            <v>0</v>
          </cell>
          <cell r="FE1070">
            <v>0</v>
          </cell>
          <cell r="FF1070">
            <v>0</v>
          </cell>
          <cell r="FG1070">
            <v>0</v>
          </cell>
          <cell r="FH1070">
            <v>0</v>
          </cell>
          <cell r="FI1070">
            <v>0</v>
          </cell>
          <cell r="FJ1070">
            <v>0</v>
          </cell>
          <cell r="FK1070">
            <v>0</v>
          </cell>
          <cell r="FL1070">
            <v>0</v>
          </cell>
          <cell r="FM1070">
            <v>0</v>
          </cell>
          <cell r="FN1070">
            <v>0</v>
          </cell>
          <cell r="FO1070">
            <v>0</v>
          </cell>
          <cell r="FP1070">
            <v>0</v>
          </cell>
          <cell r="FQ1070">
            <v>0</v>
          </cell>
          <cell r="FR1070">
            <v>0</v>
          </cell>
          <cell r="FS1070">
            <v>0</v>
          </cell>
          <cell r="FT1070">
            <v>0</v>
          </cell>
          <cell r="FU1070">
            <v>0</v>
          </cell>
          <cell r="FV1070">
            <v>0</v>
          </cell>
          <cell r="FW1070">
            <v>0</v>
          </cell>
          <cell r="FX1070">
            <v>0</v>
          </cell>
          <cell r="FY1070">
            <v>0</v>
          </cell>
          <cell r="FZ1070">
            <v>0</v>
          </cell>
          <cell r="GA1070">
            <v>0</v>
          </cell>
          <cell r="GB1070">
            <v>0</v>
          </cell>
          <cell r="GC1070">
            <v>0</v>
          </cell>
          <cell r="GD1070">
            <v>0</v>
          </cell>
          <cell r="GE1070">
            <v>0</v>
          </cell>
          <cell r="GF1070">
            <v>0</v>
          </cell>
          <cell r="GG1070">
            <v>0</v>
          </cell>
          <cell r="GH1070">
            <v>0</v>
          </cell>
          <cell r="GI1070">
            <v>0</v>
          </cell>
          <cell r="GJ1070">
            <v>0</v>
          </cell>
          <cell r="GK1070">
            <v>0</v>
          </cell>
          <cell r="GL1070">
            <v>0</v>
          </cell>
          <cell r="GM1070">
            <v>0</v>
          </cell>
          <cell r="GN1070">
            <v>0</v>
          </cell>
          <cell r="GO1070">
            <v>0</v>
          </cell>
          <cell r="GP1070">
            <v>0</v>
          </cell>
          <cell r="GQ1070">
            <v>0</v>
          </cell>
          <cell r="GR1070">
            <v>0</v>
          </cell>
          <cell r="GS1070">
            <v>0</v>
          </cell>
          <cell r="GT1070">
            <v>0</v>
          </cell>
          <cell r="GU1070">
            <v>0</v>
          </cell>
          <cell r="GV1070">
            <v>0</v>
          </cell>
          <cell r="GW1070">
            <v>0</v>
          </cell>
          <cell r="GX1070">
            <v>0</v>
          </cell>
          <cell r="GY1070">
            <v>0</v>
          </cell>
          <cell r="GZ1070">
            <v>0</v>
          </cell>
          <cell r="HA1070">
            <v>0</v>
          </cell>
          <cell r="HB1070">
            <v>0</v>
          </cell>
          <cell r="HC1070">
            <v>0</v>
          </cell>
          <cell r="HD1070">
            <v>0</v>
          </cell>
          <cell r="HE1070">
            <v>0</v>
          </cell>
          <cell r="HF1070">
            <v>0</v>
          </cell>
          <cell r="HG1070">
            <v>0</v>
          </cell>
          <cell r="HH1070">
            <v>0</v>
          </cell>
          <cell r="HI1070">
            <v>0</v>
          </cell>
          <cell r="HJ1070">
            <v>0</v>
          </cell>
          <cell r="HK1070">
            <v>0</v>
          </cell>
          <cell r="HL1070">
            <v>0</v>
          </cell>
          <cell r="HM1070">
            <v>0</v>
          </cell>
          <cell r="HN1070">
            <v>0</v>
          </cell>
          <cell r="HO1070">
            <v>0</v>
          </cell>
          <cell r="HP1070">
            <v>0</v>
          </cell>
          <cell r="HQ1070">
            <v>0</v>
          </cell>
          <cell r="HR1070">
            <v>0</v>
          </cell>
          <cell r="HS1070">
            <v>0</v>
          </cell>
          <cell r="HT1070">
            <v>0</v>
          </cell>
          <cell r="HU1070">
            <v>0</v>
          </cell>
          <cell r="HV1070">
            <v>0</v>
          </cell>
          <cell r="HW1070">
            <v>0</v>
          </cell>
          <cell r="HX1070">
            <v>0</v>
          </cell>
          <cell r="HY1070">
            <v>0</v>
          </cell>
          <cell r="HZ1070">
            <v>0</v>
          </cell>
          <cell r="IA1070">
            <v>0</v>
          </cell>
          <cell r="IB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>
            <v>0</v>
          </cell>
          <cell r="II1070">
            <v>0</v>
          </cell>
          <cell r="IJ1070">
            <v>0</v>
          </cell>
          <cell r="IK1070">
            <v>0</v>
          </cell>
          <cell r="IL1070">
            <v>0</v>
          </cell>
          <cell r="IM1070">
            <v>0</v>
          </cell>
          <cell r="IN1070">
            <v>0</v>
          </cell>
          <cell r="IO1070">
            <v>0</v>
          </cell>
          <cell r="IP1070">
            <v>0</v>
          </cell>
          <cell r="IQ1070">
            <v>0</v>
          </cell>
          <cell r="IR1070">
            <v>0</v>
          </cell>
          <cell r="IS1070">
            <v>0</v>
          </cell>
          <cell r="IT1070">
            <v>0</v>
          </cell>
          <cell r="IU1070">
            <v>0</v>
          </cell>
          <cell r="IV1070">
            <v>0</v>
          </cell>
          <cell r="IW1070">
            <v>0</v>
          </cell>
          <cell r="IX1070">
            <v>0</v>
          </cell>
          <cell r="IY1070">
            <v>0</v>
          </cell>
          <cell r="IZ1070">
            <v>0</v>
          </cell>
          <cell r="JA1070">
            <v>0</v>
          </cell>
          <cell r="JB1070">
            <v>0</v>
          </cell>
          <cell r="JC1070">
            <v>0</v>
          </cell>
          <cell r="JD1070">
            <v>0</v>
          </cell>
          <cell r="JE1070">
            <v>0</v>
          </cell>
          <cell r="JF1070">
            <v>0</v>
          </cell>
          <cell r="JG1070">
            <v>0</v>
          </cell>
          <cell r="JH1070">
            <v>0</v>
          </cell>
          <cell r="JI1070">
            <v>0</v>
          </cell>
          <cell r="JJ1070">
            <v>0</v>
          </cell>
          <cell r="JK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P1070">
            <v>0</v>
          </cell>
          <cell r="JQ1070">
            <v>0</v>
          </cell>
        </row>
        <row r="1071">
          <cell r="D1071" t="str">
            <v>PV_.QF.UTS._.___.Red Hill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  <cell r="EE1071">
            <v>0</v>
          </cell>
          <cell r="EF1071">
            <v>0</v>
          </cell>
          <cell r="EG1071">
            <v>0</v>
          </cell>
          <cell r="EH1071">
            <v>0</v>
          </cell>
          <cell r="EI1071">
            <v>0</v>
          </cell>
          <cell r="EJ1071">
            <v>0</v>
          </cell>
          <cell r="EK1071">
            <v>0</v>
          </cell>
          <cell r="EL1071">
            <v>0</v>
          </cell>
          <cell r="EM1071">
            <v>0</v>
          </cell>
          <cell r="EN1071">
            <v>0</v>
          </cell>
          <cell r="EO1071">
            <v>0</v>
          </cell>
          <cell r="EP1071">
            <v>0</v>
          </cell>
          <cell r="EQ1071">
            <v>0</v>
          </cell>
          <cell r="ER1071">
            <v>0</v>
          </cell>
          <cell r="ES1071">
            <v>0</v>
          </cell>
          <cell r="ET1071">
            <v>0</v>
          </cell>
          <cell r="EU1071">
            <v>0</v>
          </cell>
          <cell r="EV1071">
            <v>0</v>
          </cell>
          <cell r="EW1071">
            <v>0</v>
          </cell>
          <cell r="EX1071">
            <v>0</v>
          </cell>
          <cell r="EY1071">
            <v>0</v>
          </cell>
          <cell r="EZ1071">
            <v>0</v>
          </cell>
          <cell r="FA1071">
            <v>0</v>
          </cell>
          <cell r="FB1071">
            <v>0</v>
          </cell>
          <cell r="FC1071">
            <v>0</v>
          </cell>
          <cell r="FD1071">
            <v>0</v>
          </cell>
          <cell r="FE1071">
            <v>0</v>
          </cell>
          <cell r="FF1071">
            <v>0</v>
          </cell>
          <cell r="FG1071">
            <v>0</v>
          </cell>
          <cell r="FH1071">
            <v>0</v>
          </cell>
          <cell r="FI1071">
            <v>0</v>
          </cell>
          <cell r="FJ1071">
            <v>0</v>
          </cell>
          <cell r="FK1071">
            <v>0</v>
          </cell>
          <cell r="FL1071">
            <v>0</v>
          </cell>
          <cell r="FM1071">
            <v>0</v>
          </cell>
          <cell r="FN1071">
            <v>0</v>
          </cell>
          <cell r="FO1071">
            <v>0</v>
          </cell>
          <cell r="FP1071">
            <v>0</v>
          </cell>
          <cell r="FQ1071">
            <v>0</v>
          </cell>
          <cell r="FR1071">
            <v>0</v>
          </cell>
          <cell r="FS1071">
            <v>0</v>
          </cell>
          <cell r="FT1071">
            <v>0</v>
          </cell>
          <cell r="FU1071">
            <v>0</v>
          </cell>
          <cell r="FV1071">
            <v>0</v>
          </cell>
          <cell r="FW1071">
            <v>0</v>
          </cell>
          <cell r="FX1071">
            <v>0</v>
          </cell>
          <cell r="FY1071">
            <v>0</v>
          </cell>
          <cell r="FZ1071">
            <v>0</v>
          </cell>
          <cell r="GA1071">
            <v>0</v>
          </cell>
          <cell r="GB1071">
            <v>0</v>
          </cell>
          <cell r="GC1071">
            <v>0</v>
          </cell>
          <cell r="GD1071">
            <v>0</v>
          </cell>
          <cell r="GE1071">
            <v>0</v>
          </cell>
          <cell r="GF1071">
            <v>0</v>
          </cell>
          <cell r="GG1071">
            <v>0</v>
          </cell>
          <cell r="GH1071">
            <v>0</v>
          </cell>
          <cell r="GI1071">
            <v>0</v>
          </cell>
          <cell r="GJ1071">
            <v>0</v>
          </cell>
          <cell r="GK1071">
            <v>0</v>
          </cell>
          <cell r="GL1071">
            <v>0</v>
          </cell>
          <cell r="GM1071">
            <v>0</v>
          </cell>
          <cell r="GN1071">
            <v>0</v>
          </cell>
          <cell r="GO1071">
            <v>0</v>
          </cell>
          <cell r="GP1071">
            <v>0</v>
          </cell>
          <cell r="GQ1071">
            <v>0</v>
          </cell>
          <cell r="GR1071">
            <v>0</v>
          </cell>
          <cell r="GS1071">
            <v>0</v>
          </cell>
          <cell r="GT1071">
            <v>0</v>
          </cell>
          <cell r="GU1071">
            <v>0</v>
          </cell>
          <cell r="GV1071">
            <v>0</v>
          </cell>
          <cell r="GW1071">
            <v>0</v>
          </cell>
          <cell r="GX1071">
            <v>0</v>
          </cell>
          <cell r="GY1071">
            <v>0</v>
          </cell>
          <cell r="GZ1071">
            <v>0</v>
          </cell>
          <cell r="HA1071">
            <v>0</v>
          </cell>
          <cell r="HB1071">
            <v>0</v>
          </cell>
          <cell r="HC1071">
            <v>0</v>
          </cell>
          <cell r="HD1071">
            <v>0</v>
          </cell>
          <cell r="HE1071">
            <v>0</v>
          </cell>
          <cell r="HF1071">
            <v>0</v>
          </cell>
          <cell r="HG1071">
            <v>0</v>
          </cell>
          <cell r="HH1071">
            <v>0</v>
          </cell>
          <cell r="HI1071">
            <v>0</v>
          </cell>
          <cell r="HJ1071">
            <v>0</v>
          </cell>
          <cell r="HK1071">
            <v>0</v>
          </cell>
          <cell r="HL1071">
            <v>0</v>
          </cell>
          <cell r="HM1071">
            <v>0</v>
          </cell>
          <cell r="HN1071">
            <v>0</v>
          </cell>
          <cell r="HO1071">
            <v>0</v>
          </cell>
          <cell r="HP1071">
            <v>0</v>
          </cell>
          <cell r="HQ1071">
            <v>0</v>
          </cell>
          <cell r="HR1071">
            <v>0</v>
          </cell>
          <cell r="HS1071">
            <v>0</v>
          </cell>
          <cell r="HT1071">
            <v>0</v>
          </cell>
          <cell r="HU1071">
            <v>0</v>
          </cell>
          <cell r="HV1071">
            <v>0</v>
          </cell>
          <cell r="HW1071">
            <v>0</v>
          </cell>
          <cell r="HX1071">
            <v>0</v>
          </cell>
          <cell r="HY1071">
            <v>0</v>
          </cell>
          <cell r="HZ1071">
            <v>0</v>
          </cell>
          <cell r="IA1071">
            <v>0</v>
          </cell>
          <cell r="IB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>
            <v>0</v>
          </cell>
          <cell r="II1071">
            <v>0</v>
          </cell>
          <cell r="IJ1071">
            <v>0</v>
          </cell>
          <cell r="IK1071">
            <v>0</v>
          </cell>
          <cell r="IL1071">
            <v>0</v>
          </cell>
          <cell r="IM1071">
            <v>0</v>
          </cell>
          <cell r="IN1071">
            <v>0</v>
          </cell>
          <cell r="IO1071">
            <v>0</v>
          </cell>
          <cell r="IP1071">
            <v>0</v>
          </cell>
          <cell r="IQ1071">
            <v>0</v>
          </cell>
          <cell r="IR1071">
            <v>0</v>
          </cell>
          <cell r="IS1071">
            <v>0</v>
          </cell>
          <cell r="IT1071">
            <v>0</v>
          </cell>
          <cell r="IU1071">
            <v>0</v>
          </cell>
          <cell r="IV1071">
            <v>0</v>
          </cell>
          <cell r="IW1071">
            <v>0</v>
          </cell>
          <cell r="IX1071">
            <v>0</v>
          </cell>
          <cell r="IY1071">
            <v>0</v>
          </cell>
          <cell r="IZ1071">
            <v>0</v>
          </cell>
          <cell r="JA1071">
            <v>0</v>
          </cell>
          <cell r="JB1071">
            <v>0</v>
          </cell>
          <cell r="JC1071">
            <v>0</v>
          </cell>
          <cell r="JD1071">
            <v>0</v>
          </cell>
          <cell r="JE1071">
            <v>0</v>
          </cell>
          <cell r="JF1071">
            <v>0</v>
          </cell>
          <cell r="JG1071">
            <v>0</v>
          </cell>
          <cell r="JH1071">
            <v>0</v>
          </cell>
          <cell r="JI1071">
            <v>0</v>
          </cell>
          <cell r="JJ1071">
            <v>0</v>
          </cell>
          <cell r="JK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P1071">
            <v>0</v>
          </cell>
          <cell r="JQ1071">
            <v>0</v>
          </cell>
        </row>
        <row r="1072">
          <cell r="D1072" t="str">
            <v>PV_.QF.UTS._.___.SouthMilford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  <cell r="EE1072">
            <v>0</v>
          </cell>
          <cell r="EF1072">
            <v>0</v>
          </cell>
          <cell r="EG1072">
            <v>0</v>
          </cell>
          <cell r="EH1072">
            <v>0</v>
          </cell>
          <cell r="EI1072">
            <v>0</v>
          </cell>
          <cell r="EJ1072">
            <v>0</v>
          </cell>
          <cell r="EK1072">
            <v>0</v>
          </cell>
          <cell r="EL1072">
            <v>0</v>
          </cell>
          <cell r="EM1072">
            <v>0</v>
          </cell>
          <cell r="EN1072">
            <v>0</v>
          </cell>
          <cell r="EO1072">
            <v>0</v>
          </cell>
          <cell r="EP1072">
            <v>0</v>
          </cell>
          <cell r="EQ1072">
            <v>0</v>
          </cell>
          <cell r="ER1072">
            <v>0</v>
          </cell>
          <cell r="ES1072">
            <v>0</v>
          </cell>
          <cell r="ET1072">
            <v>0</v>
          </cell>
          <cell r="EU1072">
            <v>0</v>
          </cell>
          <cell r="EV1072">
            <v>0</v>
          </cell>
          <cell r="EW1072">
            <v>0</v>
          </cell>
          <cell r="EX1072">
            <v>0</v>
          </cell>
          <cell r="EY1072">
            <v>0</v>
          </cell>
          <cell r="EZ1072">
            <v>0</v>
          </cell>
          <cell r="FA1072">
            <v>0</v>
          </cell>
          <cell r="FB1072">
            <v>0</v>
          </cell>
          <cell r="FC1072">
            <v>0</v>
          </cell>
          <cell r="FD1072">
            <v>0</v>
          </cell>
          <cell r="FE1072">
            <v>0</v>
          </cell>
          <cell r="FF1072">
            <v>0</v>
          </cell>
          <cell r="FG1072">
            <v>0</v>
          </cell>
          <cell r="FH1072">
            <v>0</v>
          </cell>
          <cell r="FI1072">
            <v>0</v>
          </cell>
          <cell r="FJ1072">
            <v>0</v>
          </cell>
          <cell r="FK1072">
            <v>0</v>
          </cell>
          <cell r="FL1072">
            <v>0</v>
          </cell>
          <cell r="FM1072">
            <v>0</v>
          </cell>
          <cell r="FN1072">
            <v>0</v>
          </cell>
          <cell r="FO1072">
            <v>0</v>
          </cell>
          <cell r="FP1072">
            <v>0</v>
          </cell>
          <cell r="FQ1072">
            <v>0</v>
          </cell>
          <cell r="FR1072">
            <v>0</v>
          </cell>
          <cell r="FS1072">
            <v>0</v>
          </cell>
          <cell r="FT1072">
            <v>0</v>
          </cell>
          <cell r="FU1072">
            <v>0</v>
          </cell>
          <cell r="FV1072">
            <v>0</v>
          </cell>
          <cell r="FW1072">
            <v>0</v>
          </cell>
          <cell r="FX1072">
            <v>0</v>
          </cell>
          <cell r="FY1072">
            <v>0</v>
          </cell>
          <cell r="FZ1072">
            <v>0</v>
          </cell>
          <cell r="GA1072">
            <v>0</v>
          </cell>
          <cell r="GB1072">
            <v>0</v>
          </cell>
          <cell r="GC1072">
            <v>0</v>
          </cell>
          <cell r="GD1072">
            <v>0</v>
          </cell>
          <cell r="GE1072">
            <v>0</v>
          </cell>
          <cell r="GF1072">
            <v>0</v>
          </cell>
          <cell r="GG1072">
            <v>0</v>
          </cell>
          <cell r="GH1072">
            <v>0</v>
          </cell>
          <cell r="GI1072">
            <v>0</v>
          </cell>
          <cell r="GJ1072">
            <v>0</v>
          </cell>
          <cell r="GK1072">
            <v>0</v>
          </cell>
          <cell r="GL1072">
            <v>0</v>
          </cell>
          <cell r="GM1072">
            <v>0</v>
          </cell>
          <cell r="GN1072">
            <v>0</v>
          </cell>
          <cell r="GO1072">
            <v>0</v>
          </cell>
          <cell r="GP1072">
            <v>0</v>
          </cell>
          <cell r="GQ1072">
            <v>0</v>
          </cell>
          <cell r="GR1072">
            <v>0</v>
          </cell>
          <cell r="GS1072">
            <v>0</v>
          </cell>
          <cell r="GT1072">
            <v>0</v>
          </cell>
          <cell r="GU1072">
            <v>0</v>
          </cell>
          <cell r="GV1072">
            <v>0</v>
          </cell>
          <cell r="GW1072">
            <v>0</v>
          </cell>
          <cell r="GX1072">
            <v>0</v>
          </cell>
          <cell r="GY1072">
            <v>0</v>
          </cell>
          <cell r="GZ1072">
            <v>0</v>
          </cell>
          <cell r="HA1072">
            <v>0</v>
          </cell>
          <cell r="HB1072">
            <v>0</v>
          </cell>
          <cell r="HC1072">
            <v>0</v>
          </cell>
          <cell r="HD1072">
            <v>0</v>
          </cell>
          <cell r="HE1072">
            <v>0</v>
          </cell>
          <cell r="HF1072">
            <v>0</v>
          </cell>
          <cell r="HG1072">
            <v>0</v>
          </cell>
          <cell r="HH1072">
            <v>0</v>
          </cell>
          <cell r="HI1072">
            <v>0</v>
          </cell>
          <cell r="HJ1072">
            <v>0</v>
          </cell>
          <cell r="HK1072">
            <v>0</v>
          </cell>
          <cell r="HL1072">
            <v>0</v>
          </cell>
          <cell r="HM1072">
            <v>0</v>
          </cell>
          <cell r="HN1072">
            <v>0</v>
          </cell>
          <cell r="HO1072">
            <v>0</v>
          </cell>
          <cell r="HP1072">
            <v>0</v>
          </cell>
          <cell r="HQ1072">
            <v>0</v>
          </cell>
          <cell r="HR1072">
            <v>0</v>
          </cell>
          <cell r="HS1072">
            <v>0</v>
          </cell>
          <cell r="HT1072">
            <v>0</v>
          </cell>
          <cell r="HU1072">
            <v>0</v>
          </cell>
          <cell r="HV1072">
            <v>0</v>
          </cell>
          <cell r="HW1072">
            <v>0</v>
          </cell>
          <cell r="HX1072">
            <v>0</v>
          </cell>
          <cell r="HY1072">
            <v>0</v>
          </cell>
          <cell r="HZ1072">
            <v>0</v>
          </cell>
          <cell r="IA1072">
            <v>0</v>
          </cell>
          <cell r="IB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>
            <v>0</v>
          </cell>
          <cell r="II1072">
            <v>0</v>
          </cell>
          <cell r="IJ1072">
            <v>0</v>
          </cell>
          <cell r="IK1072">
            <v>0</v>
          </cell>
          <cell r="IL1072">
            <v>0</v>
          </cell>
          <cell r="IM1072">
            <v>0</v>
          </cell>
          <cell r="IN1072">
            <v>0</v>
          </cell>
          <cell r="IO1072">
            <v>0</v>
          </cell>
          <cell r="IP1072">
            <v>0</v>
          </cell>
          <cell r="IQ1072">
            <v>0</v>
          </cell>
          <cell r="IR1072">
            <v>0</v>
          </cell>
          <cell r="IS1072">
            <v>0</v>
          </cell>
          <cell r="IT1072">
            <v>0</v>
          </cell>
          <cell r="IU1072">
            <v>0</v>
          </cell>
          <cell r="IV1072">
            <v>0</v>
          </cell>
          <cell r="IW1072">
            <v>0</v>
          </cell>
          <cell r="IX1072">
            <v>0</v>
          </cell>
          <cell r="IY1072">
            <v>0</v>
          </cell>
          <cell r="IZ1072">
            <v>0</v>
          </cell>
          <cell r="JA1072">
            <v>0</v>
          </cell>
          <cell r="JB1072">
            <v>0</v>
          </cell>
          <cell r="JC1072">
            <v>0</v>
          </cell>
          <cell r="JD1072">
            <v>0</v>
          </cell>
          <cell r="JE1072">
            <v>0</v>
          </cell>
          <cell r="JF1072">
            <v>0</v>
          </cell>
          <cell r="JG1072">
            <v>0</v>
          </cell>
          <cell r="JH1072">
            <v>0</v>
          </cell>
          <cell r="JI1072">
            <v>0</v>
          </cell>
          <cell r="JJ1072">
            <v>0</v>
          </cell>
          <cell r="JK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P1072">
            <v>0</v>
          </cell>
          <cell r="JQ1072">
            <v>0</v>
          </cell>
        </row>
        <row r="1073">
          <cell r="D1073" t="str">
            <v>PV_.QF.UTS._.___.SunE1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  <cell r="EE1073">
            <v>0</v>
          </cell>
          <cell r="EF1073">
            <v>0</v>
          </cell>
          <cell r="EG1073">
            <v>0</v>
          </cell>
          <cell r="EH1073">
            <v>0</v>
          </cell>
          <cell r="EI1073">
            <v>0</v>
          </cell>
          <cell r="EJ1073">
            <v>0</v>
          </cell>
          <cell r="EK1073">
            <v>0</v>
          </cell>
          <cell r="EL1073">
            <v>0</v>
          </cell>
          <cell r="EM1073">
            <v>0</v>
          </cell>
          <cell r="EN1073">
            <v>0</v>
          </cell>
          <cell r="EO1073">
            <v>0</v>
          </cell>
          <cell r="EP1073">
            <v>0</v>
          </cell>
          <cell r="EQ1073">
            <v>0</v>
          </cell>
          <cell r="ER1073">
            <v>0</v>
          </cell>
          <cell r="ES1073">
            <v>0</v>
          </cell>
          <cell r="ET1073">
            <v>0</v>
          </cell>
          <cell r="EU1073">
            <v>0</v>
          </cell>
          <cell r="EV1073">
            <v>0</v>
          </cell>
          <cell r="EW1073">
            <v>0</v>
          </cell>
          <cell r="EX1073">
            <v>0</v>
          </cell>
          <cell r="EY1073">
            <v>0</v>
          </cell>
          <cell r="EZ1073">
            <v>0</v>
          </cell>
          <cell r="FA1073">
            <v>0</v>
          </cell>
          <cell r="FB1073">
            <v>0</v>
          </cell>
          <cell r="FC1073">
            <v>0</v>
          </cell>
          <cell r="FD1073">
            <v>0</v>
          </cell>
          <cell r="FE1073">
            <v>0</v>
          </cell>
          <cell r="FF1073">
            <v>0</v>
          </cell>
          <cell r="FG1073">
            <v>0</v>
          </cell>
          <cell r="FH1073">
            <v>0</v>
          </cell>
          <cell r="FI1073">
            <v>0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N1073">
            <v>0</v>
          </cell>
          <cell r="FO1073">
            <v>0</v>
          </cell>
          <cell r="FP1073">
            <v>0</v>
          </cell>
          <cell r="FQ1073">
            <v>0</v>
          </cell>
          <cell r="FR1073">
            <v>0</v>
          </cell>
          <cell r="FS1073">
            <v>0</v>
          </cell>
          <cell r="FT1073">
            <v>0</v>
          </cell>
          <cell r="FU1073">
            <v>0</v>
          </cell>
          <cell r="FV1073">
            <v>0</v>
          </cell>
          <cell r="FW1073">
            <v>0</v>
          </cell>
          <cell r="FX1073">
            <v>0</v>
          </cell>
          <cell r="FY1073">
            <v>0</v>
          </cell>
          <cell r="FZ1073">
            <v>0</v>
          </cell>
          <cell r="GA1073">
            <v>0</v>
          </cell>
          <cell r="GB1073">
            <v>0</v>
          </cell>
          <cell r="GC1073">
            <v>0</v>
          </cell>
          <cell r="GD1073">
            <v>0</v>
          </cell>
          <cell r="GE1073">
            <v>0</v>
          </cell>
          <cell r="GF1073">
            <v>0</v>
          </cell>
          <cell r="GG1073">
            <v>0</v>
          </cell>
          <cell r="GH1073">
            <v>0</v>
          </cell>
          <cell r="GI1073">
            <v>0</v>
          </cell>
          <cell r="GJ1073">
            <v>0</v>
          </cell>
          <cell r="GK1073">
            <v>0</v>
          </cell>
          <cell r="GL1073">
            <v>0</v>
          </cell>
          <cell r="GM1073">
            <v>0</v>
          </cell>
          <cell r="GN1073">
            <v>0</v>
          </cell>
          <cell r="GO1073">
            <v>0</v>
          </cell>
          <cell r="GP1073">
            <v>0</v>
          </cell>
          <cell r="GQ1073">
            <v>0</v>
          </cell>
          <cell r="GR1073">
            <v>0</v>
          </cell>
          <cell r="GS1073">
            <v>0</v>
          </cell>
          <cell r="GT1073">
            <v>0</v>
          </cell>
          <cell r="GU1073">
            <v>0</v>
          </cell>
          <cell r="GV1073">
            <v>0</v>
          </cell>
          <cell r="GW1073">
            <v>0</v>
          </cell>
          <cell r="GX1073">
            <v>0</v>
          </cell>
          <cell r="GY1073">
            <v>0</v>
          </cell>
          <cell r="GZ1073">
            <v>0</v>
          </cell>
          <cell r="HA1073">
            <v>0</v>
          </cell>
          <cell r="HB1073">
            <v>0</v>
          </cell>
          <cell r="HC1073">
            <v>0</v>
          </cell>
          <cell r="HD1073">
            <v>0</v>
          </cell>
          <cell r="HE1073">
            <v>0</v>
          </cell>
          <cell r="HF1073">
            <v>0</v>
          </cell>
          <cell r="HG1073">
            <v>0</v>
          </cell>
          <cell r="HH1073">
            <v>0</v>
          </cell>
          <cell r="HI1073">
            <v>0</v>
          </cell>
          <cell r="HJ1073">
            <v>0</v>
          </cell>
          <cell r="HK1073">
            <v>0</v>
          </cell>
          <cell r="HL1073">
            <v>0</v>
          </cell>
          <cell r="HM1073">
            <v>0</v>
          </cell>
          <cell r="HN1073">
            <v>0</v>
          </cell>
          <cell r="HO1073">
            <v>0</v>
          </cell>
          <cell r="HP1073">
            <v>0</v>
          </cell>
          <cell r="HQ1073">
            <v>0</v>
          </cell>
          <cell r="HR1073">
            <v>0</v>
          </cell>
          <cell r="HS1073">
            <v>0</v>
          </cell>
          <cell r="HT1073">
            <v>0</v>
          </cell>
          <cell r="HU1073">
            <v>0</v>
          </cell>
          <cell r="HV1073">
            <v>0</v>
          </cell>
          <cell r="HW1073">
            <v>0</v>
          </cell>
          <cell r="HX1073">
            <v>0</v>
          </cell>
          <cell r="HY1073">
            <v>0</v>
          </cell>
          <cell r="HZ1073">
            <v>0</v>
          </cell>
          <cell r="IA1073">
            <v>0</v>
          </cell>
          <cell r="IB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>
            <v>0</v>
          </cell>
          <cell r="II1073">
            <v>0</v>
          </cell>
          <cell r="IJ1073">
            <v>0</v>
          </cell>
          <cell r="IK1073">
            <v>0</v>
          </cell>
          <cell r="IL1073">
            <v>0</v>
          </cell>
          <cell r="IM1073">
            <v>0</v>
          </cell>
          <cell r="IN1073">
            <v>0</v>
          </cell>
          <cell r="IO1073">
            <v>0</v>
          </cell>
          <cell r="IP1073">
            <v>0</v>
          </cell>
          <cell r="IQ1073">
            <v>0</v>
          </cell>
          <cell r="IR1073">
            <v>0</v>
          </cell>
          <cell r="IS1073">
            <v>0</v>
          </cell>
          <cell r="IT1073">
            <v>0</v>
          </cell>
          <cell r="IU1073">
            <v>0</v>
          </cell>
          <cell r="IV1073">
            <v>0</v>
          </cell>
          <cell r="IW1073">
            <v>0</v>
          </cell>
          <cell r="IX1073">
            <v>0</v>
          </cell>
          <cell r="IY1073">
            <v>0</v>
          </cell>
          <cell r="IZ1073">
            <v>0</v>
          </cell>
          <cell r="JA1073">
            <v>0</v>
          </cell>
          <cell r="JB1073">
            <v>0</v>
          </cell>
          <cell r="JC1073">
            <v>0</v>
          </cell>
          <cell r="JD1073">
            <v>0</v>
          </cell>
          <cell r="JE1073">
            <v>0</v>
          </cell>
          <cell r="JF1073">
            <v>0</v>
          </cell>
          <cell r="JG1073">
            <v>0</v>
          </cell>
          <cell r="JH1073">
            <v>0</v>
          </cell>
          <cell r="JI1073">
            <v>0</v>
          </cell>
          <cell r="JJ1073">
            <v>0</v>
          </cell>
          <cell r="JK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P1073">
            <v>0</v>
          </cell>
          <cell r="JQ1073">
            <v>0</v>
          </cell>
        </row>
        <row r="1074">
          <cell r="D1074" t="str">
            <v>PV_.QF.UTS._.___.SunE2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  <cell r="EJ1074">
            <v>0</v>
          </cell>
          <cell r="EK1074">
            <v>0</v>
          </cell>
          <cell r="EL1074">
            <v>0</v>
          </cell>
          <cell r="EM1074">
            <v>0</v>
          </cell>
          <cell r="EN1074">
            <v>0</v>
          </cell>
          <cell r="EO1074">
            <v>0</v>
          </cell>
          <cell r="EP1074">
            <v>0</v>
          </cell>
          <cell r="EQ1074">
            <v>0</v>
          </cell>
          <cell r="ER1074">
            <v>0</v>
          </cell>
          <cell r="ES1074">
            <v>0</v>
          </cell>
          <cell r="ET1074">
            <v>0</v>
          </cell>
          <cell r="EU1074">
            <v>0</v>
          </cell>
          <cell r="EV1074">
            <v>0</v>
          </cell>
          <cell r="EW1074">
            <v>0</v>
          </cell>
          <cell r="EX1074">
            <v>0</v>
          </cell>
          <cell r="EY1074">
            <v>0</v>
          </cell>
          <cell r="EZ1074">
            <v>0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H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N1074">
            <v>0</v>
          </cell>
          <cell r="FO1074">
            <v>0</v>
          </cell>
          <cell r="FP1074">
            <v>0</v>
          </cell>
          <cell r="FQ1074">
            <v>0</v>
          </cell>
          <cell r="FR1074">
            <v>0</v>
          </cell>
          <cell r="FS1074">
            <v>0</v>
          </cell>
          <cell r="FT1074">
            <v>0</v>
          </cell>
          <cell r="FU1074">
            <v>0</v>
          </cell>
          <cell r="FV1074">
            <v>0</v>
          </cell>
          <cell r="FW1074">
            <v>0</v>
          </cell>
          <cell r="FX1074">
            <v>0</v>
          </cell>
          <cell r="FY1074">
            <v>0</v>
          </cell>
          <cell r="FZ1074">
            <v>0</v>
          </cell>
          <cell r="GA1074">
            <v>0</v>
          </cell>
          <cell r="GB1074">
            <v>0</v>
          </cell>
          <cell r="GC1074">
            <v>0</v>
          </cell>
          <cell r="GD1074">
            <v>0</v>
          </cell>
          <cell r="GE1074">
            <v>0</v>
          </cell>
          <cell r="GF1074">
            <v>0</v>
          </cell>
          <cell r="GG1074">
            <v>0</v>
          </cell>
          <cell r="GH1074">
            <v>0</v>
          </cell>
          <cell r="GI1074">
            <v>0</v>
          </cell>
          <cell r="GJ1074">
            <v>0</v>
          </cell>
          <cell r="GK1074">
            <v>0</v>
          </cell>
          <cell r="GL1074">
            <v>0</v>
          </cell>
          <cell r="GM1074">
            <v>0</v>
          </cell>
          <cell r="GN1074">
            <v>0</v>
          </cell>
          <cell r="GO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T1074">
            <v>0</v>
          </cell>
          <cell r="GU1074">
            <v>0</v>
          </cell>
          <cell r="GV1074">
            <v>0</v>
          </cell>
          <cell r="GW1074">
            <v>0</v>
          </cell>
          <cell r="GX1074">
            <v>0</v>
          </cell>
          <cell r="GY1074">
            <v>0</v>
          </cell>
          <cell r="GZ1074">
            <v>0</v>
          </cell>
          <cell r="HA1074">
            <v>0</v>
          </cell>
          <cell r="HB1074">
            <v>0</v>
          </cell>
          <cell r="HC1074">
            <v>0</v>
          </cell>
          <cell r="HD1074">
            <v>0</v>
          </cell>
          <cell r="HE1074">
            <v>0</v>
          </cell>
          <cell r="HF1074">
            <v>0</v>
          </cell>
          <cell r="HG1074">
            <v>0</v>
          </cell>
          <cell r="HH1074">
            <v>0</v>
          </cell>
          <cell r="HI1074">
            <v>0</v>
          </cell>
          <cell r="HJ1074">
            <v>0</v>
          </cell>
          <cell r="HK1074">
            <v>0</v>
          </cell>
          <cell r="HL1074">
            <v>0</v>
          </cell>
          <cell r="HM1074">
            <v>0</v>
          </cell>
          <cell r="HN1074">
            <v>0</v>
          </cell>
          <cell r="HO1074">
            <v>0</v>
          </cell>
          <cell r="HP1074">
            <v>0</v>
          </cell>
          <cell r="HQ1074">
            <v>0</v>
          </cell>
          <cell r="HR1074">
            <v>0</v>
          </cell>
          <cell r="HS1074">
            <v>0</v>
          </cell>
          <cell r="HT1074">
            <v>0</v>
          </cell>
          <cell r="HU1074">
            <v>0</v>
          </cell>
          <cell r="HV1074">
            <v>0</v>
          </cell>
          <cell r="HW1074">
            <v>0</v>
          </cell>
          <cell r="HX1074">
            <v>0</v>
          </cell>
          <cell r="HY1074">
            <v>0</v>
          </cell>
          <cell r="HZ1074">
            <v>0</v>
          </cell>
          <cell r="IA1074">
            <v>0</v>
          </cell>
          <cell r="IB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>
            <v>0</v>
          </cell>
          <cell r="II1074">
            <v>0</v>
          </cell>
          <cell r="IJ1074">
            <v>0</v>
          </cell>
          <cell r="IK1074">
            <v>0</v>
          </cell>
          <cell r="IL1074">
            <v>0</v>
          </cell>
          <cell r="IM1074">
            <v>0</v>
          </cell>
          <cell r="IN1074">
            <v>0</v>
          </cell>
          <cell r="IO1074">
            <v>0</v>
          </cell>
          <cell r="IP1074">
            <v>0</v>
          </cell>
          <cell r="IQ1074">
            <v>0</v>
          </cell>
          <cell r="IR1074">
            <v>0</v>
          </cell>
          <cell r="IS1074">
            <v>0</v>
          </cell>
          <cell r="IT1074">
            <v>0</v>
          </cell>
          <cell r="IU1074">
            <v>0</v>
          </cell>
          <cell r="IV1074">
            <v>0</v>
          </cell>
          <cell r="IW1074">
            <v>0</v>
          </cell>
          <cell r="IX1074">
            <v>0</v>
          </cell>
          <cell r="IY1074">
            <v>0</v>
          </cell>
          <cell r="IZ1074">
            <v>0</v>
          </cell>
          <cell r="JA1074">
            <v>0</v>
          </cell>
          <cell r="JB1074">
            <v>0</v>
          </cell>
          <cell r="JC1074">
            <v>0</v>
          </cell>
          <cell r="JD1074">
            <v>0</v>
          </cell>
          <cell r="JE1074">
            <v>0</v>
          </cell>
          <cell r="JF1074">
            <v>0</v>
          </cell>
          <cell r="JG1074">
            <v>0</v>
          </cell>
          <cell r="JH1074">
            <v>0</v>
          </cell>
          <cell r="JI1074">
            <v>0</v>
          </cell>
          <cell r="JJ1074">
            <v>0</v>
          </cell>
          <cell r="JK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P1074">
            <v>0</v>
          </cell>
          <cell r="JQ1074">
            <v>0</v>
          </cell>
        </row>
        <row r="1075">
          <cell r="D1075" t="str">
            <v>PV_.QF.UTS._.___.SunE3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  <cell r="EN1075">
            <v>0</v>
          </cell>
          <cell r="EO1075">
            <v>0</v>
          </cell>
          <cell r="EP1075">
            <v>0</v>
          </cell>
          <cell r="EQ1075">
            <v>0</v>
          </cell>
          <cell r="ER1075">
            <v>0</v>
          </cell>
          <cell r="ES1075">
            <v>0</v>
          </cell>
          <cell r="ET1075">
            <v>0</v>
          </cell>
          <cell r="EU1075">
            <v>0</v>
          </cell>
          <cell r="EV1075">
            <v>0</v>
          </cell>
          <cell r="EW1075">
            <v>0</v>
          </cell>
          <cell r="EX1075">
            <v>0</v>
          </cell>
          <cell r="EY1075">
            <v>0</v>
          </cell>
          <cell r="EZ1075">
            <v>0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H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N1075">
            <v>0</v>
          </cell>
          <cell r="FO1075">
            <v>0</v>
          </cell>
          <cell r="FP1075">
            <v>0</v>
          </cell>
          <cell r="FQ1075">
            <v>0</v>
          </cell>
          <cell r="FR1075">
            <v>0</v>
          </cell>
          <cell r="FS1075">
            <v>0</v>
          </cell>
          <cell r="FT1075">
            <v>0</v>
          </cell>
          <cell r="FU1075">
            <v>0</v>
          </cell>
          <cell r="FV1075">
            <v>0</v>
          </cell>
          <cell r="FW1075">
            <v>0</v>
          </cell>
          <cell r="FX1075">
            <v>0</v>
          </cell>
          <cell r="FY1075">
            <v>0</v>
          </cell>
          <cell r="FZ1075">
            <v>0</v>
          </cell>
          <cell r="GA1075">
            <v>0</v>
          </cell>
          <cell r="GB1075">
            <v>0</v>
          </cell>
          <cell r="GC1075">
            <v>0</v>
          </cell>
          <cell r="GD1075">
            <v>0</v>
          </cell>
          <cell r="GE1075">
            <v>0</v>
          </cell>
          <cell r="GF1075">
            <v>0</v>
          </cell>
          <cell r="GG1075">
            <v>0</v>
          </cell>
          <cell r="GH1075">
            <v>0</v>
          </cell>
          <cell r="GI1075">
            <v>0</v>
          </cell>
          <cell r="GJ1075">
            <v>0</v>
          </cell>
          <cell r="GK1075">
            <v>0</v>
          </cell>
          <cell r="GL1075">
            <v>0</v>
          </cell>
          <cell r="GM1075">
            <v>0</v>
          </cell>
          <cell r="GN1075">
            <v>0</v>
          </cell>
          <cell r="GO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T1075">
            <v>0</v>
          </cell>
          <cell r="GU1075">
            <v>0</v>
          </cell>
          <cell r="GV1075">
            <v>0</v>
          </cell>
          <cell r="GW1075">
            <v>0</v>
          </cell>
          <cell r="GX1075">
            <v>0</v>
          </cell>
          <cell r="GY1075">
            <v>0</v>
          </cell>
          <cell r="GZ1075">
            <v>0</v>
          </cell>
          <cell r="HA1075">
            <v>0</v>
          </cell>
          <cell r="HB1075">
            <v>0</v>
          </cell>
          <cell r="HC1075">
            <v>0</v>
          </cell>
          <cell r="HD1075">
            <v>0</v>
          </cell>
          <cell r="HE1075">
            <v>0</v>
          </cell>
          <cell r="HF1075">
            <v>0</v>
          </cell>
          <cell r="HG1075">
            <v>0</v>
          </cell>
          <cell r="HH1075">
            <v>0</v>
          </cell>
          <cell r="HI1075">
            <v>0</v>
          </cell>
          <cell r="HJ1075">
            <v>0</v>
          </cell>
          <cell r="HK1075">
            <v>0</v>
          </cell>
          <cell r="HL1075">
            <v>0</v>
          </cell>
          <cell r="HM1075">
            <v>0</v>
          </cell>
          <cell r="HN1075">
            <v>0</v>
          </cell>
          <cell r="HO1075">
            <v>0</v>
          </cell>
          <cell r="HP1075">
            <v>0</v>
          </cell>
          <cell r="HQ1075">
            <v>0</v>
          </cell>
          <cell r="HR1075">
            <v>0</v>
          </cell>
          <cell r="HS1075">
            <v>0</v>
          </cell>
          <cell r="HT1075">
            <v>0</v>
          </cell>
          <cell r="HU1075">
            <v>0</v>
          </cell>
          <cell r="HV1075">
            <v>0</v>
          </cell>
          <cell r="HW1075">
            <v>0</v>
          </cell>
          <cell r="HX1075">
            <v>0</v>
          </cell>
          <cell r="HY1075">
            <v>0</v>
          </cell>
          <cell r="HZ1075">
            <v>0</v>
          </cell>
          <cell r="IA1075">
            <v>0</v>
          </cell>
          <cell r="IB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>
            <v>0</v>
          </cell>
          <cell r="II1075">
            <v>0</v>
          </cell>
          <cell r="IJ1075">
            <v>0</v>
          </cell>
          <cell r="IK1075">
            <v>0</v>
          </cell>
          <cell r="IL1075">
            <v>0</v>
          </cell>
          <cell r="IM1075">
            <v>0</v>
          </cell>
          <cell r="IN1075">
            <v>0</v>
          </cell>
          <cell r="IO1075">
            <v>0</v>
          </cell>
          <cell r="IP1075">
            <v>0</v>
          </cell>
          <cell r="IQ1075">
            <v>0</v>
          </cell>
          <cell r="IR1075">
            <v>0</v>
          </cell>
          <cell r="IS1075">
            <v>0</v>
          </cell>
          <cell r="IT1075">
            <v>0</v>
          </cell>
          <cell r="IU1075">
            <v>0</v>
          </cell>
          <cell r="IV1075">
            <v>0</v>
          </cell>
          <cell r="IW1075">
            <v>0</v>
          </cell>
          <cell r="IX1075">
            <v>0</v>
          </cell>
          <cell r="IY1075">
            <v>0</v>
          </cell>
          <cell r="IZ1075">
            <v>0</v>
          </cell>
          <cell r="JA1075">
            <v>0</v>
          </cell>
          <cell r="JB1075">
            <v>0</v>
          </cell>
          <cell r="JC1075">
            <v>0</v>
          </cell>
          <cell r="JD1075">
            <v>0</v>
          </cell>
          <cell r="JE1075">
            <v>0</v>
          </cell>
          <cell r="JF1075">
            <v>0</v>
          </cell>
          <cell r="JG1075">
            <v>0</v>
          </cell>
          <cell r="JH1075">
            <v>0</v>
          </cell>
          <cell r="JI1075">
            <v>0</v>
          </cell>
          <cell r="JJ1075">
            <v>0</v>
          </cell>
          <cell r="JK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P1075">
            <v>0</v>
          </cell>
          <cell r="JQ1075">
            <v>0</v>
          </cell>
        </row>
        <row r="1076">
          <cell r="D1076" t="str">
            <v>PV_.QF.UTS._.___.Three Peaks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>
            <v>0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>
            <v>0</v>
          </cell>
          <cell r="GD1076">
            <v>0</v>
          </cell>
          <cell r="GE1076">
            <v>0</v>
          </cell>
          <cell r="GF1076">
            <v>0</v>
          </cell>
          <cell r="GG1076">
            <v>0</v>
          </cell>
          <cell r="GH1076">
            <v>0</v>
          </cell>
          <cell r="GI1076">
            <v>0</v>
          </cell>
          <cell r="GJ1076">
            <v>0</v>
          </cell>
          <cell r="GK1076">
            <v>0</v>
          </cell>
          <cell r="GL1076">
            <v>0</v>
          </cell>
          <cell r="GM1076">
            <v>0</v>
          </cell>
          <cell r="GN1076">
            <v>0</v>
          </cell>
          <cell r="GO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T1076">
            <v>0</v>
          </cell>
          <cell r="GU1076">
            <v>0</v>
          </cell>
          <cell r="GV1076">
            <v>0</v>
          </cell>
          <cell r="GW1076">
            <v>0</v>
          </cell>
          <cell r="GX1076">
            <v>0</v>
          </cell>
          <cell r="GY1076">
            <v>0</v>
          </cell>
          <cell r="GZ1076">
            <v>0</v>
          </cell>
          <cell r="HA1076">
            <v>0</v>
          </cell>
          <cell r="HB1076">
            <v>0</v>
          </cell>
          <cell r="HC1076">
            <v>0</v>
          </cell>
          <cell r="HD1076">
            <v>0</v>
          </cell>
          <cell r="HE1076">
            <v>0</v>
          </cell>
          <cell r="HF1076">
            <v>0</v>
          </cell>
          <cell r="HG1076">
            <v>0</v>
          </cell>
          <cell r="HH1076">
            <v>0</v>
          </cell>
          <cell r="HI1076">
            <v>0</v>
          </cell>
          <cell r="HJ1076">
            <v>0</v>
          </cell>
          <cell r="HK1076">
            <v>0</v>
          </cell>
          <cell r="HL1076">
            <v>0</v>
          </cell>
          <cell r="HM1076">
            <v>0</v>
          </cell>
          <cell r="HN1076">
            <v>0</v>
          </cell>
          <cell r="HO1076">
            <v>0</v>
          </cell>
          <cell r="HP1076">
            <v>0</v>
          </cell>
          <cell r="HQ1076">
            <v>0</v>
          </cell>
          <cell r="HR1076">
            <v>0</v>
          </cell>
          <cell r="HS1076">
            <v>0</v>
          </cell>
          <cell r="HT1076">
            <v>0</v>
          </cell>
          <cell r="HU1076">
            <v>0</v>
          </cell>
          <cell r="HV1076">
            <v>0</v>
          </cell>
          <cell r="HW1076">
            <v>0</v>
          </cell>
          <cell r="HX1076">
            <v>0</v>
          </cell>
          <cell r="HY1076">
            <v>0</v>
          </cell>
          <cell r="HZ1076">
            <v>0</v>
          </cell>
          <cell r="IA1076">
            <v>0</v>
          </cell>
          <cell r="IB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>
            <v>0</v>
          </cell>
          <cell r="II1076">
            <v>0</v>
          </cell>
          <cell r="IJ1076">
            <v>0</v>
          </cell>
          <cell r="IK1076">
            <v>0</v>
          </cell>
          <cell r="IL1076">
            <v>0</v>
          </cell>
          <cell r="IM1076">
            <v>0</v>
          </cell>
          <cell r="IN1076">
            <v>0</v>
          </cell>
          <cell r="IO1076">
            <v>0</v>
          </cell>
          <cell r="IP1076">
            <v>0</v>
          </cell>
          <cell r="IQ1076">
            <v>0</v>
          </cell>
          <cell r="IR1076">
            <v>0</v>
          </cell>
          <cell r="IS1076">
            <v>0</v>
          </cell>
          <cell r="IT1076">
            <v>0</v>
          </cell>
          <cell r="IU1076">
            <v>0</v>
          </cell>
          <cell r="IV1076">
            <v>0</v>
          </cell>
          <cell r="IW1076">
            <v>0</v>
          </cell>
          <cell r="IX1076">
            <v>0</v>
          </cell>
          <cell r="IY1076">
            <v>0</v>
          </cell>
          <cell r="IZ1076">
            <v>0</v>
          </cell>
          <cell r="JA1076">
            <v>0</v>
          </cell>
          <cell r="JB1076">
            <v>0</v>
          </cell>
          <cell r="JC1076">
            <v>0</v>
          </cell>
          <cell r="JD1076">
            <v>0</v>
          </cell>
          <cell r="JE1076">
            <v>0</v>
          </cell>
          <cell r="JF1076">
            <v>0</v>
          </cell>
          <cell r="JG1076">
            <v>0</v>
          </cell>
          <cell r="JH1076">
            <v>0</v>
          </cell>
          <cell r="JI1076">
            <v>0</v>
          </cell>
          <cell r="JJ1076">
            <v>0</v>
          </cell>
          <cell r="JK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P1076">
            <v>0</v>
          </cell>
          <cell r="JQ1076">
            <v>0</v>
          </cell>
        </row>
        <row r="1077">
          <cell r="D1077" t="str">
            <v>PV_.QF.WMV._.CSP.Orchard_Knob_Solar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  <cell r="EZ1077">
            <v>0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H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N1077">
            <v>0</v>
          </cell>
          <cell r="FO1077">
            <v>0</v>
          </cell>
          <cell r="FP1077">
            <v>0</v>
          </cell>
          <cell r="FQ1077">
            <v>0</v>
          </cell>
          <cell r="FR1077">
            <v>0</v>
          </cell>
          <cell r="FS1077">
            <v>0</v>
          </cell>
          <cell r="FT1077">
            <v>0</v>
          </cell>
          <cell r="FU1077">
            <v>0</v>
          </cell>
          <cell r="FV1077">
            <v>0</v>
          </cell>
          <cell r="FW1077">
            <v>0</v>
          </cell>
          <cell r="FX1077">
            <v>0</v>
          </cell>
          <cell r="FY1077">
            <v>0</v>
          </cell>
          <cell r="FZ1077">
            <v>0</v>
          </cell>
          <cell r="GA1077">
            <v>0</v>
          </cell>
          <cell r="GB1077">
            <v>0</v>
          </cell>
          <cell r="GC1077">
            <v>0</v>
          </cell>
          <cell r="GD1077">
            <v>0</v>
          </cell>
          <cell r="GE1077">
            <v>0</v>
          </cell>
          <cell r="GF1077">
            <v>0</v>
          </cell>
          <cell r="GG1077">
            <v>0</v>
          </cell>
          <cell r="GH1077">
            <v>0</v>
          </cell>
          <cell r="GI1077">
            <v>0</v>
          </cell>
          <cell r="GJ1077">
            <v>0</v>
          </cell>
          <cell r="GK1077">
            <v>0</v>
          </cell>
          <cell r="GL1077">
            <v>0</v>
          </cell>
          <cell r="GM1077">
            <v>0</v>
          </cell>
          <cell r="GN1077">
            <v>0</v>
          </cell>
          <cell r="GO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T1077">
            <v>0</v>
          </cell>
          <cell r="GU1077">
            <v>0</v>
          </cell>
          <cell r="GV1077">
            <v>0</v>
          </cell>
          <cell r="GW1077">
            <v>0</v>
          </cell>
          <cell r="GX1077">
            <v>0</v>
          </cell>
          <cell r="GY1077">
            <v>0</v>
          </cell>
          <cell r="GZ1077">
            <v>0</v>
          </cell>
          <cell r="HA1077">
            <v>0</v>
          </cell>
          <cell r="HB1077">
            <v>0</v>
          </cell>
          <cell r="HC1077">
            <v>0</v>
          </cell>
          <cell r="HD1077">
            <v>0</v>
          </cell>
          <cell r="HE1077">
            <v>0</v>
          </cell>
          <cell r="HF1077">
            <v>0</v>
          </cell>
          <cell r="HG1077">
            <v>0</v>
          </cell>
          <cell r="HH1077">
            <v>0</v>
          </cell>
          <cell r="HI1077">
            <v>0</v>
          </cell>
          <cell r="HJ1077">
            <v>0</v>
          </cell>
          <cell r="HK1077">
            <v>0</v>
          </cell>
          <cell r="HL1077">
            <v>0</v>
          </cell>
          <cell r="HM1077">
            <v>0</v>
          </cell>
          <cell r="HN1077">
            <v>0</v>
          </cell>
          <cell r="HO1077">
            <v>0</v>
          </cell>
          <cell r="HP1077">
            <v>0</v>
          </cell>
          <cell r="HQ1077">
            <v>0</v>
          </cell>
          <cell r="HR1077">
            <v>0</v>
          </cell>
          <cell r="HS1077">
            <v>0</v>
          </cell>
          <cell r="HT1077">
            <v>0</v>
          </cell>
          <cell r="HU1077">
            <v>0</v>
          </cell>
          <cell r="HV1077">
            <v>0</v>
          </cell>
          <cell r="HW1077">
            <v>0</v>
          </cell>
          <cell r="HX1077">
            <v>0</v>
          </cell>
          <cell r="HY1077">
            <v>0</v>
          </cell>
          <cell r="HZ1077">
            <v>0</v>
          </cell>
          <cell r="IA1077">
            <v>0</v>
          </cell>
          <cell r="IB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>
            <v>0</v>
          </cell>
          <cell r="II1077">
            <v>0</v>
          </cell>
          <cell r="IJ1077">
            <v>0</v>
          </cell>
          <cell r="IK1077">
            <v>0</v>
          </cell>
          <cell r="IL1077">
            <v>0</v>
          </cell>
          <cell r="IM1077">
            <v>0</v>
          </cell>
          <cell r="IN1077">
            <v>0</v>
          </cell>
          <cell r="IO1077">
            <v>0</v>
          </cell>
          <cell r="IP1077">
            <v>0</v>
          </cell>
          <cell r="IQ1077">
            <v>0</v>
          </cell>
          <cell r="IR1077">
            <v>0</v>
          </cell>
          <cell r="IS1077">
            <v>0</v>
          </cell>
          <cell r="IT1077">
            <v>0</v>
          </cell>
          <cell r="IU1077">
            <v>0</v>
          </cell>
          <cell r="IV1077">
            <v>0</v>
          </cell>
          <cell r="IW1077">
            <v>0</v>
          </cell>
          <cell r="IX1077">
            <v>0</v>
          </cell>
          <cell r="IY1077">
            <v>0</v>
          </cell>
          <cell r="IZ1077">
            <v>0</v>
          </cell>
          <cell r="JA1077">
            <v>0</v>
          </cell>
          <cell r="JB1077">
            <v>0</v>
          </cell>
          <cell r="JC1077">
            <v>0</v>
          </cell>
          <cell r="JD1077">
            <v>0</v>
          </cell>
          <cell r="JE1077">
            <v>0</v>
          </cell>
          <cell r="JF1077">
            <v>0</v>
          </cell>
          <cell r="JG1077">
            <v>0</v>
          </cell>
          <cell r="JH1077">
            <v>0</v>
          </cell>
          <cell r="JI1077">
            <v>0</v>
          </cell>
          <cell r="JJ1077">
            <v>0</v>
          </cell>
          <cell r="JK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P1077">
            <v>0</v>
          </cell>
          <cell r="JQ1077">
            <v>0</v>
          </cell>
        </row>
        <row r="1078">
          <cell r="D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  <cell r="EZ1078">
            <v>0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H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N1078">
            <v>0</v>
          </cell>
          <cell r="FO1078">
            <v>0</v>
          </cell>
          <cell r="FP1078">
            <v>0</v>
          </cell>
          <cell r="FQ1078">
            <v>0</v>
          </cell>
          <cell r="FR1078">
            <v>0</v>
          </cell>
          <cell r="FS1078">
            <v>0</v>
          </cell>
          <cell r="FT1078">
            <v>0</v>
          </cell>
          <cell r="FU1078">
            <v>0</v>
          </cell>
          <cell r="FV1078">
            <v>0</v>
          </cell>
          <cell r="FW1078">
            <v>0</v>
          </cell>
          <cell r="FX1078">
            <v>0</v>
          </cell>
          <cell r="FY1078">
            <v>0</v>
          </cell>
          <cell r="FZ1078">
            <v>0</v>
          </cell>
          <cell r="GA1078">
            <v>0</v>
          </cell>
          <cell r="GB1078">
            <v>0</v>
          </cell>
          <cell r="GC1078">
            <v>0</v>
          </cell>
          <cell r="GD1078">
            <v>0</v>
          </cell>
          <cell r="GE1078">
            <v>0</v>
          </cell>
          <cell r="GF1078">
            <v>0</v>
          </cell>
          <cell r="GG1078">
            <v>0</v>
          </cell>
          <cell r="GH1078">
            <v>0</v>
          </cell>
          <cell r="GI1078">
            <v>0</v>
          </cell>
          <cell r="GJ1078">
            <v>0</v>
          </cell>
          <cell r="GK1078">
            <v>0</v>
          </cell>
          <cell r="GL1078">
            <v>0</v>
          </cell>
          <cell r="GM1078">
            <v>0</v>
          </cell>
          <cell r="GN1078">
            <v>0</v>
          </cell>
          <cell r="GO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T1078">
            <v>0</v>
          </cell>
          <cell r="GU1078">
            <v>0</v>
          </cell>
          <cell r="GV1078">
            <v>0</v>
          </cell>
          <cell r="GW1078">
            <v>0</v>
          </cell>
          <cell r="GX1078">
            <v>0</v>
          </cell>
          <cell r="GY1078">
            <v>0</v>
          </cell>
          <cell r="GZ1078">
            <v>0</v>
          </cell>
          <cell r="HA1078">
            <v>0</v>
          </cell>
          <cell r="HB1078">
            <v>0</v>
          </cell>
          <cell r="HC1078">
            <v>0</v>
          </cell>
          <cell r="HD1078">
            <v>0</v>
          </cell>
          <cell r="HE1078">
            <v>0</v>
          </cell>
          <cell r="HF1078">
            <v>0</v>
          </cell>
          <cell r="HG1078">
            <v>0</v>
          </cell>
          <cell r="HH1078">
            <v>0</v>
          </cell>
          <cell r="HI1078">
            <v>0</v>
          </cell>
          <cell r="HJ1078">
            <v>0</v>
          </cell>
          <cell r="HK1078">
            <v>0</v>
          </cell>
          <cell r="HL1078">
            <v>0</v>
          </cell>
          <cell r="HM1078">
            <v>0</v>
          </cell>
          <cell r="HN1078">
            <v>0</v>
          </cell>
          <cell r="HO1078">
            <v>0</v>
          </cell>
          <cell r="HP1078">
            <v>0</v>
          </cell>
          <cell r="HQ1078">
            <v>0</v>
          </cell>
          <cell r="HR1078">
            <v>0</v>
          </cell>
          <cell r="HS1078">
            <v>0</v>
          </cell>
          <cell r="HT1078">
            <v>0</v>
          </cell>
          <cell r="HU1078">
            <v>0</v>
          </cell>
          <cell r="HV1078">
            <v>0</v>
          </cell>
          <cell r="HW1078">
            <v>0</v>
          </cell>
          <cell r="HX1078">
            <v>0</v>
          </cell>
          <cell r="HY1078">
            <v>0</v>
          </cell>
          <cell r="HZ1078">
            <v>0</v>
          </cell>
          <cell r="IA1078">
            <v>0</v>
          </cell>
          <cell r="IB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>
            <v>0</v>
          </cell>
          <cell r="II1078">
            <v>0</v>
          </cell>
          <cell r="IJ1078">
            <v>0</v>
          </cell>
          <cell r="IK1078">
            <v>0</v>
          </cell>
          <cell r="IL1078">
            <v>0</v>
          </cell>
          <cell r="IM1078">
            <v>0</v>
          </cell>
          <cell r="IN1078">
            <v>0</v>
          </cell>
          <cell r="IO1078">
            <v>0</v>
          </cell>
          <cell r="IP1078">
            <v>0</v>
          </cell>
          <cell r="IQ1078">
            <v>0</v>
          </cell>
          <cell r="IR1078">
            <v>0</v>
          </cell>
          <cell r="IS1078">
            <v>0</v>
          </cell>
          <cell r="IT1078">
            <v>0</v>
          </cell>
          <cell r="IU1078">
            <v>0</v>
          </cell>
          <cell r="IV1078">
            <v>0</v>
          </cell>
          <cell r="IW1078">
            <v>0</v>
          </cell>
          <cell r="IX1078">
            <v>0</v>
          </cell>
          <cell r="IY1078">
            <v>0</v>
          </cell>
          <cell r="IZ1078">
            <v>0</v>
          </cell>
          <cell r="JA1078">
            <v>0</v>
          </cell>
          <cell r="JB1078">
            <v>0</v>
          </cell>
          <cell r="JC1078">
            <v>0</v>
          </cell>
          <cell r="JD1078">
            <v>0</v>
          </cell>
          <cell r="JE1078">
            <v>0</v>
          </cell>
          <cell r="JF1078">
            <v>0</v>
          </cell>
          <cell r="JG1078">
            <v>0</v>
          </cell>
          <cell r="JH1078">
            <v>0</v>
          </cell>
          <cell r="JI1078">
            <v>0</v>
          </cell>
          <cell r="JJ1078">
            <v>0</v>
          </cell>
          <cell r="JK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P1078">
            <v>0</v>
          </cell>
          <cell r="JQ1078">
            <v>0</v>
          </cell>
        </row>
        <row r="1079">
          <cell r="D1079" t="str">
            <v>PV_.QF.UTS._.___.QuichapaIII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  <cell r="EZ1079">
            <v>0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H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N1079">
            <v>0</v>
          </cell>
          <cell r="FO1079">
            <v>0</v>
          </cell>
          <cell r="FP1079">
            <v>0</v>
          </cell>
          <cell r="FQ1079">
            <v>0</v>
          </cell>
          <cell r="FR1079">
            <v>0</v>
          </cell>
          <cell r="FS1079">
            <v>0</v>
          </cell>
          <cell r="FT1079">
            <v>0</v>
          </cell>
          <cell r="FU1079">
            <v>0</v>
          </cell>
          <cell r="FV1079">
            <v>0</v>
          </cell>
          <cell r="FW1079">
            <v>0</v>
          </cell>
          <cell r="FX1079">
            <v>0</v>
          </cell>
          <cell r="FY1079">
            <v>0</v>
          </cell>
          <cell r="FZ1079">
            <v>0</v>
          </cell>
          <cell r="GA1079">
            <v>0</v>
          </cell>
          <cell r="GB1079">
            <v>0</v>
          </cell>
          <cell r="GC1079">
            <v>0</v>
          </cell>
          <cell r="GD1079">
            <v>0</v>
          </cell>
          <cell r="GE1079">
            <v>0</v>
          </cell>
          <cell r="GF1079">
            <v>0</v>
          </cell>
          <cell r="GG1079">
            <v>0</v>
          </cell>
          <cell r="GH1079">
            <v>0</v>
          </cell>
          <cell r="GI1079">
            <v>0</v>
          </cell>
          <cell r="GJ1079">
            <v>0</v>
          </cell>
          <cell r="GK1079">
            <v>0</v>
          </cell>
          <cell r="GL1079">
            <v>0</v>
          </cell>
          <cell r="GM1079">
            <v>0</v>
          </cell>
          <cell r="GN1079">
            <v>0</v>
          </cell>
          <cell r="GO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T1079">
            <v>0</v>
          </cell>
          <cell r="GU1079">
            <v>0</v>
          </cell>
          <cell r="GV1079">
            <v>0</v>
          </cell>
          <cell r="GW1079">
            <v>0</v>
          </cell>
          <cell r="GX1079">
            <v>0</v>
          </cell>
          <cell r="GY1079">
            <v>0</v>
          </cell>
          <cell r="GZ1079">
            <v>0</v>
          </cell>
          <cell r="HA1079">
            <v>0</v>
          </cell>
          <cell r="HB1079">
            <v>0</v>
          </cell>
          <cell r="HC1079">
            <v>0</v>
          </cell>
          <cell r="HD1079">
            <v>0</v>
          </cell>
          <cell r="HE1079">
            <v>0</v>
          </cell>
          <cell r="HF1079">
            <v>0</v>
          </cell>
          <cell r="HG1079">
            <v>0</v>
          </cell>
          <cell r="HH1079">
            <v>0</v>
          </cell>
          <cell r="HI1079">
            <v>0</v>
          </cell>
          <cell r="HJ1079">
            <v>0</v>
          </cell>
          <cell r="HK1079">
            <v>0</v>
          </cell>
          <cell r="HL1079">
            <v>0</v>
          </cell>
          <cell r="HM1079">
            <v>0</v>
          </cell>
          <cell r="HN1079">
            <v>0</v>
          </cell>
          <cell r="HO1079">
            <v>0</v>
          </cell>
          <cell r="HP1079">
            <v>0</v>
          </cell>
          <cell r="HQ1079">
            <v>0</v>
          </cell>
          <cell r="HR1079">
            <v>0</v>
          </cell>
          <cell r="HS1079">
            <v>0</v>
          </cell>
          <cell r="HT1079">
            <v>0</v>
          </cell>
          <cell r="HU1079">
            <v>0</v>
          </cell>
          <cell r="HV1079">
            <v>0</v>
          </cell>
          <cell r="HW1079">
            <v>0</v>
          </cell>
          <cell r="HX1079">
            <v>0</v>
          </cell>
          <cell r="HY1079">
            <v>0</v>
          </cell>
          <cell r="HZ1079">
            <v>0</v>
          </cell>
          <cell r="IA1079">
            <v>0</v>
          </cell>
          <cell r="IB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H1079">
            <v>0</v>
          </cell>
          <cell r="II1079">
            <v>0</v>
          </cell>
          <cell r="IJ1079">
            <v>0</v>
          </cell>
          <cell r="IK1079">
            <v>0</v>
          </cell>
          <cell r="IL1079">
            <v>0</v>
          </cell>
          <cell r="IM1079">
            <v>0</v>
          </cell>
          <cell r="IN1079">
            <v>0</v>
          </cell>
          <cell r="IO1079">
            <v>0</v>
          </cell>
          <cell r="IP1079">
            <v>0</v>
          </cell>
          <cell r="IQ1079">
            <v>0</v>
          </cell>
          <cell r="IR1079">
            <v>0</v>
          </cell>
          <cell r="IS1079">
            <v>0</v>
          </cell>
          <cell r="IT1079">
            <v>0</v>
          </cell>
          <cell r="IU1079">
            <v>0</v>
          </cell>
          <cell r="IV1079">
            <v>0</v>
          </cell>
          <cell r="IW1079">
            <v>0</v>
          </cell>
          <cell r="IX1079">
            <v>0</v>
          </cell>
          <cell r="IY1079">
            <v>0</v>
          </cell>
          <cell r="IZ1079">
            <v>0</v>
          </cell>
          <cell r="JA1079">
            <v>0</v>
          </cell>
          <cell r="JB1079">
            <v>0</v>
          </cell>
          <cell r="JC1079">
            <v>0</v>
          </cell>
          <cell r="JD1079">
            <v>0</v>
          </cell>
          <cell r="JE1079">
            <v>0</v>
          </cell>
          <cell r="JF1079">
            <v>0</v>
          </cell>
          <cell r="JG1079">
            <v>0</v>
          </cell>
          <cell r="JH1079">
            <v>0</v>
          </cell>
          <cell r="JI1079">
            <v>0</v>
          </cell>
          <cell r="JJ1079">
            <v>0</v>
          </cell>
          <cell r="JK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P1079">
            <v>0</v>
          </cell>
          <cell r="JQ1079">
            <v>0</v>
          </cell>
        </row>
        <row r="1080">
          <cell r="D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  <cell r="EZ1080">
            <v>0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H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N1080">
            <v>0</v>
          </cell>
          <cell r="FO1080">
            <v>0</v>
          </cell>
          <cell r="FP1080">
            <v>0</v>
          </cell>
          <cell r="FQ1080">
            <v>0</v>
          </cell>
          <cell r="FR1080">
            <v>0</v>
          </cell>
          <cell r="FS1080">
            <v>0</v>
          </cell>
          <cell r="FT1080">
            <v>0</v>
          </cell>
          <cell r="FU1080">
            <v>0</v>
          </cell>
          <cell r="FV1080">
            <v>0</v>
          </cell>
          <cell r="FW1080">
            <v>0</v>
          </cell>
          <cell r="FX1080">
            <v>0</v>
          </cell>
          <cell r="FY1080">
            <v>0</v>
          </cell>
          <cell r="FZ1080">
            <v>0</v>
          </cell>
          <cell r="GA1080">
            <v>0</v>
          </cell>
          <cell r="GB1080">
            <v>0</v>
          </cell>
          <cell r="GC1080">
            <v>0</v>
          </cell>
          <cell r="GD1080">
            <v>0</v>
          </cell>
          <cell r="GE1080">
            <v>0</v>
          </cell>
          <cell r="GF1080">
            <v>0</v>
          </cell>
          <cell r="GG1080">
            <v>0</v>
          </cell>
          <cell r="GH1080">
            <v>0</v>
          </cell>
          <cell r="GI1080">
            <v>0</v>
          </cell>
          <cell r="GJ1080">
            <v>0</v>
          </cell>
          <cell r="GK1080">
            <v>0</v>
          </cell>
          <cell r="GL1080">
            <v>0</v>
          </cell>
          <cell r="GM1080">
            <v>0</v>
          </cell>
          <cell r="GN1080">
            <v>0</v>
          </cell>
          <cell r="GO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T1080">
            <v>0</v>
          </cell>
          <cell r="GU1080">
            <v>0</v>
          </cell>
          <cell r="GV1080">
            <v>0</v>
          </cell>
          <cell r="GW1080">
            <v>0</v>
          </cell>
          <cell r="GX1080">
            <v>0</v>
          </cell>
          <cell r="GY1080">
            <v>0</v>
          </cell>
          <cell r="GZ1080">
            <v>0</v>
          </cell>
          <cell r="HA1080">
            <v>0</v>
          </cell>
          <cell r="HB1080">
            <v>0</v>
          </cell>
          <cell r="HC1080">
            <v>0</v>
          </cell>
          <cell r="HD1080">
            <v>0</v>
          </cell>
          <cell r="HE1080">
            <v>0</v>
          </cell>
          <cell r="HF1080">
            <v>0</v>
          </cell>
          <cell r="HG1080">
            <v>0</v>
          </cell>
          <cell r="HH1080">
            <v>0</v>
          </cell>
          <cell r="HI1080">
            <v>0</v>
          </cell>
          <cell r="HJ1080">
            <v>0</v>
          </cell>
          <cell r="HK1080">
            <v>0</v>
          </cell>
          <cell r="HL1080">
            <v>0</v>
          </cell>
          <cell r="HM1080">
            <v>0</v>
          </cell>
          <cell r="HN1080">
            <v>0</v>
          </cell>
          <cell r="HO1080">
            <v>0</v>
          </cell>
          <cell r="HP1080">
            <v>0</v>
          </cell>
          <cell r="HQ1080">
            <v>0</v>
          </cell>
          <cell r="HR1080">
            <v>0</v>
          </cell>
          <cell r="HS1080">
            <v>0</v>
          </cell>
          <cell r="HT1080">
            <v>0</v>
          </cell>
          <cell r="HU1080">
            <v>0</v>
          </cell>
          <cell r="HV1080">
            <v>0</v>
          </cell>
          <cell r="HW1080">
            <v>0</v>
          </cell>
          <cell r="HX1080">
            <v>0</v>
          </cell>
          <cell r="HY1080">
            <v>0</v>
          </cell>
          <cell r="HZ1080">
            <v>0</v>
          </cell>
          <cell r="IA1080">
            <v>0</v>
          </cell>
          <cell r="IB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H1080">
            <v>0</v>
          </cell>
          <cell r="II1080">
            <v>0</v>
          </cell>
          <cell r="IJ1080">
            <v>0</v>
          </cell>
          <cell r="IK1080">
            <v>0</v>
          </cell>
          <cell r="IL1080">
            <v>0</v>
          </cell>
          <cell r="IM1080">
            <v>0</v>
          </cell>
          <cell r="IN1080">
            <v>0</v>
          </cell>
          <cell r="IO1080">
            <v>0</v>
          </cell>
          <cell r="IP1080">
            <v>0</v>
          </cell>
          <cell r="IQ1080">
            <v>0</v>
          </cell>
          <cell r="IR1080">
            <v>0</v>
          </cell>
          <cell r="IS1080">
            <v>0</v>
          </cell>
          <cell r="IT1080">
            <v>0</v>
          </cell>
          <cell r="IU1080">
            <v>0</v>
          </cell>
          <cell r="IV1080">
            <v>0</v>
          </cell>
          <cell r="IW1080">
            <v>0</v>
          </cell>
          <cell r="IX1080">
            <v>0</v>
          </cell>
          <cell r="IY1080">
            <v>0</v>
          </cell>
          <cell r="IZ1080">
            <v>0</v>
          </cell>
          <cell r="JA1080">
            <v>0</v>
          </cell>
          <cell r="JB1080">
            <v>0</v>
          </cell>
          <cell r="JC1080">
            <v>0</v>
          </cell>
          <cell r="JD1080">
            <v>0</v>
          </cell>
          <cell r="JE1080">
            <v>0</v>
          </cell>
          <cell r="JF1080">
            <v>0</v>
          </cell>
          <cell r="JG1080">
            <v>0</v>
          </cell>
          <cell r="JH1080">
            <v>0</v>
          </cell>
          <cell r="JI1080">
            <v>0</v>
          </cell>
          <cell r="JJ1080">
            <v>0</v>
          </cell>
          <cell r="JK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P1080">
            <v>0</v>
          </cell>
          <cell r="JQ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  <cell r="EZ1081">
            <v>0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H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N1081">
            <v>0</v>
          </cell>
          <cell r="FO1081">
            <v>0</v>
          </cell>
          <cell r="FP1081">
            <v>0</v>
          </cell>
          <cell r="FQ1081">
            <v>0</v>
          </cell>
          <cell r="FR1081">
            <v>0</v>
          </cell>
          <cell r="FS1081">
            <v>0</v>
          </cell>
          <cell r="FT1081">
            <v>0</v>
          </cell>
          <cell r="FU1081">
            <v>0</v>
          </cell>
          <cell r="FV1081">
            <v>0</v>
          </cell>
          <cell r="FW1081">
            <v>0</v>
          </cell>
          <cell r="FX1081">
            <v>0</v>
          </cell>
          <cell r="FY1081">
            <v>0</v>
          </cell>
          <cell r="FZ1081">
            <v>0</v>
          </cell>
          <cell r="GA1081">
            <v>0</v>
          </cell>
          <cell r="GB1081">
            <v>0</v>
          </cell>
          <cell r="GC1081">
            <v>0</v>
          </cell>
          <cell r="GD1081">
            <v>0</v>
          </cell>
          <cell r="GE1081">
            <v>0</v>
          </cell>
          <cell r="GF1081">
            <v>0</v>
          </cell>
          <cell r="GG1081">
            <v>0</v>
          </cell>
          <cell r="GH1081">
            <v>0</v>
          </cell>
          <cell r="GI1081">
            <v>0</v>
          </cell>
          <cell r="GJ1081">
            <v>0</v>
          </cell>
          <cell r="GK1081">
            <v>0</v>
          </cell>
          <cell r="GL1081">
            <v>0</v>
          </cell>
          <cell r="GM1081">
            <v>0</v>
          </cell>
          <cell r="GN1081">
            <v>0</v>
          </cell>
          <cell r="GO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T1081">
            <v>0</v>
          </cell>
          <cell r="GU1081">
            <v>0</v>
          </cell>
          <cell r="GV1081">
            <v>0</v>
          </cell>
          <cell r="GW1081">
            <v>0</v>
          </cell>
          <cell r="GX1081">
            <v>0</v>
          </cell>
          <cell r="GY1081">
            <v>0</v>
          </cell>
          <cell r="GZ1081">
            <v>0</v>
          </cell>
          <cell r="HA1081">
            <v>0</v>
          </cell>
          <cell r="HB1081">
            <v>0</v>
          </cell>
          <cell r="HC1081">
            <v>0</v>
          </cell>
          <cell r="HD1081">
            <v>0</v>
          </cell>
          <cell r="HE1081">
            <v>0</v>
          </cell>
          <cell r="HF1081">
            <v>0</v>
          </cell>
          <cell r="HG1081">
            <v>0</v>
          </cell>
          <cell r="HH1081">
            <v>0</v>
          </cell>
          <cell r="HI1081">
            <v>0</v>
          </cell>
          <cell r="HJ1081">
            <v>0</v>
          </cell>
          <cell r="HK1081">
            <v>0</v>
          </cell>
          <cell r="HL1081">
            <v>0</v>
          </cell>
          <cell r="HM1081">
            <v>0</v>
          </cell>
          <cell r="HN1081">
            <v>0</v>
          </cell>
          <cell r="HO1081">
            <v>0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>
            <v>0</v>
          </cell>
          <cell r="HU1081">
            <v>0</v>
          </cell>
          <cell r="HV1081">
            <v>0</v>
          </cell>
          <cell r="HW1081">
            <v>0</v>
          </cell>
          <cell r="HX1081">
            <v>0</v>
          </cell>
          <cell r="HY1081">
            <v>0</v>
          </cell>
          <cell r="HZ1081">
            <v>0</v>
          </cell>
          <cell r="IA1081">
            <v>0</v>
          </cell>
          <cell r="IB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H1081">
            <v>0</v>
          </cell>
          <cell r="II1081">
            <v>0</v>
          </cell>
          <cell r="IJ1081">
            <v>0</v>
          </cell>
          <cell r="IK1081">
            <v>0</v>
          </cell>
          <cell r="IL1081">
            <v>0</v>
          </cell>
          <cell r="IM1081">
            <v>0</v>
          </cell>
          <cell r="IN1081">
            <v>0</v>
          </cell>
          <cell r="IO1081">
            <v>0</v>
          </cell>
          <cell r="IP1081">
            <v>0</v>
          </cell>
          <cell r="IQ1081">
            <v>0</v>
          </cell>
          <cell r="IR1081">
            <v>0</v>
          </cell>
          <cell r="IS1081">
            <v>0</v>
          </cell>
          <cell r="IT1081">
            <v>0</v>
          </cell>
          <cell r="IU1081">
            <v>0</v>
          </cell>
          <cell r="IV1081">
            <v>0</v>
          </cell>
          <cell r="IW1081">
            <v>0</v>
          </cell>
          <cell r="IX1081">
            <v>0</v>
          </cell>
          <cell r="IY1081">
            <v>0</v>
          </cell>
          <cell r="IZ1081">
            <v>0</v>
          </cell>
          <cell r="JA1081">
            <v>0</v>
          </cell>
          <cell r="JB1081">
            <v>0</v>
          </cell>
          <cell r="JC1081">
            <v>0</v>
          </cell>
          <cell r="JD1081">
            <v>0</v>
          </cell>
          <cell r="JE1081">
            <v>0</v>
          </cell>
          <cell r="JF1081">
            <v>0</v>
          </cell>
          <cell r="JG1081">
            <v>0</v>
          </cell>
          <cell r="JH1081">
            <v>0</v>
          </cell>
          <cell r="JI1081">
            <v>0</v>
          </cell>
          <cell r="JJ1081">
            <v>0</v>
          </cell>
          <cell r="JK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P1081">
            <v>0</v>
          </cell>
          <cell r="JQ1081">
            <v>0</v>
          </cell>
        </row>
        <row r="1083">
          <cell r="D1083" t="str">
            <v>HY_.QF.COR._.SML.Central Oregon Irrigation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  <cell r="EZ1083">
            <v>0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H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N1083">
            <v>0</v>
          </cell>
          <cell r="FO1083">
            <v>0</v>
          </cell>
          <cell r="FP1083">
            <v>0</v>
          </cell>
          <cell r="FQ1083">
            <v>0</v>
          </cell>
          <cell r="FR1083">
            <v>0</v>
          </cell>
          <cell r="FS1083">
            <v>0</v>
          </cell>
          <cell r="FT1083">
            <v>0</v>
          </cell>
          <cell r="FU1083">
            <v>0</v>
          </cell>
          <cell r="FV1083">
            <v>0</v>
          </cell>
          <cell r="FW1083">
            <v>0</v>
          </cell>
          <cell r="FX1083">
            <v>0</v>
          </cell>
          <cell r="FY1083">
            <v>0</v>
          </cell>
          <cell r="FZ1083">
            <v>0</v>
          </cell>
          <cell r="GA1083">
            <v>0</v>
          </cell>
          <cell r="GB1083">
            <v>0</v>
          </cell>
          <cell r="GC1083">
            <v>0</v>
          </cell>
          <cell r="GD1083">
            <v>0</v>
          </cell>
          <cell r="GE1083">
            <v>0</v>
          </cell>
          <cell r="GF1083">
            <v>0</v>
          </cell>
          <cell r="GG1083">
            <v>0</v>
          </cell>
          <cell r="GH1083">
            <v>0</v>
          </cell>
          <cell r="GI1083">
            <v>0</v>
          </cell>
          <cell r="GJ1083">
            <v>0</v>
          </cell>
          <cell r="GK1083">
            <v>0</v>
          </cell>
          <cell r="GL1083">
            <v>0</v>
          </cell>
          <cell r="GM1083">
            <v>0</v>
          </cell>
          <cell r="GN1083">
            <v>0</v>
          </cell>
          <cell r="GO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T1083">
            <v>0</v>
          </cell>
          <cell r="GU1083">
            <v>0</v>
          </cell>
          <cell r="GV1083">
            <v>0</v>
          </cell>
          <cell r="GW1083">
            <v>0</v>
          </cell>
          <cell r="GX1083">
            <v>0</v>
          </cell>
          <cell r="GY1083">
            <v>0</v>
          </cell>
          <cell r="GZ1083">
            <v>0</v>
          </cell>
          <cell r="HA1083">
            <v>0</v>
          </cell>
          <cell r="HB1083">
            <v>0</v>
          </cell>
          <cell r="HC1083">
            <v>0</v>
          </cell>
          <cell r="HD1083">
            <v>0</v>
          </cell>
          <cell r="HE1083">
            <v>0</v>
          </cell>
          <cell r="HF1083">
            <v>0</v>
          </cell>
          <cell r="HG1083">
            <v>0</v>
          </cell>
          <cell r="HH1083">
            <v>0</v>
          </cell>
          <cell r="HI1083">
            <v>0</v>
          </cell>
          <cell r="HJ1083">
            <v>0</v>
          </cell>
          <cell r="HK1083">
            <v>0</v>
          </cell>
          <cell r="HL1083">
            <v>0</v>
          </cell>
          <cell r="HM1083">
            <v>0</v>
          </cell>
          <cell r="HN1083">
            <v>0</v>
          </cell>
          <cell r="HO1083">
            <v>0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>
            <v>0</v>
          </cell>
          <cell r="HU1083">
            <v>0</v>
          </cell>
          <cell r="HV1083">
            <v>0</v>
          </cell>
          <cell r="HW1083">
            <v>0</v>
          </cell>
          <cell r="HX1083">
            <v>0</v>
          </cell>
          <cell r="HY1083">
            <v>0</v>
          </cell>
          <cell r="HZ1083">
            <v>0</v>
          </cell>
          <cell r="IA1083">
            <v>0</v>
          </cell>
          <cell r="IB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H1083">
            <v>0</v>
          </cell>
          <cell r="II1083">
            <v>0</v>
          </cell>
          <cell r="IJ1083">
            <v>0</v>
          </cell>
          <cell r="IK1083">
            <v>0</v>
          </cell>
          <cell r="IL1083">
            <v>0</v>
          </cell>
          <cell r="IM1083">
            <v>0</v>
          </cell>
          <cell r="IN1083">
            <v>0</v>
          </cell>
          <cell r="IO1083">
            <v>0</v>
          </cell>
          <cell r="IP1083">
            <v>0</v>
          </cell>
          <cell r="IQ1083">
            <v>0</v>
          </cell>
          <cell r="IR1083">
            <v>0</v>
          </cell>
          <cell r="IS1083">
            <v>0</v>
          </cell>
          <cell r="IT1083">
            <v>0</v>
          </cell>
          <cell r="IU1083">
            <v>0</v>
          </cell>
          <cell r="IV1083">
            <v>0</v>
          </cell>
          <cell r="IW1083">
            <v>0</v>
          </cell>
          <cell r="IX1083">
            <v>0</v>
          </cell>
          <cell r="IY1083">
            <v>0</v>
          </cell>
          <cell r="IZ1083">
            <v>0</v>
          </cell>
          <cell r="JA1083">
            <v>0</v>
          </cell>
          <cell r="JB1083">
            <v>0</v>
          </cell>
          <cell r="JC1083">
            <v>0</v>
          </cell>
          <cell r="JD1083">
            <v>0</v>
          </cell>
          <cell r="JE1083">
            <v>0</v>
          </cell>
          <cell r="JF1083">
            <v>0</v>
          </cell>
          <cell r="JG1083">
            <v>0</v>
          </cell>
          <cell r="JH1083">
            <v>0</v>
          </cell>
          <cell r="JI1083">
            <v>0</v>
          </cell>
          <cell r="JJ1083">
            <v>0</v>
          </cell>
          <cell r="JK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P1083">
            <v>0</v>
          </cell>
          <cell r="JQ1083">
            <v>0</v>
          </cell>
        </row>
        <row r="1084">
          <cell r="D1084" t="str">
            <v>HY_.QF.COR._.SML.Deschutes Valley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  <cell r="EZ1084">
            <v>0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H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N1084">
            <v>0</v>
          </cell>
          <cell r="FO1084">
            <v>0</v>
          </cell>
          <cell r="FP1084">
            <v>0</v>
          </cell>
          <cell r="FQ1084">
            <v>0</v>
          </cell>
          <cell r="FR1084">
            <v>0</v>
          </cell>
          <cell r="FS1084">
            <v>0</v>
          </cell>
          <cell r="FT1084">
            <v>0</v>
          </cell>
          <cell r="FU1084">
            <v>0</v>
          </cell>
          <cell r="FV1084">
            <v>0</v>
          </cell>
          <cell r="FW1084">
            <v>0</v>
          </cell>
          <cell r="FX1084">
            <v>0</v>
          </cell>
          <cell r="FY1084">
            <v>0</v>
          </cell>
          <cell r="FZ1084">
            <v>0</v>
          </cell>
          <cell r="GA1084">
            <v>0</v>
          </cell>
          <cell r="GB1084">
            <v>0</v>
          </cell>
          <cell r="GC1084">
            <v>0</v>
          </cell>
          <cell r="GD1084">
            <v>0</v>
          </cell>
          <cell r="GE1084">
            <v>0</v>
          </cell>
          <cell r="GF1084">
            <v>0</v>
          </cell>
          <cell r="GG1084">
            <v>0</v>
          </cell>
          <cell r="GH1084">
            <v>0</v>
          </cell>
          <cell r="GI1084">
            <v>0</v>
          </cell>
          <cell r="GJ1084">
            <v>0</v>
          </cell>
          <cell r="GK1084">
            <v>0</v>
          </cell>
          <cell r="GL1084">
            <v>0</v>
          </cell>
          <cell r="GM1084">
            <v>0</v>
          </cell>
          <cell r="GN1084">
            <v>0</v>
          </cell>
          <cell r="GO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T1084">
            <v>0</v>
          </cell>
          <cell r="GU1084">
            <v>0</v>
          </cell>
          <cell r="GV1084">
            <v>0</v>
          </cell>
          <cell r="GW1084">
            <v>0</v>
          </cell>
          <cell r="GX1084">
            <v>0</v>
          </cell>
          <cell r="GY1084">
            <v>0</v>
          </cell>
          <cell r="GZ1084">
            <v>0</v>
          </cell>
          <cell r="HA1084">
            <v>0</v>
          </cell>
          <cell r="HB1084">
            <v>0</v>
          </cell>
          <cell r="HC1084">
            <v>0</v>
          </cell>
          <cell r="HD1084">
            <v>0</v>
          </cell>
          <cell r="HE1084">
            <v>0</v>
          </cell>
          <cell r="HF1084">
            <v>0</v>
          </cell>
          <cell r="HG1084">
            <v>0</v>
          </cell>
          <cell r="HH1084">
            <v>0</v>
          </cell>
          <cell r="HI1084">
            <v>0</v>
          </cell>
          <cell r="HJ1084">
            <v>0</v>
          </cell>
          <cell r="HK1084">
            <v>0</v>
          </cell>
          <cell r="HL1084">
            <v>0</v>
          </cell>
          <cell r="HM1084">
            <v>0</v>
          </cell>
          <cell r="HN1084">
            <v>0</v>
          </cell>
          <cell r="HO1084">
            <v>0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>
            <v>0</v>
          </cell>
          <cell r="HU1084">
            <v>0</v>
          </cell>
          <cell r="HV1084">
            <v>0</v>
          </cell>
          <cell r="HW1084">
            <v>0</v>
          </cell>
          <cell r="HX1084">
            <v>0</v>
          </cell>
          <cell r="HY1084">
            <v>0</v>
          </cell>
          <cell r="HZ1084">
            <v>0</v>
          </cell>
          <cell r="IA1084">
            <v>0</v>
          </cell>
          <cell r="IB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H1084">
            <v>0</v>
          </cell>
          <cell r="II1084">
            <v>0</v>
          </cell>
          <cell r="IJ1084">
            <v>0</v>
          </cell>
          <cell r="IK1084">
            <v>0</v>
          </cell>
          <cell r="IL1084">
            <v>0</v>
          </cell>
          <cell r="IM1084">
            <v>0</v>
          </cell>
          <cell r="IN1084">
            <v>0</v>
          </cell>
          <cell r="IO1084">
            <v>0</v>
          </cell>
          <cell r="IP1084">
            <v>0</v>
          </cell>
          <cell r="IQ1084">
            <v>0</v>
          </cell>
          <cell r="IR1084">
            <v>0</v>
          </cell>
          <cell r="IS1084">
            <v>0</v>
          </cell>
          <cell r="IT1084">
            <v>0</v>
          </cell>
          <cell r="IU1084">
            <v>0</v>
          </cell>
          <cell r="IV1084">
            <v>0</v>
          </cell>
          <cell r="IW1084">
            <v>0</v>
          </cell>
          <cell r="IX1084">
            <v>0</v>
          </cell>
          <cell r="IY1084">
            <v>0</v>
          </cell>
          <cell r="IZ1084">
            <v>0</v>
          </cell>
          <cell r="JA1084">
            <v>0</v>
          </cell>
          <cell r="JB1084">
            <v>0</v>
          </cell>
          <cell r="JC1084">
            <v>0</v>
          </cell>
          <cell r="JD1084">
            <v>0</v>
          </cell>
          <cell r="JE1084">
            <v>0</v>
          </cell>
          <cell r="JF1084">
            <v>0</v>
          </cell>
          <cell r="JG1084">
            <v>0</v>
          </cell>
          <cell r="JH1084">
            <v>0</v>
          </cell>
          <cell r="JI1084">
            <v>0</v>
          </cell>
          <cell r="JJ1084">
            <v>0</v>
          </cell>
          <cell r="JK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P1084">
            <v>0</v>
          </cell>
          <cell r="JQ1084">
            <v>0</v>
          </cell>
        </row>
        <row r="1085">
          <cell r="D1085" t="str">
            <v>HY_.QF.COR._.SML.Dorena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  <cell r="EZ1085">
            <v>0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H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N1085">
            <v>0</v>
          </cell>
          <cell r="FO1085">
            <v>0</v>
          </cell>
          <cell r="FP1085">
            <v>0</v>
          </cell>
          <cell r="FQ1085">
            <v>0</v>
          </cell>
          <cell r="FR1085">
            <v>0</v>
          </cell>
          <cell r="FS1085">
            <v>0</v>
          </cell>
          <cell r="FT1085">
            <v>0</v>
          </cell>
          <cell r="FU1085">
            <v>0</v>
          </cell>
          <cell r="FV1085">
            <v>0</v>
          </cell>
          <cell r="FW1085">
            <v>0</v>
          </cell>
          <cell r="FX1085">
            <v>0</v>
          </cell>
          <cell r="FY1085">
            <v>0</v>
          </cell>
          <cell r="FZ1085">
            <v>0</v>
          </cell>
          <cell r="GA1085">
            <v>0</v>
          </cell>
          <cell r="GB1085">
            <v>0</v>
          </cell>
          <cell r="GC1085">
            <v>0</v>
          </cell>
          <cell r="GD1085">
            <v>0</v>
          </cell>
          <cell r="GE1085">
            <v>0</v>
          </cell>
          <cell r="GF1085">
            <v>0</v>
          </cell>
          <cell r="GG1085">
            <v>0</v>
          </cell>
          <cell r="GH1085">
            <v>0</v>
          </cell>
          <cell r="GI1085">
            <v>0</v>
          </cell>
          <cell r="GJ1085">
            <v>0</v>
          </cell>
          <cell r="GK1085">
            <v>0</v>
          </cell>
          <cell r="GL1085">
            <v>0</v>
          </cell>
          <cell r="GM1085">
            <v>0</v>
          </cell>
          <cell r="GN1085">
            <v>0</v>
          </cell>
          <cell r="GO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T1085">
            <v>0</v>
          </cell>
          <cell r="GU1085">
            <v>0</v>
          </cell>
          <cell r="GV1085">
            <v>0</v>
          </cell>
          <cell r="GW1085">
            <v>0</v>
          </cell>
          <cell r="GX1085">
            <v>0</v>
          </cell>
          <cell r="GY1085">
            <v>0</v>
          </cell>
          <cell r="GZ1085">
            <v>0</v>
          </cell>
          <cell r="HA1085">
            <v>0</v>
          </cell>
          <cell r="HB1085">
            <v>0</v>
          </cell>
          <cell r="HC1085">
            <v>0</v>
          </cell>
          <cell r="HD1085">
            <v>0</v>
          </cell>
          <cell r="HE1085">
            <v>0</v>
          </cell>
          <cell r="HF1085">
            <v>0</v>
          </cell>
          <cell r="HG1085">
            <v>0</v>
          </cell>
          <cell r="HH1085">
            <v>0</v>
          </cell>
          <cell r="HI1085">
            <v>0</v>
          </cell>
          <cell r="HJ1085">
            <v>0</v>
          </cell>
          <cell r="HK1085">
            <v>0</v>
          </cell>
          <cell r="HL1085">
            <v>0</v>
          </cell>
          <cell r="HM1085">
            <v>0</v>
          </cell>
          <cell r="HN1085">
            <v>0</v>
          </cell>
          <cell r="HO1085">
            <v>0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>
            <v>0</v>
          </cell>
          <cell r="HU1085">
            <v>0</v>
          </cell>
          <cell r="HV1085">
            <v>0</v>
          </cell>
          <cell r="HW1085">
            <v>0</v>
          </cell>
          <cell r="HX1085">
            <v>0</v>
          </cell>
          <cell r="HY1085">
            <v>0</v>
          </cell>
          <cell r="HZ1085">
            <v>0</v>
          </cell>
          <cell r="IA1085">
            <v>0</v>
          </cell>
          <cell r="IB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H1085">
            <v>0</v>
          </cell>
          <cell r="II1085">
            <v>0</v>
          </cell>
          <cell r="IJ1085">
            <v>0</v>
          </cell>
          <cell r="IK1085">
            <v>0</v>
          </cell>
          <cell r="IL1085">
            <v>0</v>
          </cell>
          <cell r="IM1085">
            <v>0</v>
          </cell>
          <cell r="IN1085">
            <v>0</v>
          </cell>
          <cell r="IO1085">
            <v>0</v>
          </cell>
          <cell r="IP1085">
            <v>0</v>
          </cell>
          <cell r="IQ1085">
            <v>0</v>
          </cell>
          <cell r="IR1085">
            <v>0</v>
          </cell>
          <cell r="IS1085">
            <v>0</v>
          </cell>
          <cell r="IT1085">
            <v>0</v>
          </cell>
          <cell r="IU1085">
            <v>0</v>
          </cell>
          <cell r="IV1085">
            <v>0</v>
          </cell>
          <cell r="IW1085">
            <v>0</v>
          </cell>
          <cell r="IX1085">
            <v>0</v>
          </cell>
          <cell r="IY1085">
            <v>0</v>
          </cell>
          <cell r="IZ1085">
            <v>0</v>
          </cell>
          <cell r="JA1085">
            <v>0</v>
          </cell>
          <cell r="JB1085">
            <v>0</v>
          </cell>
          <cell r="JC1085">
            <v>0</v>
          </cell>
          <cell r="JD1085">
            <v>0</v>
          </cell>
          <cell r="JE1085">
            <v>0</v>
          </cell>
          <cell r="JF1085">
            <v>0</v>
          </cell>
          <cell r="JG1085">
            <v>0</v>
          </cell>
          <cell r="JH1085">
            <v>0</v>
          </cell>
          <cell r="JI1085">
            <v>0</v>
          </cell>
          <cell r="JJ1085">
            <v>0</v>
          </cell>
          <cell r="JK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P1085">
            <v>0</v>
          </cell>
          <cell r="JQ1085">
            <v>0</v>
          </cell>
        </row>
        <row r="1086">
          <cell r="D1086" t="str">
            <v>HY_.QF.COR._.SML.EBD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  <cell r="EZ1086">
            <v>0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H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N1086">
            <v>0</v>
          </cell>
          <cell r="FO1086">
            <v>0</v>
          </cell>
          <cell r="FP1086">
            <v>0</v>
          </cell>
          <cell r="FQ1086">
            <v>0</v>
          </cell>
          <cell r="FR1086">
            <v>0</v>
          </cell>
          <cell r="FS1086">
            <v>0</v>
          </cell>
          <cell r="FT1086">
            <v>0</v>
          </cell>
          <cell r="FU1086">
            <v>0</v>
          </cell>
          <cell r="FV1086">
            <v>0</v>
          </cell>
          <cell r="FW1086">
            <v>0</v>
          </cell>
          <cell r="FX1086">
            <v>0</v>
          </cell>
          <cell r="FY1086">
            <v>0</v>
          </cell>
          <cell r="FZ1086">
            <v>0</v>
          </cell>
          <cell r="GA1086">
            <v>0</v>
          </cell>
          <cell r="GB1086">
            <v>0</v>
          </cell>
          <cell r="GC1086">
            <v>0</v>
          </cell>
          <cell r="GD1086">
            <v>0</v>
          </cell>
          <cell r="GE1086">
            <v>0</v>
          </cell>
          <cell r="GF1086">
            <v>0</v>
          </cell>
          <cell r="GG1086">
            <v>0</v>
          </cell>
          <cell r="GH1086">
            <v>0</v>
          </cell>
          <cell r="GI1086">
            <v>0</v>
          </cell>
          <cell r="GJ1086">
            <v>0</v>
          </cell>
          <cell r="GK1086">
            <v>0</v>
          </cell>
          <cell r="GL1086">
            <v>0</v>
          </cell>
          <cell r="GM1086">
            <v>0</v>
          </cell>
          <cell r="GN1086">
            <v>0</v>
          </cell>
          <cell r="GO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T1086">
            <v>0</v>
          </cell>
          <cell r="GU1086">
            <v>0</v>
          </cell>
          <cell r="GV1086">
            <v>0</v>
          </cell>
          <cell r="GW1086">
            <v>0</v>
          </cell>
          <cell r="GX1086">
            <v>0</v>
          </cell>
          <cell r="GY1086">
            <v>0</v>
          </cell>
          <cell r="GZ1086">
            <v>0</v>
          </cell>
          <cell r="HA1086">
            <v>0</v>
          </cell>
          <cell r="HB1086">
            <v>0</v>
          </cell>
          <cell r="HC1086">
            <v>0</v>
          </cell>
          <cell r="HD1086">
            <v>0</v>
          </cell>
          <cell r="HE1086">
            <v>0</v>
          </cell>
          <cell r="HF1086">
            <v>0</v>
          </cell>
          <cell r="HG1086">
            <v>0</v>
          </cell>
          <cell r="HH1086">
            <v>0</v>
          </cell>
          <cell r="HI1086">
            <v>0</v>
          </cell>
          <cell r="HJ1086">
            <v>0</v>
          </cell>
          <cell r="HK1086">
            <v>0</v>
          </cell>
          <cell r="HL1086">
            <v>0</v>
          </cell>
          <cell r="HM1086">
            <v>0</v>
          </cell>
          <cell r="HN1086">
            <v>0</v>
          </cell>
          <cell r="HO1086">
            <v>0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>
            <v>0</v>
          </cell>
          <cell r="HU1086">
            <v>0</v>
          </cell>
          <cell r="HV1086">
            <v>0</v>
          </cell>
          <cell r="HW1086">
            <v>0</v>
          </cell>
          <cell r="HX1086">
            <v>0</v>
          </cell>
          <cell r="HY1086">
            <v>0</v>
          </cell>
          <cell r="HZ1086">
            <v>0</v>
          </cell>
          <cell r="IA1086">
            <v>0</v>
          </cell>
          <cell r="IB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H1086">
            <v>0</v>
          </cell>
          <cell r="II1086">
            <v>0</v>
          </cell>
          <cell r="IJ1086">
            <v>0</v>
          </cell>
          <cell r="IK1086">
            <v>0</v>
          </cell>
          <cell r="IL1086">
            <v>0</v>
          </cell>
          <cell r="IM1086">
            <v>0</v>
          </cell>
          <cell r="IN1086">
            <v>0</v>
          </cell>
          <cell r="IO1086">
            <v>0</v>
          </cell>
          <cell r="IP1086">
            <v>0</v>
          </cell>
          <cell r="IQ1086">
            <v>0</v>
          </cell>
          <cell r="IR1086">
            <v>0</v>
          </cell>
          <cell r="IS1086">
            <v>0</v>
          </cell>
          <cell r="IT1086">
            <v>0</v>
          </cell>
          <cell r="IU1086">
            <v>0</v>
          </cell>
          <cell r="IV1086">
            <v>0</v>
          </cell>
          <cell r="IW1086">
            <v>0</v>
          </cell>
          <cell r="IX1086">
            <v>0</v>
          </cell>
          <cell r="IY1086">
            <v>0</v>
          </cell>
          <cell r="IZ1086">
            <v>0</v>
          </cell>
          <cell r="JA1086">
            <v>0</v>
          </cell>
          <cell r="JB1086">
            <v>0</v>
          </cell>
          <cell r="JC1086">
            <v>0</v>
          </cell>
          <cell r="JD1086">
            <v>0</v>
          </cell>
          <cell r="JE1086">
            <v>0</v>
          </cell>
          <cell r="JF1086">
            <v>0</v>
          </cell>
          <cell r="JG1086">
            <v>0</v>
          </cell>
          <cell r="JH1086">
            <v>0</v>
          </cell>
          <cell r="JI1086">
            <v>0</v>
          </cell>
          <cell r="JJ1086">
            <v>0</v>
          </cell>
          <cell r="JK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P1086">
            <v>0</v>
          </cell>
          <cell r="JQ1086">
            <v>0</v>
          </cell>
        </row>
        <row r="1087">
          <cell r="D1087" t="str">
            <v>HY_.QF.COR._.SML.Juniper Ridge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  <cell r="EZ1087">
            <v>0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H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N1087">
            <v>0</v>
          </cell>
          <cell r="FO1087">
            <v>0</v>
          </cell>
          <cell r="FP1087">
            <v>0</v>
          </cell>
          <cell r="FQ1087">
            <v>0</v>
          </cell>
          <cell r="FR1087">
            <v>0</v>
          </cell>
          <cell r="FS1087">
            <v>0</v>
          </cell>
          <cell r="FT1087">
            <v>0</v>
          </cell>
          <cell r="FU1087">
            <v>0</v>
          </cell>
          <cell r="FV1087">
            <v>0</v>
          </cell>
          <cell r="FW1087">
            <v>0</v>
          </cell>
          <cell r="FX1087">
            <v>0</v>
          </cell>
          <cell r="FY1087">
            <v>0</v>
          </cell>
          <cell r="FZ1087">
            <v>0</v>
          </cell>
          <cell r="GA1087">
            <v>0</v>
          </cell>
          <cell r="GB1087">
            <v>0</v>
          </cell>
          <cell r="GC1087">
            <v>0</v>
          </cell>
          <cell r="GD1087">
            <v>0</v>
          </cell>
          <cell r="GE1087">
            <v>0</v>
          </cell>
          <cell r="GF1087">
            <v>0</v>
          </cell>
          <cell r="GG1087">
            <v>0</v>
          </cell>
          <cell r="GH1087">
            <v>0</v>
          </cell>
          <cell r="GI1087">
            <v>0</v>
          </cell>
          <cell r="GJ1087">
            <v>0</v>
          </cell>
          <cell r="GK1087">
            <v>0</v>
          </cell>
          <cell r="GL1087">
            <v>0</v>
          </cell>
          <cell r="GM1087">
            <v>0</v>
          </cell>
          <cell r="GN1087">
            <v>0</v>
          </cell>
          <cell r="GO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T1087">
            <v>0</v>
          </cell>
          <cell r="GU1087">
            <v>0</v>
          </cell>
          <cell r="GV1087">
            <v>0</v>
          </cell>
          <cell r="GW1087">
            <v>0</v>
          </cell>
          <cell r="GX1087">
            <v>0</v>
          </cell>
          <cell r="GY1087">
            <v>0</v>
          </cell>
          <cell r="GZ1087">
            <v>0</v>
          </cell>
          <cell r="HA1087">
            <v>0</v>
          </cell>
          <cell r="HB1087">
            <v>0</v>
          </cell>
          <cell r="HC1087">
            <v>0</v>
          </cell>
          <cell r="HD1087">
            <v>0</v>
          </cell>
          <cell r="HE1087">
            <v>0</v>
          </cell>
          <cell r="HF1087">
            <v>0</v>
          </cell>
          <cell r="HG1087">
            <v>0</v>
          </cell>
          <cell r="HH1087">
            <v>0</v>
          </cell>
          <cell r="HI1087">
            <v>0</v>
          </cell>
          <cell r="HJ1087">
            <v>0</v>
          </cell>
          <cell r="HK1087">
            <v>0</v>
          </cell>
          <cell r="HL1087">
            <v>0</v>
          </cell>
          <cell r="HM1087">
            <v>0</v>
          </cell>
          <cell r="HN1087">
            <v>0</v>
          </cell>
          <cell r="HO1087">
            <v>0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>
            <v>0</v>
          </cell>
          <cell r="HU1087">
            <v>0</v>
          </cell>
          <cell r="HV1087">
            <v>0</v>
          </cell>
          <cell r="HW1087">
            <v>0</v>
          </cell>
          <cell r="HX1087">
            <v>0</v>
          </cell>
          <cell r="HY1087">
            <v>0</v>
          </cell>
          <cell r="HZ1087">
            <v>0</v>
          </cell>
          <cell r="IA1087">
            <v>0</v>
          </cell>
          <cell r="IB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H1087">
            <v>0</v>
          </cell>
          <cell r="II1087">
            <v>0</v>
          </cell>
          <cell r="IJ1087">
            <v>0</v>
          </cell>
          <cell r="IK1087">
            <v>0</v>
          </cell>
          <cell r="IL1087">
            <v>0</v>
          </cell>
          <cell r="IM1087">
            <v>0</v>
          </cell>
          <cell r="IN1087">
            <v>0</v>
          </cell>
          <cell r="IO1087">
            <v>0</v>
          </cell>
          <cell r="IP1087">
            <v>0</v>
          </cell>
          <cell r="IQ1087">
            <v>0</v>
          </cell>
          <cell r="IR1087">
            <v>0</v>
          </cell>
          <cell r="IS1087">
            <v>0</v>
          </cell>
          <cell r="IT1087">
            <v>0</v>
          </cell>
          <cell r="IU1087">
            <v>0</v>
          </cell>
          <cell r="IV1087">
            <v>0</v>
          </cell>
          <cell r="IW1087">
            <v>0</v>
          </cell>
          <cell r="IX1087">
            <v>0</v>
          </cell>
          <cell r="IY1087">
            <v>0</v>
          </cell>
          <cell r="IZ1087">
            <v>0</v>
          </cell>
          <cell r="JA1087">
            <v>0</v>
          </cell>
          <cell r="JB1087">
            <v>0</v>
          </cell>
          <cell r="JC1087">
            <v>0</v>
          </cell>
          <cell r="JD1087">
            <v>0</v>
          </cell>
          <cell r="JE1087">
            <v>0</v>
          </cell>
          <cell r="JF1087">
            <v>0</v>
          </cell>
          <cell r="JG1087">
            <v>0</v>
          </cell>
          <cell r="JH1087">
            <v>0</v>
          </cell>
          <cell r="JI1087">
            <v>0</v>
          </cell>
          <cell r="JJ1087">
            <v>0</v>
          </cell>
          <cell r="JK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P1087">
            <v>0</v>
          </cell>
          <cell r="JQ1087">
            <v>0</v>
          </cell>
        </row>
        <row r="1088">
          <cell r="D1088" t="str">
            <v>HY_.QF.COR._.SML.Monroe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  <cell r="EZ1088">
            <v>0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H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N1088">
            <v>0</v>
          </cell>
          <cell r="FO1088">
            <v>0</v>
          </cell>
          <cell r="FP1088">
            <v>0</v>
          </cell>
          <cell r="FQ1088">
            <v>0</v>
          </cell>
          <cell r="FR1088">
            <v>0</v>
          </cell>
          <cell r="FS1088">
            <v>0</v>
          </cell>
          <cell r="FT1088">
            <v>0</v>
          </cell>
          <cell r="FU1088">
            <v>0</v>
          </cell>
          <cell r="FV1088">
            <v>0</v>
          </cell>
          <cell r="FW1088">
            <v>0</v>
          </cell>
          <cell r="FX1088">
            <v>0</v>
          </cell>
          <cell r="FY1088">
            <v>0</v>
          </cell>
          <cell r="FZ1088">
            <v>0</v>
          </cell>
          <cell r="GA1088">
            <v>0</v>
          </cell>
          <cell r="GB1088">
            <v>0</v>
          </cell>
          <cell r="GC1088">
            <v>0</v>
          </cell>
          <cell r="GD1088">
            <v>0</v>
          </cell>
          <cell r="GE1088">
            <v>0</v>
          </cell>
          <cell r="GF1088">
            <v>0</v>
          </cell>
          <cell r="GG1088">
            <v>0</v>
          </cell>
          <cell r="GH1088">
            <v>0</v>
          </cell>
          <cell r="GI1088">
            <v>0</v>
          </cell>
          <cell r="GJ1088">
            <v>0</v>
          </cell>
          <cell r="GK1088">
            <v>0</v>
          </cell>
          <cell r="GL1088">
            <v>0</v>
          </cell>
          <cell r="GM1088">
            <v>0</v>
          </cell>
          <cell r="GN1088">
            <v>0</v>
          </cell>
          <cell r="GO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T1088">
            <v>0</v>
          </cell>
          <cell r="GU1088">
            <v>0</v>
          </cell>
          <cell r="GV1088">
            <v>0</v>
          </cell>
          <cell r="GW1088">
            <v>0</v>
          </cell>
          <cell r="GX1088">
            <v>0</v>
          </cell>
          <cell r="GY1088">
            <v>0</v>
          </cell>
          <cell r="GZ1088">
            <v>0</v>
          </cell>
          <cell r="HA1088">
            <v>0</v>
          </cell>
          <cell r="HB1088">
            <v>0</v>
          </cell>
          <cell r="HC1088">
            <v>0</v>
          </cell>
          <cell r="HD1088">
            <v>0</v>
          </cell>
          <cell r="HE1088">
            <v>0</v>
          </cell>
          <cell r="HF1088">
            <v>0</v>
          </cell>
          <cell r="HG1088">
            <v>0</v>
          </cell>
          <cell r="HH1088">
            <v>0</v>
          </cell>
          <cell r="HI1088">
            <v>0</v>
          </cell>
          <cell r="HJ1088">
            <v>0</v>
          </cell>
          <cell r="HK1088">
            <v>0</v>
          </cell>
          <cell r="HL1088">
            <v>0</v>
          </cell>
          <cell r="HM1088">
            <v>0</v>
          </cell>
          <cell r="HN1088">
            <v>0</v>
          </cell>
          <cell r="HO1088">
            <v>0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>
            <v>0</v>
          </cell>
          <cell r="HU1088">
            <v>0</v>
          </cell>
          <cell r="HV1088">
            <v>0</v>
          </cell>
          <cell r="HW1088">
            <v>0</v>
          </cell>
          <cell r="HX1088">
            <v>0</v>
          </cell>
          <cell r="HY1088">
            <v>0</v>
          </cell>
          <cell r="HZ1088">
            <v>0</v>
          </cell>
          <cell r="IA1088">
            <v>0</v>
          </cell>
          <cell r="IB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H1088">
            <v>0</v>
          </cell>
          <cell r="II1088">
            <v>0</v>
          </cell>
          <cell r="IJ1088">
            <v>0</v>
          </cell>
          <cell r="IK1088">
            <v>0</v>
          </cell>
          <cell r="IL1088">
            <v>0</v>
          </cell>
          <cell r="IM1088">
            <v>0</v>
          </cell>
          <cell r="IN1088">
            <v>0</v>
          </cell>
          <cell r="IO1088">
            <v>0</v>
          </cell>
          <cell r="IP1088">
            <v>0</v>
          </cell>
          <cell r="IQ1088">
            <v>0</v>
          </cell>
          <cell r="IR1088">
            <v>0</v>
          </cell>
          <cell r="IS1088">
            <v>0</v>
          </cell>
          <cell r="IT1088">
            <v>0</v>
          </cell>
          <cell r="IU1088">
            <v>0</v>
          </cell>
          <cell r="IV1088">
            <v>0</v>
          </cell>
          <cell r="IW1088">
            <v>0</v>
          </cell>
          <cell r="IX1088">
            <v>0</v>
          </cell>
          <cell r="IY1088">
            <v>0</v>
          </cell>
          <cell r="IZ1088">
            <v>0</v>
          </cell>
          <cell r="JA1088">
            <v>0</v>
          </cell>
          <cell r="JB1088">
            <v>0</v>
          </cell>
          <cell r="JC1088">
            <v>0</v>
          </cell>
          <cell r="JD1088">
            <v>0</v>
          </cell>
          <cell r="JE1088">
            <v>0</v>
          </cell>
          <cell r="JF1088">
            <v>0</v>
          </cell>
          <cell r="JG1088">
            <v>0</v>
          </cell>
          <cell r="JH1088">
            <v>0</v>
          </cell>
          <cell r="JI1088">
            <v>0</v>
          </cell>
          <cell r="JJ1088">
            <v>0</v>
          </cell>
          <cell r="JK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P1088">
            <v>0</v>
          </cell>
          <cell r="JQ1088">
            <v>0</v>
          </cell>
        </row>
        <row r="1089">
          <cell r="D1089" t="str">
            <v>HY_.QF.COR._.SML.Swalley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  <cell r="EZ1089">
            <v>0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H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N1089">
            <v>0</v>
          </cell>
          <cell r="FO1089">
            <v>0</v>
          </cell>
          <cell r="FP1089">
            <v>0</v>
          </cell>
          <cell r="FQ1089">
            <v>0</v>
          </cell>
          <cell r="FR1089">
            <v>0</v>
          </cell>
          <cell r="FS1089">
            <v>0</v>
          </cell>
          <cell r="FT1089">
            <v>0</v>
          </cell>
          <cell r="FU1089">
            <v>0</v>
          </cell>
          <cell r="FV1089">
            <v>0</v>
          </cell>
          <cell r="FW1089">
            <v>0</v>
          </cell>
          <cell r="FX1089">
            <v>0</v>
          </cell>
          <cell r="FY1089">
            <v>0</v>
          </cell>
          <cell r="FZ1089">
            <v>0</v>
          </cell>
          <cell r="GA1089">
            <v>0</v>
          </cell>
          <cell r="GB1089">
            <v>0</v>
          </cell>
          <cell r="GC1089">
            <v>0</v>
          </cell>
          <cell r="GD1089">
            <v>0</v>
          </cell>
          <cell r="GE1089">
            <v>0</v>
          </cell>
          <cell r="GF1089">
            <v>0</v>
          </cell>
          <cell r="GG1089">
            <v>0</v>
          </cell>
          <cell r="GH1089">
            <v>0</v>
          </cell>
          <cell r="GI1089">
            <v>0</v>
          </cell>
          <cell r="GJ1089">
            <v>0</v>
          </cell>
          <cell r="GK1089">
            <v>0</v>
          </cell>
          <cell r="GL1089">
            <v>0</v>
          </cell>
          <cell r="GM1089">
            <v>0</v>
          </cell>
          <cell r="GN1089">
            <v>0</v>
          </cell>
          <cell r="GO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T1089">
            <v>0</v>
          </cell>
          <cell r="GU1089">
            <v>0</v>
          </cell>
          <cell r="GV1089">
            <v>0</v>
          </cell>
          <cell r="GW1089">
            <v>0</v>
          </cell>
          <cell r="GX1089">
            <v>0</v>
          </cell>
          <cell r="GY1089">
            <v>0</v>
          </cell>
          <cell r="GZ1089">
            <v>0</v>
          </cell>
          <cell r="HA1089">
            <v>0</v>
          </cell>
          <cell r="HB1089">
            <v>0</v>
          </cell>
          <cell r="HC1089">
            <v>0</v>
          </cell>
          <cell r="HD1089">
            <v>0</v>
          </cell>
          <cell r="HE1089">
            <v>0</v>
          </cell>
          <cell r="HF1089">
            <v>0</v>
          </cell>
          <cell r="HG1089">
            <v>0</v>
          </cell>
          <cell r="HH1089">
            <v>0</v>
          </cell>
          <cell r="HI1089">
            <v>0</v>
          </cell>
          <cell r="HJ1089">
            <v>0</v>
          </cell>
          <cell r="HK1089">
            <v>0</v>
          </cell>
          <cell r="HL1089">
            <v>0</v>
          </cell>
          <cell r="HM1089">
            <v>0</v>
          </cell>
          <cell r="HN1089">
            <v>0</v>
          </cell>
          <cell r="HO1089">
            <v>0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>
            <v>0</v>
          </cell>
          <cell r="HU1089">
            <v>0</v>
          </cell>
          <cell r="HV1089">
            <v>0</v>
          </cell>
          <cell r="HW1089">
            <v>0</v>
          </cell>
          <cell r="HX1089">
            <v>0</v>
          </cell>
          <cell r="HY1089">
            <v>0</v>
          </cell>
          <cell r="HZ1089">
            <v>0</v>
          </cell>
          <cell r="IA1089">
            <v>0</v>
          </cell>
          <cell r="IB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H1089">
            <v>0</v>
          </cell>
          <cell r="II1089">
            <v>0</v>
          </cell>
          <cell r="IJ1089">
            <v>0</v>
          </cell>
          <cell r="IK1089">
            <v>0</v>
          </cell>
          <cell r="IL1089">
            <v>0</v>
          </cell>
          <cell r="IM1089">
            <v>0</v>
          </cell>
          <cell r="IN1089">
            <v>0</v>
          </cell>
          <cell r="IO1089">
            <v>0</v>
          </cell>
          <cell r="IP1089">
            <v>0</v>
          </cell>
          <cell r="IQ1089">
            <v>0</v>
          </cell>
          <cell r="IR1089">
            <v>0</v>
          </cell>
          <cell r="IS1089">
            <v>0</v>
          </cell>
          <cell r="IT1089">
            <v>0</v>
          </cell>
          <cell r="IU1089">
            <v>0</v>
          </cell>
          <cell r="IV1089">
            <v>0</v>
          </cell>
          <cell r="IW1089">
            <v>0</v>
          </cell>
          <cell r="IX1089">
            <v>0</v>
          </cell>
          <cell r="IY1089">
            <v>0</v>
          </cell>
          <cell r="IZ1089">
            <v>0</v>
          </cell>
          <cell r="JA1089">
            <v>0</v>
          </cell>
          <cell r="JB1089">
            <v>0</v>
          </cell>
          <cell r="JC1089">
            <v>0</v>
          </cell>
          <cell r="JD1089">
            <v>0</v>
          </cell>
          <cell r="JE1089">
            <v>0</v>
          </cell>
          <cell r="JF1089">
            <v>0</v>
          </cell>
          <cell r="JG1089">
            <v>0</v>
          </cell>
          <cell r="JH1089">
            <v>0</v>
          </cell>
          <cell r="JI1089">
            <v>0</v>
          </cell>
          <cell r="JJ1089">
            <v>0</v>
          </cell>
          <cell r="JK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P1089">
            <v>0</v>
          </cell>
          <cell r="JQ1089">
            <v>0</v>
          </cell>
        </row>
        <row r="1090">
          <cell r="D1090" t="str">
            <v>HY_.QF.COR._.SML.Three Sister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  <cell r="EZ1090">
            <v>0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H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N1090">
            <v>0</v>
          </cell>
          <cell r="FO1090">
            <v>0</v>
          </cell>
          <cell r="FP1090">
            <v>0</v>
          </cell>
          <cell r="FQ1090">
            <v>0</v>
          </cell>
          <cell r="FR1090">
            <v>0</v>
          </cell>
          <cell r="FS1090">
            <v>0</v>
          </cell>
          <cell r="FT1090">
            <v>0</v>
          </cell>
          <cell r="FU1090">
            <v>0</v>
          </cell>
          <cell r="FV1090">
            <v>0</v>
          </cell>
          <cell r="FW1090">
            <v>0</v>
          </cell>
          <cell r="FX1090">
            <v>0</v>
          </cell>
          <cell r="FY1090">
            <v>0</v>
          </cell>
          <cell r="FZ1090">
            <v>0</v>
          </cell>
          <cell r="GA1090">
            <v>0</v>
          </cell>
          <cell r="GB1090">
            <v>0</v>
          </cell>
          <cell r="GC1090">
            <v>0</v>
          </cell>
          <cell r="GD1090">
            <v>0</v>
          </cell>
          <cell r="GE1090">
            <v>0</v>
          </cell>
          <cell r="GF1090">
            <v>0</v>
          </cell>
          <cell r="GG1090">
            <v>0</v>
          </cell>
          <cell r="GH1090">
            <v>0</v>
          </cell>
          <cell r="GI1090">
            <v>0</v>
          </cell>
          <cell r="GJ1090">
            <v>0</v>
          </cell>
          <cell r="GK1090">
            <v>0</v>
          </cell>
          <cell r="GL1090">
            <v>0</v>
          </cell>
          <cell r="GM1090">
            <v>0</v>
          </cell>
          <cell r="GN1090">
            <v>0</v>
          </cell>
          <cell r="GO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T1090">
            <v>0</v>
          </cell>
          <cell r="GU1090">
            <v>0</v>
          </cell>
          <cell r="GV1090">
            <v>0</v>
          </cell>
          <cell r="GW1090">
            <v>0</v>
          </cell>
          <cell r="GX1090">
            <v>0</v>
          </cell>
          <cell r="GY1090">
            <v>0</v>
          </cell>
          <cell r="GZ1090">
            <v>0</v>
          </cell>
          <cell r="HA1090">
            <v>0</v>
          </cell>
          <cell r="HB1090">
            <v>0</v>
          </cell>
          <cell r="HC1090">
            <v>0</v>
          </cell>
          <cell r="HD1090">
            <v>0</v>
          </cell>
          <cell r="HE1090">
            <v>0</v>
          </cell>
          <cell r="HF1090">
            <v>0</v>
          </cell>
          <cell r="HG1090">
            <v>0</v>
          </cell>
          <cell r="HH1090">
            <v>0</v>
          </cell>
          <cell r="HI1090">
            <v>0</v>
          </cell>
          <cell r="HJ1090">
            <v>0</v>
          </cell>
          <cell r="HK1090">
            <v>0</v>
          </cell>
          <cell r="HL1090">
            <v>0</v>
          </cell>
          <cell r="HM1090">
            <v>0</v>
          </cell>
          <cell r="HN1090">
            <v>0</v>
          </cell>
          <cell r="HO1090">
            <v>0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>
            <v>0</v>
          </cell>
          <cell r="HU1090">
            <v>0</v>
          </cell>
          <cell r="HV1090">
            <v>0</v>
          </cell>
          <cell r="HW1090">
            <v>0</v>
          </cell>
          <cell r="HX1090">
            <v>0</v>
          </cell>
          <cell r="HY1090">
            <v>0</v>
          </cell>
          <cell r="HZ1090">
            <v>0</v>
          </cell>
          <cell r="IA1090">
            <v>0</v>
          </cell>
          <cell r="IB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H1090">
            <v>0</v>
          </cell>
          <cell r="II1090">
            <v>0</v>
          </cell>
          <cell r="IJ1090">
            <v>0</v>
          </cell>
          <cell r="IK1090">
            <v>0</v>
          </cell>
          <cell r="IL1090">
            <v>0</v>
          </cell>
          <cell r="IM1090">
            <v>0</v>
          </cell>
          <cell r="IN1090">
            <v>0</v>
          </cell>
          <cell r="IO1090">
            <v>0</v>
          </cell>
          <cell r="IP1090">
            <v>0</v>
          </cell>
          <cell r="IQ1090">
            <v>0</v>
          </cell>
          <cell r="IR1090">
            <v>0</v>
          </cell>
          <cell r="IS1090">
            <v>0</v>
          </cell>
          <cell r="IT1090">
            <v>0</v>
          </cell>
          <cell r="IU1090">
            <v>0</v>
          </cell>
          <cell r="IV1090">
            <v>0</v>
          </cell>
          <cell r="IW1090">
            <v>0</v>
          </cell>
          <cell r="IX1090">
            <v>0</v>
          </cell>
          <cell r="IY1090">
            <v>0</v>
          </cell>
          <cell r="IZ1090">
            <v>0</v>
          </cell>
          <cell r="JA1090">
            <v>0</v>
          </cell>
          <cell r="JB1090">
            <v>0</v>
          </cell>
          <cell r="JC1090">
            <v>0</v>
          </cell>
          <cell r="JD1090">
            <v>0</v>
          </cell>
          <cell r="JE1090">
            <v>0</v>
          </cell>
          <cell r="JF1090">
            <v>0</v>
          </cell>
          <cell r="JG1090">
            <v>0</v>
          </cell>
          <cell r="JH1090">
            <v>0</v>
          </cell>
          <cell r="JI1090">
            <v>0</v>
          </cell>
          <cell r="JJ1090">
            <v>0</v>
          </cell>
          <cell r="JK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P1090">
            <v>0</v>
          </cell>
          <cell r="JQ1090">
            <v>0</v>
          </cell>
        </row>
        <row r="1091">
          <cell r="D1091" t="str">
            <v>HY_.QF.COR._.SML.TSID Watson-Mcr1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  <cell r="EZ1091">
            <v>0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H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N1091">
            <v>0</v>
          </cell>
          <cell r="FO1091">
            <v>0</v>
          </cell>
          <cell r="FP1091">
            <v>0</v>
          </cell>
          <cell r="FQ1091">
            <v>0</v>
          </cell>
          <cell r="FR1091">
            <v>0</v>
          </cell>
          <cell r="FS1091">
            <v>0</v>
          </cell>
          <cell r="FT1091">
            <v>0</v>
          </cell>
          <cell r="FU1091">
            <v>0</v>
          </cell>
          <cell r="FV1091">
            <v>0</v>
          </cell>
          <cell r="FW1091">
            <v>0</v>
          </cell>
          <cell r="FX1091">
            <v>0</v>
          </cell>
          <cell r="FY1091">
            <v>0</v>
          </cell>
          <cell r="FZ1091">
            <v>0</v>
          </cell>
          <cell r="GA1091">
            <v>0</v>
          </cell>
          <cell r="GB1091">
            <v>0</v>
          </cell>
          <cell r="GC1091">
            <v>0</v>
          </cell>
          <cell r="GD1091">
            <v>0</v>
          </cell>
          <cell r="GE1091">
            <v>0</v>
          </cell>
          <cell r="GF1091">
            <v>0</v>
          </cell>
          <cell r="GG1091">
            <v>0</v>
          </cell>
          <cell r="GH1091">
            <v>0</v>
          </cell>
          <cell r="GI1091">
            <v>0</v>
          </cell>
          <cell r="GJ1091">
            <v>0</v>
          </cell>
          <cell r="GK1091">
            <v>0</v>
          </cell>
          <cell r="GL1091">
            <v>0</v>
          </cell>
          <cell r="GM1091">
            <v>0</v>
          </cell>
          <cell r="GN1091">
            <v>0</v>
          </cell>
          <cell r="GO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T1091">
            <v>0</v>
          </cell>
          <cell r="GU1091">
            <v>0</v>
          </cell>
          <cell r="GV1091">
            <v>0</v>
          </cell>
          <cell r="GW1091">
            <v>0</v>
          </cell>
          <cell r="GX1091">
            <v>0</v>
          </cell>
          <cell r="GY1091">
            <v>0</v>
          </cell>
          <cell r="GZ1091">
            <v>0</v>
          </cell>
          <cell r="HA1091">
            <v>0</v>
          </cell>
          <cell r="HB1091">
            <v>0</v>
          </cell>
          <cell r="HC1091">
            <v>0</v>
          </cell>
          <cell r="HD1091">
            <v>0</v>
          </cell>
          <cell r="HE1091">
            <v>0</v>
          </cell>
          <cell r="HF1091">
            <v>0</v>
          </cell>
          <cell r="HG1091">
            <v>0</v>
          </cell>
          <cell r="HH1091">
            <v>0</v>
          </cell>
          <cell r="HI1091">
            <v>0</v>
          </cell>
          <cell r="HJ1091">
            <v>0</v>
          </cell>
          <cell r="HK1091">
            <v>0</v>
          </cell>
          <cell r="HL1091">
            <v>0</v>
          </cell>
          <cell r="HM1091">
            <v>0</v>
          </cell>
          <cell r="HN1091">
            <v>0</v>
          </cell>
          <cell r="HO1091">
            <v>0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>
            <v>0</v>
          </cell>
          <cell r="HU1091">
            <v>0</v>
          </cell>
          <cell r="HV1091">
            <v>0</v>
          </cell>
          <cell r="HW1091">
            <v>0</v>
          </cell>
          <cell r="HX1091">
            <v>0</v>
          </cell>
          <cell r="HY1091">
            <v>0</v>
          </cell>
          <cell r="HZ1091">
            <v>0</v>
          </cell>
          <cell r="IA1091">
            <v>0</v>
          </cell>
          <cell r="IB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H1091">
            <v>0</v>
          </cell>
          <cell r="II1091">
            <v>0</v>
          </cell>
          <cell r="IJ1091">
            <v>0</v>
          </cell>
          <cell r="IK1091">
            <v>0</v>
          </cell>
          <cell r="IL1091">
            <v>0</v>
          </cell>
          <cell r="IM1091">
            <v>0</v>
          </cell>
          <cell r="IN1091">
            <v>0</v>
          </cell>
          <cell r="IO1091">
            <v>0</v>
          </cell>
          <cell r="IP1091">
            <v>0</v>
          </cell>
          <cell r="IQ1091">
            <v>0</v>
          </cell>
          <cell r="IR1091">
            <v>0</v>
          </cell>
          <cell r="IS1091">
            <v>0</v>
          </cell>
          <cell r="IT1091">
            <v>0</v>
          </cell>
          <cell r="IU1091">
            <v>0</v>
          </cell>
          <cell r="IV1091">
            <v>0</v>
          </cell>
          <cell r="IW1091">
            <v>0</v>
          </cell>
          <cell r="IX1091">
            <v>0</v>
          </cell>
          <cell r="IY1091">
            <v>0</v>
          </cell>
          <cell r="IZ1091">
            <v>0</v>
          </cell>
          <cell r="JA1091">
            <v>0</v>
          </cell>
          <cell r="JB1091">
            <v>0</v>
          </cell>
          <cell r="JC1091">
            <v>0</v>
          </cell>
          <cell r="JD1091">
            <v>0</v>
          </cell>
          <cell r="JE1091">
            <v>0</v>
          </cell>
          <cell r="JF1091">
            <v>0</v>
          </cell>
          <cell r="JG1091">
            <v>0</v>
          </cell>
          <cell r="JH1091">
            <v>0</v>
          </cell>
          <cell r="JI1091">
            <v>0</v>
          </cell>
          <cell r="JJ1091">
            <v>0</v>
          </cell>
          <cell r="JK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P1091">
            <v>0</v>
          </cell>
          <cell r="JQ1091">
            <v>0</v>
          </cell>
        </row>
        <row r="1092">
          <cell r="D1092" t="str">
            <v>HY_.QF.GOE._.SML.BellM Jake Army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  <cell r="EZ1092">
            <v>0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H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N1092">
            <v>0</v>
          </cell>
          <cell r="FO1092">
            <v>0</v>
          </cell>
          <cell r="FP1092">
            <v>0</v>
          </cell>
          <cell r="FQ1092">
            <v>0</v>
          </cell>
          <cell r="FR1092">
            <v>0</v>
          </cell>
          <cell r="FS1092">
            <v>0</v>
          </cell>
          <cell r="FT1092">
            <v>0</v>
          </cell>
          <cell r="FU1092">
            <v>0</v>
          </cell>
          <cell r="FV1092">
            <v>0</v>
          </cell>
          <cell r="FW1092">
            <v>0</v>
          </cell>
          <cell r="FX1092">
            <v>0</v>
          </cell>
          <cell r="FY1092">
            <v>0</v>
          </cell>
          <cell r="FZ1092">
            <v>0</v>
          </cell>
          <cell r="GA1092">
            <v>0</v>
          </cell>
          <cell r="GB1092">
            <v>0</v>
          </cell>
          <cell r="GC1092">
            <v>0</v>
          </cell>
          <cell r="GD1092">
            <v>0</v>
          </cell>
          <cell r="GE1092">
            <v>0</v>
          </cell>
          <cell r="GF1092">
            <v>0</v>
          </cell>
          <cell r="GG1092">
            <v>0</v>
          </cell>
          <cell r="GH1092">
            <v>0</v>
          </cell>
          <cell r="GI1092">
            <v>0</v>
          </cell>
          <cell r="GJ1092">
            <v>0</v>
          </cell>
          <cell r="GK1092">
            <v>0</v>
          </cell>
          <cell r="GL1092">
            <v>0</v>
          </cell>
          <cell r="GM1092">
            <v>0</v>
          </cell>
          <cell r="GN1092">
            <v>0</v>
          </cell>
          <cell r="GO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T1092">
            <v>0</v>
          </cell>
          <cell r="GU1092">
            <v>0</v>
          </cell>
          <cell r="GV1092">
            <v>0</v>
          </cell>
          <cell r="GW1092">
            <v>0</v>
          </cell>
          <cell r="GX1092">
            <v>0</v>
          </cell>
          <cell r="GY1092">
            <v>0</v>
          </cell>
          <cell r="GZ1092">
            <v>0</v>
          </cell>
          <cell r="HA1092">
            <v>0</v>
          </cell>
          <cell r="HB1092">
            <v>0</v>
          </cell>
          <cell r="HC1092">
            <v>0</v>
          </cell>
          <cell r="HD1092">
            <v>0</v>
          </cell>
          <cell r="HE1092">
            <v>0</v>
          </cell>
          <cell r="HF1092">
            <v>0</v>
          </cell>
          <cell r="HG1092">
            <v>0</v>
          </cell>
          <cell r="HH1092">
            <v>0</v>
          </cell>
          <cell r="HI1092">
            <v>0</v>
          </cell>
          <cell r="HJ1092">
            <v>0</v>
          </cell>
          <cell r="HK1092">
            <v>0</v>
          </cell>
          <cell r="HL1092">
            <v>0</v>
          </cell>
          <cell r="HM1092">
            <v>0</v>
          </cell>
          <cell r="HN1092">
            <v>0</v>
          </cell>
          <cell r="HO1092">
            <v>0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>
            <v>0</v>
          </cell>
          <cell r="HU1092">
            <v>0</v>
          </cell>
          <cell r="HV1092">
            <v>0</v>
          </cell>
          <cell r="HW1092">
            <v>0</v>
          </cell>
          <cell r="HX1092">
            <v>0</v>
          </cell>
          <cell r="HY1092">
            <v>0</v>
          </cell>
          <cell r="HZ1092">
            <v>0</v>
          </cell>
          <cell r="IA1092">
            <v>0</v>
          </cell>
          <cell r="IB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H1092">
            <v>0</v>
          </cell>
          <cell r="II1092">
            <v>0</v>
          </cell>
          <cell r="IJ1092">
            <v>0</v>
          </cell>
          <cell r="IK1092">
            <v>0</v>
          </cell>
          <cell r="IL1092">
            <v>0</v>
          </cell>
          <cell r="IM1092">
            <v>0</v>
          </cell>
          <cell r="IN1092">
            <v>0</v>
          </cell>
          <cell r="IO1092">
            <v>0</v>
          </cell>
          <cell r="IP1092">
            <v>0</v>
          </cell>
          <cell r="IQ1092">
            <v>0</v>
          </cell>
          <cell r="IR1092">
            <v>0</v>
          </cell>
          <cell r="IS1092">
            <v>0</v>
          </cell>
          <cell r="IT1092">
            <v>0</v>
          </cell>
          <cell r="IU1092">
            <v>0</v>
          </cell>
          <cell r="IV1092">
            <v>0</v>
          </cell>
          <cell r="IW1092">
            <v>0</v>
          </cell>
          <cell r="IX1092">
            <v>0</v>
          </cell>
          <cell r="IY1092">
            <v>0</v>
          </cell>
          <cell r="IZ1092">
            <v>0</v>
          </cell>
          <cell r="JA1092">
            <v>0</v>
          </cell>
          <cell r="JB1092">
            <v>0</v>
          </cell>
          <cell r="JC1092">
            <v>0</v>
          </cell>
          <cell r="JD1092">
            <v>0</v>
          </cell>
          <cell r="JE1092">
            <v>0</v>
          </cell>
          <cell r="JF1092">
            <v>0</v>
          </cell>
          <cell r="JG1092">
            <v>0</v>
          </cell>
          <cell r="JH1092">
            <v>0</v>
          </cell>
          <cell r="JI1092">
            <v>0</v>
          </cell>
          <cell r="JJ1092">
            <v>0</v>
          </cell>
          <cell r="JK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P1092">
            <v>0</v>
          </cell>
          <cell r="JQ1092">
            <v>0</v>
          </cell>
        </row>
        <row r="1093">
          <cell r="D1093" t="str">
            <v>HY_.QF.GOE._.SML.BellM Sorenson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  <cell r="EZ1093">
            <v>0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H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N1093">
            <v>0</v>
          </cell>
          <cell r="FO1093">
            <v>0</v>
          </cell>
          <cell r="FP1093">
            <v>0</v>
          </cell>
          <cell r="FQ1093">
            <v>0</v>
          </cell>
          <cell r="FR1093">
            <v>0</v>
          </cell>
          <cell r="FS1093">
            <v>0</v>
          </cell>
          <cell r="FT1093">
            <v>0</v>
          </cell>
          <cell r="FU1093">
            <v>0</v>
          </cell>
          <cell r="FV1093">
            <v>0</v>
          </cell>
          <cell r="FW1093">
            <v>0</v>
          </cell>
          <cell r="FX1093">
            <v>0</v>
          </cell>
          <cell r="FY1093">
            <v>0</v>
          </cell>
          <cell r="FZ1093">
            <v>0</v>
          </cell>
          <cell r="GA1093">
            <v>0</v>
          </cell>
          <cell r="GB1093">
            <v>0</v>
          </cell>
          <cell r="GC1093">
            <v>0</v>
          </cell>
          <cell r="GD1093">
            <v>0</v>
          </cell>
          <cell r="GE1093">
            <v>0</v>
          </cell>
          <cell r="GF1093">
            <v>0</v>
          </cell>
          <cell r="GG1093">
            <v>0</v>
          </cell>
          <cell r="GH1093">
            <v>0</v>
          </cell>
          <cell r="GI1093">
            <v>0</v>
          </cell>
          <cell r="GJ1093">
            <v>0</v>
          </cell>
          <cell r="GK1093">
            <v>0</v>
          </cell>
          <cell r="GL1093">
            <v>0</v>
          </cell>
          <cell r="GM1093">
            <v>0</v>
          </cell>
          <cell r="GN1093">
            <v>0</v>
          </cell>
          <cell r="GO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T1093">
            <v>0</v>
          </cell>
          <cell r="GU1093">
            <v>0</v>
          </cell>
          <cell r="GV1093">
            <v>0</v>
          </cell>
          <cell r="GW1093">
            <v>0</v>
          </cell>
          <cell r="GX1093">
            <v>0</v>
          </cell>
          <cell r="GY1093">
            <v>0</v>
          </cell>
          <cell r="GZ1093">
            <v>0</v>
          </cell>
          <cell r="HA1093">
            <v>0</v>
          </cell>
          <cell r="HB1093">
            <v>0</v>
          </cell>
          <cell r="HC1093">
            <v>0</v>
          </cell>
          <cell r="HD1093">
            <v>0</v>
          </cell>
          <cell r="HE1093">
            <v>0</v>
          </cell>
          <cell r="HF1093">
            <v>0</v>
          </cell>
          <cell r="HG1093">
            <v>0</v>
          </cell>
          <cell r="HH1093">
            <v>0</v>
          </cell>
          <cell r="HI1093">
            <v>0</v>
          </cell>
          <cell r="HJ1093">
            <v>0</v>
          </cell>
          <cell r="HK1093">
            <v>0</v>
          </cell>
          <cell r="HL1093">
            <v>0</v>
          </cell>
          <cell r="HM1093">
            <v>0</v>
          </cell>
          <cell r="HN1093">
            <v>0</v>
          </cell>
          <cell r="HO1093">
            <v>0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>
            <v>0</v>
          </cell>
          <cell r="HU1093">
            <v>0</v>
          </cell>
          <cell r="HV1093">
            <v>0</v>
          </cell>
          <cell r="HW1093">
            <v>0</v>
          </cell>
          <cell r="HX1093">
            <v>0</v>
          </cell>
          <cell r="HY1093">
            <v>0</v>
          </cell>
          <cell r="HZ1093">
            <v>0</v>
          </cell>
          <cell r="IA1093">
            <v>0</v>
          </cell>
          <cell r="IB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H1093">
            <v>0</v>
          </cell>
          <cell r="II1093">
            <v>0</v>
          </cell>
          <cell r="IJ1093">
            <v>0</v>
          </cell>
          <cell r="IK1093">
            <v>0</v>
          </cell>
          <cell r="IL1093">
            <v>0</v>
          </cell>
          <cell r="IM1093">
            <v>0</v>
          </cell>
          <cell r="IN1093">
            <v>0</v>
          </cell>
          <cell r="IO1093">
            <v>0</v>
          </cell>
          <cell r="IP1093">
            <v>0</v>
          </cell>
          <cell r="IQ1093">
            <v>0</v>
          </cell>
          <cell r="IR1093">
            <v>0</v>
          </cell>
          <cell r="IS1093">
            <v>0</v>
          </cell>
          <cell r="IT1093">
            <v>0</v>
          </cell>
          <cell r="IU1093">
            <v>0</v>
          </cell>
          <cell r="IV1093">
            <v>0</v>
          </cell>
          <cell r="IW1093">
            <v>0</v>
          </cell>
          <cell r="IX1093">
            <v>0</v>
          </cell>
          <cell r="IY1093">
            <v>0</v>
          </cell>
          <cell r="IZ1093">
            <v>0</v>
          </cell>
          <cell r="JA1093">
            <v>0</v>
          </cell>
          <cell r="JB1093">
            <v>0</v>
          </cell>
          <cell r="JC1093">
            <v>0</v>
          </cell>
          <cell r="JD1093">
            <v>0</v>
          </cell>
          <cell r="JE1093">
            <v>0</v>
          </cell>
          <cell r="JF1093">
            <v>0</v>
          </cell>
          <cell r="JG1093">
            <v>0</v>
          </cell>
          <cell r="JH1093">
            <v>0</v>
          </cell>
          <cell r="JI1093">
            <v>0</v>
          </cell>
          <cell r="JJ1093">
            <v>0</v>
          </cell>
          <cell r="JK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P1093">
            <v>0</v>
          </cell>
          <cell r="JQ1093">
            <v>0</v>
          </cell>
        </row>
        <row r="1094">
          <cell r="D1094" t="str">
            <v>HY_.QF.GOE._.SML.Birch_Creek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  <cell r="EZ1094">
            <v>0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H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N1094">
            <v>0</v>
          </cell>
          <cell r="FO1094">
            <v>0</v>
          </cell>
          <cell r="FP1094">
            <v>0</v>
          </cell>
          <cell r="FQ1094">
            <v>0</v>
          </cell>
          <cell r="FR1094">
            <v>0</v>
          </cell>
          <cell r="FS1094">
            <v>0</v>
          </cell>
          <cell r="FT1094">
            <v>0</v>
          </cell>
          <cell r="FU1094">
            <v>0</v>
          </cell>
          <cell r="FV1094">
            <v>0</v>
          </cell>
          <cell r="FW1094">
            <v>0</v>
          </cell>
          <cell r="FX1094">
            <v>0</v>
          </cell>
          <cell r="FY1094">
            <v>0</v>
          </cell>
          <cell r="FZ1094">
            <v>0</v>
          </cell>
          <cell r="GA1094">
            <v>0</v>
          </cell>
          <cell r="GB1094">
            <v>0</v>
          </cell>
          <cell r="GC1094">
            <v>0</v>
          </cell>
          <cell r="GD1094">
            <v>0</v>
          </cell>
          <cell r="GE1094">
            <v>0</v>
          </cell>
          <cell r="GF1094">
            <v>0</v>
          </cell>
          <cell r="GG1094">
            <v>0</v>
          </cell>
          <cell r="GH1094">
            <v>0</v>
          </cell>
          <cell r="GI1094">
            <v>0</v>
          </cell>
          <cell r="GJ1094">
            <v>0</v>
          </cell>
          <cell r="GK1094">
            <v>0</v>
          </cell>
          <cell r="GL1094">
            <v>0</v>
          </cell>
          <cell r="GM1094">
            <v>0</v>
          </cell>
          <cell r="GN1094">
            <v>0</v>
          </cell>
          <cell r="GO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T1094">
            <v>0</v>
          </cell>
          <cell r="GU1094">
            <v>0</v>
          </cell>
          <cell r="GV1094">
            <v>0</v>
          </cell>
          <cell r="GW1094">
            <v>0</v>
          </cell>
          <cell r="GX1094">
            <v>0</v>
          </cell>
          <cell r="GY1094">
            <v>0</v>
          </cell>
          <cell r="GZ1094">
            <v>0</v>
          </cell>
          <cell r="HA1094">
            <v>0</v>
          </cell>
          <cell r="HB1094">
            <v>0</v>
          </cell>
          <cell r="HC1094">
            <v>0</v>
          </cell>
          <cell r="HD1094">
            <v>0</v>
          </cell>
          <cell r="HE1094">
            <v>0</v>
          </cell>
          <cell r="HF1094">
            <v>0</v>
          </cell>
          <cell r="HG1094">
            <v>0</v>
          </cell>
          <cell r="HH1094">
            <v>0</v>
          </cell>
          <cell r="HI1094">
            <v>0</v>
          </cell>
          <cell r="HJ1094">
            <v>0</v>
          </cell>
          <cell r="HK1094">
            <v>0</v>
          </cell>
          <cell r="HL1094">
            <v>0</v>
          </cell>
          <cell r="HM1094">
            <v>0</v>
          </cell>
          <cell r="HN1094">
            <v>0</v>
          </cell>
          <cell r="HO1094">
            <v>0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>
            <v>0</v>
          </cell>
          <cell r="HU1094">
            <v>0</v>
          </cell>
          <cell r="HV1094">
            <v>0</v>
          </cell>
          <cell r="HW1094">
            <v>0</v>
          </cell>
          <cell r="HX1094">
            <v>0</v>
          </cell>
          <cell r="HY1094">
            <v>0</v>
          </cell>
          <cell r="HZ1094">
            <v>0</v>
          </cell>
          <cell r="IA1094">
            <v>0</v>
          </cell>
          <cell r="IB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H1094">
            <v>0</v>
          </cell>
          <cell r="II1094">
            <v>0</v>
          </cell>
          <cell r="IJ1094">
            <v>0</v>
          </cell>
          <cell r="IK1094">
            <v>0</v>
          </cell>
          <cell r="IL1094">
            <v>0</v>
          </cell>
          <cell r="IM1094">
            <v>0</v>
          </cell>
          <cell r="IN1094">
            <v>0</v>
          </cell>
          <cell r="IO1094">
            <v>0</v>
          </cell>
          <cell r="IP1094">
            <v>0</v>
          </cell>
          <cell r="IQ1094">
            <v>0</v>
          </cell>
          <cell r="IR1094">
            <v>0</v>
          </cell>
          <cell r="IS1094">
            <v>0</v>
          </cell>
          <cell r="IT1094">
            <v>0</v>
          </cell>
          <cell r="IU1094">
            <v>0</v>
          </cell>
          <cell r="IV1094">
            <v>0</v>
          </cell>
          <cell r="IW1094">
            <v>0</v>
          </cell>
          <cell r="IX1094">
            <v>0</v>
          </cell>
          <cell r="IY1094">
            <v>0</v>
          </cell>
          <cell r="IZ1094">
            <v>0</v>
          </cell>
          <cell r="JA1094">
            <v>0</v>
          </cell>
          <cell r="JB1094">
            <v>0</v>
          </cell>
          <cell r="JC1094">
            <v>0</v>
          </cell>
          <cell r="JD1094">
            <v>0</v>
          </cell>
          <cell r="JE1094">
            <v>0</v>
          </cell>
          <cell r="JF1094">
            <v>0</v>
          </cell>
          <cell r="JG1094">
            <v>0</v>
          </cell>
          <cell r="JH1094">
            <v>0</v>
          </cell>
          <cell r="JI1094">
            <v>0</v>
          </cell>
          <cell r="JJ1094">
            <v>0</v>
          </cell>
          <cell r="JK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P1094">
            <v>0</v>
          </cell>
          <cell r="JQ1094">
            <v>0</v>
          </cell>
        </row>
        <row r="1095">
          <cell r="D1095" t="str">
            <v>HY_.QF.GOE._.SML.CDM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  <cell r="EZ1095">
            <v>0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H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N1095">
            <v>0</v>
          </cell>
          <cell r="FO1095">
            <v>0</v>
          </cell>
          <cell r="FP1095">
            <v>0</v>
          </cell>
          <cell r="FQ1095">
            <v>0</v>
          </cell>
          <cell r="FR1095">
            <v>0</v>
          </cell>
          <cell r="FS1095">
            <v>0</v>
          </cell>
          <cell r="FT1095">
            <v>0</v>
          </cell>
          <cell r="FU1095">
            <v>0</v>
          </cell>
          <cell r="FV1095">
            <v>0</v>
          </cell>
          <cell r="FW1095">
            <v>0</v>
          </cell>
          <cell r="FX1095">
            <v>0</v>
          </cell>
          <cell r="FY1095">
            <v>0</v>
          </cell>
          <cell r="FZ1095">
            <v>0</v>
          </cell>
          <cell r="GA1095">
            <v>0</v>
          </cell>
          <cell r="GB1095">
            <v>0</v>
          </cell>
          <cell r="GC1095">
            <v>0</v>
          </cell>
          <cell r="GD1095">
            <v>0</v>
          </cell>
          <cell r="GE1095">
            <v>0</v>
          </cell>
          <cell r="GF1095">
            <v>0</v>
          </cell>
          <cell r="GG1095">
            <v>0</v>
          </cell>
          <cell r="GH1095">
            <v>0</v>
          </cell>
          <cell r="GI1095">
            <v>0</v>
          </cell>
          <cell r="GJ1095">
            <v>0</v>
          </cell>
          <cell r="GK1095">
            <v>0</v>
          </cell>
          <cell r="GL1095">
            <v>0</v>
          </cell>
          <cell r="GM1095">
            <v>0</v>
          </cell>
          <cell r="GN1095">
            <v>0</v>
          </cell>
          <cell r="GO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T1095">
            <v>0</v>
          </cell>
          <cell r="GU1095">
            <v>0</v>
          </cell>
          <cell r="GV1095">
            <v>0</v>
          </cell>
          <cell r="GW1095">
            <v>0</v>
          </cell>
          <cell r="GX1095">
            <v>0</v>
          </cell>
          <cell r="GY1095">
            <v>0</v>
          </cell>
          <cell r="GZ1095">
            <v>0</v>
          </cell>
          <cell r="HA1095">
            <v>0</v>
          </cell>
          <cell r="HB1095">
            <v>0</v>
          </cell>
          <cell r="HC1095">
            <v>0</v>
          </cell>
          <cell r="HD1095">
            <v>0</v>
          </cell>
          <cell r="HE1095">
            <v>0</v>
          </cell>
          <cell r="HF1095">
            <v>0</v>
          </cell>
          <cell r="HG1095">
            <v>0</v>
          </cell>
          <cell r="HH1095">
            <v>0</v>
          </cell>
          <cell r="HI1095">
            <v>0</v>
          </cell>
          <cell r="HJ1095">
            <v>0</v>
          </cell>
          <cell r="HK1095">
            <v>0</v>
          </cell>
          <cell r="HL1095">
            <v>0</v>
          </cell>
          <cell r="HM1095">
            <v>0</v>
          </cell>
          <cell r="HN1095">
            <v>0</v>
          </cell>
          <cell r="HO1095">
            <v>0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>
            <v>0</v>
          </cell>
          <cell r="HU1095">
            <v>0</v>
          </cell>
          <cell r="HV1095">
            <v>0</v>
          </cell>
          <cell r="HW1095">
            <v>0</v>
          </cell>
          <cell r="HX1095">
            <v>0</v>
          </cell>
          <cell r="HY1095">
            <v>0</v>
          </cell>
          <cell r="HZ1095">
            <v>0</v>
          </cell>
          <cell r="IA1095">
            <v>0</v>
          </cell>
          <cell r="IB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H1095">
            <v>0</v>
          </cell>
          <cell r="II1095">
            <v>0</v>
          </cell>
          <cell r="IJ1095">
            <v>0</v>
          </cell>
          <cell r="IK1095">
            <v>0</v>
          </cell>
          <cell r="IL1095">
            <v>0</v>
          </cell>
          <cell r="IM1095">
            <v>0</v>
          </cell>
          <cell r="IN1095">
            <v>0</v>
          </cell>
          <cell r="IO1095">
            <v>0</v>
          </cell>
          <cell r="IP1095">
            <v>0</v>
          </cell>
          <cell r="IQ1095">
            <v>0</v>
          </cell>
          <cell r="IR1095">
            <v>0</v>
          </cell>
          <cell r="IS1095">
            <v>0</v>
          </cell>
          <cell r="IT1095">
            <v>0</v>
          </cell>
          <cell r="IU1095">
            <v>0</v>
          </cell>
          <cell r="IV1095">
            <v>0</v>
          </cell>
          <cell r="IW1095">
            <v>0</v>
          </cell>
          <cell r="IX1095">
            <v>0</v>
          </cell>
          <cell r="IY1095">
            <v>0</v>
          </cell>
          <cell r="IZ1095">
            <v>0</v>
          </cell>
          <cell r="JA1095">
            <v>0</v>
          </cell>
          <cell r="JB1095">
            <v>0</v>
          </cell>
          <cell r="JC1095">
            <v>0</v>
          </cell>
          <cell r="JD1095">
            <v>0</v>
          </cell>
          <cell r="JE1095">
            <v>0</v>
          </cell>
          <cell r="JF1095">
            <v>0</v>
          </cell>
          <cell r="JG1095">
            <v>0</v>
          </cell>
          <cell r="JH1095">
            <v>0</v>
          </cell>
          <cell r="JI1095">
            <v>0</v>
          </cell>
          <cell r="JJ1095">
            <v>0</v>
          </cell>
          <cell r="JK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P1095">
            <v>0</v>
          </cell>
          <cell r="JQ1095">
            <v>0</v>
          </cell>
        </row>
        <row r="1096">
          <cell r="D1096" t="str">
            <v>HY_.QF.GOE._.SML.Dry Creek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  <cell r="EZ1096">
            <v>0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H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N1096">
            <v>0</v>
          </cell>
          <cell r="FO1096">
            <v>0</v>
          </cell>
          <cell r="FP1096">
            <v>0</v>
          </cell>
          <cell r="FQ1096">
            <v>0</v>
          </cell>
          <cell r="FR1096">
            <v>0</v>
          </cell>
          <cell r="FS1096">
            <v>0</v>
          </cell>
          <cell r="FT1096">
            <v>0</v>
          </cell>
          <cell r="FU1096">
            <v>0</v>
          </cell>
          <cell r="FV1096">
            <v>0</v>
          </cell>
          <cell r="FW1096">
            <v>0</v>
          </cell>
          <cell r="FX1096">
            <v>0</v>
          </cell>
          <cell r="FY1096">
            <v>0</v>
          </cell>
          <cell r="FZ1096">
            <v>0</v>
          </cell>
          <cell r="GA1096">
            <v>0</v>
          </cell>
          <cell r="GB1096">
            <v>0</v>
          </cell>
          <cell r="GC1096">
            <v>0</v>
          </cell>
          <cell r="GD1096">
            <v>0</v>
          </cell>
          <cell r="GE1096">
            <v>0</v>
          </cell>
          <cell r="GF1096">
            <v>0</v>
          </cell>
          <cell r="GG1096">
            <v>0</v>
          </cell>
          <cell r="GH1096">
            <v>0</v>
          </cell>
          <cell r="GI1096">
            <v>0</v>
          </cell>
          <cell r="GJ1096">
            <v>0</v>
          </cell>
          <cell r="GK1096">
            <v>0</v>
          </cell>
          <cell r="GL1096">
            <v>0</v>
          </cell>
          <cell r="GM1096">
            <v>0</v>
          </cell>
          <cell r="GN1096">
            <v>0</v>
          </cell>
          <cell r="GO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T1096">
            <v>0</v>
          </cell>
          <cell r="GU1096">
            <v>0</v>
          </cell>
          <cell r="GV1096">
            <v>0</v>
          </cell>
          <cell r="GW1096">
            <v>0</v>
          </cell>
          <cell r="GX1096">
            <v>0</v>
          </cell>
          <cell r="GY1096">
            <v>0</v>
          </cell>
          <cell r="GZ1096">
            <v>0</v>
          </cell>
          <cell r="HA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F1096">
            <v>0</v>
          </cell>
          <cell r="HG1096">
            <v>0</v>
          </cell>
          <cell r="HH1096">
            <v>0</v>
          </cell>
          <cell r="HI1096">
            <v>0</v>
          </cell>
          <cell r="HJ1096">
            <v>0</v>
          </cell>
          <cell r="HK1096">
            <v>0</v>
          </cell>
          <cell r="HL1096">
            <v>0</v>
          </cell>
          <cell r="HM1096">
            <v>0</v>
          </cell>
          <cell r="HN1096">
            <v>0</v>
          </cell>
          <cell r="HO1096">
            <v>0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>
            <v>0</v>
          </cell>
          <cell r="HU1096">
            <v>0</v>
          </cell>
          <cell r="HV1096">
            <v>0</v>
          </cell>
          <cell r="HW1096">
            <v>0</v>
          </cell>
          <cell r="HX1096">
            <v>0</v>
          </cell>
          <cell r="HY1096">
            <v>0</v>
          </cell>
          <cell r="HZ1096">
            <v>0</v>
          </cell>
          <cell r="IA1096">
            <v>0</v>
          </cell>
          <cell r="IB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H1096">
            <v>0</v>
          </cell>
          <cell r="II1096">
            <v>0</v>
          </cell>
          <cell r="IJ1096">
            <v>0</v>
          </cell>
          <cell r="IK1096">
            <v>0</v>
          </cell>
          <cell r="IL1096">
            <v>0</v>
          </cell>
          <cell r="IM1096">
            <v>0</v>
          </cell>
          <cell r="IN1096">
            <v>0</v>
          </cell>
          <cell r="IO1096">
            <v>0</v>
          </cell>
          <cell r="IP1096">
            <v>0</v>
          </cell>
          <cell r="IQ1096">
            <v>0</v>
          </cell>
          <cell r="IR1096">
            <v>0</v>
          </cell>
          <cell r="IS1096">
            <v>0</v>
          </cell>
          <cell r="IT1096">
            <v>0</v>
          </cell>
          <cell r="IU1096">
            <v>0</v>
          </cell>
          <cell r="IV1096">
            <v>0</v>
          </cell>
          <cell r="IW1096">
            <v>0</v>
          </cell>
          <cell r="IX1096">
            <v>0</v>
          </cell>
          <cell r="IY1096">
            <v>0</v>
          </cell>
          <cell r="IZ1096">
            <v>0</v>
          </cell>
          <cell r="JA1096">
            <v>0</v>
          </cell>
          <cell r="JB1096">
            <v>0</v>
          </cell>
          <cell r="JC1096">
            <v>0</v>
          </cell>
          <cell r="JD1096">
            <v>0</v>
          </cell>
          <cell r="JE1096">
            <v>0</v>
          </cell>
          <cell r="JF1096">
            <v>0</v>
          </cell>
          <cell r="JG1096">
            <v>0</v>
          </cell>
          <cell r="JH1096">
            <v>0</v>
          </cell>
          <cell r="JI1096">
            <v>0</v>
          </cell>
          <cell r="JJ1096">
            <v>0</v>
          </cell>
          <cell r="JK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P1096">
            <v>0</v>
          </cell>
          <cell r="JQ1096">
            <v>0</v>
          </cell>
        </row>
        <row r="1097">
          <cell r="D1097" t="str">
            <v>HY_.QF.GOE._.SML.Nicholson Sunnybar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  <cell r="EZ1097">
            <v>0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H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N1097">
            <v>0</v>
          </cell>
          <cell r="FO1097">
            <v>0</v>
          </cell>
          <cell r="FP1097">
            <v>0</v>
          </cell>
          <cell r="FQ1097">
            <v>0</v>
          </cell>
          <cell r="FR1097">
            <v>0</v>
          </cell>
          <cell r="FS1097">
            <v>0</v>
          </cell>
          <cell r="FT1097">
            <v>0</v>
          </cell>
          <cell r="FU1097">
            <v>0</v>
          </cell>
          <cell r="FV1097">
            <v>0</v>
          </cell>
          <cell r="FW1097">
            <v>0</v>
          </cell>
          <cell r="FX1097">
            <v>0</v>
          </cell>
          <cell r="FY1097">
            <v>0</v>
          </cell>
          <cell r="FZ1097">
            <v>0</v>
          </cell>
          <cell r="GA1097">
            <v>0</v>
          </cell>
          <cell r="GB1097">
            <v>0</v>
          </cell>
          <cell r="GC1097">
            <v>0</v>
          </cell>
          <cell r="GD1097">
            <v>0</v>
          </cell>
          <cell r="GE1097">
            <v>0</v>
          </cell>
          <cell r="GF1097">
            <v>0</v>
          </cell>
          <cell r="GG1097">
            <v>0</v>
          </cell>
          <cell r="GH1097">
            <v>0</v>
          </cell>
          <cell r="GI1097">
            <v>0</v>
          </cell>
          <cell r="GJ1097">
            <v>0</v>
          </cell>
          <cell r="GK1097">
            <v>0</v>
          </cell>
          <cell r="GL1097">
            <v>0</v>
          </cell>
          <cell r="GM1097">
            <v>0</v>
          </cell>
          <cell r="GN1097">
            <v>0</v>
          </cell>
          <cell r="GO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T1097">
            <v>0</v>
          </cell>
          <cell r="GU1097">
            <v>0</v>
          </cell>
          <cell r="GV1097">
            <v>0</v>
          </cell>
          <cell r="GW1097">
            <v>0</v>
          </cell>
          <cell r="GX1097">
            <v>0</v>
          </cell>
          <cell r="GY1097">
            <v>0</v>
          </cell>
          <cell r="GZ1097">
            <v>0</v>
          </cell>
          <cell r="HA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F1097">
            <v>0</v>
          </cell>
          <cell r="HG1097">
            <v>0</v>
          </cell>
          <cell r="HH1097">
            <v>0</v>
          </cell>
          <cell r="HI1097">
            <v>0</v>
          </cell>
          <cell r="HJ1097">
            <v>0</v>
          </cell>
          <cell r="HK1097">
            <v>0</v>
          </cell>
          <cell r="HL1097">
            <v>0</v>
          </cell>
          <cell r="HM1097">
            <v>0</v>
          </cell>
          <cell r="HN1097">
            <v>0</v>
          </cell>
          <cell r="HO1097">
            <v>0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>
            <v>0</v>
          </cell>
          <cell r="HU1097">
            <v>0</v>
          </cell>
          <cell r="HV1097">
            <v>0</v>
          </cell>
          <cell r="HW1097">
            <v>0</v>
          </cell>
          <cell r="HX1097">
            <v>0</v>
          </cell>
          <cell r="HY1097">
            <v>0</v>
          </cell>
          <cell r="HZ1097">
            <v>0</v>
          </cell>
          <cell r="IA1097">
            <v>0</v>
          </cell>
          <cell r="IB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H1097">
            <v>0</v>
          </cell>
          <cell r="II1097">
            <v>0</v>
          </cell>
          <cell r="IJ1097">
            <v>0</v>
          </cell>
          <cell r="IK1097">
            <v>0</v>
          </cell>
          <cell r="IL1097">
            <v>0</v>
          </cell>
          <cell r="IM1097">
            <v>0</v>
          </cell>
          <cell r="IN1097">
            <v>0</v>
          </cell>
          <cell r="IO1097">
            <v>0</v>
          </cell>
          <cell r="IP1097">
            <v>0</v>
          </cell>
          <cell r="IQ1097">
            <v>0</v>
          </cell>
          <cell r="IR1097">
            <v>0</v>
          </cell>
          <cell r="IS1097">
            <v>0</v>
          </cell>
          <cell r="IT1097">
            <v>0</v>
          </cell>
          <cell r="IU1097">
            <v>0</v>
          </cell>
          <cell r="IV1097">
            <v>0</v>
          </cell>
          <cell r="IW1097">
            <v>0</v>
          </cell>
          <cell r="IX1097">
            <v>0</v>
          </cell>
          <cell r="IY1097">
            <v>0</v>
          </cell>
          <cell r="IZ1097">
            <v>0</v>
          </cell>
          <cell r="JA1097">
            <v>0</v>
          </cell>
          <cell r="JB1097">
            <v>0</v>
          </cell>
          <cell r="JC1097">
            <v>0</v>
          </cell>
          <cell r="JD1097">
            <v>0</v>
          </cell>
          <cell r="JE1097">
            <v>0</v>
          </cell>
          <cell r="JF1097">
            <v>0</v>
          </cell>
          <cell r="JG1097">
            <v>0</v>
          </cell>
          <cell r="JH1097">
            <v>0</v>
          </cell>
          <cell r="JI1097">
            <v>0</v>
          </cell>
          <cell r="JJ1097">
            <v>0</v>
          </cell>
          <cell r="JK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P1097">
            <v>0</v>
          </cell>
          <cell r="JQ1097">
            <v>0</v>
          </cell>
        </row>
        <row r="1098">
          <cell r="D1098" t="str">
            <v>HY_.QF.GOE._.SML.OJ Power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  <cell r="EZ1098">
            <v>0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H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N1098">
            <v>0</v>
          </cell>
          <cell r="FO1098">
            <v>0</v>
          </cell>
          <cell r="FP1098">
            <v>0</v>
          </cell>
          <cell r="FQ1098">
            <v>0</v>
          </cell>
          <cell r="FR1098">
            <v>0</v>
          </cell>
          <cell r="FS1098">
            <v>0</v>
          </cell>
          <cell r="FT1098">
            <v>0</v>
          </cell>
          <cell r="FU1098">
            <v>0</v>
          </cell>
          <cell r="FV1098">
            <v>0</v>
          </cell>
          <cell r="FW1098">
            <v>0</v>
          </cell>
          <cell r="FX1098">
            <v>0</v>
          </cell>
          <cell r="FY1098">
            <v>0</v>
          </cell>
          <cell r="FZ1098">
            <v>0</v>
          </cell>
          <cell r="GA1098">
            <v>0</v>
          </cell>
          <cell r="GB1098">
            <v>0</v>
          </cell>
          <cell r="GC1098">
            <v>0</v>
          </cell>
          <cell r="GD1098">
            <v>0</v>
          </cell>
          <cell r="GE1098">
            <v>0</v>
          </cell>
          <cell r="GF1098">
            <v>0</v>
          </cell>
          <cell r="GG1098">
            <v>0</v>
          </cell>
          <cell r="GH1098">
            <v>0</v>
          </cell>
          <cell r="GI1098">
            <v>0</v>
          </cell>
          <cell r="GJ1098">
            <v>0</v>
          </cell>
          <cell r="GK1098">
            <v>0</v>
          </cell>
          <cell r="GL1098">
            <v>0</v>
          </cell>
          <cell r="GM1098">
            <v>0</v>
          </cell>
          <cell r="GN1098">
            <v>0</v>
          </cell>
          <cell r="GO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T1098">
            <v>0</v>
          </cell>
          <cell r="GU1098">
            <v>0</v>
          </cell>
          <cell r="GV1098">
            <v>0</v>
          </cell>
          <cell r="GW1098">
            <v>0</v>
          </cell>
          <cell r="GX1098">
            <v>0</v>
          </cell>
          <cell r="GY1098">
            <v>0</v>
          </cell>
          <cell r="GZ1098">
            <v>0</v>
          </cell>
          <cell r="HA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F1098">
            <v>0</v>
          </cell>
          <cell r="HG1098">
            <v>0</v>
          </cell>
          <cell r="HH1098">
            <v>0</v>
          </cell>
          <cell r="HI1098">
            <v>0</v>
          </cell>
          <cell r="HJ1098">
            <v>0</v>
          </cell>
          <cell r="HK1098">
            <v>0</v>
          </cell>
          <cell r="HL1098">
            <v>0</v>
          </cell>
          <cell r="HM1098">
            <v>0</v>
          </cell>
          <cell r="HN1098">
            <v>0</v>
          </cell>
          <cell r="HO1098">
            <v>0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>
            <v>0</v>
          </cell>
          <cell r="HU1098">
            <v>0</v>
          </cell>
          <cell r="HV1098">
            <v>0</v>
          </cell>
          <cell r="HW1098">
            <v>0</v>
          </cell>
          <cell r="HX1098">
            <v>0</v>
          </cell>
          <cell r="HY1098">
            <v>0</v>
          </cell>
          <cell r="HZ1098">
            <v>0</v>
          </cell>
          <cell r="IA1098">
            <v>0</v>
          </cell>
          <cell r="IB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H1098">
            <v>0</v>
          </cell>
          <cell r="II1098">
            <v>0</v>
          </cell>
          <cell r="IJ1098">
            <v>0</v>
          </cell>
          <cell r="IK1098">
            <v>0</v>
          </cell>
          <cell r="IL1098">
            <v>0</v>
          </cell>
          <cell r="IM1098">
            <v>0</v>
          </cell>
          <cell r="IN1098">
            <v>0</v>
          </cell>
          <cell r="IO1098">
            <v>0</v>
          </cell>
          <cell r="IP1098">
            <v>0</v>
          </cell>
          <cell r="IQ1098">
            <v>0</v>
          </cell>
          <cell r="IR1098">
            <v>0</v>
          </cell>
          <cell r="IS1098">
            <v>0</v>
          </cell>
          <cell r="IT1098">
            <v>0</v>
          </cell>
          <cell r="IU1098">
            <v>0</v>
          </cell>
          <cell r="IV1098">
            <v>0</v>
          </cell>
          <cell r="IW1098">
            <v>0</v>
          </cell>
          <cell r="IX1098">
            <v>0</v>
          </cell>
          <cell r="IY1098">
            <v>0</v>
          </cell>
          <cell r="IZ1098">
            <v>0</v>
          </cell>
          <cell r="JA1098">
            <v>0</v>
          </cell>
          <cell r="JB1098">
            <v>0</v>
          </cell>
          <cell r="JC1098">
            <v>0</v>
          </cell>
          <cell r="JD1098">
            <v>0</v>
          </cell>
          <cell r="JE1098">
            <v>0</v>
          </cell>
          <cell r="JF1098">
            <v>0</v>
          </cell>
          <cell r="JG1098">
            <v>0</v>
          </cell>
          <cell r="JH1098">
            <v>0</v>
          </cell>
          <cell r="JI1098">
            <v>0</v>
          </cell>
          <cell r="JJ1098">
            <v>0</v>
          </cell>
          <cell r="JK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P1098">
            <v>0</v>
          </cell>
          <cell r="JQ1098">
            <v>0</v>
          </cell>
        </row>
        <row r="1099">
          <cell r="D1099" t="str">
            <v>HY_.QF.GOE._.SML.St. Anthony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  <cell r="EZ1099">
            <v>0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H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N1099">
            <v>0</v>
          </cell>
          <cell r="FO1099">
            <v>0</v>
          </cell>
          <cell r="FP1099">
            <v>0</v>
          </cell>
          <cell r="FQ1099">
            <v>0</v>
          </cell>
          <cell r="FR1099">
            <v>0</v>
          </cell>
          <cell r="FS1099">
            <v>0</v>
          </cell>
          <cell r="FT1099">
            <v>0</v>
          </cell>
          <cell r="FU1099">
            <v>0</v>
          </cell>
          <cell r="FV1099">
            <v>0</v>
          </cell>
          <cell r="FW1099">
            <v>0</v>
          </cell>
          <cell r="FX1099">
            <v>0</v>
          </cell>
          <cell r="FY1099">
            <v>0</v>
          </cell>
          <cell r="FZ1099">
            <v>0</v>
          </cell>
          <cell r="GA1099">
            <v>0</v>
          </cell>
          <cell r="GB1099">
            <v>0</v>
          </cell>
          <cell r="GC1099">
            <v>0</v>
          </cell>
          <cell r="GD1099">
            <v>0</v>
          </cell>
          <cell r="GE1099">
            <v>0</v>
          </cell>
          <cell r="GF1099">
            <v>0</v>
          </cell>
          <cell r="GG1099">
            <v>0</v>
          </cell>
          <cell r="GH1099">
            <v>0</v>
          </cell>
          <cell r="GI1099">
            <v>0</v>
          </cell>
          <cell r="GJ1099">
            <v>0</v>
          </cell>
          <cell r="GK1099">
            <v>0</v>
          </cell>
          <cell r="GL1099">
            <v>0</v>
          </cell>
          <cell r="GM1099">
            <v>0</v>
          </cell>
          <cell r="GN1099">
            <v>0</v>
          </cell>
          <cell r="GO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T1099">
            <v>0</v>
          </cell>
          <cell r="GU1099">
            <v>0</v>
          </cell>
          <cell r="GV1099">
            <v>0</v>
          </cell>
          <cell r="GW1099">
            <v>0</v>
          </cell>
          <cell r="GX1099">
            <v>0</v>
          </cell>
          <cell r="GY1099">
            <v>0</v>
          </cell>
          <cell r="GZ1099">
            <v>0</v>
          </cell>
          <cell r="HA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F1099">
            <v>0</v>
          </cell>
          <cell r="HG1099">
            <v>0</v>
          </cell>
          <cell r="HH1099">
            <v>0</v>
          </cell>
          <cell r="HI1099">
            <v>0</v>
          </cell>
          <cell r="HJ1099">
            <v>0</v>
          </cell>
          <cell r="HK1099">
            <v>0</v>
          </cell>
          <cell r="HL1099">
            <v>0</v>
          </cell>
          <cell r="HM1099">
            <v>0</v>
          </cell>
          <cell r="HN1099">
            <v>0</v>
          </cell>
          <cell r="HO1099">
            <v>0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>
            <v>0</v>
          </cell>
          <cell r="HU1099">
            <v>0</v>
          </cell>
          <cell r="HV1099">
            <v>0</v>
          </cell>
          <cell r="HW1099">
            <v>0</v>
          </cell>
          <cell r="HX1099">
            <v>0</v>
          </cell>
          <cell r="HY1099">
            <v>0</v>
          </cell>
          <cell r="HZ1099">
            <v>0</v>
          </cell>
          <cell r="IA1099">
            <v>0</v>
          </cell>
          <cell r="IB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H1099">
            <v>0</v>
          </cell>
          <cell r="II1099">
            <v>0</v>
          </cell>
          <cell r="IJ1099">
            <v>0</v>
          </cell>
          <cell r="IK1099">
            <v>0</v>
          </cell>
          <cell r="IL1099">
            <v>0</v>
          </cell>
          <cell r="IM1099">
            <v>0</v>
          </cell>
          <cell r="IN1099">
            <v>0</v>
          </cell>
          <cell r="IO1099">
            <v>0</v>
          </cell>
          <cell r="IP1099">
            <v>0</v>
          </cell>
          <cell r="IQ1099">
            <v>0</v>
          </cell>
          <cell r="IR1099">
            <v>0</v>
          </cell>
          <cell r="IS1099">
            <v>0</v>
          </cell>
          <cell r="IT1099">
            <v>0</v>
          </cell>
          <cell r="IU1099">
            <v>0</v>
          </cell>
          <cell r="IV1099">
            <v>0</v>
          </cell>
          <cell r="IW1099">
            <v>0</v>
          </cell>
          <cell r="IX1099">
            <v>0</v>
          </cell>
          <cell r="IY1099">
            <v>0</v>
          </cell>
          <cell r="IZ1099">
            <v>0</v>
          </cell>
          <cell r="JA1099">
            <v>0</v>
          </cell>
          <cell r="JB1099">
            <v>0</v>
          </cell>
          <cell r="JC1099">
            <v>0</v>
          </cell>
          <cell r="JD1099">
            <v>0</v>
          </cell>
          <cell r="JE1099">
            <v>0</v>
          </cell>
          <cell r="JF1099">
            <v>0</v>
          </cell>
          <cell r="JG1099">
            <v>0</v>
          </cell>
          <cell r="JH1099">
            <v>0</v>
          </cell>
          <cell r="JI1099">
            <v>0</v>
          </cell>
          <cell r="JJ1099">
            <v>0</v>
          </cell>
          <cell r="JK1099">
            <v>0</v>
          </cell>
          <cell r="JL1099">
            <v>0</v>
          </cell>
          <cell r="JM1099">
            <v>0</v>
          </cell>
          <cell r="JN1099">
            <v>0</v>
          </cell>
          <cell r="JO1099">
            <v>0</v>
          </cell>
          <cell r="JP1099">
            <v>0</v>
          </cell>
          <cell r="JQ1099">
            <v>0</v>
          </cell>
        </row>
        <row r="1100">
          <cell r="D1100" t="str">
            <v>HY_.QF.NCA._.SML.Bogus Creek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  <cell r="EZ1100">
            <v>0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H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N1100">
            <v>0</v>
          </cell>
          <cell r="FO1100">
            <v>0</v>
          </cell>
          <cell r="FP1100">
            <v>0</v>
          </cell>
          <cell r="FQ1100">
            <v>0</v>
          </cell>
          <cell r="FR1100">
            <v>0</v>
          </cell>
          <cell r="FS1100">
            <v>0</v>
          </cell>
          <cell r="FT1100">
            <v>0</v>
          </cell>
          <cell r="FU1100">
            <v>0</v>
          </cell>
          <cell r="FV1100">
            <v>0</v>
          </cell>
          <cell r="FW1100">
            <v>0</v>
          </cell>
          <cell r="FX1100">
            <v>0</v>
          </cell>
          <cell r="FY1100">
            <v>0</v>
          </cell>
          <cell r="FZ1100">
            <v>0</v>
          </cell>
          <cell r="GA1100">
            <v>0</v>
          </cell>
          <cell r="GB1100">
            <v>0</v>
          </cell>
          <cell r="GC1100">
            <v>0</v>
          </cell>
          <cell r="GD1100">
            <v>0</v>
          </cell>
          <cell r="GE1100">
            <v>0</v>
          </cell>
          <cell r="GF1100">
            <v>0</v>
          </cell>
          <cell r="GG1100">
            <v>0</v>
          </cell>
          <cell r="GH1100">
            <v>0</v>
          </cell>
          <cell r="GI1100">
            <v>0</v>
          </cell>
          <cell r="GJ1100">
            <v>0</v>
          </cell>
          <cell r="GK1100">
            <v>0</v>
          </cell>
          <cell r="GL1100">
            <v>0</v>
          </cell>
          <cell r="GM1100">
            <v>0</v>
          </cell>
          <cell r="GN1100">
            <v>0</v>
          </cell>
          <cell r="GO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T1100">
            <v>0</v>
          </cell>
          <cell r="GU1100">
            <v>0</v>
          </cell>
          <cell r="GV1100">
            <v>0</v>
          </cell>
          <cell r="GW1100">
            <v>0</v>
          </cell>
          <cell r="GX1100">
            <v>0</v>
          </cell>
          <cell r="GY1100">
            <v>0</v>
          </cell>
          <cell r="GZ1100">
            <v>0</v>
          </cell>
          <cell r="HA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F1100">
            <v>0</v>
          </cell>
          <cell r="HG1100">
            <v>0</v>
          </cell>
          <cell r="HH1100">
            <v>0</v>
          </cell>
          <cell r="HI1100">
            <v>0</v>
          </cell>
          <cell r="HJ1100">
            <v>0</v>
          </cell>
          <cell r="HK1100">
            <v>0</v>
          </cell>
          <cell r="HL1100">
            <v>0</v>
          </cell>
          <cell r="HM1100">
            <v>0</v>
          </cell>
          <cell r="HN1100">
            <v>0</v>
          </cell>
          <cell r="HO1100">
            <v>0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>
            <v>0</v>
          </cell>
          <cell r="HU1100">
            <v>0</v>
          </cell>
          <cell r="HV1100">
            <v>0</v>
          </cell>
          <cell r="HW1100">
            <v>0</v>
          </cell>
          <cell r="HX1100">
            <v>0</v>
          </cell>
          <cell r="HY1100">
            <v>0</v>
          </cell>
          <cell r="HZ1100">
            <v>0</v>
          </cell>
          <cell r="IA1100">
            <v>0</v>
          </cell>
          <cell r="IB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H1100">
            <v>0</v>
          </cell>
          <cell r="II1100">
            <v>0</v>
          </cell>
          <cell r="IJ1100">
            <v>0</v>
          </cell>
          <cell r="IK1100">
            <v>0</v>
          </cell>
          <cell r="IL1100">
            <v>0</v>
          </cell>
          <cell r="IM1100">
            <v>0</v>
          </cell>
          <cell r="IN1100">
            <v>0</v>
          </cell>
          <cell r="IO1100">
            <v>0</v>
          </cell>
          <cell r="IP1100">
            <v>0</v>
          </cell>
          <cell r="IQ1100">
            <v>0</v>
          </cell>
          <cell r="IR1100">
            <v>0</v>
          </cell>
          <cell r="IS1100">
            <v>0</v>
          </cell>
          <cell r="IT1100">
            <v>0</v>
          </cell>
          <cell r="IU1100">
            <v>0</v>
          </cell>
          <cell r="IV1100">
            <v>0</v>
          </cell>
          <cell r="IW1100">
            <v>0</v>
          </cell>
          <cell r="IX1100">
            <v>0</v>
          </cell>
          <cell r="IY1100">
            <v>0</v>
          </cell>
          <cell r="IZ1100">
            <v>0</v>
          </cell>
          <cell r="JA1100">
            <v>0</v>
          </cell>
          <cell r="JB1100">
            <v>0</v>
          </cell>
          <cell r="JC1100">
            <v>0</v>
          </cell>
          <cell r="JD1100">
            <v>0</v>
          </cell>
          <cell r="JE1100">
            <v>0</v>
          </cell>
          <cell r="JF1100">
            <v>0</v>
          </cell>
          <cell r="JG1100">
            <v>0</v>
          </cell>
          <cell r="JH1100">
            <v>0</v>
          </cell>
          <cell r="JI1100">
            <v>0</v>
          </cell>
          <cell r="JJ1100">
            <v>0</v>
          </cell>
          <cell r="JK1100">
            <v>0</v>
          </cell>
          <cell r="JL1100">
            <v>0</v>
          </cell>
          <cell r="JM1100">
            <v>0</v>
          </cell>
          <cell r="JN1100">
            <v>0</v>
          </cell>
          <cell r="JO1100">
            <v>0</v>
          </cell>
          <cell r="JP1100">
            <v>0</v>
          </cell>
          <cell r="JQ1100">
            <v>0</v>
          </cell>
        </row>
        <row r="1101">
          <cell r="D1101" t="str">
            <v>HY_.QF.NCA._.SML.Box Canyon / Lake S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  <cell r="EZ1101">
            <v>0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H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N1101">
            <v>0</v>
          </cell>
          <cell r="FO1101">
            <v>0</v>
          </cell>
          <cell r="FP1101">
            <v>0</v>
          </cell>
          <cell r="FQ1101">
            <v>0</v>
          </cell>
          <cell r="FR1101">
            <v>0</v>
          </cell>
          <cell r="FS1101">
            <v>0</v>
          </cell>
          <cell r="FT1101">
            <v>0</v>
          </cell>
          <cell r="FU1101">
            <v>0</v>
          </cell>
          <cell r="FV1101">
            <v>0</v>
          </cell>
          <cell r="FW1101">
            <v>0</v>
          </cell>
          <cell r="FX1101">
            <v>0</v>
          </cell>
          <cell r="FY1101">
            <v>0</v>
          </cell>
          <cell r="FZ1101">
            <v>0</v>
          </cell>
          <cell r="GA1101">
            <v>0</v>
          </cell>
          <cell r="GB1101">
            <v>0</v>
          </cell>
          <cell r="GC1101">
            <v>0</v>
          </cell>
          <cell r="GD1101">
            <v>0</v>
          </cell>
          <cell r="GE1101">
            <v>0</v>
          </cell>
          <cell r="GF1101">
            <v>0</v>
          </cell>
          <cell r="GG1101">
            <v>0</v>
          </cell>
          <cell r="GH1101">
            <v>0</v>
          </cell>
          <cell r="GI1101">
            <v>0</v>
          </cell>
          <cell r="GJ1101">
            <v>0</v>
          </cell>
          <cell r="GK1101">
            <v>0</v>
          </cell>
          <cell r="GL1101">
            <v>0</v>
          </cell>
          <cell r="GM1101">
            <v>0</v>
          </cell>
          <cell r="GN1101">
            <v>0</v>
          </cell>
          <cell r="GO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T1101">
            <v>0</v>
          </cell>
          <cell r="GU1101">
            <v>0</v>
          </cell>
          <cell r="GV1101">
            <v>0</v>
          </cell>
          <cell r="GW1101">
            <v>0</v>
          </cell>
          <cell r="GX1101">
            <v>0</v>
          </cell>
          <cell r="GY1101">
            <v>0</v>
          </cell>
          <cell r="GZ1101">
            <v>0</v>
          </cell>
          <cell r="HA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F1101">
            <v>0</v>
          </cell>
          <cell r="HG1101">
            <v>0</v>
          </cell>
          <cell r="HH1101">
            <v>0</v>
          </cell>
          <cell r="HI1101">
            <v>0</v>
          </cell>
          <cell r="HJ1101">
            <v>0</v>
          </cell>
          <cell r="HK1101">
            <v>0</v>
          </cell>
          <cell r="HL1101">
            <v>0</v>
          </cell>
          <cell r="HM1101">
            <v>0</v>
          </cell>
          <cell r="HN1101">
            <v>0</v>
          </cell>
          <cell r="HO1101">
            <v>0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>
            <v>0</v>
          </cell>
          <cell r="HU1101">
            <v>0</v>
          </cell>
          <cell r="HV1101">
            <v>0</v>
          </cell>
          <cell r="HW1101">
            <v>0</v>
          </cell>
          <cell r="HX1101">
            <v>0</v>
          </cell>
          <cell r="HY1101">
            <v>0</v>
          </cell>
          <cell r="HZ1101">
            <v>0</v>
          </cell>
          <cell r="IA1101">
            <v>0</v>
          </cell>
          <cell r="IB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H1101">
            <v>0</v>
          </cell>
          <cell r="II1101">
            <v>0</v>
          </cell>
          <cell r="IJ1101">
            <v>0</v>
          </cell>
          <cell r="IK1101">
            <v>0</v>
          </cell>
          <cell r="IL1101">
            <v>0</v>
          </cell>
          <cell r="IM1101">
            <v>0</v>
          </cell>
          <cell r="IN1101">
            <v>0</v>
          </cell>
          <cell r="IO1101">
            <v>0</v>
          </cell>
          <cell r="IP1101">
            <v>0</v>
          </cell>
          <cell r="IQ1101">
            <v>0</v>
          </cell>
          <cell r="IR1101">
            <v>0</v>
          </cell>
          <cell r="IS1101">
            <v>0</v>
          </cell>
          <cell r="IT1101">
            <v>0</v>
          </cell>
          <cell r="IU1101">
            <v>0</v>
          </cell>
          <cell r="IV1101">
            <v>0</v>
          </cell>
          <cell r="IW1101">
            <v>0</v>
          </cell>
          <cell r="IX1101">
            <v>0</v>
          </cell>
          <cell r="IY1101">
            <v>0</v>
          </cell>
          <cell r="IZ1101">
            <v>0</v>
          </cell>
          <cell r="JA1101">
            <v>0</v>
          </cell>
          <cell r="JB1101">
            <v>0</v>
          </cell>
          <cell r="JC1101">
            <v>0</v>
          </cell>
          <cell r="JD1101">
            <v>0</v>
          </cell>
          <cell r="JE1101">
            <v>0</v>
          </cell>
          <cell r="JF1101">
            <v>0</v>
          </cell>
          <cell r="JG1101">
            <v>0</v>
          </cell>
          <cell r="JH1101">
            <v>0</v>
          </cell>
          <cell r="JI1101">
            <v>0</v>
          </cell>
          <cell r="JJ1101">
            <v>0</v>
          </cell>
          <cell r="JK1101">
            <v>0</v>
          </cell>
          <cell r="JL1101">
            <v>0</v>
          </cell>
          <cell r="JM1101">
            <v>0</v>
          </cell>
          <cell r="JN1101">
            <v>0</v>
          </cell>
          <cell r="JO1101">
            <v>0</v>
          </cell>
          <cell r="JP1101">
            <v>0</v>
          </cell>
          <cell r="JQ1101">
            <v>0</v>
          </cell>
        </row>
        <row r="1102">
          <cell r="D1102" t="str">
            <v>HY_.QF.NCA._.SML.Lucky, Paul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  <cell r="EZ1102">
            <v>0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H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N1102">
            <v>0</v>
          </cell>
          <cell r="FO1102">
            <v>0</v>
          </cell>
          <cell r="FP1102">
            <v>0</v>
          </cell>
          <cell r="FQ1102">
            <v>0</v>
          </cell>
          <cell r="FR1102">
            <v>0</v>
          </cell>
          <cell r="FS1102">
            <v>0</v>
          </cell>
          <cell r="FT1102">
            <v>0</v>
          </cell>
          <cell r="FU1102">
            <v>0</v>
          </cell>
          <cell r="FV1102">
            <v>0</v>
          </cell>
          <cell r="FW1102">
            <v>0</v>
          </cell>
          <cell r="FX1102">
            <v>0</v>
          </cell>
          <cell r="FY1102">
            <v>0</v>
          </cell>
          <cell r="FZ1102">
            <v>0</v>
          </cell>
          <cell r="GA1102">
            <v>0</v>
          </cell>
          <cell r="GB1102">
            <v>0</v>
          </cell>
          <cell r="GC1102">
            <v>0</v>
          </cell>
          <cell r="GD1102">
            <v>0</v>
          </cell>
          <cell r="GE1102">
            <v>0</v>
          </cell>
          <cell r="GF1102">
            <v>0</v>
          </cell>
          <cell r="GG1102">
            <v>0</v>
          </cell>
          <cell r="GH1102">
            <v>0</v>
          </cell>
          <cell r="GI1102">
            <v>0</v>
          </cell>
          <cell r="GJ1102">
            <v>0</v>
          </cell>
          <cell r="GK1102">
            <v>0</v>
          </cell>
          <cell r="GL1102">
            <v>0</v>
          </cell>
          <cell r="GM1102">
            <v>0</v>
          </cell>
          <cell r="GN1102">
            <v>0</v>
          </cell>
          <cell r="GO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T1102">
            <v>0</v>
          </cell>
          <cell r="GU1102">
            <v>0</v>
          </cell>
          <cell r="GV1102">
            <v>0</v>
          </cell>
          <cell r="GW1102">
            <v>0</v>
          </cell>
          <cell r="GX1102">
            <v>0</v>
          </cell>
          <cell r="GY1102">
            <v>0</v>
          </cell>
          <cell r="GZ1102">
            <v>0</v>
          </cell>
          <cell r="HA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F1102">
            <v>0</v>
          </cell>
          <cell r="HG1102">
            <v>0</v>
          </cell>
          <cell r="HH1102">
            <v>0</v>
          </cell>
          <cell r="HI1102">
            <v>0</v>
          </cell>
          <cell r="HJ1102">
            <v>0</v>
          </cell>
          <cell r="HK1102">
            <v>0</v>
          </cell>
          <cell r="HL1102">
            <v>0</v>
          </cell>
          <cell r="HM1102">
            <v>0</v>
          </cell>
          <cell r="HN1102">
            <v>0</v>
          </cell>
          <cell r="HO1102">
            <v>0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>
            <v>0</v>
          </cell>
          <cell r="HU1102">
            <v>0</v>
          </cell>
          <cell r="HV1102">
            <v>0</v>
          </cell>
          <cell r="HW1102">
            <v>0</v>
          </cell>
          <cell r="HX1102">
            <v>0</v>
          </cell>
          <cell r="HY1102">
            <v>0</v>
          </cell>
          <cell r="HZ1102">
            <v>0</v>
          </cell>
          <cell r="IA1102">
            <v>0</v>
          </cell>
          <cell r="IB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H1102">
            <v>0</v>
          </cell>
          <cell r="II1102">
            <v>0</v>
          </cell>
          <cell r="IJ1102">
            <v>0</v>
          </cell>
          <cell r="IK1102">
            <v>0</v>
          </cell>
          <cell r="IL1102">
            <v>0</v>
          </cell>
          <cell r="IM1102">
            <v>0</v>
          </cell>
          <cell r="IN1102">
            <v>0</v>
          </cell>
          <cell r="IO1102">
            <v>0</v>
          </cell>
          <cell r="IP1102">
            <v>0</v>
          </cell>
          <cell r="IQ1102">
            <v>0</v>
          </cell>
          <cell r="IR1102">
            <v>0</v>
          </cell>
          <cell r="IS1102">
            <v>0</v>
          </cell>
          <cell r="IT1102">
            <v>0</v>
          </cell>
          <cell r="IU1102">
            <v>0</v>
          </cell>
          <cell r="IV1102">
            <v>0</v>
          </cell>
          <cell r="IW1102">
            <v>0</v>
          </cell>
          <cell r="IX1102">
            <v>0</v>
          </cell>
          <cell r="IY1102">
            <v>0</v>
          </cell>
          <cell r="IZ1102">
            <v>0</v>
          </cell>
          <cell r="JA1102">
            <v>0</v>
          </cell>
          <cell r="JB1102">
            <v>0</v>
          </cell>
          <cell r="JC1102">
            <v>0</v>
          </cell>
          <cell r="JD1102">
            <v>0</v>
          </cell>
          <cell r="JE1102">
            <v>0</v>
          </cell>
          <cell r="JF1102">
            <v>0</v>
          </cell>
          <cell r="JG1102">
            <v>0</v>
          </cell>
          <cell r="JH1102">
            <v>0</v>
          </cell>
          <cell r="JI1102">
            <v>0</v>
          </cell>
          <cell r="JJ1102">
            <v>0</v>
          </cell>
          <cell r="JK1102">
            <v>0</v>
          </cell>
          <cell r="JL1102">
            <v>0</v>
          </cell>
          <cell r="JM1102">
            <v>0</v>
          </cell>
          <cell r="JN1102">
            <v>0</v>
          </cell>
          <cell r="JO1102">
            <v>0</v>
          </cell>
          <cell r="JP1102">
            <v>0</v>
          </cell>
          <cell r="JQ1102">
            <v>0</v>
          </cell>
        </row>
        <row r="1103">
          <cell r="D1103" t="str">
            <v>HY_.QF.NCA._.SML.SLATE CREEK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  <cell r="EZ1103">
            <v>0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H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N1103">
            <v>0</v>
          </cell>
          <cell r="FO1103">
            <v>0</v>
          </cell>
          <cell r="FP1103">
            <v>0</v>
          </cell>
          <cell r="FQ1103">
            <v>0</v>
          </cell>
          <cell r="FR1103">
            <v>0</v>
          </cell>
          <cell r="FS1103">
            <v>0</v>
          </cell>
          <cell r="FT1103">
            <v>0</v>
          </cell>
          <cell r="FU1103">
            <v>0</v>
          </cell>
          <cell r="FV1103">
            <v>0</v>
          </cell>
          <cell r="FW1103">
            <v>0</v>
          </cell>
          <cell r="FX1103">
            <v>0</v>
          </cell>
          <cell r="FY1103">
            <v>0</v>
          </cell>
          <cell r="FZ1103">
            <v>0</v>
          </cell>
          <cell r="GA1103">
            <v>0</v>
          </cell>
          <cell r="GB1103">
            <v>0</v>
          </cell>
          <cell r="GC1103">
            <v>0</v>
          </cell>
          <cell r="GD1103">
            <v>0</v>
          </cell>
          <cell r="GE1103">
            <v>0</v>
          </cell>
          <cell r="GF1103">
            <v>0</v>
          </cell>
          <cell r="GG1103">
            <v>0</v>
          </cell>
          <cell r="GH1103">
            <v>0</v>
          </cell>
          <cell r="GI1103">
            <v>0</v>
          </cell>
          <cell r="GJ1103">
            <v>0</v>
          </cell>
          <cell r="GK1103">
            <v>0</v>
          </cell>
          <cell r="GL1103">
            <v>0</v>
          </cell>
          <cell r="GM1103">
            <v>0</v>
          </cell>
          <cell r="GN1103">
            <v>0</v>
          </cell>
          <cell r="GO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T1103">
            <v>0</v>
          </cell>
          <cell r="GU1103">
            <v>0</v>
          </cell>
          <cell r="GV1103">
            <v>0</v>
          </cell>
          <cell r="GW1103">
            <v>0</v>
          </cell>
          <cell r="GX1103">
            <v>0</v>
          </cell>
          <cell r="GY1103">
            <v>0</v>
          </cell>
          <cell r="GZ1103">
            <v>0</v>
          </cell>
          <cell r="HA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F1103">
            <v>0</v>
          </cell>
          <cell r="HG1103">
            <v>0</v>
          </cell>
          <cell r="HH1103">
            <v>0</v>
          </cell>
          <cell r="HI1103">
            <v>0</v>
          </cell>
          <cell r="HJ1103">
            <v>0</v>
          </cell>
          <cell r="HK1103">
            <v>0</v>
          </cell>
          <cell r="HL1103">
            <v>0</v>
          </cell>
          <cell r="HM1103">
            <v>0</v>
          </cell>
          <cell r="HN1103">
            <v>0</v>
          </cell>
          <cell r="HO1103">
            <v>0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>
            <v>0</v>
          </cell>
          <cell r="HU1103">
            <v>0</v>
          </cell>
          <cell r="HV1103">
            <v>0</v>
          </cell>
          <cell r="HW1103">
            <v>0</v>
          </cell>
          <cell r="HX1103">
            <v>0</v>
          </cell>
          <cell r="HY1103">
            <v>0</v>
          </cell>
          <cell r="HZ1103">
            <v>0</v>
          </cell>
          <cell r="IA1103">
            <v>0</v>
          </cell>
          <cell r="IB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H1103">
            <v>0</v>
          </cell>
          <cell r="II1103">
            <v>0</v>
          </cell>
          <cell r="IJ1103">
            <v>0</v>
          </cell>
          <cell r="IK1103">
            <v>0</v>
          </cell>
          <cell r="IL1103">
            <v>0</v>
          </cell>
          <cell r="IM1103">
            <v>0</v>
          </cell>
          <cell r="IN1103">
            <v>0</v>
          </cell>
          <cell r="IO1103">
            <v>0</v>
          </cell>
          <cell r="IP1103">
            <v>0</v>
          </cell>
          <cell r="IQ1103">
            <v>0</v>
          </cell>
          <cell r="IR1103">
            <v>0</v>
          </cell>
          <cell r="IS1103">
            <v>0</v>
          </cell>
          <cell r="IT1103">
            <v>0</v>
          </cell>
          <cell r="IU1103">
            <v>0</v>
          </cell>
          <cell r="IV1103">
            <v>0</v>
          </cell>
          <cell r="IW1103">
            <v>0</v>
          </cell>
          <cell r="IX1103">
            <v>0</v>
          </cell>
          <cell r="IY1103">
            <v>0</v>
          </cell>
          <cell r="IZ1103">
            <v>0</v>
          </cell>
          <cell r="JA1103">
            <v>0</v>
          </cell>
          <cell r="JB1103">
            <v>0</v>
          </cell>
          <cell r="JC1103">
            <v>0</v>
          </cell>
          <cell r="JD1103">
            <v>0</v>
          </cell>
          <cell r="JE1103">
            <v>0</v>
          </cell>
          <cell r="JF1103">
            <v>0</v>
          </cell>
          <cell r="JG1103">
            <v>0</v>
          </cell>
          <cell r="JH1103">
            <v>0</v>
          </cell>
          <cell r="JI1103">
            <v>0</v>
          </cell>
          <cell r="JJ1103">
            <v>0</v>
          </cell>
          <cell r="JK1103">
            <v>0</v>
          </cell>
          <cell r="JL1103">
            <v>0</v>
          </cell>
          <cell r="JM1103">
            <v>0</v>
          </cell>
          <cell r="JN1103">
            <v>0</v>
          </cell>
          <cell r="JO1103">
            <v>0</v>
          </cell>
          <cell r="JP1103">
            <v>0</v>
          </cell>
          <cell r="JQ1103">
            <v>0</v>
          </cell>
        </row>
        <row r="1104">
          <cell r="D1104" t="str">
            <v>HY_.QF.PNC._.SML.Astoria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  <cell r="EZ1104">
            <v>0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H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N1104">
            <v>0</v>
          </cell>
          <cell r="FO1104">
            <v>0</v>
          </cell>
          <cell r="FP1104">
            <v>0</v>
          </cell>
          <cell r="FQ1104">
            <v>0</v>
          </cell>
          <cell r="FR1104">
            <v>0</v>
          </cell>
          <cell r="FS1104">
            <v>0</v>
          </cell>
          <cell r="FT1104">
            <v>0</v>
          </cell>
          <cell r="FU1104">
            <v>0</v>
          </cell>
          <cell r="FV1104">
            <v>0</v>
          </cell>
          <cell r="FW1104">
            <v>0</v>
          </cell>
          <cell r="FX1104">
            <v>0</v>
          </cell>
          <cell r="FY1104">
            <v>0</v>
          </cell>
          <cell r="FZ1104">
            <v>0</v>
          </cell>
          <cell r="GA1104">
            <v>0</v>
          </cell>
          <cell r="GB1104">
            <v>0</v>
          </cell>
          <cell r="GC1104">
            <v>0</v>
          </cell>
          <cell r="GD1104">
            <v>0</v>
          </cell>
          <cell r="GE1104">
            <v>0</v>
          </cell>
          <cell r="GF1104">
            <v>0</v>
          </cell>
          <cell r="GG1104">
            <v>0</v>
          </cell>
          <cell r="GH1104">
            <v>0</v>
          </cell>
          <cell r="GI1104">
            <v>0</v>
          </cell>
          <cell r="GJ1104">
            <v>0</v>
          </cell>
          <cell r="GK1104">
            <v>0</v>
          </cell>
          <cell r="GL1104">
            <v>0</v>
          </cell>
          <cell r="GM1104">
            <v>0</v>
          </cell>
          <cell r="GN1104">
            <v>0</v>
          </cell>
          <cell r="GO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T1104">
            <v>0</v>
          </cell>
          <cell r="GU1104">
            <v>0</v>
          </cell>
          <cell r="GV1104">
            <v>0</v>
          </cell>
          <cell r="GW1104">
            <v>0</v>
          </cell>
          <cell r="GX1104">
            <v>0</v>
          </cell>
          <cell r="GY1104">
            <v>0</v>
          </cell>
          <cell r="GZ1104">
            <v>0</v>
          </cell>
          <cell r="HA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F1104">
            <v>0</v>
          </cell>
          <cell r="HG1104">
            <v>0</v>
          </cell>
          <cell r="HH1104">
            <v>0</v>
          </cell>
          <cell r="HI1104">
            <v>0</v>
          </cell>
          <cell r="HJ1104">
            <v>0</v>
          </cell>
          <cell r="HK1104">
            <v>0</v>
          </cell>
          <cell r="HL1104">
            <v>0</v>
          </cell>
          <cell r="HM1104">
            <v>0</v>
          </cell>
          <cell r="HN1104">
            <v>0</v>
          </cell>
          <cell r="HO1104">
            <v>0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>
            <v>0</v>
          </cell>
          <cell r="HU1104">
            <v>0</v>
          </cell>
          <cell r="HV1104">
            <v>0</v>
          </cell>
          <cell r="HW1104">
            <v>0</v>
          </cell>
          <cell r="HX1104">
            <v>0</v>
          </cell>
          <cell r="HY1104">
            <v>0</v>
          </cell>
          <cell r="HZ1104">
            <v>0</v>
          </cell>
          <cell r="IA1104">
            <v>0</v>
          </cell>
          <cell r="IB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H1104">
            <v>0</v>
          </cell>
          <cell r="II1104">
            <v>0</v>
          </cell>
          <cell r="IJ1104">
            <v>0</v>
          </cell>
          <cell r="IK1104">
            <v>0</v>
          </cell>
          <cell r="IL1104">
            <v>0</v>
          </cell>
          <cell r="IM1104">
            <v>0</v>
          </cell>
          <cell r="IN1104">
            <v>0</v>
          </cell>
          <cell r="IO1104">
            <v>0</v>
          </cell>
          <cell r="IP1104">
            <v>0</v>
          </cell>
          <cell r="IQ1104">
            <v>0</v>
          </cell>
          <cell r="IR1104">
            <v>0</v>
          </cell>
          <cell r="IS1104">
            <v>0</v>
          </cell>
          <cell r="IT1104">
            <v>0</v>
          </cell>
          <cell r="IU1104">
            <v>0</v>
          </cell>
          <cell r="IV1104">
            <v>0</v>
          </cell>
          <cell r="IW1104">
            <v>0</v>
          </cell>
          <cell r="IX1104">
            <v>0</v>
          </cell>
          <cell r="IY1104">
            <v>0</v>
          </cell>
          <cell r="IZ1104">
            <v>0</v>
          </cell>
          <cell r="JA1104">
            <v>0</v>
          </cell>
          <cell r="JB1104">
            <v>0</v>
          </cell>
          <cell r="JC1104">
            <v>0</v>
          </cell>
          <cell r="JD1104">
            <v>0</v>
          </cell>
          <cell r="JE1104">
            <v>0</v>
          </cell>
          <cell r="JF1104">
            <v>0</v>
          </cell>
          <cell r="JG1104">
            <v>0</v>
          </cell>
          <cell r="JH1104">
            <v>0</v>
          </cell>
          <cell r="JI1104">
            <v>0</v>
          </cell>
          <cell r="JJ1104">
            <v>0</v>
          </cell>
          <cell r="JK1104">
            <v>0</v>
          </cell>
          <cell r="JL1104">
            <v>0</v>
          </cell>
          <cell r="JM1104">
            <v>0</v>
          </cell>
          <cell r="JN1104">
            <v>0</v>
          </cell>
          <cell r="JO1104">
            <v>0</v>
          </cell>
          <cell r="JP1104">
            <v>0</v>
          </cell>
          <cell r="JQ1104">
            <v>0</v>
          </cell>
        </row>
        <row r="1105">
          <cell r="D1105" t="str">
            <v>HY_.QF.PNC._.SML.Farmers Irrigation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  <cell r="EZ1105">
            <v>0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H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N1105">
            <v>0</v>
          </cell>
          <cell r="FO1105">
            <v>0</v>
          </cell>
          <cell r="FP1105">
            <v>0</v>
          </cell>
          <cell r="FQ1105">
            <v>0</v>
          </cell>
          <cell r="FR1105">
            <v>0</v>
          </cell>
          <cell r="FS1105">
            <v>0</v>
          </cell>
          <cell r="FT1105">
            <v>0</v>
          </cell>
          <cell r="FU1105">
            <v>0</v>
          </cell>
          <cell r="FV1105">
            <v>0</v>
          </cell>
          <cell r="FW1105">
            <v>0</v>
          </cell>
          <cell r="FX1105">
            <v>0</v>
          </cell>
          <cell r="FY1105">
            <v>0</v>
          </cell>
          <cell r="FZ1105">
            <v>0</v>
          </cell>
          <cell r="GA1105">
            <v>0</v>
          </cell>
          <cell r="GB1105">
            <v>0</v>
          </cell>
          <cell r="GC1105">
            <v>0</v>
          </cell>
          <cell r="GD1105">
            <v>0</v>
          </cell>
          <cell r="GE1105">
            <v>0</v>
          </cell>
          <cell r="GF1105">
            <v>0</v>
          </cell>
          <cell r="GG1105">
            <v>0</v>
          </cell>
          <cell r="GH1105">
            <v>0</v>
          </cell>
          <cell r="GI1105">
            <v>0</v>
          </cell>
          <cell r="GJ1105">
            <v>0</v>
          </cell>
          <cell r="GK1105">
            <v>0</v>
          </cell>
          <cell r="GL1105">
            <v>0</v>
          </cell>
          <cell r="GM1105">
            <v>0</v>
          </cell>
          <cell r="GN1105">
            <v>0</v>
          </cell>
          <cell r="GO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T1105">
            <v>0</v>
          </cell>
          <cell r="GU1105">
            <v>0</v>
          </cell>
          <cell r="GV1105">
            <v>0</v>
          </cell>
          <cell r="GW1105">
            <v>0</v>
          </cell>
          <cell r="GX1105">
            <v>0</v>
          </cell>
          <cell r="GY1105">
            <v>0</v>
          </cell>
          <cell r="GZ1105">
            <v>0</v>
          </cell>
          <cell r="HA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F1105">
            <v>0</v>
          </cell>
          <cell r="HG1105">
            <v>0</v>
          </cell>
          <cell r="HH1105">
            <v>0</v>
          </cell>
          <cell r="HI1105">
            <v>0</v>
          </cell>
          <cell r="HJ1105">
            <v>0</v>
          </cell>
          <cell r="HK1105">
            <v>0</v>
          </cell>
          <cell r="HL1105">
            <v>0</v>
          </cell>
          <cell r="HM1105">
            <v>0</v>
          </cell>
          <cell r="HN1105">
            <v>0</v>
          </cell>
          <cell r="HO1105">
            <v>0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>
            <v>0</v>
          </cell>
          <cell r="HU1105">
            <v>0</v>
          </cell>
          <cell r="HV1105">
            <v>0</v>
          </cell>
          <cell r="HW1105">
            <v>0</v>
          </cell>
          <cell r="HX1105">
            <v>0</v>
          </cell>
          <cell r="HY1105">
            <v>0</v>
          </cell>
          <cell r="HZ1105">
            <v>0</v>
          </cell>
          <cell r="IA1105">
            <v>0</v>
          </cell>
          <cell r="IB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H1105">
            <v>0</v>
          </cell>
          <cell r="II1105">
            <v>0</v>
          </cell>
          <cell r="IJ1105">
            <v>0</v>
          </cell>
          <cell r="IK1105">
            <v>0</v>
          </cell>
          <cell r="IL1105">
            <v>0</v>
          </cell>
          <cell r="IM1105">
            <v>0</v>
          </cell>
          <cell r="IN1105">
            <v>0</v>
          </cell>
          <cell r="IO1105">
            <v>0</v>
          </cell>
          <cell r="IP1105">
            <v>0</v>
          </cell>
          <cell r="IQ1105">
            <v>0</v>
          </cell>
          <cell r="IR1105">
            <v>0</v>
          </cell>
          <cell r="IS1105">
            <v>0</v>
          </cell>
          <cell r="IT1105">
            <v>0</v>
          </cell>
          <cell r="IU1105">
            <v>0</v>
          </cell>
          <cell r="IV1105">
            <v>0</v>
          </cell>
          <cell r="IW1105">
            <v>0</v>
          </cell>
          <cell r="IX1105">
            <v>0</v>
          </cell>
          <cell r="IY1105">
            <v>0</v>
          </cell>
          <cell r="IZ1105">
            <v>0</v>
          </cell>
          <cell r="JA1105">
            <v>0</v>
          </cell>
          <cell r="JB1105">
            <v>0</v>
          </cell>
          <cell r="JC1105">
            <v>0</v>
          </cell>
          <cell r="JD1105">
            <v>0</v>
          </cell>
          <cell r="JE1105">
            <v>0</v>
          </cell>
          <cell r="JF1105">
            <v>0</v>
          </cell>
          <cell r="JG1105">
            <v>0</v>
          </cell>
          <cell r="JH1105">
            <v>0</v>
          </cell>
          <cell r="JI1105">
            <v>0</v>
          </cell>
          <cell r="JJ1105">
            <v>0</v>
          </cell>
          <cell r="JK1105">
            <v>0</v>
          </cell>
          <cell r="JL1105">
            <v>0</v>
          </cell>
          <cell r="JM1105">
            <v>0</v>
          </cell>
          <cell r="JN1105">
            <v>0</v>
          </cell>
          <cell r="JO1105">
            <v>0</v>
          </cell>
          <cell r="JP1105">
            <v>0</v>
          </cell>
          <cell r="JQ1105">
            <v>0</v>
          </cell>
        </row>
        <row r="1106">
          <cell r="D1106" t="str">
            <v>HY_.QF.PNC._.SML.Middlefork Irrigation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  <cell r="EZ1106">
            <v>0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H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N1106">
            <v>0</v>
          </cell>
          <cell r="FO1106">
            <v>0</v>
          </cell>
          <cell r="FP1106">
            <v>0</v>
          </cell>
          <cell r="FQ1106">
            <v>0</v>
          </cell>
          <cell r="FR1106">
            <v>0</v>
          </cell>
          <cell r="FS1106">
            <v>0</v>
          </cell>
          <cell r="FT1106">
            <v>0</v>
          </cell>
          <cell r="FU1106">
            <v>0</v>
          </cell>
          <cell r="FV1106">
            <v>0</v>
          </cell>
          <cell r="FW1106">
            <v>0</v>
          </cell>
          <cell r="FX1106">
            <v>0</v>
          </cell>
          <cell r="FY1106">
            <v>0</v>
          </cell>
          <cell r="FZ1106">
            <v>0</v>
          </cell>
          <cell r="GA1106">
            <v>0</v>
          </cell>
          <cell r="GB1106">
            <v>0</v>
          </cell>
          <cell r="GC1106">
            <v>0</v>
          </cell>
          <cell r="GD1106">
            <v>0</v>
          </cell>
          <cell r="GE1106">
            <v>0</v>
          </cell>
          <cell r="GF1106">
            <v>0</v>
          </cell>
          <cell r="GG1106">
            <v>0</v>
          </cell>
          <cell r="GH1106">
            <v>0</v>
          </cell>
          <cell r="GI1106">
            <v>0</v>
          </cell>
          <cell r="GJ1106">
            <v>0</v>
          </cell>
          <cell r="GK1106">
            <v>0</v>
          </cell>
          <cell r="GL1106">
            <v>0</v>
          </cell>
          <cell r="GM1106">
            <v>0</v>
          </cell>
          <cell r="GN1106">
            <v>0</v>
          </cell>
          <cell r="GO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T1106">
            <v>0</v>
          </cell>
          <cell r="GU1106">
            <v>0</v>
          </cell>
          <cell r="GV1106">
            <v>0</v>
          </cell>
          <cell r="GW1106">
            <v>0</v>
          </cell>
          <cell r="GX1106">
            <v>0</v>
          </cell>
          <cell r="GY1106">
            <v>0</v>
          </cell>
          <cell r="GZ1106">
            <v>0</v>
          </cell>
          <cell r="HA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F1106">
            <v>0</v>
          </cell>
          <cell r="HG1106">
            <v>0</v>
          </cell>
          <cell r="HH1106">
            <v>0</v>
          </cell>
          <cell r="HI1106">
            <v>0</v>
          </cell>
          <cell r="HJ1106">
            <v>0</v>
          </cell>
          <cell r="HK1106">
            <v>0</v>
          </cell>
          <cell r="HL1106">
            <v>0</v>
          </cell>
          <cell r="HM1106">
            <v>0</v>
          </cell>
          <cell r="HN1106">
            <v>0</v>
          </cell>
          <cell r="HO1106">
            <v>0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>
            <v>0</v>
          </cell>
          <cell r="HU1106">
            <v>0</v>
          </cell>
          <cell r="HV1106">
            <v>0</v>
          </cell>
          <cell r="HW1106">
            <v>0</v>
          </cell>
          <cell r="HX1106">
            <v>0</v>
          </cell>
          <cell r="HY1106">
            <v>0</v>
          </cell>
          <cell r="HZ1106">
            <v>0</v>
          </cell>
          <cell r="IA1106">
            <v>0</v>
          </cell>
          <cell r="IB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H1106">
            <v>0</v>
          </cell>
          <cell r="II1106">
            <v>0</v>
          </cell>
          <cell r="IJ1106">
            <v>0</v>
          </cell>
          <cell r="IK1106">
            <v>0</v>
          </cell>
          <cell r="IL1106">
            <v>0</v>
          </cell>
          <cell r="IM1106">
            <v>0</v>
          </cell>
          <cell r="IN1106">
            <v>0</v>
          </cell>
          <cell r="IO1106">
            <v>0</v>
          </cell>
          <cell r="IP1106">
            <v>0</v>
          </cell>
          <cell r="IQ1106">
            <v>0</v>
          </cell>
          <cell r="IR1106">
            <v>0</v>
          </cell>
          <cell r="IS1106">
            <v>0</v>
          </cell>
          <cell r="IT1106">
            <v>0</v>
          </cell>
          <cell r="IU1106">
            <v>0</v>
          </cell>
          <cell r="IV1106">
            <v>0</v>
          </cell>
          <cell r="IW1106">
            <v>0</v>
          </cell>
          <cell r="IX1106">
            <v>0</v>
          </cell>
          <cell r="IY1106">
            <v>0</v>
          </cell>
          <cell r="IZ1106">
            <v>0</v>
          </cell>
          <cell r="JA1106">
            <v>0</v>
          </cell>
          <cell r="JB1106">
            <v>0</v>
          </cell>
          <cell r="JC1106">
            <v>0</v>
          </cell>
          <cell r="JD1106">
            <v>0</v>
          </cell>
          <cell r="JE1106">
            <v>0</v>
          </cell>
          <cell r="JF1106">
            <v>0</v>
          </cell>
          <cell r="JG1106">
            <v>0</v>
          </cell>
          <cell r="JH1106">
            <v>0</v>
          </cell>
          <cell r="JI1106">
            <v>0</v>
          </cell>
          <cell r="JJ1106">
            <v>0</v>
          </cell>
          <cell r="JK1106">
            <v>0</v>
          </cell>
          <cell r="JL1106">
            <v>0</v>
          </cell>
          <cell r="JM1106">
            <v>0</v>
          </cell>
          <cell r="JN1106">
            <v>0</v>
          </cell>
          <cell r="JO1106">
            <v>0</v>
          </cell>
          <cell r="JP1106">
            <v>0</v>
          </cell>
          <cell r="JQ1106">
            <v>0</v>
          </cell>
        </row>
        <row r="1107">
          <cell r="D1107" t="str">
            <v>HY_.QF.PNC._.SML.Portland Water Bureau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  <cell r="EZ1107">
            <v>0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H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N1107">
            <v>0</v>
          </cell>
          <cell r="FO1107">
            <v>0</v>
          </cell>
          <cell r="FP1107">
            <v>0</v>
          </cell>
          <cell r="FQ1107">
            <v>0</v>
          </cell>
          <cell r="FR1107">
            <v>0</v>
          </cell>
          <cell r="FS1107">
            <v>0</v>
          </cell>
          <cell r="FT1107">
            <v>0</v>
          </cell>
          <cell r="FU1107">
            <v>0</v>
          </cell>
          <cell r="FV1107">
            <v>0</v>
          </cell>
          <cell r="FW1107">
            <v>0</v>
          </cell>
          <cell r="FX1107">
            <v>0</v>
          </cell>
          <cell r="FY1107">
            <v>0</v>
          </cell>
          <cell r="FZ1107">
            <v>0</v>
          </cell>
          <cell r="GA1107">
            <v>0</v>
          </cell>
          <cell r="GB1107">
            <v>0</v>
          </cell>
          <cell r="GC1107">
            <v>0</v>
          </cell>
          <cell r="GD1107">
            <v>0</v>
          </cell>
          <cell r="GE1107">
            <v>0</v>
          </cell>
          <cell r="GF1107">
            <v>0</v>
          </cell>
          <cell r="GG1107">
            <v>0</v>
          </cell>
          <cell r="GH1107">
            <v>0</v>
          </cell>
          <cell r="GI1107">
            <v>0</v>
          </cell>
          <cell r="GJ1107">
            <v>0</v>
          </cell>
          <cell r="GK1107">
            <v>0</v>
          </cell>
          <cell r="GL1107">
            <v>0</v>
          </cell>
          <cell r="GM1107">
            <v>0</v>
          </cell>
          <cell r="GN1107">
            <v>0</v>
          </cell>
          <cell r="GO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T1107">
            <v>0</v>
          </cell>
          <cell r="GU1107">
            <v>0</v>
          </cell>
          <cell r="GV1107">
            <v>0</v>
          </cell>
          <cell r="GW1107">
            <v>0</v>
          </cell>
          <cell r="GX1107">
            <v>0</v>
          </cell>
          <cell r="GY1107">
            <v>0</v>
          </cell>
          <cell r="GZ1107">
            <v>0</v>
          </cell>
          <cell r="HA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F1107">
            <v>0</v>
          </cell>
          <cell r="HG1107">
            <v>0</v>
          </cell>
          <cell r="HH1107">
            <v>0</v>
          </cell>
          <cell r="HI1107">
            <v>0</v>
          </cell>
          <cell r="HJ1107">
            <v>0</v>
          </cell>
          <cell r="HK1107">
            <v>0</v>
          </cell>
          <cell r="HL1107">
            <v>0</v>
          </cell>
          <cell r="HM1107">
            <v>0</v>
          </cell>
          <cell r="HN1107">
            <v>0</v>
          </cell>
          <cell r="HO1107">
            <v>0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>
            <v>0</v>
          </cell>
          <cell r="HU1107">
            <v>0</v>
          </cell>
          <cell r="HV1107">
            <v>0</v>
          </cell>
          <cell r="HW1107">
            <v>0</v>
          </cell>
          <cell r="HX1107">
            <v>0</v>
          </cell>
          <cell r="HY1107">
            <v>0</v>
          </cell>
          <cell r="HZ1107">
            <v>0</v>
          </cell>
          <cell r="IA1107">
            <v>0</v>
          </cell>
          <cell r="IB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H1107">
            <v>0</v>
          </cell>
          <cell r="II1107">
            <v>0</v>
          </cell>
          <cell r="IJ1107">
            <v>0</v>
          </cell>
          <cell r="IK1107">
            <v>0</v>
          </cell>
          <cell r="IL1107">
            <v>0</v>
          </cell>
          <cell r="IM1107">
            <v>0</v>
          </cell>
          <cell r="IN1107">
            <v>0</v>
          </cell>
          <cell r="IO1107">
            <v>0</v>
          </cell>
          <cell r="IP1107">
            <v>0</v>
          </cell>
          <cell r="IQ1107">
            <v>0</v>
          </cell>
          <cell r="IR1107">
            <v>0</v>
          </cell>
          <cell r="IS1107">
            <v>0</v>
          </cell>
          <cell r="IT1107">
            <v>0</v>
          </cell>
          <cell r="IU1107">
            <v>0</v>
          </cell>
          <cell r="IV1107">
            <v>0</v>
          </cell>
          <cell r="IW1107">
            <v>0</v>
          </cell>
          <cell r="IX1107">
            <v>0</v>
          </cell>
          <cell r="IY1107">
            <v>0</v>
          </cell>
          <cell r="IZ1107">
            <v>0</v>
          </cell>
          <cell r="JA1107">
            <v>0</v>
          </cell>
          <cell r="JB1107">
            <v>0</v>
          </cell>
          <cell r="JC1107">
            <v>0</v>
          </cell>
          <cell r="JD1107">
            <v>0</v>
          </cell>
          <cell r="JE1107">
            <v>0</v>
          </cell>
          <cell r="JF1107">
            <v>0</v>
          </cell>
          <cell r="JG1107">
            <v>0</v>
          </cell>
          <cell r="JH1107">
            <v>0</v>
          </cell>
          <cell r="JI1107">
            <v>0</v>
          </cell>
          <cell r="JJ1107">
            <v>0</v>
          </cell>
          <cell r="JK1107">
            <v>0</v>
          </cell>
          <cell r="JL1107">
            <v>0</v>
          </cell>
          <cell r="JM1107">
            <v>0</v>
          </cell>
          <cell r="JN1107">
            <v>0</v>
          </cell>
          <cell r="JO1107">
            <v>0</v>
          </cell>
          <cell r="JP1107">
            <v>0</v>
          </cell>
          <cell r="JQ1107">
            <v>0</v>
          </cell>
        </row>
        <row r="1108">
          <cell r="D1108" t="str">
            <v>HY_.QF.SOR._.SML.C-Drop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  <cell r="EZ1108">
            <v>0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H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N1108">
            <v>0</v>
          </cell>
          <cell r="FO1108">
            <v>0</v>
          </cell>
          <cell r="FP1108">
            <v>0</v>
          </cell>
          <cell r="FQ1108">
            <v>0</v>
          </cell>
          <cell r="FR1108">
            <v>0</v>
          </cell>
          <cell r="FS1108">
            <v>0</v>
          </cell>
          <cell r="FT1108">
            <v>0</v>
          </cell>
          <cell r="FU1108">
            <v>0</v>
          </cell>
          <cell r="FV1108">
            <v>0</v>
          </cell>
          <cell r="FW1108">
            <v>0</v>
          </cell>
          <cell r="FX1108">
            <v>0</v>
          </cell>
          <cell r="FY1108">
            <v>0</v>
          </cell>
          <cell r="FZ1108">
            <v>0</v>
          </cell>
          <cell r="GA1108">
            <v>0</v>
          </cell>
          <cell r="GB1108">
            <v>0</v>
          </cell>
          <cell r="GC1108">
            <v>0</v>
          </cell>
          <cell r="GD1108">
            <v>0</v>
          </cell>
          <cell r="GE1108">
            <v>0</v>
          </cell>
          <cell r="GF1108">
            <v>0</v>
          </cell>
          <cell r="GG1108">
            <v>0</v>
          </cell>
          <cell r="GH1108">
            <v>0</v>
          </cell>
          <cell r="GI1108">
            <v>0</v>
          </cell>
          <cell r="GJ1108">
            <v>0</v>
          </cell>
          <cell r="GK1108">
            <v>0</v>
          </cell>
          <cell r="GL1108">
            <v>0</v>
          </cell>
          <cell r="GM1108">
            <v>0</v>
          </cell>
          <cell r="GN1108">
            <v>0</v>
          </cell>
          <cell r="GO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T1108">
            <v>0</v>
          </cell>
          <cell r="GU1108">
            <v>0</v>
          </cell>
          <cell r="GV1108">
            <v>0</v>
          </cell>
          <cell r="GW1108">
            <v>0</v>
          </cell>
          <cell r="GX1108">
            <v>0</v>
          </cell>
          <cell r="GY1108">
            <v>0</v>
          </cell>
          <cell r="GZ1108">
            <v>0</v>
          </cell>
          <cell r="HA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F1108">
            <v>0</v>
          </cell>
          <cell r="HG1108">
            <v>0</v>
          </cell>
          <cell r="HH1108">
            <v>0</v>
          </cell>
          <cell r="HI1108">
            <v>0</v>
          </cell>
          <cell r="HJ1108">
            <v>0</v>
          </cell>
          <cell r="HK1108">
            <v>0</v>
          </cell>
          <cell r="HL1108">
            <v>0</v>
          </cell>
          <cell r="HM1108">
            <v>0</v>
          </cell>
          <cell r="HN1108">
            <v>0</v>
          </cell>
          <cell r="HO1108">
            <v>0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>
            <v>0</v>
          </cell>
          <cell r="HU1108">
            <v>0</v>
          </cell>
          <cell r="HV1108">
            <v>0</v>
          </cell>
          <cell r="HW1108">
            <v>0</v>
          </cell>
          <cell r="HX1108">
            <v>0</v>
          </cell>
          <cell r="HY1108">
            <v>0</v>
          </cell>
          <cell r="HZ1108">
            <v>0</v>
          </cell>
          <cell r="IA1108">
            <v>0</v>
          </cell>
          <cell r="IB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H1108">
            <v>0</v>
          </cell>
          <cell r="II1108">
            <v>0</v>
          </cell>
          <cell r="IJ1108">
            <v>0</v>
          </cell>
          <cell r="IK1108">
            <v>0</v>
          </cell>
          <cell r="IL1108">
            <v>0</v>
          </cell>
          <cell r="IM1108">
            <v>0</v>
          </cell>
          <cell r="IN1108">
            <v>0</v>
          </cell>
          <cell r="IO1108">
            <v>0</v>
          </cell>
          <cell r="IP1108">
            <v>0</v>
          </cell>
          <cell r="IQ1108">
            <v>0</v>
          </cell>
          <cell r="IR1108">
            <v>0</v>
          </cell>
          <cell r="IS1108">
            <v>0</v>
          </cell>
          <cell r="IT1108">
            <v>0</v>
          </cell>
          <cell r="IU1108">
            <v>0</v>
          </cell>
          <cell r="IV1108">
            <v>0</v>
          </cell>
          <cell r="IW1108">
            <v>0</v>
          </cell>
          <cell r="IX1108">
            <v>0</v>
          </cell>
          <cell r="IY1108">
            <v>0</v>
          </cell>
          <cell r="IZ1108">
            <v>0</v>
          </cell>
          <cell r="JA1108">
            <v>0</v>
          </cell>
          <cell r="JB1108">
            <v>0</v>
          </cell>
          <cell r="JC1108">
            <v>0</v>
          </cell>
          <cell r="JD1108">
            <v>0</v>
          </cell>
          <cell r="JE1108">
            <v>0</v>
          </cell>
          <cell r="JF1108">
            <v>0</v>
          </cell>
          <cell r="JG1108">
            <v>0</v>
          </cell>
          <cell r="JH1108">
            <v>0</v>
          </cell>
          <cell r="JI1108">
            <v>0</v>
          </cell>
          <cell r="JJ1108">
            <v>0</v>
          </cell>
          <cell r="JK1108">
            <v>0</v>
          </cell>
          <cell r="JL1108">
            <v>0</v>
          </cell>
          <cell r="JM1108">
            <v>0</v>
          </cell>
          <cell r="JN1108">
            <v>0</v>
          </cell>
          <cell r="JO1108">
            <v>0</v>
          </cell>
          <cell r="JP1108">
            <v>0</v>
          </cell>
          <cell r="JQ1108">
            <v>0</v>
          </cell>
        </row>
        <row r="1109">
          <cell r="D1109" t="str">
            <v>HY_.QF.SOR._.SML.Galesville Dam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  <cell r="EZ1109">
            <v>0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H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N1109">
            <v>0</v>
          </cell>
          <cell r="FO1109">
            <v>0</v>
          </cell>
          <cell r="FP1109">
            <v>0</v>
          </cell>
          <cell r="FQ1109">
            <v>0</v>
          </cell>
          <cell r="FR1109">
            <v>0</v>
          </cell>
          <cell r="FS1109">
            <v>0</v>
          </cell>
          <cell r="FT1109">
            <v>0</v>
          </cell>
          <cell r="FU1109">
            <v>0</v>
          </cell>
          <cell r="FV1109">
            <v>0</v>
          </cell>
          <cell r="FW1109">
            <v>0</v>
          </cell>
          <cell r="FX1109">
            <v>0</v>
          </cell>
          <cell r="FY1109">
            <v>0</v>
          </cell>
          <cell r="FZ1109">
            <v>0</v>
          </cell>
          <cell r="GA1109">
            <v>0</v>
          </cell>
          <cell r="GB1109">
            <v>0</v>
          </cell>
          <cell r="GC1109">
            <v>0</v>
          </cell>
          <cell r="GD1109">
            <v>0</v>
          </cell>
          <cell r="GE1109">
            <v>0</v>
          </cell>
          <cell r="GF1109">
            <v>0</v>
          </cell>
          <cell r="GG1109">
            <v>0</v>
          </cell>
          <cell r="GH1109">
            <v>0</v>
          </cell>
          <cell r="GI1109">
            <v>0</v>
          </cell>
          <cell r="GJ1109">
            <v>0</v>
          </cell>
          <cell r="GK1109">
            <v>0</v>
          </cell>
          <cell r="GL1109">
            <v>0</v>
          </cell>
          <cell r="GM1109">
            <v>0</v>
          </cell>
          <cell r="GN1109">
            <v>0</v>
          </cell>
          <cell r="GO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T1109">
            <v>0</v>
          </cell>
          <cell r="GU1109">
            <v>0</v>
          </cell>
          <cell r="GV1109">
            <v>0</v>
          </cell>
          <cell r="GW1109">
            <v>0</v>
          </cell>
          <cell r="GX1109">
            <v>0</v>
          </cell>
          <cell r="GY1109">
            <v>0</v>
          </cell>
          <cell r="GZ1109">
            <v>0</v>
          </cell>
          <cell r="HA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F1109">
            <v>0</v>
          </cell>
          <cell r="HG1109">
            <v>0</v>
          </cell>
          <cell r="HH1109">
            <v>0</v>
          </cell>
          <cell r="HI1109">
            <v>0</v>
          </cell>
          <cell r="HJ1109">
            <v>0</v>
          </cell>
          <cell r="HK1109">
            <v>0</v>
          </cell>
          <cell r="HL1109">
            <v>0</v>
          </cell>
          <cell r="HM1109">
            <v>0</v>
          </cell>
          <cell r="HN1109">
            <v>0</v>
          </cell>
          <cell r="HO1109">
            <v>0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>
            <v>0</v>
          </cell>
          <cell r="HU1109">
            <v>0</v>
          </cell>
          <cell r="HV1109">
            <v>0</v>
          </cell>
          <cell r="HW1109">
            <v>0</v>
          </cell>
          <cell r="HX1109">
            <v>0</v>
          </cell>
          <cell r="HY1109">
            <v>0</v>
          </cell>
          <cell r="HZ1109">
            <v>0</v>
          </cell>
          <cell r="IA1109">
            <v>0</v>
          </cell>
          <cell r="IB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H1109">
            <v>0</v>
          </cell>
          <cell r="II1109">
            <v>0</v>
          </cell>
          <cell r="IJ1109">
            <v>0</v>
          </cell>
          <cell r="IK1109">
            <v>0</v>
          </cell>
          <cell r="IL1109">
            <v>0</v>
          </cell>
          <cell r="IM1109">
            <v>0</v>
          </cell>
          <cell r="IN1109">
            <v>0</v>
          </cell>
          <cell r="IO1109">
            <v>0</v>
          </cell>
          <cell r="IP1109">
            <v>0</v>
          </cell>
          <cell r="IQ1109">
            <v>0</v>
          </cell>
          <cell r="IR1109">
            <v>0</v>
          </cell>
          <cell r="IS1109">
            <v>0</v>
          </cell>
          <cell r="IT1109">
            <v>0</v>
          </cell>
          <cell r="IU1109">
            <v>0</v>
          </cell>
          <cell r="IV1109">
            <v>0</v>
          </cell>
          <cell r="IW1109">
            <v>0</v>
          </cell>
          <cell r="IX1109">
            <v>0</v>
          </cell>
          <cell r="IY1109">
            <v>0</v>
          </cell>
          <cell r="IZ1109">
            <v>0</v>
          </cell>
          <cell r="JA1109">
            <v>0</v>
          </cell>
          <cell r="JB1109">
            <v>0</v>
          </cell>
          <cell r="JC1109">
            <v>0</v>
          </cell>
          <cell r="JD1109">
            <v>0</v>
          </cell>
          <cell r="JE1109">
            <v>0</v>
          </cell>
          <cell r="JF1109">
            <v>0</v>
          </cell>
          <cell r="JG1109">
            <v>0</v>
          </cell>
          <cell r="JH1109">
            <v>0</v>
          </cell>
          <cell r="JI1109">
            <v>0</v>
          </cell>
          <cell r="JJ1109">
            <v>0</v>
          </cell>
          <cell r="JK1109">
            <v>0</v>
          </cell>
          <cell r="JL1109">
            <v>0</v>
          </cell>
          <cell r="JM1109">
            <v>0</v>
          </cell>
          <cell r="JN1109">
            <v>0</v>
          </cell>
          <cell r="JO1109">
            <v>0</v>
          </cell>
          <cell r="JP1109">
            <v>0</v>
          </cell>
          <cell r="JQ1109">
            <v>0</v>
          </cell>
        </row>
        <row r="1110">
          <cell r="D1110" t="str">
            <v>HY_.QF.SOR._.SML.NORTH FORK SPRAGUE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  <cell r="EZ1110">
            <v>0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H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N1110">
            <v>0</v>
          </cell>
          <cell r="FO1110">
            <v>0</v>
          </cell>
          <cell r="FP1110">
            <v>0</v>
          </cell>
          <cell r="FQ1110">
            <v>0</v>
          </cell>
          <cell r="FR1110">
            <v>0</v>
          </cell>
          <cell r="FS1110">
            <v>0</v>
          </cell>
          <cell r="FT1110">
            <v>0</v>
          </cell>
          <cell r="FU1110">
            <v>0</v>
          </cell>
          <cell r="FV1110">
            <v>0</v>
          </cell>
          <cell r="FW1110">
            <v>0</v>
          </cell>
          <cell r="FX1110">
            <v>0</v>
          </cell>
          <cell r="FY1110">
            <v>0</v>
          </cell>
          <cell r="FZ1110">
            <v>0</v>
          </cell>
          <cell r="GA1110">
            <v>0</v>
          </cell>
          <cell r="GB1110">
            <v>0</v>
          </cell>
          <cell r="GC1110">
            <v>0</v>
          </cell>
          <cell r="GD1110">
            <v>0</v>
          </cell>
          <cell r="GE1110">
            <v>0</v>
          </cell>
          <cell r="GF1110">
            <v>0</v>
          </cell>
          <cell r="GG1110">
            <v>0</v>
          </cell>
          <cell r="GH1110">
            <v>0</v>
          </cell>
          <cell r="GI1110">
            <v>0</v>
          </cell>
          <cell r="GJ1110">
            <v>0</v>
          </cell>
          <cell r="GK1110">
            <v>0</v>
          </cell>
          <cell r="GL1110">
            <v>0</v>
          </cell>
          <cell r="GM1110">
            <v>0</v>
          </cell>
          <cell r="GN1110">
            <v>0</v>
          </cell>
          <cell r="GO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T1110">
            <v>0</v>
          </cell>
          <cell r="GU1110">
            <v>0</v>
          </cell>
          <cell r="GV1110">
            <v>0</v>
          </cell>
          <cell r="GW1110">
            <v>0</v>
          </cell>
          <cell r="GX1110">
            <v>0</v>
          </cell>
          <cell r="GY1110">
            <v>0</v>
          </cell>
          <cell r="GZ1110">
            <v>0</v>
          </cell>
          <cell r="HA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F1110">
            <v>0</v>
          </cell>
          <cell r="HG1110">
            <v>0</v>
          </cell>
          <cell r="HH1110">
            <v>0</v>
          </cell>
          <cell r="HI1110">
            <v>0</v>
          </cell>
          <cell r="HJ1110">
            <v>0</v>
          </cell>
          <cell r="HK1110">
            <v>0</v>
          </cell>
          <cell r="HL1110">
            <v>0</v>
          </cell>
          <cell r="HM1110">
            <v>0</v>
          </cell>
          <cell r="HN1110">
            <v>0</v>
          </cell>
          <cell r="HO1110">
            <v>0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>
            <v>0</v>
          </cell>
          <cell r="HU1110">
            <v>0</v>
          </cell>
          <cell r="HV1110">
            <v>0</v>
          </cell>
          <cell r="HW1110">
            <v>0</v>
          </cell>
          <cell r="HX1110">
            <v>0</v>
          </cell>
          <cell r="HY1110">
            <v>0</v>
          </cell>
          <cell r="HZ1110">
            <v>0</v>
          </cell>
          <cell r="IA1110">
            <v>0</v>
          </cell>
          <cell r="IB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H1110">
            <v>0</v>
          </cell>
          <cell r="II1110">
            <v>0</v>
          </cell>
          <cell r="IJ1110">
            <v>0</v>
          </cell>
          <cell r="IK1110">
            <v>0</v>
          </cell>
          <cell r="IL1110">
            <v>0</v>
          </cell>
          <cell r="IM1110">
            <v>0</v>
          </cell>
          <cell r="IN1110">
            <v>0</v>
          </cell>
          <cell r="IO1110">
            <v>0</v>
          </cell>
          <cell r="IP1110">
            <v>0</v>
          </cell>
          <cell r="IQ1110">
            <v>0</v>
          </cell>
          <cell r="IR1110">
            <v>0</v>
          </cell>
          <cell r="IS1110">
            <v>0</v>
          </cell>
          <cell r="IT1110">
            <v>0</v>
          </cell>
          <cell r="IU1110">
            <v>0</v>
          </cell>
          <cell r="IV1110">
            <v>0</v>
          </cell>
          <cell r="IW1110">
            <v>0</v>
          </cell>
          <cell r="IX1110">
            <v>0</v>
          </cell>
          <cell r="IY1110">
            <v>0</v>
          </cell>
          <cell r="IZ1110">
            <v>0</v>
          </cell>
          <cell r="JA1110">
            <v>0</v>
          </cell>
          <cell r="JB1110">
            <v>0</v>
          </cell>
          <cell r="JC1110">
            <v>0</v>
          </cell>
          <cell r="JD1110">
            <v>0</v>
          </cell>
          <cell r="JE1110">
            <v>0</v>
          </cell>
          <cell r="JF1110">
            <v>0</v>
          </cell>
          <cell r="JG1110">
            <v>0</v>
          </cell>
          <cell r="JH1110">
            <v>0</v>
          </cell>
          <cell r="JI1110">
            <v>0</v>
          </cell>
          <cell r="JJ1110">
            <v>0</v>
          </cell>
          <cell r="JK1110">
            <v>0</v>
          </cell>
          <cell r="JL1110">
            <v>0</v>
          </cell>
          <cell r="JM1110">
            <v>0</v>
          </cell>
          <cell r="JN1110">
            <v>0</v>
          </cell>
          <cell r="JO1110">
            <v>0</v>
          </cell>
          <cell r="JP1110">
            <v>0</v>
          </cell>
          <cell r="JQ1110">
            <v>0</v>
          </cell>
        </row>
        <row r="1111">
          <cell r="D1111" t="str">
            <v>HY_.QF.UTN._.SML.COMMERCIAL ENERGY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  <cell r="EZ1111">
            <v>0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H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N1111">
            <v>0</v>
          </cell>
          <cell r="FO1111">
            <v>0</v>
          </cell>
          <cell r="FP1111">
            <v>0</v>
          </cell>
          <cell r="FQ1111">
            <v>0</v>
          </cell>
          <cell r="FR1111">
            <v>0</v>
          </cell>
          <cell r="FS1111">
            <v>0</v>
          </cell>
          <cell r="FT1111">
            <v>0</v>
          </cell>
          <cell r="FU1111">
            <v>0</v>
          </cell>
          <cell r="FV1111">
            <v>0</v>
          </cell>
          <cell r="FW1111">
            <v>0</v>
          </cell>
          <cell r="FX1111">
            <v>0</v>
          </cell>
          <cell r="FY1111">
            <v>0</v>
          </cell>
          <cell r="FZ1111">
            <v>0</v>
          </cell>
          <cell r="GA1111">
            <v>0</v>
          </cell>
          <cell r="GB1111">
            <v>0</v>
          </cell>
          <cell r="GC1111">
            <v>0</v>
          </cell>
          <cell r="GD1111">
            <v>0</v>
          </cell>
          <cell r="GE1111">
            <v>0</v>
          </cell>
          <cell r="GF1111">
            <v>0</v>
          </cell>
          <cell r="GG1111">
            <v>0</v>
          </cell>
          <cell r="GH1111">
            <v>0</v>
          </cell>
          <cell r="GI1111">
            <v>0</v>
          </cell>
          <cell r="GJ1111">
            <v>0</v>
          </cell>
          <cell r="GK1111">
            <v>0</v>
          </cell>
          <cell r="GL1111">
            <v>0</v>
          </cell>
          <cell r="GM1111">
            <v>0</v>
          </cell>
          <cell r="GN1111">
            <v>0</v>
          </cell>
          <cell r="GO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T1111">
            <v>0</v>
          </cell>
          <cell r="GU1111">
            <v>0</v>
          </cell>
          <cell r="GV1111">
            <v>0</v>
          </cell>
          <cell r="GW1111">
            <v>0</v>
          </cell>
          <cell r="GX1111">
            <v>0</v>
          </cell>
          <cell r="GY1111">
            <v>0</v>
          </cell>
          <cell r="GZ1111">
            <v>0</v>
          </cell>
          <cell r="HA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F1111">
            <v>0</v>
          </cell>
          <cell r="HG1111">
            <v>0</v>
          </cell>
          <cell r="HH1111">
            <v>0</v>
          </cell>
          <cell r="HI1111">
            <v>0</v>
          </cell>
          <cell r="HJ1111">
            <v>0</v>
          </cell>
          <cell r="HK1111">
            <v>0</v>
          </cell>
          <cell r="HL1111">
            <v>0</v>
          </cell>
          <cell r="HM1111">
            <v>0</v>
          </cell>
          <cell r="HN1111">
            <v>0</v>
          </cell>
          <cell r="HO1111">
            <v>0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>
            <v>0</v>
          </cell>
          <cell r="HU1111">
            <v>0</v>
          </cell>
          <cell r="HV1111">
            <v>0</v>
          </cell>
          <cell r="HW1111">
            <v>0</v>
          </cell>
          <cell r="HX1111">
            <v>0</v>
          </cell>
          <cell r="HY1111">
            <v>0</v>
          </cell>
          <cell r="HZ1111">
            <v>0</v>
          </cell>
          <cell r="IA1111">
            <v>0</v>
          </cell>
          <cell r="IB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H1111">
            <v>0</v>
          </cell>
          <cell r="II1111">
            <v>0</v>
          </cell>
          <cell r="IJ1111">
            <v>0</v>
          </cell>
          <cell r="IK1111">
            <v>0</v>
          </cell>
          <cell r="IL1111">
            <v>0</v>
          </cell>
          <cell r="IM1111">
            <v>0</v>
          </cell>
          <cell r="IN1111">
            <v>0</v>
          </cell>
          <cell r="IO1111">
            <v>0</v>
          </cell>
          <cell r="IP1111">
            <v>0</v>
          </cell>
          <cell r="IQ1111">
            <v>0</v>
          </cell>
          <cell r="IR1111">
            <v>0</v>
          </cell>
          <cell r="IS1111">
            <v>0</v>
          </cell>
          <cell r="IT1111">
            <v>0</v>
          </cell>
          <cell r="IU1111">
            <v>0</v>
          </cell>
          <cell r="IV1111">
            <v>0</v>
          </cell>
          <cell r="IW1111">
            <v>0</v>
          </cell>
          <cell r="IX1111">
            <v>0</v>
          </cell>
          <cell r="IY1111">
            <v>0</v>
          </cell>
          <cell r="IZ1111">
            <v>0</v>
          </cell>
          <cell r="JA1111">
            <v>0</v>
          </cell>
          <cell r="JB1111">
            <v>0</v>
          </cell>
          <cell r="JC1111">
            <v>0</v>
          </cell>
          <cell r="JD1111">
            <v>0</v>
          </cell>
          <cell r="JE1111">
            <v>0</v>
          </cell>
          <cell r="JF1111">
            <v>0</v>
          </cell>
          <cell r="JG1111">
            <v>0</v>
          </cell>
          <cell r="JH1111">
            <v>0</v>
          </cell>
          <cell r="JI1111">
            <v>0</v>
          </cell>
          <cell r="JJ1111">
            <v>0</v>
          </cell>
          <cell r="JK1111">
            <v>0</v>
          </cell>
          <cell r="JL1111">
            <v>0</v>
          </cell>
          <cell r="JM1111">
            <v>0</v>
          </cell>
          <cell r="JN1111">
            <v>0</v>
          </cell>
          <cell r="JO1111">
            <v>0</v>
          </cell>
          <cell r="JP1111">
            <v>0</v>
          </cell>
          <cell r="JQ1111">
            <v>0</v>
          </cell>
        </row>
        <row r="1112">
          <cell r="D1112" t="str">
            <v>HY_.QF.UTN._.SML.Consolidated Irrigation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  <cell r="EZ1112">
            <v>0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H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N1112">
            <v>0</v>
          </cell>
          <cell r="FO1112">
            <v>0</v>
          </cell>
          <cell r="FP1112">
            <v>0</v>
          </cell>
          <cell r="FQ1112">
            <v>0</v>
          </cell>
          <cell r="FR1112">
            <v>0</v>
          </cell>
          <cell r="FS1112">
            <v>0</v>
          </cell>
          <cell r="FT1112">
            <v>0</v>
          </cell>
          <cell r="FU1112">
            <v>0</v>
          </cell>
          <cell r="FV1112">
            <v>0</v>
          </cell>
          <cell r="FW1112">
            <v>0</v>
          </cell>
          <cell r="FX1112">
            <v>0</v>
          </cell>
          <cell r="FY1112">
            <v>0</v>
          </cell>
          <cell r="FZ1112">
            <v>0</v>
          </cell>
          <cell r="GA1112">
            <v>0</v>
          </cell>
          <cell r="GB1112">
            <v>0</v>
          </cell>
          <cell r="GC1112">
            <v>0</v>
          </cell>
          <cell r="GD1112">
            <v>0</v>
          </cell>
          <cell r="GE1112">
            <v>0</v>
          </cell>
          <cell r="GF1112">
            <v>0</v>
          </cell>
          <cell r="GG1112">
            <v>0</v>
          </cell>
          <cell r="GH1112">
            <v>0</v>
          </cell>
          <cell r="GI1112">
            <v>0</v>
          </cell>
          <cell r="GJ1112">
            <v>0</v>
          </cell>
          <cell r="GK1112">
            <v>0</v>
          </cell>
          <cell r="GL1112">
            <v>0</v>
          </cell>
          <cell r="GM1112">
            <v>0</v>
          </cell>
          <cell r="GN1112">
            <v>0</v>
          </cell>
          <cell r="GO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T1112">
            <v>0</v>
          </cell>
          <cell r="GU1112">
            <v>0</v>
          </cell>
          <cell r="GV1112">
            <v>0</v>
          </cell>
          <cell r="GW1112">
            <v>0</v>
          </cell>
          <cell r="GX1112">
            <v>0</v>
          </cell>
          <cell r="GY1112">
            <v>0</v>
          </cell>
          <cell r="GZ1112">
            <v>0</v>
          </cell>
          <cell r="HA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F1112">
            <v>0</v>
          </cell>
          <cell r="HG1112">
            <v>0</v>
          </cell>
          <cell r="HH1112">
            <v>0</v>
          </cell>
          <cell r="HI1112">
            <v>0</v>
          </cell>
          <cell r="HJ1112">
            <v>0</v>
          </cell>
          <cell r="HK1112">
            <v>0</v>
          </cell>
          <cell r="HL1112">
            <v>0</v>
          </cell>
          <cell r="HM1112">
            <v>0</v>
          </cell>
          <cell r="HN1112">
            <v>0</v>
          </cell>
          <cell r="HO1112">
            <v>0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>
            <v>0</v>
          </cell>
          <cell r="HU1112">
            <v>0</v>
          </cell>
          <cell r="HV1112">
            <v>0</v>
          </cell>
          <cell r="HW1112">
            <v>0</v>
          </cell>
          <cell r="HX1112">
            <v>0</v>
          </cell>
          <cell r="HY1112">
            <v>0</v>
          </cell>
          <cell r="HZ1112">
            <v>0</v>
          </cell>
          <cell r="IA1112">
            <v>0</v>
          </cell>
          <cell r="IB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H1112">
            <v>0</v>
          </cell>
          <cell r="II1112">
            <v>0</v>
          </cell>
          <cell r="IJ1112">
            <v>0</v>
          </cell>
          <cell r="IK1112">
            <v>0</v>
          </cell>
          <cell r="IL1112">
            <v>0</v>
          </cell>
          <cell r="IM1112">
            <v>0</v>
          </cell>
          <cell r="IN1112">
            <v>0</v>
          </cell>
          <cell r="IO1112">
            <v>0</v>
          </cell>
          <cell r="IP1112">
            <v>0</v>
          </cell>
          <cell r="IQ1112">
            <v>0</v>
          </cell>
          <cell r="IR1112">
            <v>0</v>
          </cell>
          <cell r="IS1112">
            <v>0</v>
          </cell>
          <cell r="IT1112">
            <v>0</v>
          </cell>
          <cell r="IU1112">
            <v>0</v>
          </cell>
          <cell r="IV1112">
            <v>0</v>
          </cell>
          <cell r="IW1112">
            <v>0</v>
          </cell>
          <cell r="IX1112">
            <v>0</v>
          </cell>
          <cell r="IY1112">
            <v>0</v>
          </cell>
          <cell r="IZ1112">
            <v>0</v>
          </cell>
          <cell r="JA1112">
            <v>0</v>
          </cell>
          <cell r="JB1112">
            <v>0</v>
          </cell>
          <cell r="JC1112">
            <v>0</v>
          </cell>
          <cell r="JD1112">
            <v>0</v>
          </cell>
          <cell r="JE1112">
            <v>0</v>
          </cell>
          <cell r="JF1112">
            <v>0</v>
          </cell>
          <cell r="JG1112">
            <v>0</v>
          </cell>
          <cell r="JH1112">
            <v>0</v>
          </cell>
          <cell r="JI1112">
            <v>0</v>
          </cell>
          <cell r="JJ1112">
            <v>0</v>
          </cell>
          <cell r="JK1112">
            <v>0</v>
          </cell>
          <cell r="JL1112">
            <v>0</v>
          </cell>
          <cell r="JM1112">
            <v>0</v>
          </cell>
          <cell r="JN1112">
            <v>0</v>
          </cell>
          <cell r="JO1112">
            <v>0</v>
          </cell>
          <cell r="JP1112">
            <v>0</v>
          </cell>
          <cell r="JQ1112">
            <v>0</v>
          </cell>
        </row>
        <row r="1113">
          <cell r="D1113" t="str">
            <v>HY_.QF.UTN._.SML.Draper Irrigation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  <cell r="EZ1113">
            <v>0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H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N1113">
            <v>0</v>
          </cell>
          <cell r="FO1113">
            <v>0</v>
          </cell>
          <cell r="FP1113">
            <v>0</v>
          </cell>
          <cell r="FQ1113">
            <v>0</v>
          </cell>
          <cell r="FR1113">
            <v>0</v>
          </cell>
          <cell r="FS1113">
            <v>0</v>
          </cell>
          <cell r="FT1113">
            <v>0</v>
          </cell>
          <cell r="FU1113">
            <v>0</v>
          </cell>
          <cell r="FV1113">
            <v>0</v>
          </cell>
          <cell r="FW1113">
            <v>0</v>
          </cell>
          <cell r="FX1113">
            <v>0</v>
          </cell>
          <cell r="FY1113">
            <v>0</v>
          </cell>
          <cell r="FZ1113">
            <v>0</v>
          </cell>
          <cell r="GA1113">
            <v>0</v>
          </cell>
          <cell r="GB1113">
            <v>0</v>
          </cell>
          <cell r="GC1113">
            <v>0</v>
          </cell>
          <cell r="GD1113">
            <v>0</v>
          </cell>
          <cell r="GE1113">
            <v>0</v>
          </cell>
          <cell r="GF1113">
            <v>0</v>
          </cell>
          <cell r="GG1113">
            <v>0</v>
          </cell>
          <cell r="GH1113">
            <v>0</v>
          </cell>
          <cell r="GI1113">
            <v>0</v>
          </cell>
          <cell r="GJ1113">
            <v>0</v>
          </cell>
          <cell r="GK1113">
            <v>0</v>
          </cell>
          <cell r="GL1113">
            <v>0</v>
          </cell>
          <cell r="GM1113">
            <v>0</v>
          </cell>
          <cell r="GN1113">
            <v>0</v>
          </cell>
          <cell r="GO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T1113">
            <v>0</v>
          </cell>
          <cell r="GU1113">
            <v>0</v>
          </cell>
          <cell r="GV1113">
            <v>0</v>
          </cell>
          <cell r="GW1113">
            <v>0</v>
          </cell>
          <cell r="GX1113">
            <v>0</v>
          </cell>
          <cell r="GY1113">
            <v>0</v>
          </cell>
          <cell r="GZ1113">
            <v>0</v>
          </cell>
          <cell r="HA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F1113">
            <v>0</v>
          </cell>
          <cell r="HG1113">
            <v>0</v>
          </cell>
          <cell r="HH1113">
            <v>0</v>
          </cell>
          <cell r="HI1113">
            <v>0</v>
          </cell>
          <cell r="HJ1113">
            <v>0</v>
          </cell>
          <cell r="HK1113">
            <v>0</v>
          </cell>
          <cell r="HL1113">
            <v>0</v>
          </cell>
          <cell r="HM1113">
            <v>0</v>
          </cell>
          <cell r="HN1113">
            <v>0</v>
          </cell>
          <cell r="HO1113">
            <v>0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>
            <v>0</v>
          </cell>
          <cell r="HU1113">
            <v>0</v>
          </cell>
          <cell r="HV1113">
            <v>0</v>
          </cell>
          <cell r="HW1113">
            <v>0</v>
          </cell>
          <cell r="HX1113">
            <v>0</v>
          </cell>
          <cell r="HY1113">
            <v>0</v>
          </cell>
          <cell r="HZ1113">
            <v>0</v>
          </cell>
          <cell r="IA1113">
            <v>0</v>
          </cell>
          <cell r="IB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H1113">
            <v>0</v>
          </cell>
          <cell r="II1113">
            <v>0</v>
          </cell>
          <cell r="IJ1113">
            <v>0</v>
          </cell>
          <cell r="IK1113">
            <v>0</v>
          </cell>
          <cell r="IL1113">
            <v>0</v>
          </cell>
          <cell r="IM1113">
            <v>0</v>
          </cell>
          <cell r="IN1113">
            <v>0</v>
          </cell>
          <cell r="IO1113">
            <v>0</v>
          </cell>
          <cell r="IP1113">
            <v>0</v>
          </cell>
          <cell r="IQ1113">
            <v>0</v>
          </cell>
          <cell r="IR1113">
            <v>0</v>
          </cell>
          <cell r="IS1113">
            <v>0</v>
          </cell>
          <cell r="IT1113">
            <v>0</v>
          </cell>
          <cell r="IU1113">
            <v>0</v>
          </cell>
          <cell r="IV1113">
            <v>0</v>
          </cell>
          <cell r="IW1113">
            <v>0</v>
          </cell>
          <cell r="IX1113">
            <v>0</v>
          </cell>
          <cell r="IY1113">
            <v>0</v>
          </cell>
          <cell r="IZ1113">
            <v>0</v>
          </cell>
          <cell r="JA1113">
            <v>0</v>
          </cell>
          <cell r="JB1113">
            <v>0</v>
          </cell>
          <cell r="JC1113">
            <v>0</v>
          </cell>
          <cell r="JD1113">
            <v>0</v>
          </cell>
          <cell r="JE1113">
            <v>0</v>
          </cell>
          <cell r="JF1113">
            <v>0</v>
          </cell>
          <cell r="JG1113">
            <v>0</v>
          </cell>
          <cell r="JH1113">
            <v>0</v>
          </cell>
          <cell r="JI1113">
            <v>0</v>
          </cell>
          <cell r="JJ1113">
            <v>0</v>
          </cell>
          <cell r="JK1113">
            <v>0</v>
          </cell>
          <cell r="JL1113">
            <v>0</v>
          </cell>
          <cell r="JM1113">
            <v>0</v>
          </cell>
          <cell r="JN1113">
            <v>0</v>
          </cell>
          <cell r="JO1113">
            <v>0</v>
          </cell>
          <cell r="JP1113">
            <v>0</v>
          </cell>
          <cell r="JQ1113">
            <v>0</v>
          </cell>
        </row>
        <row r="1114">
          <cell r="D1114" t="str">
            <v>HY_.QF.UTN._.SML.Georgetown Power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  <cell r="EZ1114">
            <v>0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H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N1114">
            <v>0</v>
          </cell>
          <cell r="FO1114">
            <v>0</v>
          </cell>
          <cell r="FP1114">
            <v>0</v>
          </cell>
          <cell r="FQ1114">
            <v>0</v>
          </cell>
          <cell r="FR1114">
            <v>0</v>
          </cell>
          <cell r="FS1114">
            <v>0</v>
          </cell>
          <cell r="FT1114">
            <v>0</v>
          </cell>
          <cell r="FU1114">
            <v>0</v>
          </cell>
          <cell r="FV1114">
            <v>0</v>
          </cell>
          <cell r="FW1114">
            <v>0</v>
          </cell>
          <cell r="FX1114">
            <v>0</v>
          </cell>
          <cell r="FY1114">
            <v>0</v>
          </cell>
          <cell r="FZ1114">
            <v>0</v>
          </cell>
          <cell r="GA1114">
            <v>0</v>
          </cell>
          <cell r="GB1114">
            <v>0</v>
          </cell>
          <cell r="GC1114">
            <v>0</v>
          </cell>
          <cell r="GD1114">
            <v>0</v>
          </cell>
          <cell r="GE1114">
            <v>0</v>
          </cell>
          <cell r="GF1114">
            <v>0</v>
          </cell>
          <cell r="GG1114">
            <v>0</v>
          </cell>
          <cell r="GH1114">
            <v>0</v>
          </cell>
          <cell r="GI1114">
            <v>0</v>
          </cell>
          <cell r="GJ1114">
            <v>0</v>
          </cell>
          <cell r="GK1114">
            <v>0</v>
          </cell>
          <cell r="GL1114">
            <v>0</v>
          </cell>
          <cell r="GM1114">
            <v>0</v>
          </cell>
          <cell r="GN1114">
            <v>0</v>
          </cell>
          <cell r="GO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T1114">
            <v>0</v>
          </cell>
          <cell r="GU1114">
            <v>0</v>
          </cell>
          <cell r="GV1114">
            <v>0</v>
          </cell>
          <cell r="GW1114">
            <v>0</v>
          </cell>
          <cell r="GX1114">
            <v>0</v>
          </cell>
          <cell r="GY1114">
            <v>0</v>
          </cell>
          <cell r="GZ1114">
            <v>0</v>
          </cell>
          <cell r="HA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F1114">
            <v>0</v>
          </cell>
          <cell r="HG1114">
            <v>0</v>
          </cell>
          <cell r="HH1114">
            <v>0</v>
          </cell>
          <cell r="HI1114">
            <v>0</v>
          </cell>
          <cell r="HJ1114">
            <v>0</v>
          </cell>
          <cell r="HK1114">
            <v>0</v>
          </cell>
          <cell r="HL1114">
            <v>0</v>
          </cell>
          <cell r="HM1114">
            <v>0</v>
          </cell>
          <cell r="HN1114">
            <v>0</v>
          </cell>
          <cell r="HO1114">
            <v>0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>
            <v>0</v>
          </cell>
          <cell r="HU1114">
            <v>0</v>
          </cell>
          <cell r="HV1114">
            <v>0</v>
          </cell>
          <cell r="HW1114">
            <v>0</v>
          </cell>
          <cell r="HX1114">
            <v>0</v>
          </cell>
          <cell r="HY1114">
            <v>0</v>
          </cell>
          <cell r="HZ1114">
            <v>0</v>
          </cell>
          <cell r="IA1114">
            <v>0</v>
          </cell>
          <cell r="IB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H1114">
            <v>0</v>
          </cell>
          <cell r="II1114">
            <v>0</v>
          </cell>
          <cell r="IJ1114">
            <v>0</v>
          </cell>
          <cell r="IK1114">
            <v>0</v>
          </cell>
          <cell r="IL1114">
            <v>0</v>
          </cell>
          <cell r="IM1114">
            <v>0</v>
          </cell>
          <cell r="IN1114">
            <v>0</v>
          </cell>
          <cell r="IO1114">
            <v>0</v>
          </cell>
          <cell r="IP1114">
            <v>0</v>
          </cell>
          <cell r="IQ1114">
            <v>0</v>
          </cell>
          <cell r="IR1114">
            <v>0</v>
          </cell>
          <cell r="IS1114">
            <v>0</v>
          </cell>
          <cell r="IT1114">
            <v>0</v>
          </cell>
          <cell r="IU1114">
            <v>0</v>
          </cell>
          <cell r="IV1114">
            <v>0</v>
          </cell>
          <cell r="IW1114">
            <v>0</v>
          </cell>
          <cell r="IX1114">
            <v>0</v>
          </cell>
          <cell r="IY1114">
            <v>0</v>
          </cell>
          <cell r="IZ1114">
            <v>0</v>
          </cell>
          <cell r="JA1114">
            <v>0</v>
          </cell>
          <cell r="JB1114">
            <v>0</v>
          </cell>
          <cell r="JC1114">
            <v>0</v>
          </cell>
          <cell r="JD1114">
            <v>0</v>
          </cell>
          <cell r="JE1114">
            <v>0</v>
          </cell>
          <cell r="JF1114">
            <v>0</v>
          </cell>
          <cell r="JG1114">
            <v>0</v>
          </cell>
          <cell r="JH1114">
            <v>0</v>
          </cell>
          <cell r="JI1114">
            <v>0</v>
          </cell>
          <cell r="JJ1114">
            <v>0</v>
          </cell>
          <cell r="JK1114">
            <v>0</v>
          </cell>
          <cell r="JL1114">
            <v>0</v>
          </cell>
          <cell r="JM1114">
            <v>0</v>
          </cell>
          <cell r="JN1114">
            <v>0</v>
          </cell>
          <cell r="JO1114">
            <v>0</v>
          </cell>
          <cell r="JP1114">
            <v>0</v>
          </cell>
          <cell r="JQ1114">
            <v>0</v>
          </cell>
        </row>
        <row r="1115">
          <cell r="D1115" t="str">
            <v>HY_.QF.UTN._.SML.Marsh Valley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  <cell r="EZ1115">
            <v>0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H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N1115">
            <v>0</v>
          </cell>
          <cell r="FO1115">
            <v>0</v>
          </cell>
          <cell r="FP1115">
            <v>0</v>
          </cell>
          <cell r="FQ1115">
            <v>0</v>
          </cell>
          <cell r="FR1115">
            <v>0</v>
          </cell>
          <cell r="FS1115">
            <v>0</v>
          </cell>
          <cell r="FT1115">
            <v>0</v>
          </cell>
          <cell r="FU1115">
            <v>0</v>
          </cell>
          <cell r="FV1115">
            <v>0</v>
          </cell>
          <cell r="FW1115">
            <v>0</v>
          </cell>
          <cell r="FX1115">
            <v>0</v>
          </cell>
          <cell r="FY1115">
            <v>0</v>
          </cell>
          <cell r="FZ1115">
            <v>0</v>
          </cell>
          <cell r="GA1115">
            <v>0</v>
          </cell>
          <cell r="GB1115">
            <v>0</v>
          </cell>
          <cell r="GC1115">
            <v>0</v>
          </cell>
          <cell r="GD1115">
            <v>0</v>
          </cell>
          <cell r="GE1115">
            <v>0</v>
          </cell>
          <cell r="GF1115">
            <v>0</v>
          </cell>
          <cell r="GG1115">
            <v>0</v>
          </cell>
          <cell r="GH1115">
            <v>0</v>
          </cell>
          <cell r="GI1115">
            <v>0</v>
          </cell>
          <cell r="GJ1115">
            <v>0</v>
          </cell>
          <cell r="GK1115">
            <v>0</v>
          </cell>
          <cell r="GL1115">
            <v>0</v>
          </cell>
          <cell r="GM1115">
            <v>0</v>
          </cell>
          <cell r="GN1115">
            <v>0</v>
          </cell>
          <cell r="GO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T1115">
            <v>0</v>
          </cell>
          <cell r="GU1115">
            <v>0</v>
          </cell>
          <cell r="GV1115">
            <v>0</v>
          </cell>
          <cell r="GW1115">
            <v>0</v>
          </cell>
          <cell r="GX1115">
            <v>0</v>
          </cell>
          <cell r="GY1115">
            <v>0</v>
          </cell>
          <cell r="GZ1115">
            <v>0</v>
          </cell>
          <cell r="HA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F1115">
            <v>0</v>
          </cell>
          <cell r="HG1115">
            <v>0</v>
          </cell>
          <cell r="HH1115">
            <v>0</v>
          </cell>
          <cell r="HI1115">
            <v>0</v>
          </cell>
          <cell r="HJ1115">
            <v>0</v>
          </cell>
          <cell r="HK1115">
            <v>0</v>
          </cell>
          <cell r="HL1115">
            <v>0</v>
          </cell>
          <cell r="HM1115">
            <v>0</v>
          </cell>
          <cell r="HN1115">
            <v>0</v>
          </cell>
          <cell r="HO1115">
            <v>0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>
            <v>0</v>
          </cell>
          <cell r="HU1115">
            <v>0</v>
          </cell>
          <cell r="HV1115">
            <v>0</v>
          </cell>
          <cell r="HW1115">
            <v>0</v>
          </cell>
          <cell r="HX1115">
            <v>0</v>
          </cell>
          <cell r="HY1115">
            <v>0</v>
          </cell>
          <cell r="HZ1115">
            <v>0</v>
          </cell>
          <cell r="IA1115">
            <v>0</v>
          </cell>
          <cell r="IB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H1115">
            <v>0</v>
          </cell>
          <cell r="II1115">
            <v>0</v>
          </cell>
          <cell r="IJ1115">
            <v>0</v>
          </cell>
          <cell r="IK1115">
            <v>0</v>
          </cell>
          <cell r="IL1115">
            <v>0</v>
          </cell>
          <cell r="IM1115">
            <v>0</v>
          </cell>
          <cell r="IN1115">
            <v>0</v>
          </cell>
          <cell r="IO1115">
            <v>0</v>
          </cell>
          <cell r="IP1115">
            <v>0</v>
          </cell>
          <cell r="IQ1115">
            <v>0</v>
          </cell>
          <cell r="IR1115">
            <v>0</v>
          </cell>
          <cell r="IS1115">
            <v>0</v>
          </cell>
          <cell r="IT1115">
            <v>0</v>
          </cell>
          <cell r="IU1115">
            <v>0</v>
          </cell>
          <cell r="IV1115">
            <v>0</v>
          </cell>
          <cell r="IW1115">
            <v>0</v>
          </cell>
          <cell r="IX1115">
            <v>0</v>
          </cell>
          <cell r="IY1115">
            <v>0</v>
          </cell>
          <cell r="IZ1115">
            <v>0</v>
          </cell>
          <cell r="JA1115">
            <v>0</v>
          </cell>
          <cell r="JB1115">
            <v>0</v>
          </cell>
          <cell r="JC1115">
            <v>0</v>
          </cell>
          <cell r="JD1115">
            <v>0</v>
          </cell>
          <cell r="JE1115">
            <v>0</v>
          </cell>
          <cell r="JF1115">
            <v>0</v>
          </cell>
          <cell r="JG1115">
            <v>0</v>
          </cell>
          <cell r="JH1115">
            <v>0</v>
          </cell>
          <cell r="JI1115">
            <v>0</v>
          </cell>
          <cell r="JJ1115">
            <v>0</v>
          </cell>
          <cell r="JK1115">
            <v>0</v>
          </cell>
          <cell r="JL1115">
            <v>0</v>
          </cell>
          <cell r="JM1115">
            <v>0</v>
          </cell>
          <cell r="JN1115">
            <v>0</v>
          </cell>
          <cell r="JO1115">
            <v>0</v>
          </cell>
          <cell r="JP1115">
            <v>0</v>
          </cell>
          <cell r="JQ1115">
            <v>0</v>
          </cell>
        </row>
        <row r="1116">
          <cell r="D1116" t="str">
            <v>HY_.QF.UTN._.SML.Mink Creek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  <cell r="EZ1116">
            <v>0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H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N1116">
            <v>0</v>
          </cell>
          <cell r="FO1116">
            <v>0</v>
          </cell>
          <cell r="FP1116">
            <v>0</v>
          </cell>
          <cell r="FQ1116">
            <v>0</v>
          </cell>
          <cell r="FR1116">
            <v>0</v>
          </cell>
          <cell r="FS1116">
            <v>0</v>
          </cell>
          <cell r="FT1116">
            <v>0</v>
          </cell>
          <cell r="FU1116">
            <v>0</v>
          </cell>
          <cell r="FV1116">
            <v>0</v>
          </cell>
          <cell r="FW1116">
            <v>0</v>
          </cell>
          <cell r="FX1116">
            <v>0</v>
          </cell>
          <cell r="FY1116">
            <v>0</v>
          </cell>
          <cell r="FZ1116">
            <v>0</v>
          </cell>
          <cell r="GA1116">
            <v>0</v>
          </cell>
          <cell r="GB1116">
            <v>0</v>
          </cell>
          <cell r="GC1116">
            <v>0</v>
          </cell>
          <cell r="GD1116">
            <v>0</v>
          </cell>
          <cell r="GE1116">
            <v>0</v>
          </cell>
          <cell r="GF1116">
            <v>0</v>
          </cell>
          <cell r="GG1116">
            <v>0</v>
          </cell>
          <cell r="GH1116">
            <v>0</v>
          </cell>
          <cell r="GI1116">
            <v>0</v>
          </cell>
          <cell r="GJ1116">
            <v>0</v>
          </cell>
          <cell r="GK1116">
            <v>0</v>
          </cell>
          <cell r="GL1116">
            <v>0</v>
          </cell>
          <cell r="GM1116">
            <v>0</v>
          </cell>
          <cell r="GN1116">
            <v>0</v>
          </cell>
          <cell r="GO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T1116">
            <v>0</v>
          </cell>
          <cell r="GU1116">
            <v>0</v>
          </cell>
          <cell r="GV1116">
            <v>0</v>
          </cell>
          <cell r="GW1116">
            <v>0</v>
          </cell>
          <cell r="GX1116">
            <v>0</v>
          </cell>
          <cell r="GY1116">
            <v>0</v>
          </cell>
          <cell r="GZ1116">
            <v>0</v>
          </cell>
          <cell r="HA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F1116">
            <v>0</v>
          </cell>
          <cell r="HG1116">
            <v>0</v>
          </cell>
          <cell r="HH1116">
            <v>0</v>
          </cell>
          <cell r="HI1116">
            <v>0</v>
          </cell>
          <cell r="HJ1116">
            <v>0</v>
          </cell>
          <cell r="HK1116">
            <v>0</v>
          </cell>
          <cell r="HL1116">
            <v>0</v>
          </cell>
          <cell r="HM1116">
            <v>0</v>
          </cell>
          <cell r="HN1116">
            <v>0</v>
          </cell>
          <cell r="HO1116">
            <v>0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>
            <v>0</v>
          </cell>
          <cell r="HU1116">
            <v>0</v>
          </cell>
          <cell r="HV1116">
            <v>0</v>
          </cell>
          <cell r="HW1116">
            <v>0</v>
          </cell>
          <cell r="HX1116">
            <v>0</v>
          </cell>
          <cell r="HY1116">
            <v>0</v>
          </cell>
          <cell r="HZ1116">
            <v>0</v>
          </cell>
          <cell r="IA1116">
            <v>0</v>
          </cell>
          <cell r="IB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H1116">
            <v>0</v>
          </cell>
          <cell r="II1116">
            <v>0</v>
          </cell>
          <cell r="IJ1116">
            <v>0</v>
          </cell>
          <cell r="IK1116">
            <v>0</v>
          </cell>
          <cell r="IL1116">
            <v>0</v>
          </cell>
          <cell r="IM1116">
            <v>0</v>
          </cell>
          <cell r="IN1116">
            <v>0</v>
          </cell>
          <cell r="IO1116">
            <v>0</v>
          </cell>
          <cell r="IP1116">
            <v>0</v>
          </cell>
          <cell r="IQ1116">
            <v>0</v>
          </cell>
          <cell r="IR1116">
            <v>0</v>
          </cell>
          <cell r="IS1116">
            <v>0</v>
          </cell>
          <cell r="IT1116">
            <v>0</v>
          </cell>
          <cell r="IU1116">
            <v>0</v>
          </cell>
          <cell r="IV1116">
            <v>0</v>
          </cell>
          <cell r="IW1116">
            <v>0</v>
          </cell>
          <cell r="IX1116">
            <v>0</v>
          </cell>
          <cell r="IY1116">
            <v>0</v>
          </cell>
          <cell r="IZ1116">
            <v>0</v>
          </cell>
          <cell r="JA1116">
            <v>0</v>
          </cell>
          <cell r="JB1116">
            <v>0</v>
          </cell>
          <cell r="JC1116">
            <v>0</v>
          </cell>
          <cell r="JD1116">
            <v>0</v>
          </cell>
          <cell r="JE1116">
            <v>0</v>
          </cell>
          <cell r="JF1116">
            <v>0</v>
          </cell>
          <cell r="JG1116">
            <v>0</v>
          </cell>
          <cell r="JH1116">
            <v>0</v>
          </cell>
          <cell r="JI1116">
            <v>0</v>
          </cell>
          <cell r="JJ1116">
            <v>0</v>
          </cell>
          <cell r="JK1116">
            <v>0</v>
          </cell>
          <cell r="JL1116">
            <v>0</v>
          </cell>
          <cell r="JM1116">
            <v>0</v>
          </cell>
          <cell r="JN1116">
            <v>0</v>
          </cell>
          <cell r="JO1116">
            <v>0</v>
          </cell>
          <cell r="JP1116">
            <v>0</v>
          </cell>
          <cell r="JQ1116">
            <v>0</v>
          </cell>
        </row>
        <row r="1117">
          <cell r="D1117" t="str">
            <v>HY_.QF.UTN._.SML.Preston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  <cell r="EZ1117">
            <v>0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H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N1117">
            <v>0</v>
          </cell>
          <cell r="FO1117">
            <v>0</v>
          </cell>
          <cell r="FP1117">
            <v>0</v>
          </cell>
          <cell r="FQ1117">
            <v>0</v>
          </cell>
          <cell r="FR1117">
            <v>0</v>
          </cell>
          <cell r="FS1117">
            <v>0</v>
          </cell>
          <cell r="FT1117">
            <v>0</v>
          </cell>
          <cell r="FU1117">
            <v>0</v>
          </cell>
          <cell r="FV1117">
            <v>0</v>
          </cell>
          <cell r="FW1117">
            <v>0</v>
          </cell>
          <cell r="FX1117">
            <v>0</v>
          </cell>
          <cell r="FY1117">
            <v>0</v>
          </cell>
          <cell r="FZ1117">
            <v>0</v>
          </cell>
          <cell r="GA1117">
            <v>0</v>
          </cell>
          <cell r="GB1117">
            <v>0</v>
          </cell>
          <cell r="GC1117">
            <v>0</v>
          </cell>
          <cell r="GD1117">
            <v>0</v>
          </cell>
          <cell r="GE1117">
            <v>0</v>
          </cell>
          <cell r="GF1117">
            <v>0</v>
          </cell>
          <cell r="GG1117">
            <v>0</v>
          </cell>
          <cell r="GH1117">
            <v>0</v>
          </cell>
          <cell r="GI1117">
            <v>0</v>
          </cell>
          <cell r="GJ1117">
            <v>0</v>
          </cell>
          <cell r="GK1117">
            <v>0</v>
          </cell>
          <cell r="GL1117">
            <v>0</v>
          </cell>
          <cell r="GM1117">
            <v>0</v>
          </cell>
          <cell r="GN1117">
            <v>0</v>
          </cell>
          <cell r="GO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T1117">
            <v>0</v>
          </cell>
          <cell r="GU1117">
            <v>0</v>
          </cell>
          <cell r="GV1117">
            <v>0</v>
          </cell>
          <cell r="GW1117">
            <v>0</v>
          </cell>
          <cell r="GX1117">
            <v>0</v>
          </cell>
          <cell r="GY1117">
            <v>0</v>
          </cell>
          <cell r="GZ1117">
            <v>0</v>
          </cell>
          <cell r="HA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F1117">
            <v>0</v>
          </cell>
          <cell r="HG1117">
            <v>0</v>
          </cell>
          <cell r="HH1117">
            <v>0</v>
          </cell>
          <cell r="HI1117">
            <v>0</v>
          </cell>
          <cell r="HJ1117">
            <v>0</v>
          </cell>
          <cell r="HK1117">
            <v>0</v>
          </cell>
          <cell r="HL1117">
            <v>0</v>
          </cell>
          <cell r="HM1117">
            <v>0</v>
          </cell>
          <cell r="HN1117">
            <v>0</v>
          </cell>
          <cell r="HO1117">
            <v>0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>
            <v>0</v>
          </cell>
          <cell r="HU1117">
            <v>0</v>
          </cell>
          <cell r="HV1117">
            <v>0</v>
          </cell>
          <cell r="HW1117">
            <v>0</v>
          </cell>
          <cell r="HX1117">
            <v>0</v>
          </cell>
          <cell r="HY1117">
            <v>0</v>
          </cell>
          <cell r="HZ1117">
            <v>0</v>
          </cell>
          <cell r="IA1117">
            <v>0</v>
          </cell>
          <cell r="IB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H1117">
            <v>0</v>
          </cell>
          <cell r="II1117">
            <v>0</v>
          </cell>
          <cell r="IJ1117">
            <v>0</v>
          </cell>
          <cell r="IK1117">
            <v>0</v>
          </cell>
          <cell r="IL1117">
            <v>0</v>
          </cell>
          <cell r="IM1117">
            <v>0</v>
          </cell>
          <cell r="IN1117">
            <v>0</v>
          </cell>
          <cell r="IO1117">
            <v>0</v>
          </cell>
          <cell r="IP1117">
            <v>0</v>
          </cell>
          <cell r="IQ1117">
            <v>0</v>
          </cell>
          <cell r="IR1117">
            <v>0</v>
          </cell>
          <cell r="IS1117">
            <v>0</v>
          </cell>
          <cell r="IT1117">
            <v>0</v>
          </cell>
          <cell r="IU1117">
            <v>0</v>
          </cell>
          <cell r="IV1117">
            <v>0</v>
          </cell>
          <cell r="IW1117">
            <v>0</v>
          </cell>
          <cell r="IX1117">
            <v>0</v>
          </cell>
          <cell r="IY1117">
            <v>0</v>
          </cell>
          <cell r="IZ1117">
            <v>0</v>
          </cell>
          <cell r="JA1117">
            <v>0</v>
          </cell>
          <cell r="JB1117">
            <v>0</v>
          </cell>
          <cell r="JC1117">
            <v>0</v>
          </cell>
          <cell r="JD1117">
            <v>0</v>
          </cell>
          <cell r="JE1117">
            <v>0</v>
          </cell>
          <cell r="JF1117">
            <v>0</v>
          </cell>
          <cell r="JG1117">
            <v>0</v>
          </cell>
          <cell r="JH1117">
            <v>0</v>
          </cell>
          <cell r="JI1117">
            <v>0</v>
          </cell>
          <cell r="JJ1117">
            <v>0</v>
          </cell>
          <cell r="JK1117">
            <v>0</v>
          </cell>
          <cell r="JL1117">
            <v>0</v>
          </cell>
          <cell r="JM1117">
            <v>0</v>
          </cell>
          <cell r="JN1117">
            <v>0</v>
          </cell>
          <cell r="JO1117">
            <v>0</v>
          </cell>
          <cell r="JP1117">
            <v>0</v>
          </cell>
          <cell r="JQ1117">
            <v>0</v>
          </cell>
        </row>
        <row r="1118">
          <cell r="D1118" t="str">
            <v>HY_.QF.UTS._.SML.Cottonwood Lower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  <cell r="EZ1118">
            <v>0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H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N1118">
            <v>0</v>
          </cell>
          <cell r="FO1118">
            <v>0</v>
          </cell>
          <cell r="FP1118">
            <v>0</v>
          </cell>
          <cell r="FQ1118">
            <v>0</v>
          </cell>
          <cell r="FR1118">
            <v>0</v>
          </cell>
          <cell r="FS1118">
            <v>0</v>
          </cell>
          <cell r="FT1118">
            <v>0</v>
          </cell>
          <cell r="FU1118">
            <v>0</v>
          </cell>
          <cell r="FV1118">
            <v>0</v>
          </cell>
          <cell r="FW1118">
            <v>0</v>
          </cell>
          <cell r="FX1118">
            <v>0</v>
          </cell>
          <cell r="FY1118">
            <v>0</v>
          </cell>
          <cell r="FZ1118">
            <v>0</v>
          </cell>
          <cell r="GA1118">
            <v>0</v>
          </cell>
          <cell r="GB1118">
            <v>0</v>
          </cell>
          <cell r="GC1118">
            <v>0</v>
          </cell>
          <cell r="GD1118">
            <v>0</v>
          </cell>
          <cell r="GE1118">
            <v>0</v>
          </cell>
          <cell r="GF1118">
            <v>0</v>
          </cell>
          <cell r="GG1118">
            <v>0</v>
          </cell>
          <cell r="GH1118">
            <v>0</v>
          </cell>
          <cell r="GI1118">
            <v>0</v>
          </cell>
          <cell r="GJ1118">
            <v>0</v>
          </cell>
          <cell r="GK1118">
            <v>0</v>
          </cell>
          <cell r="GL1118">
            <v>0</v>
          </cell>
          <cell r="GM1118">
            <v>0</v>
          </cell>
          <cell r="GN1118">
            <v>0</v>
          </cell>
          <cell r="GO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T1118">
            <v>0</v>
          </cell>
          <cell r="GU1118">
            <v>0</v>
          </cell>
          <cell r="GV1118">
            <v>0</v>
          </cell>
          <cell r="GW1118">
            <v>0</v>
          </cell>
          <cell r="GX1118">
            <v>0</v>
          </cell>
          <cell r="GY1118">
            <v>0</v>
          </cell>
          <cell r="GZ1118">
            <v>0</v>
          </cell>
          <cell r="HA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F1118">
            <v>0</v>
          </cell>
          <cell r="HG1118">
            <v>0</v>
          </cell>
          <cell r="HH1118">
            <v>0</v>
          </cell>
          <cell r="HI1118">
            <v>0</v>
          </cell>
          <cell r="HJ1118">
            <v>0</v>
          </cell>
          <cell r="HK1118">
            <v>0</v>
          </cell>
          <cell r="HL1118">
            <v>0</v>
          </cell>
          <cell r="HM1118">
            <v>0</v>
          </cell>
          <cell r="HN1118">
            <v>0</v>
          </cell>
          <cell r="HO1118">
            <v>0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>
            <v>0</v>
          </cell>
          <cell r="HU1118">
            <v>0</v>
          </cell>
          <cell r="HV1118">
            <v>0</v>
          </cell>
          <cell r="HW1118">
            <v>0</v>
          </cell>
          <cell r="HX1118">
            <v>0</v>
          </cell>
          <cell r="HY1118">
            <v>0</v>
          </cell>
          <cell r="HZ1118">
            <v>0</v>
          </cell>
          <cell r="IA1118">
            <v>0</v>
          </cell>
          <cell r="IB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H1118">
            <v>0</v>
          </cell>
          <cell r="II1118">
            <v>0</v>
          </cell>
          <cell r="IJ1118">
            <v>0</v>
          </cell>
          <cell r="IK1118">
            <v>0</v>
          </cell>
          <cell r="IL1118">
            <v>0</v>
          </cell>
          <cell r="IM1118">
            <v>0</v>
          </cell>
          <cell r="IN1118">
            <v>0</v>
          </cell>
          <cell r="IO1118">
            <v>0</v>
          </cell>
          <cell r="IP1118">
            <v>0</v>
          </cell>
          <cell r="IQ1118">
            <v>0</v>
          </cell>
          <cell r="IR1118">
            <v>0</v>
          </cell>
          <cell r="IS1118">
            <v>0</v>
          </cell>
          <cell r="IT1118">
            <v>0</v>
          </cell>
          <cell r="IU1118">
            <v>0</v>
          </cell>
          <cell r="IV1118">
            <v>0</v>
          </cell>
          <cell r="IW1118">
            <v>0</v>
          </cell>
          <cell r="IX1118">
            <v>0</v>
          </cell>
          <cell r="IY1118">
            <v>0</v>
          </cell>
          <cell r="IZ1118">
            <v>0</v>
          </cell>
          <cell r="JA1118">
            <v>0</v>
          </cell>
          <cell r="JB1118">
            <v>0</v>
          </cell>
          <cell r="JC1118">
            <v>0</v>
          </cell>
          <cell r="JD1118">
            <v>0</v>
          </cell>
          <cell r="JE1118">
            <v>0</v>
          </cell>
          <cell r="JF1118">
            <v>0</v>
          </cell>
          <cell r="JG1118">
            <v>0</v>
          </cell>
          <cell r="JH1118">
            <v>0</v>
          </cell>
          <cell r="JI1118">
            <v>0</v>
          </cell>
          <cell r="JJ1118">
            <v>0</v>
          </cell>
          <cell r="JK1118">
            <v>0</v>
          </cell>
          <cell r="JL1118">
            <v>0</v>
          </cell>
          <cell r="JM1118">
            <v>0</v>
          </cell>
          <cell r="JN1118">
            <v>0</v>
          </cell>
          <cell r="JO1118">
            <v>0</v>
          </cell>
          <cell r="JP1118">
            <v>0</v>
          </cell>
          <cell r="JQ1118">
            <v>0</v>
          </cell>
        </row>
        <row r="1119">
          <cell r="D1119" t="str">
            <v>HY_.QF.UTS._.SML.Cottonwood Upper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  <cell r="EZ1119">
            <v>0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H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N1119">
            <v>0</v>
          </cell>
          <cell r="FO1119">
            <v>0</v>
          </cell>
          <cell r="FP1119">
            <v>0</v>
          </cell>
          <cell r="FQ1119">
            <v>0</v>
          </cell>
          <cell r="FR1119">
            <v>0</v>
          </cell>
          <cell r="FS1119">
            <v>0</v>
          </cell>
          <cell r="FT1119">
            <v>0</v>
          </cell>
          <cell r="FU1119">
            <v>0</v>
          </cell>
          <cell r="FV1119">
            <v>0</v>
          </cell>
          <cell r="FW1119">
            <v>0</v>
          </cell>
          <cell r="FX1119">
            <v>0</v>
          </cell>
          <cell r="FY1119">
            <v>0</v>
          </cell>
          <cell r="FZ1119">
            <v>0</v>
          </cell>
          <cell r="GA1119">
            <v>0</v>
          </cell>
          <cell r="GB1119">
            <v>0</v>
          </cell>
          <cell r="GC1119">
            <v>0</v>
          </cell>
          <cell r="GD1119">
            <v>0</v>
          </cell>
          <cell r="GE1119">
            <v>0</v>
          </cell>
          <cell r="GF1119">
            <v>0</v>
          </cell>
          <cell r="GG1119">
            <v>0</v>
          </cell>
          <cell r="GH1119">
            <v>0</v>
          </cell>
          <cell r="GI1119">
            <v>0</v>
          </cell>
          <cell r="GJ1119">
            <v>0</v>
          </cell>
          <cell r="GK1119">
            <v>0</v>
          </cell>
          <cell r="GL1119">
            <v>0</v>
          </cell>
          <cell r="GM1119">
            <v>0</v>
          </cell>
          <cell r="GN1119">
            <v>0</v>
          </cell>
          <cell r="GO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T1119">
            <v>0</v>
          </cell>
          <cell r="GU1119">
            <v>0</v>
          </cell>
          <cell r="GV1119">
            <v>0</v>
          </cell>
          <cell r="GW1119">
            <v>0</v>
          </cell>
          <cell r="GX1119">
            <v>0</v>
          </cell>
          <cell r="GY1119">
            <v>0</v>
          </cell>
          <cell r="GZ1119">
            <v>0</v>
          </cell>
          <cell r="HA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F1119">
            <v>0</v>
          </cell>
          <cell r="HG1119">
            <v>0</v>
          </cell>
          <cell r="HH1119">
            <v>0</v>
          </cell>
          <cell r="HI1119">
            <v>0</v>
          </cell>
          <cell r="HJ1119">
            <v>0</v>
          </cell>
          <cell r="HK1119">
            <v>0</v>
          </cell>
          <cell r="HL1119">
            <v>0</v>
          </cell>
          <cell r="HM1119">
            <v>0</v>
          </cell>
          <cell r="HN1119">
            <v>0</v>
          </cell>
          <cell r="HO1119">
            <v>0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>
            <v>0</v>
          </cell>
          <cell r="HU1119">
            <v>0</v>
          </cell>
          <cell r="HV1119">
            <v>0</v>
          </cell>
          <cell r="HW1119">
            <v>0</v>
          </cell>
          <cell r="HX1119">
            <v>0</v>
          </cell>
          <cell r="HY1119">
            <v>0</v>
          </cell>
          <cell r="HZ1119">
            <v>0</v>
          </cell>
          <cell r="IA1119">
            <v>0</v>
          </cell>
          <cell r="IB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H1119">
            <v>0</v>
          </cell>
          <cell r="II1119">
            <v>0</v>
          </cell>
          <cell r="IJ1119">
            <v>0</v>
          </cell>
          <cell r="IK1119">
            <v>0</v>
          </cell>
          <cell r="IL1119">
            <v>0</v>
          </cell>
          <cell r="IM1119">
            <v>0</v>
          </cell>
          <cell r="IN1119">
            <v>0</v>
          </cell>
          <cell r="IO1119">
            <v>0</v>
          </cell>
          <cell r="IP1119">
            <v>0</v>
          </cell>
          <cell r="IQ1119">
            <v>0</v>
          </cell>
          <cell r="IR1119">
            <v>0</v>
          </cell>
          <cell r="IS1119">
            <v>0</v>
          </cell>
          <cell r="IT1119">
            <v>0</v>
          </cell>
          <cell r="IU1119">
            <v>0</v>
          </cell>
          <cell r="IV1119">
            <v>0</v>
          </cell>
          <cell r="IW1119">
            <v>0</v>
          </cell>
          <cell r="IX1119">
            <v>0</v>
          </cell>
          <cell r="IY1119">
            <v>0</v>
          </cell>
          <cell r="IZ1119">
            <v>0</v>
          </cell>
          <cell r="JA1119">
            <v>0</v>
          </cell>
          <cell r="JB1119">
            <v>0</v>
          </cell>
          <cell r="JC1119">
            <v>0</v>
          </cell>
          <cell r="JD1119">
            <v>0</v>
          </cell>
          <cell r="JE1119">
            <v>0</v>
          </cell>
          <cell r="JF1119">
            <v>0</v>
          </cell>
          <cell r="JG1119">
            <v>0</v>
          </cell>
          <cell r="JH1119">
            <v>0</v>
          </cell>
          <cell r="JI1119">
            <v>0</v>
          </cell>
          <cell r="JJ1119">
            <v>0</v>
          </cell>
          <cell r="JK1119">
            <v>0</v>
          </cell>
          <cell r="JL1119">
            <v>0</v>
          </cell>
          <cell r="JM1119">
            <v>0</v>
          </cell>
          <cell r="JN1119">
            <v>0</v>
          </cell>
          <cell r="JO1119">
            <v>0</v>
          </cell>
          <cell r="JP1119">
            <v>0</v>
          </cell>
          <cell r="JQ1119">
            <v>0</v>
          </cell>
        </row>
        <row r="1120">
          <cell r="D1120" t="str">
            <v>HY_.QF.UTS._.SML.Thayn Ranch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  <cell r="EZ1120">
            <v>0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H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N1120">
            <v>0</v>
          </cell>
          <cell r="FO1120">
            <v>0</v>
          </cell>
          <cell r="FP1120">
            <v>0</v>
          </cell>
          <cell r="FQ1120">
            <v>0</v>
          </cell>
          <cell r="FR1120">
            <v>0</v>
          </cell>
          <cell r="FS1120">
            <v>0</v>
          </cell>
          <cell r="FT1120">
            <v>0</v>
          </cell>
          <cell r="FU1120">
            <v>0</v>
          </cell>
          <cell r="FV1120">
            <v>0</v>
          </cell>
          <cell r="FW1120">
            <v>0</v>
          </cell>
          <cell r="FX1120">
            <v>0</v>
          </cell>
          <cell r="FY1120">
            <v>0</v>
          </cell>
          <cell r="FZ1120">
            <v>0</v>
          </cell>
          <cell r="GA1120">
            <v>0</v>
          </cell>
          <cell r="GB1120">
            <v>0</v>
          </cell>
          <cell r="GC1120">
            <v>0</v>
          </cell>
          <cell r="GD1120">
            <v>0</v>
          </cell>
          <cell r="GE1120">
            <v>0</v>
          </cell>
          <cell r="GF1120">
            <v>0</v>
          </cell>
          <cell r="GG1120">
            <v>0</v>
          </cell>
          <cell r="GH1120">
            <v>0</v>
          </cell>
          <cell r="GI1120">
            <v>0</v>
          </cell>
          <cell r="GJ1120">
            <v>0</v>
          </cell>
          <cell r="GK1120">
            <v>0</v>
          </cell>
          <cell r="GL1120">
            <v>0</v>
          </cell>
          <cell r="GM1120">
            <v>0</v>
          </cell>
          <cell r="GN1120">
            <v>0</v>
          </cell>
          <cell r="GO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T1120">
            <v>0</v>
          </cell>
          <cell r="GU1120">
            <v>0</v>
          </cell>
          <cell r="GV1120">
            <v>0</v>
          </cell>
          <cell r="GW1120">
            <v>0</v>
          </cell>
          <cell r="GX1120">
            <v>0</v>
          </cell>
          <cell r="GY1120">
            <v>0</v>
          </cell>
          <cell r="GZ1120">
            <v>0</v>
          </cell>
          <cell r="HA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F1120">
            <v>0</v>
          </cell>
          <cell r="HG1120">
            <v>0</v>
          </cell>
          <cell r="HH1120">
            <v>0</v>
          </cell>
          <cell r="HI1120">
            <v>0</v>
          </cell>
          <cell r="HJ1120">
            <v>0</v>
          </cell>
          <cell r="HK1120">
            <v>0</v>
          </cell>
          <cell r="HL1120">
            <v>0</v>
          </cell>
          <cell r="HM1120">
            <v>0</v>
          </cell>
          <cell r="HN1120">
            <v>0</v>
          </cell>
          <cell r="HO1120">
            <v>0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>
            <v>0</v>
          </cell>
          <cell r="HU1120">
            <v>0</v>
          </cell>
          <cell r="HV1120">
            <v>0</v>
          </cell>
          <cell r="HW1120">
            <v>0</v>
          </cell>
          <cell r="HX1120">
            <v>0</v>
          </cell>
          <cell r="HY1120">
            <v>0</v>
          </cell>
          <cell r="HZ1120">
            <v>0</v>
          </cell>
          <cell r="IA1120">
            <v>0</v>
          </cell>
          <cell r="IB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H1120">
            <v>0</v>
          </cell>
          <cell r="II1120">
            <v>0</v>
          </cell>
          <cell r="IJ1120">
            <v>0</v>
          </cell>
          <cell r="IK1120">
            <v>0</v>
          </cell>
          <cell r="IL1120">
            <v>0</v>
          </cell>
          <cell r="IM1120">
            <v>0</v>
          </cell>
          <cell r="IN1120">
            <v>0</v>
          </cell>
          <cell r="IO1120">
            <v>0</v>
          </cell>
          <cell r="IP1120">
            <v>0</v>
          </cell>
          <cell r="IQ1120">
            <v>0</v>
          </cell>
          <cell r="IR1120">
            <v>0</v>
          </cell>
          <cell r="IS1120">
            <v>0</v>
          </cell>
          <cell r="IT1120">
            <v>0</v>
          </cell>
          <cell r="IU1120">
            <v>0</v>
          </cell>
          <cell r="IV1120">
            <v>0</v>
          </cell>
          <cell r="IW1120">
            <v>0</v>
          </cell>
          <cell r="IX1120">
            <v>0</v>
          </cell>
          <cell r="IY1120">
            <v>0</v>
          </cell>
          <cell r="IZ1120">
            <v>0</v>
          </cell>
          <cell r="JA1120">
            <v>0</v>
          </cell>
          <cell r="JB1120">
            <v>0</v>
          </cell>
          <cell r="JC1120">
            <v>0</v>
          </cell>
          <cell r="JD1120">
            <v>0</v>
          </cell>
          <cell r="JE1120">
            <v>0</v>
          </cell>
          <cell r="JF1120">
            <v>0</v>
          </cell>
          <cell r="JG1120">
            <v>0</v>
          </cell>
          <cell r="JH1120">
            <v>0</v>
          </cell>
          <cell r="JI1120">
            <v>0</v>
          </cell>
          <cell r="JJ1120">
            <v>0</v>
          </cell>
          <cell r="JK1120">
            <v>0</v>
          </cell>
          <cell r="JL1120">
            <v>0</v>
          </cell>
          <cell r="JM1120">
            <v>0</v>
          </cell>
          <cell r="JN1120">
            <v>0</v>
          </cell>
          <cell r="JO1120">
            <v>0</v>
          </cell>
          <cell r="JP1120">
            <v>0</v>
          </cell>
          <cell r="JQ1120">
            <v>0</v>
          </cell>
        </row>
        <row r="1121">
          <cell r="D1121" t="str">
            <v>HY_.QF.WMV._.SML.Lacomb Irrigation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  <cell r="EZ1121">
            <v>0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H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N1121">
            <v>0</v>
          </cell>
          <cell r="FO1121">
            <v>0</v>
          </cell>
          <cell r="FP1121">
            <v>0</v>
          </cell>
          <cell r="FQ1121">
            <v>0</v>
          </cell>
          <cell r="FR1121">
            <v>0</v>
          </cell>
          <cell r="FS1121">
            <v>0</v>
          </cell>
          <cell r="FT1121">
            <v>0</v>
          </cell>
          <cell r="FU1121">
            <v>0</v>
          </cell>
          <cell r="FV1121">
            <v>0</v>
          </cell>
          <cell r="FW1121">
            <v>0</v>
          </cell>
          <cell r="FX1121">
            <v>0</v>
          </cell>
          <cell r="FY1121">
            <v>0</v>
          </cell>
          <cell r="FZ1121">
            <v>0</v>
          </cell>
          <cell r="GA1121">
            <v>0</v>
          </cell>
          <cell r="GB1121">
            <v>0</v>
          </cell>
          <cell r="GC1121">
            <v>0</v>
          </cell>
          <cell r="GD1121">
            <v>0</v>
          </cell>
          <cell r="GE1121">
            <v>0</v>
          </cell>
          <cell r="GF1121">
            <v>0</v>
          </cell>
          <cell r="GG1121">
            <v>0</v>
          </cell>
          <cell r="GH1121">
            <v>0</v>
          </cell>
          <cell r="GI1121">
            <v>0</v>
          </cell>
          <cell r="GJ1121">
            <v>0</v>
          </cell>
          <cell r="GK1121">
            <v>0</v>
          </cell>
          <cell r="GL1121">
            <v>0</v>
          </cell>
          <cell r="GM1121">
            <v>0</v>
          </cell>
          <cell r="GN1121">
            <v>0</v>
          </cell>
          <cell r="GO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T1121">
            <v>0</v>
          </cell>
          <cell r="GU1121">
            <v>0</v>
          </cell>
          <cell r="GV1121">
            <v>0</v>
          </cell>
          <cell r="GW1121">
            <v>0</v>
          </cell>
          <cell r="GX1121">
            <v>0</v>
          </cell>
          <cell r="GY1121">
            <v>0</v>
          </cell>
          <cell r="GZ1121">
            <v>0</v>
          </cell>
          <cell r="HA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F1121">
            <v>0</v>
          </cell>
          <cell r="HG1121">
            <v>0</v>
          </cell>
          <cell r="HH1121">
            <v>0</v>
          </cell>
          <cell r="HI1121">
            <v>0</v>
          </cell>
          <cell r="HJ1121">
            <v>0</v>
          </cell>
          <cell r="HK1121">
            <v>0</v>
          </cell>
          <cell r="HL1121">
            <v>0</v>
          </cell>
          <cell r="HM1121">
            <v>0</v>
          </cell>
          <cell r="HN1121">
            <v>0</v>
          </cell>
          <cell r="HO1121">
            <v>0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>
            <v>0</v>
          </cell>
          <cell r="HU1121">
            <v>0</v>
          </cell>
          <cell r="HV1121">
            <v>0</v>
          </cell>
          <cell r="HW1121">
            <v>0</v>
          </cell>
          <cell r="HX1121">
            <v>0</v>
          </cell>
          <cell r="HY1121">
            <v>0</v>
          </cell>
          <cell r="HZ1121">
            <v>0</v>
          </cell>
          <cell r="IA1121">
            <v>0</v>
          </cell>
          <cell r="IB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H1121">
            <v>0</v>
          </cell>
          <cell r="II1121">
            <v>0</v>
          </cell>
          <cell r="IJ1121">
            <v>0</v>
          </cell>
          <cell r="IK1121">
            <v>0</v>
          </cell>
          <cell r="IL1121">
            <v>0</v>
          </cell>
          <cell r="IM1121">
            <v>0</v>
          </cell>
          <cell r="IN1121">
            <v>0</v>
          </cell>
          <cell r="IO1121">
            <v>0</v>
          </cell>
          <cell r="IP1121">
            <v>0</v>
          </cell>
          <cell r="IQ1121">
            <v>0</v>
          </cell>
          <cell r="IR1121">
            <v>0</v>
          </cell>
          <cell r="IS1121">
            <v>0</v>
          </cell>
          <cell r="IT1121">
            <v>0</v>
          </cell>
          <cell r="IU1121">
            <v>0</v>
          </cell>
          <cell r="IV1121">
            <v>0</v>
          </cell>
          <cell r="IW1121">
            <v>0</v>
          </cell>
          <cell r="IX1121">
            <v>0</v>
          </cell>
          <cell r="IY1121">
            <v>0</v>
          </cell>
          <cell r="IZ1121">
            <v>0</v>
          </cell>
          <cell r="JA1121">
            <v>0</v>
          </cell>
          <cell r="JB1121">
            <v>0</v>
          </cell>
          <cell r="JC1121">
            <v>0</v>
          </cell>
          <cell r="JD1121">
            <v>0</v>
          </cell>
          <cell r="JE1121">
            <v>0</v>
          </cell>
          <cell r="JF1121">
            <v>0</v>
          </cell>
          <cell r="JG1121">
            <v>0</v>
          </cell>
          <cell r="JH1121">
            <v>0</v>
          </cell>
          <cell r="JI1121">
            <v>0</v>
          </cell>
          <cell r="JJ1121">
            <v>0</v>
          </cell>
          <cell r="JK1121">
            <v>0</v>
          </cell>
          <cell r="JL1121">
            <v>0</v>
          </cell>
          <cell r="JM1121">
            <v>0</v>
          </cell>
          <cell r="JN1121">
            <v>0</v>
          </cell>
          <cell r="JO1121">
            <v>0</v>
          </cell>
          <cell r="JP1121">
            <v>0</v>
          </cell>
          <cell r="JQ1121">
            <v>0</v>
          </cell>
        </row>
        <row r="1122">
          <cell r="D1122" t="str">
            <v>HY_.QF.YAK._.SML.Yakima Cowiche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  <cell r="EZ1122">
            <v>0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H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N1122">
            <v>0</v>
          </cell>
          <cell r="FO1122">
            <v>0</v>
          </cell>
          <cell r="FP1122">
            <v>0</v>
          </cell>
          <cell r="FQ1122">
            <v>0</v>
          </cell>
          <cell r="FR1122">
            <v>0</v>
          </cell>
          <cell r="FS1122">
            <v>0</v>
          </cell>
          <cell r="FT1122">
            <v>0</v>
          </cell>
          <cell r="FU1122">
            <v>0</v>
          </cell>
          <cell r="FV1122">
            <v>0</v>
          </cell>
          <cell r="FW1122">
            <v>0</v>
          </cell>
          <cell r="FX1122">
            <v>0</v>
          </cell>
          <cell r="FY1122">
            <v>0</v>
          </cell>
          <cell r="FZ1122">
            <v>0</v>
          </cell>
          <cell r="GA1122">
            <v>0</v>
          </cell>
          <cell r="GB1122">
            <v>0</v>
          </cell>
          <cell r="GC1122">
            <v>0</v>
          </cell>
          <cell r="GD1122">
            <v>0</v>
          </cell>
          <cell r="GE1122">
            <v>0</v>
          </cell>
          <cell r="GF1122">
            <v>0</v>
          </cell>
          <cell r="GG1122">
            <v>0</v>
          </cell>
          <cell r="GH1122">
            <v>0</v>
          </cell>
          <cell r="GI1122">
            <v>0</v>
          </cell>
          <cell r="GJ1122">
            <v>0</v>
          </cell>
          <cell r="GK1122">
            <v>0</v>
          </cell>
          <cell r="GL1122">
            <v>0</v>
          </cell>
          <cell r="GM1122">
            <v>0</v>
          </cell>
          <cell r="GN1122">
            <v>0</v>
          </cell>
          <cell r="GO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T1122">
            <v>0</v>
          </cell>
          <cell r="GU1122">
            <v>0</v>
          </cell>
          <cell r="GV1122">
            <v>0</v>
          </cell>
          <cell r="GW1122">
            <v>0</v>
          </cell>
          <cell r="GX1122">
            <v>0</v>
          </cell>
          <cell r="GY1122">
            <v>0</v>
          </cell>
          <cell r="GZ1122">
            <v>0</v>
          </cell>
          <cell r="HA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F1122">
            <v>0</v>
          </cell>
          <cell r="HG1122">
            <v>0</v>
          </cell>
          <cell r="HH1122">
            <v>0</v>
          </cell>
          <cell r="HI1122">
            <v>0</v>
          </cell>
          <cell r="HJ1122">
            <v>0</v>
          </cell>
          <cell r="HK1122">
            <v>0</v>
          </cell>
          <cell r="HL1122">
            <v>0</v>
          </cell>
          <cell r="HM1122">
            <v>0</v>
          </cell>
          <cell r="HN1122">
            <v>0</v>
          </cell>
          <cell r="HO1122">
            <v>0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>
            <v>0</v>
          </cell>
          <cell r="HU1122">
            <v>0</v>
          </cell>
          <cell r="HV1122">
            <v>0</v>
          </cell>
          <cell r="HW1122">
            <v>0</v>
          </cell>
          <cell r="HX1122">
            <v>0</v>
          </cell>
          <cell r="HY1122">
            <v>0</v>
          </cell>
          <cell r="HZ1122">
            <v>0</v>
          </cell>
          <cell r="IA1122">
            <v>0</v>
          </cell>
          <cell r="IB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H1122">
            <v>0</v>
          </cell>
          <cell r="II1122">
            <v>0</v>
          </cell>
          <cell r="IJ1122">
            <v>0</v>
          </cell>
          <cell r="IK1122">
            <v>0</v>
          </cell>
          <cell r="IL1122">
            <v>0</v>
          </cell>
          <cell r="IM1122">
            <v>0</v>
          </cell>
          <cell r="IN1122">
            <v>0</v>
          </cell>
          <cell r="IO1122">
            <v>0</v>
          </cell>
          <cell r="IP1122">
            <v>0</v>
          </cell>
          <cell r="IQ1122">
            <v>0</v>
          </cell>
          <cell r="IR1122">
            <v>0</v>
          </cell>
          <cell r="IS1122">
            <v>0</v>
          </cell>
          <cell r="IT1122">
            <v>0</v>
          </cell>
          <cell r="IU1122">
            <v>0</v>
          </cell>
          <cell r="IV1122">
            <v>0</v>
          </cell>
          <cell r="IW1122">
            <v>0</v>
          </cell>
          <cell r="IX1122">
            <v>0</v>
          </cell>
          <cell r="IY1122">
            <v>0</v>
          </cell>
          <cell r="IZ1122">
            <v>0</v>
          </cell>
          <cell r="JA1122">
            <v>0</v>
          </cell>
          <cell r="JB1122">
            <v>0</v>
          </cell>
          <cell r="JC1122">
            <v>0</v>
          </cell>
          <cell r="JD1122">
            <v>0</v>
          </cell>
          <cell r="JE1122">
            <v>0</v>
          </cell>
          <cell r="JF1122">
            <v>0</v>
          </cell>
          <cell r="JG1122">
            <v>0</v>
          </cell>
          <cell r="JH1122">
            <v>0</v>
          </cell>
          <cell r="JI1122">
            <v>0</v>
          </cell>
          <cell r="JJ1122">
            <v>0</v>
          </cell>
          <cell r="JK1122">
            <v>0</v>
          </cell>
          <cell r="JL1122">
            <v>0</v>
          </cell>
          <cell r="JM1122">
            <v>0</v>
          </cell>
          <cell r="JN1122">
            <v>0</v>
          </cell>
          <cell r="JO1122">
            <v>0</v>
          </cell>
          <cell r="JP1122">
            <v>0</v>
          </cell>
          <cell r="JQ1122">
            <v>0</v>
          </cell>
        </row>
        <row r="1123">
          <cell r="D1123" t="str">
            <v>HY_.QF.YAK._.SML.Yakima Orchard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  <cell r="EZ1123">
            <v>0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H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N1123">
            <v>0</v>
          </cell>
          <cell r="FO1123">
            <v>0</v>
          </cell>
          <cell r="FP1123">
            <v>0</v>
          </cell>
          <cell r="FQ1123">
            <v>0</v>
          </cell>
          <cell r="FR1123">
            <v>0</v>
          </cell>
          <cell r="FS1123">
            <v>0</v>
          </cell>
          <cell r="FT1123">
            <v>0</v>
          </cell>
          <cell r="FU1123">
            <v>0</v>
          </cell>
          <cell r="FV1123">
            <v>0</v>
          </cell>
          <cell r="FW1123">
            <v>0</v>
          </cell>
          <cell r="FX1123">
            <v>0</v>
          </cell>
          <cell r="FY1123">
            <v>0</v>
          </cell>
          <cell r="FZ1123">
            <v>0</v>
          </cell>
          <cell r="GA1123">
            <v>0</v>
          </cell>
          <cell r="GB1123">
            <v>0</v>
          </cell>
          <cell r="GC1123">
            <v>0</v>
          </cell>
          <cell r="GD1123">
            <v>0</v>
          </cell>
          <cell r="GE1123">
            <v>0</v>
          </cell>
          <cell r="GF1123">
            <v>0</v>
          </cell>
          <cell r="GG1123">
            <v>0</v>
          </cell>
          <cell r="GH1123">
            <v>0</v>
          </cell>
          <cell r="GI1123">
            <v>0</v>
          </cell>
          <cell r="GJ1123">
            <v>0</v>
          </cell>
          <cell r="GK1123">
            <v>0</v>
          </cell>
          <cell r="GL1123">
            <v>0</v>
          </cell>
          <cell r="GM1123">
            <v>0</v>
          </cell>
          <cell r="GN1123">
            <v>0</v>
          </cell>
          <cell r="GO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T1123">
            <v>0</v>
          </cell>
          <cell r="GU1123">
            <v>0</v>
          </cell>
          <cell r="GV1123">
            <v>0</v>
          </cell>
          <cell r="GW1123">
            <v>0</v>
          </cell>
          <cell r="GX1123">
            <v>0</v>
          </cell>
          <cell r="GY1123">
            <v>0</v>
          </cell>
          <cell r="GZ1123">
            <v>0</v>
          </cell>
          <cell r="HA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F1123">
            <v>0</v>
          </cell>
          <cell r="HG1123">
            <v>0</v>
          </cell>
          <cell r="HH1123">
            <v>0</v>
          </cell>
          <cell r="HI1123">
            <v>0</v>
          </cell>
          <cell r="HJ1123">
            <v>0</v>
          </cell>
          <cell r="HK1123">
            <v>0</v>
          </cell>
          <cell r="HL1123">
            <v>0</v>
          </cell>
          <cell r="HM1123">
            <v>0</v>
          </cell>
          <cell r="HN1123">
            <v>0</v>
          </cell>
          <cell r="HO1123">
            <v>0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>
            <v>0</v>
          </cell>
          <cell r="HU1123">
            <v>0</v>
          </cell>
          <cell r="HV1123">
            <v>0</v>
          </cell>
          <cell r="HW1123">
            <v>0</v>
          </cell>
          <cell r="HX1123">
            <v>0</v>
          </cell>
          <cell r="HY1123">
            <v>0</v>
          </cell>
          <cell r="HZ1123">
            <v>0</v>
          </cell>
          <cell r="IA1123">
            <v>0</v>
          </cell>
          <cell r="IB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H1123">
            <v>0</v>
          </cell>
          <cell r="II1123">
            <v>0</v>
          </cell>
          <cell r="IJ1123">
            <v>0</v>
          </cell>
          <cell r="IK1123">
            <v>0</v>
          </cell>
          <cell r="IL1123">
            <v>0</v>
          </cell>
          <cell r="IM1123">
            <v>0</v>
          </cell>
          <cell r="IN1123">
            <v>0</v>
          </cell>
          <cell r="IO1123">
            <v>0</v>
          </cell>
          <cell r="IP1123">
            <v>0</v>
          </cell>
          <cell r="IQ1123">
            <v>0</v>
          </cell>
          <cell r="IR1123">
            <v>0</v>
          </cell>
          <cell r="IS1123">
            <v>0</v>
          </cell>
          <cell r="IT1123">
            <v>0</v>
          </cell>
          <cell r="IU1123">
            <v>0</v>
          </cell>
          <cell r="IV1123">
            <v>0</v>
          </cell>
          <cell r="IW1123">
            <v>0</v>
          </cell>
          <cell r="IX1123">
            <v>0</v>
          </cell>
          <cell r="IY1123">
            <v>0</v>
          </cell>
          <cell r="IZ1123">
            <v>0</v>
          </cell>
          <cell r="JA1123">
            <v>0</v>
          </cell>
          <cell r="JB1123">
            <v>0</v>
          </cell>
          <cell r="JC1123">
            <v>0</v>
          </cell>
          <cell r="JD1123">
            <v>0</v>
          </cell>
          <cell r="JE1123">
            <v>0</v>
          </cell>
          <cell r="JF1123">
            <v>0</v>
          </cell>
          <cell r="JG1123">
            <v>0</v>
          </cell>
          <cell r="JH1123">
            <v>0</v>
          </cell>
          <cell r="JI1123">
            <v>0</v>
          </cell>
          <cell r="JJ1123">
            <v>0</v>
          </cell>
          <cell r="JK1123">
            <v>0</v>
          </cell>
          <cell r="JL1123">
            <v>0</v>
          </cell>
          <cell r="JM1123">
            <v>0</v>
          </cell>
          <cell r="JN1123">
            <v>0</v>
          </cell>
          <cell r="JO1123">
            <v>0</v>
          </cell>
          <cell r="JP1123">
            <v>0</v>
          </cell>
          <cell r="JQ1123">
            <v>0</v>
          </cell>
        </row>
        <row r="1124">
          <cell r="D1124" t="str">
            <v>HY_.QF.COR._.SML.TSID Watson-Mcr2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  <cell r="EZ1124">
            <v>0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H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N1124">
            <v>0</v>
          </cell>
          <cell r="FO1124">
            <v>0</v>
          </cell>
          <cell r="FP1124">
            <v>0</v>
          </cell>
          <cell r="FQ1124">
            <v>0</v>
          </cell>
          <cell r="FR1124">
            <v>0</v>
          </cell>
          <cell r="FS1124">
            <v>0</v>
          </cell>
          <cell r="FT1124">
            <v>0</v>
          </cell>
          <cell r="FU1124">
            <v>0</v>
          </cell>
          <cell r="FV1124">
            <v>0</v>
          </cell>
          <cell r="FW1124">
            <v>0</v>
          </cell>
          <cell r="FX1124">
            <v>0</v>
          </cell>
          <cell r="FY1124">
            <v>0</v>
          </cell>
          <cell r="FZ1124">
            <v>0</v>
          </cell>
          <cell r="GA1124">
            <v>0</v>
          </cell>
          <cell r="GB1124">
            <v>0</v>
          </cell>
          <cell r="GC1124">
            <v>0</v>
          </cell>
          <cell r="GD1124">
            <v>0</v>
          </cell>
          <cell r="GE1124">
            <v>0</v>
          </cell>
          <cell r="GF1124">
            <v>0</v>
          </cell>
          <cell r="GG1124">
            <v>0</v>
          </cell>
          <cell r="GH1124">
            <v>0</v>
          </cell>
          <cell r="GI1124">
            <v>0</v>
          </cell>
          <cell r="GJ1124">
            <v>0</v>
          </cell>
          <cell r="GK1124">
            <v>0</v>
          </cell>
          <cell r="GL1124">
            <v>0</v>
          </cell>
          <cell r="GM1124">
            <v>0</v>
          </cell>
          <cell r="GN1124">
            <v>0</v>
          </cell>
          <cell r="GO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T1124">
            <v>0</v>
          </cell>
          <cell r="GU1124">
            <v>0</v>
          </cell>
          <cell r="GV1124">
            <v>0</v>
          </cell>
          <cell r="GW1124">
            <v>0</v>
          </cell>
          <cell r="GX1124">
            <v>0</v>
          </cell>
          <cell r="GY1124">
            <v>0</v>
          </cell>
          <cell r="GZ1124">
            <v>0</v>
          </cell>
          <cell r="HA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F1124">
            <v>0</v>
          </cell>
          <cell r="HG1124">
            <v>0</v>
          </cell>
          <cell r="HH1124">
            <v>0</v>
          </cell>
          <cell r="HI1124">
            <v>0</v>
          </cell>
          <cell r="HJ1124">
            <v>0</v>
          </cell>
          <cell r="HK1124">
            <v>0</v>
          </cell>
          <cell r="HL1124">
            <v>0</v>
          </cell>
          <cell r="HM1124">
            <v>0</v>
          </cell>
          <cell r="HN1124">
            <v>0</v>
          </cell>
          <cell r="HO1124">
            <v>0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>
            <v>0</v>
          </cell>
          <cell r="HU1124">
            <v>0</v>
          </cell>
          <cell r="HV1124">
            <v>0</v>
          </cell>
          <cell r="HW1124">
            <v>0</v>
          </cell>
          <cell r="HX1124">
            <v>0</v>
          </cell>
          <cell r="HY1124">
            <v>0</v>
          </cell>
          <cell r="HZ1124">
            <v>0</v>
          </cell>
          <cell r="IA1124">
            <v>0</v>
          </cell>
          <cell r="IB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H1124">
            <v>0</v>
          </cell>
          <cell r="II1124">
            <v>0</v>
          </cell>
          <cell r="IJ1124">
            <v>0</v>
          </cell>
          <cell r="IK1124">
            <v>0</v>
          </cell>
          <cell r="IL1124">
            <v>0</v>
          </cell>
          <cell r="IM1124">
            <v>0</v>
          </cell>
          <cell r="IN1124">
            <v>0</v>
          </cell>
          <cell r="IO1124">
            <v>0</v>
          </cell>
          <cell r="IP1124">
            <v>0</v>
          </cell>
          <cell r="IQ1124">
            <v>0</v>
          </cell>
          <cell r="IR1124">
            <v>0</v>
          </cell>
          <cell r="IS1124">
            <v>0</v>
          </cell>
          <cell r="IT1124">
            <v>0</v>
          </cell>
          <cell r="IU1124">
            <v>0</v>
          </cell>
          <cell r="IV1124">
            <v>0</v>
          </cell>
          <cell r="IW1124">
            <v>0</v>
          </cell>
          <cell r="IX1124">
            <v>0</v>
          </cell>
          <cell r="IY1124">
            <v>0</v>
          </cell>
          <cell r="IZ1124">
            <v>0</v>
          </cell>
          <cell r="JA1124">
            <v>0</v>
          </cell>
          <cell r="JB1124">
            <v>0</v>
          </cell>
          <cell r="JC1124">
            <v>0</v>
          </cell>
          <cell r="JD1124">
            <v>0</v>
          </cell>
          <cell r="JE1124">
            <v>0</v>
          </cell>
          <cell r="JF1124">
            <v>0</v>
          </cell>
          <cell r="JG1124">
            <v>0</v>
          </cell>
          <cell r="JH1124">
            <v>0</v>
          </cell>
          <cell r="JI1124">
            <v>0</v>
          </cell>
          <cell r="JJ1124">
            <v>0</v>
          </cell>
          <cell r="JK1124">
            <v>0</v>
          </cell>
          <cell r="JL1124">
            <v>0</v>
          </cell>
          <cell r="JM1124">
            <v>0</v>
          </cell>
          <cell r="JN1124">
            <v>0</v>
          </cell>
          <cell r="JO1124">
            <v>0</v>
          </cell>
          <cell r="JP1124">
            <v>0</v>
          </cell>
          <cell r="JQ1124">
            <v>0</v>
          </cell>
        </row>
        <row r="1125">
          <cell r="D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  <cell r="EZ1125">
            <v>0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H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N1125">
            <v>0</v>
          </cell>
          <cell r="FO1125">
            <v>0</v>
          </cell>
          <cell r="FP1125">
            <v>0</v>
          </cell>
          <cell r="FQ1125">
            <v>0</v>
          </cell>
          <cell r="FR1125">
            <v>0</v>
          </cell>
          <cell r="FS1125">
            <v>0</v>
          </cell>
          <cell r="FT1125">
            <v>0</v>
          </cell>
          <cell r="FU1125">
            <v>0</v>
          </cell>
          <cell r="FV1125">
            <v>0</v>
          </cell>
          <cell r="FW1125">
            <v>0</v>
          </cell>
          <cell r="FX1125">
            <v>0</v>
          </cell>
          <cell r="FY1125">
            <v>0</v>
          </cell>
          <cell r="FZ1125">
            <v>0</v>
          </cell>
          <cell r="GA1125">
            <v>0</v>
          </cell>
          <cell r="GB1125">
            <v>0</v>
          </cell>
          <cell r="GC1125">
            <v>0</v>
          </cell>
          <cell r="GD1125">
            <v>0</v>
          </cell>
          <cell r="GE1125">
            <v>0</v>
          </cell>
          <cell r="GF1125">
            <v>0</v>
          </cell>
          <cell r="GG1125">
            <v>0</v>
          </cell>
          <cell r="GH1125">
            <v>0</v>
          </cell>
          <cell r="GI1125">
            <v>0</v>
          </cell>
          <cell r="GJ1125">
            <v>0</v>
          </cell>
          <cell r="GK1125">
            <v>0</v>
          </cell>
          <cell r="GL1125">
            <v>0</v>
          </cell>
          <cell r="GM1125">
            <v>0</v>
          </cell>
          <cell r="GN1125">
            <v>0</v>
          </cell>
          <cell r="GO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T1125">
            <v>0</v>
          </cell>
          <cell r="GU1125">
            <v>0</v>
          </cell>
          <cell r="GV1125">
            <v>0</v>
          </cell>
          <cell r="GW1125">
            <v>0</v>
          </cell>
          <cell r="GX1125">
            <v>0</v>
          </cell>
          <cell r="GY1125">
            <v>0</v>
          </cell>
          <cell r="GZ1125">
            <v>0</v>
          </cell>
          <cell r="HA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F1125">
            <v>0</v>
          </cell>
          <cell r="HG1125">
            <v>0</v>
          </cell>
          <cell r="HH1125">
            <v>0</v>
          </cell>
          <cell r="HI1125">
            <v>0</v>
          </cell>
          <cell r="HJ1125">
            <v>0</v>
          </cell>
          <cell r="HK1125">
            <v>0</v>
          </cell>
          <cell r="HL1125">
            <v>0</v>
          </cell>
          <cell r="HM1125">
            <v>0</v>
          </cell>
          <cell r="HN1125">
            <v>0</v>
          </cell>
          <cell r="HO1125">
            <v>0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>
            <v>0</v>
          </cell>
          <cell r="HU1125">
            <v>0</v>
          </cell>
          <cell r="HV1125">
            <v>0</v>
          </cell>
          <cell r="HW1125">
            <v>0</v>
          </cell>
          <cell r="HX1125">
            <v>0</v>
          </cell>
          <cell r="HY1125">
            <v>0</v>
          </cell>
          <cell r="HZ1125">
            <v>0</v>
          </cell>
          <cell r="IA1125">
            <v>0</v>
          </cell>
          <cell r="IB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H1125">
            <v>0</v>
          </cell>
          <cell r="II1125">
            <v>0</v>
          </cell>
          <cell r="IJ1125">
            <v>0</v>
          </cell>
          <cell r="IK1125">
            <v>0</v>
          </cell>
          <cell r="IL1125">
            <v>0</v>
          </cell>
          <cell r="IM1125">
            <v>0</v>
          </cell>
          <cell r="IN1125">
            <v>0</v>
          </cell>
          <cell r="IO1125">
            <v>0</v>
          </cell>
          <cell r="IP1125">
            <v>0</v>
          </cell>
          <cell r="IQ1125">
            <v>0</v>
          </cell>
          <cell r="IR1125">
            <v>0</v>
          </cell>
          <cell r="IS1125">
            <v>0</v>
          </cell>
          <cell r="IT1125">
            <v>0</v>
          </cell>
          <cell r="IU1125">
            <v>0</v>
          </cell>
          <cell r="IV1125">
            <v>0</v>
          </cell>
          <cell r="IW1125">
            <v>0</v>
          </cell>
          <cell r="IX1125">
            <v>0</v>
          </cell>
          <cell r="IY1125">
            <v>0</v>
          </cell>
          <cell r="IZ1125">
            <v>0</v>
          </cell>
          <cell r="JA1125">
            <v>0</v>
          </cell>
          <cell r="JB1125">
            <v>0</v>
          </cell>
          <cell r="JC1125">
            <v>0</v>
          </cell>
          <cell r="JD1125">
            <v>0</v>
          </cell>
          <cell r="JE1125">
            <v>0</v>
          </cell>
          <cell r="JF1125">
            <v>0</v>
          </cell>
          <cell r="JG1125">
            <v>0</v>
          </cell>
          <cell r="JH1125">
            <v>0</v>
          </cell>
          <cell r="JI1125">
            <v>0</v>
          </cell>
          <cell r="JJ1125">
            <v>0</v>
          </cell>
          <cell r="JK1125">
            <v>0</v>
          </cell>
          <cell r="JL1125">
            <v>0</v>
          </cell>
          <cell r="JM1125">
            <v>0</v>
          </cell>
          <cell r="JN1125">
            <v>0</v>
          </cell>
          <cell r="JO1125">
            <v>0</v>
          </cell>
          <cell r="JP1125">
            <v>0</v>
          </cell>
          <cell r="JQ1125">
            <v>0</v>
          </cell>
        </row>
        <row r="1126">
          <cell r="D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  <cell r="EZ1126">
            <v>0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H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N1126">
            <v>0</v>
          </cell>
          <cell r="FO1126">
            <v>0</v>
          </cell>
          <cell r="FP1126">
            <v>0</v>
          </cell>
          <cell r="FQ1126">
            <v>0</v>
          </cell>
          <cell r="FR1126">
            <v>0</v>
          </cell>
          <cell r="FS1126">
            <v>0</v>
          </cell>
          <cell r="FT1126">
            <v>0</v>
          </cell>
          <cell r="FU1126">
            <v>0</v>
          </cell>
          <cell r="FV1126">
            <v>0</v>
          </cell>
          <cell r="FW1126">
            <v>0</v>
          </cell>
          <cell r="FX1126">
            <v>0</v>
          </cell>
          <cell r="FY1126">
            <v>0</v>
          </cell>
          <cell r="FZ1126">
            <v>0</v>
          </cell>
          <cell r="GA1126">
            <v>0</v>
          </cell>
          <cell r="GB1126">
            <v>0</v>
          </cell>
          <cell r="GC1126">
            <v>0</v>
          </cell>
          <cell r="GD1126">
            <v>0</v>
          </cell>
          <cell r="GE1126">
            <v>0</v>
          </cell>
          <cell r="GF1126">
            <v>0</v>
          </cell>
          <cell r="GG1126">
            <v>0</v>
          </cell>
          <cell r="GH1126">
            <v>0</v>
          </cell>
          <cell r="GI1126">
            <v>0</v>
          </cell>
          <cell r="GJ1126">
            <v>0</v>
          </cell>
          <cell r="GK1126">
            <v>0</v>
          </cell>
          <cell r="GL1126">
            <v>0</v>
          </cell>
          <cell r="GM1126">
            <v>0</v>
          </cell>
          <cell r="GN1126">
            <v>0</v>
          </cell>
          <cell r="GO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T1126">
            <v>0</v>
          </cell>
          <cell r="GU1126">
            <v>0</v>
          </cell>
          <cell r="GV1126">
            <v>0</v>
          </cell>
          <cell r="GW1126">
            <v>0</v>
          </cell>
          <cell r="GX1126">
            <v>0</v>
          </cell>
          <cell r="GY1126">
            <v>0</v>
          </cell>
          <cell r="GZ1126">
            <v>0</v>
          </cell>
          <cell r="HA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F1126">
            <v>0</v>
          </cell>
          <cell r="HG1126">
            <v>0</v>
          </cell>
          <cell r="HH1126">
            <v>0</v>
          </cell>
          <cell r="HI1126">
            <v>0</v>
          </cell>
          <cell r="HJ1126">
            <v>0</v>
          </cell>
          <cell r="HK1126">
            <v>0</v>
          </cell>
          <cell r="HL1126">
            <v>0</v>
          </cell>
          <cell r="HM1126">
            <v>0</v>
          </cell>
          <cell r="HN1126">
            <v>0</v>
          </cell>
          <cell r="HO1126">
            <v>0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>
            <v>0</v>
          </cell>
          <cell r="HU1126">
            <v>0</v>
          </cell>
          <cell r="HV1126">
            <v>0</v>
          </cell>
          <cell r="HW1126">
            <v>0</v>
          </cell>
          <cell r="HX1126">
            <v>0</v>
          </cell>
          <cell r="HY1126">
            <v>0</v>
          </cell>
          <cell r="HZ1126">
            <v>0</v>
          </cell>
          <cell r="IA1126">
            <v>0</v>
          </cell>
          <cell r="IB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H1126">
            <v>0</v>
          </cell>
          <cell r="II1126">
            <v>0</v>
          </cell>
          <cell r="IJ1126">
            <v>0</v>
          </cell>
          <cell r="IK1126">
            <v>0</v>
          </cell>
          <cell r="IL1126">
            <v>0</v>
          </cell>
          <cell r="IM1126">
            <v>0</v>
          </cell>
          <cell r="IN1126">
            <v>0</v>
          </cell>
          <cell r="IO1126">
            <v>0</v>
          </cell>
          <cell r="IP1126">
            <v>0</v>
          </cell>
          <cell r="IQ1126">
            <v>0</v>
          </cell>
          <cell r="IR1126">
            <v>0</v>
          </cell>
          <cell r="IS1126">
            <v>0</v>
          </cell>
          <cell r="IT1126">
            <v>0</v>
          </cell>
          <cell r="IU1126">
            <v>0</v>
          </cell>
          <cell r="IV1126">
            <v>0</v>
          </cell>
          <cell r="IW1126">
            <v>0</v>
          </cell>
          <cell r="IX1126">
            <v>0</v>
          </cell>
          <cell r="IY1126">
            <v>0</v>
          </cell>
          <cell r="IZ1126">
            <v>0</v>
          </cell>
          <cell r="JA1126">
            <v>0</v>
          </cell>
          <cell r="JB1126">
            <v>0</v>
          </cell>
          <cell r="JC1126">
            <v>0</v>
          </cell>
          <cell r="JD1126">
            <v>0</v>
          </cell>
          <cell r="JE1126">
            <v>0</v>
          </cell>
          <cell r="JF1126">
            <v>0</v>
          </cell>
          <cell r="JG1126">
            <v>0</v>
          </cell>
          <cell r="JH1126">
            <v>0</v>
          </cell>
          <cell r="JI1126">
            <v>0</v>
          </cell>
          <cell r="JJ1126">
            <v>0</v>
          </cell>
          <cell r="JK1126">
            <v>0</v>
          </cell>
          <cell r="JL1126">
            <v>0</v>
          </cell>
          <cell r="JM1126">
            <v>0</v>
          </cell>
          <cell r="JN1126">
            <v>0</v>
          </cell>
          <cell r="JO1126">
            <v>0</v>
          </cell>
          <cell r="JP1126">
            <v>0</v>
          </cell>
          <cell r="JQ1126">
            <v>0</v>
          </cell>
        </row>
        <row r="1127">
          <cell r="D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  <cell r="EZ1127">
            <v>0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H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N1127">
            <v>0</v>
          </cell>
          <cell r="FO1127">
            <v>0</v>
          </cell>
          <cell r="FP1127">
            <v>0</v>
          </cell>
          <cell r="FQ1127">
            <v>0</v>
          </cell>
          <cell r="FR1127">
            <v>0</v>
          </cell>
          <cell r="FS1127">
            <v>0</v>
          </cell>
          <cell r="FT1127">
            <v>0</v>
          </cell>
          <cell r="FU1127">
            <v>0</v>
          </cell>
          <cell r="FV1127">
            <v>0</v>
          </cell>
          <cell r="FW1127">
            <v>0</v>
          </cell>
          <cell r="FX1127">
            <v>0</v>
          </cell>
          <cell r="FY1127">
            <v>0</v>
          </cell>
          <cell r="FZ1127">
            <v>0</v>
          </cell>
          <cell r="GA1127">
            <v>0</v>
          </cell>
          <cell r="GB1127">
            <v>0</v>
          </cell>
          <cell r="GC1127">
            <v>0</v>
          </cell>
          <cell r="GD1127">
            <v>0</v>
          </cell>
          <cell r="GE1127">
            <v>0</v>
          </cell>
          <cell r="GF1127">
            <v>0</v>
          </cell>
          <cell r="GG1127">
            <v>0</v>
          </cell>
          <cell r="GH1127">
            <v>0</v>
          </cell>
          <cell r="GI1127">
            <v>0</v>
          </cell>
          <cell r="GJ1127">
            <v>0</v>
          </cell>
          <cell r="GK1127">
            <v>0</v>
          </cell>
          <cell r="GL1127">
            <v>0</v>
          </cell>
          <cell r="GM1127">
            <v>0</v>
          </cell>
          <cell r="GN1127">
            <v>0</v>
          </cell>
          <cell r="GO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T1127">
            <v>0</v>
          </cell>
          <cell r="GU1127">
            <v>0</v>
          </cell>
          <cell r="GV1127">
            <v>0</v>
          </cell>
          <cell r="GW1127">
            <v>0</v>
          </cell>
          <cell r="GX1127">
            <v>0</v>
          </cell>
          <cell r="GY1127">
            <v>0</v>
          </cell>
          <cell r="GZ1127">
            <v>0</v>
          </cell>
          <cell r="HA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F1127">
            <v>0</v>
          </cell>
          <cell r="HG1127">
            <v>0</v>
          </cell>
          <cell r="HH1127">
            <v>0</v>
          </cell>
          <cell r="HI1127">
            <v>0</v>
          </cell>
          <cell r="HJ1127">
            <v>0</v>
          </cell>
          <cell r="HK1127">
            <v>0</v>
          </cell>
          <cell r="HL1127">
            <v>0</v>
          </cell>
          <cell r="HM1127">
            <v>0</v>
          </cell>
          <cell r="HN1127">
            <v>0</v>
          </cell>
          <cell r="HO1127">
            <v>0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>
            <v>0</v>
          </cell>
          <cell r="HU1127">
            <v>0</v>
          </cell>
          <cell r="HV1127">
            <v>0</v>
          </cell>
          <cell r="HW1127">
            <v>0</v>
          </cell>
          <cell r="HX1127">
            <v>0</v>
          </cell>
          <cell r="HY1127">
            <v>0</v>
          </cell>
          <cell r="HZ1127">
            <v>0</v>
          </cell>
          <cell r="IA1127">
            <v>0</v>
          </cell>
          <cell r="IB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H1127">
            <v>0</v>
          </cell>
          <cell r="II1127">
            <v>0</v>
          </cell>
          <cell r="IJ1127">
            <v>0</v>
          </cell>
          <cell r="IK1127">
            <v>0</v>
          </cell>
          <cell r="IL1127">
            <v>0</v>
          </cell>
          <cell r="IM1127">
            <v>0</v>
          </cell>
          <cell r="IN1127">
            <v>0</v>
          </cell>
          <cell r="IO1127">
            <v>0</v>
          </cell>
          <cell r="IP1127">
            <v>0</v>
          </cell>
          <cell r="IQ1127">
            <v>0</v>
          </cell>
          <cell r="IR1127">
            <v>0</v>
          </cell>
          <cell r="IS1127">
            <v>0</v>
          </cell>
          <cell r="IT1127">
            <v>0</v>
          </cell>
          <cell r="IU1127">
            <v>0</v>
          </cell>
          <cell r="IV1127">
            <v>0</v>
          </cell>
          <cell r="IW1127">
            <v>0</v>
          </cell>
          <cell r="IX1127">
            <v>0</v>
          </cell>
          <cell r="IY1127">
            <v>0</v>
          </cell>
          <cell r="IZ1127">
            <v>0</v>
          </cell>
          <cell r="JA1127">
            <v>0</v>
          </cell>
          <cell r="JB1127">
            <v>0</v>
          </cell>
          <cell r="JC1127">
            <v>0</v>
          </cell>
          <cell r="JD1127">
            <v>0</v>
          </cell>
          <cell r="JE1127">
            <v>0</v>
          </cell>
          <cell r="JF1127">
            <v>0</v>
          </cell>
          <cell r="JG1127">
            <v>0</v>
          </cell>
          <cell r="JH1127">
            <v>0</v>
          </cell>
          <cell r="JI1127">
            <v>0</v>
          </cell>
          <cell r="JJ1127">
            <v>0</v>
          </cell>
          <cell r="JK1127">
            <v>0</v>
          </cell>
          <cell r="JL1127">
            <v>0</v>
          </cell>
          <cell r="JM1127">
            <v>0</v>
          </cell>
          <cell r="JN1127">
            <v>0</v>
          </cell>
          <cell r="JO1127">
            <v>0</v>
          </cell>
          <cell r="JP1127">
            <v>0</v>
          </cell>
          <cell r="JQ1127">
            <v>0</v>
          </cell>
        </row>
        <row r="1128">
          <cell r="D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  <cell r="EZ1128">
            <v>0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H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N1128">
            <v>0</v>
          </cell>
          <cell r="FO1128">
            <v>0</v>
          </cell>
          <cell r="FP1128">
            <v>0</v>
          </cell>
          <cell r="FQ1128">
            <v>0</v>
          </cell>
          <cell r="FR1128">
            <v>0</v>
          </cell>
          <cell r="FS1128">
            <v>0</v>
          </cell>
          <cell r="FT1128">
            <v>0</v>
          </cell>
          <cell r="FU1128">
            <v>0</v>
          </cell>
          <cell r="FV1128">
            <v>0</v>
          </cell>
          <cell r="FW1128">
            <v>0</v>
          </cell>
          <cell r="FX1128">
            <v>0</v>
          </cell>
          <cell r="FY1128">
            <v>0</v>
          </cell>
          <cell r="FZ1128">
            <v>0</v>
          </cell>
          <cell r="GA1128">
            <v>0</v>
          </cell>
          <cell r="GB1128">
            <v>0</v>
          </cell>
          <cell r="GC1128">
            <v>0</v>
          </cell>
          <cell r="GD1128">
            <v>0</v>
          </cell>
          <cell r="GE1128">
            <v>0</v>
          </cell>
          <cell r="GF1128">
            <v>0</v>
          </cell>
          <cell r="GG1128">
            <v>0</v>
          </cell>
          <cell r="GH1128">
            <v>0</v>
          </cell>
          <cell r="GI1128">
            <v>0</v>
          </cell>
          <cell r="GJ1128">
            <v>0</v>
          </cell>
          <cell r="GK1128">
            <v>0</v>
          </cell>
          <cell r="GL1128">
            <v>0</v>
          </cell>
          <cell r="GM1128">
            <v>0</v>
          </cell>
          <cell r="GN1128">
            <v>0</v>
          </cell>
          <cell r="GO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T1128">
            <v>0</v>
          </cell>
          <cell r="GU1128">
            <v>0</v>
          </cell>
          <cell r="GV1128">
            <v>0</v>
          </cell>
          <cell r="GW1128">
            <v>0</v>
          </cell>
          <cell r="GX1128">
            <v>0</v>
          </cell>
          <cell r="GY1128">
            <v>0</v>
          </cell>
          <cell r="GZ1128">
            <v>0</v>
          </cell>
          <cell r="HA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F1128">
            <v>0</v>
          </cell>
          <cell r="HG1128">
            <v>0</v>
          </cell>
          <cell r="HH1128">
            <v>0</v>
          </cell>
          <cell r="HI1128">
            <v>0</v>
          </cell>
          <cell r="HJ1128">
            <v>0</v>
          </cell>
          <cell r="HK1128">
            <v>0</v>
          </cell>
          <cell r="HL1128">
            <v>0</v>
          </cell>
          <cell r="HM1128">
            <v>0</v>
          </cell>
          <cell r="HN1128">
            <v>0</v>
          </cell>
          <cell r="HO1128">
            <v>0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>
            <v>0</v>
          </cell>
          <cell r="HU1128">
            <v>0</v>
          </cell>
          <cell r="HV1128">
            <v>0</v>
          </cell>
          <cell r="HW1128">
            <v>0</v>
          </cell>
          <cell r="HX1128">
            <v>0</v>
          </cell>
          <cell r="HY1128">
            <v>0</v>
          </cell>
          <cell r="HZ1128">
            <v>0</v>
          </cell>
          <cell r="IA1128">
            <v>0</v>
          </cell>
          <cell r="IB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H1128">
            <v>0</v>
          </cell>
          <cell r="II1128">
            <v>0</v>
          </cell>
          <cell r="IJ1128">
            <v>0</v>
          </cell>
          <cell r="IK1128">
            <v>0</v>
          </cell>
          <cell r="IL1128">
            <v>0</v>
          </cell>
          <cell r="IM1128">
            <v>0</v>
          </cell>
          <cell r="IN1128">
            <v>0</v>
          </cell>
          <cell r="IO1128">
            <v>0</v>
          </cell>
          <cell r="IP1128">
            <v>0</v>
          </cell>
          <cell r="IQ1128">
            <v>0</v>
          </cell>
          <cell r="IR1128">
            <v>0</v>
          </cell>
          <cell r="IS1128">
            <v>0</v>
          </cell>
          <cell r="IT1128">
            <v>0</v>
          </cell>
          <cell r="IU1128">
            <v>0</v>
          </cell>
          <cell r="IV1128">
            <v>0</v>
          </cell>
          <cell r="IW1128">
            <v>0</v>
          </cell>
          <cell r="IX1128">
            <v>0</v>
          </cell>
          <cell r="IY1128">
            <v>0</v>
          </cell>
          <cell r="IZ1128">
            <v>0</v>
          </cell>
          <cell r="JA1128">
            <v>0</v>
          </cell>
          <cell r="JB1128">
            <v>0</v>
          </cell>
          <cell r="JC1128">
            <v>0</v>
          </cell>
          <cell r="JD1128">
            <v>0</v>
          </cell>
          <cell r="JE1128">
            <v>0</v>
          </cell>
          <cell r="JF1128">
            <v>0</v>
          </cell>
          <cell r="JG1128">
            <v>0</v>
          </cell>
          <cell r="JH1128">
            <v>0</v>
          </cell>
          <cell r="JI1128">
            <v>0</v>
          </cell>
          <cell r="JJ1128">
            <v>0</v>
          </cell>
          <cell r="JK1128">
            <v>0</v>
          </cell>
          <cell r="JL1128">
            <v>0</v>
          </cell>
          <cell r="JM1128">
            <v>0</v>
          </cell>
          <cell r="JN1128">
            <v>0</v>
          </cell>
          <cell r="JO1128">
            <v>0</v>
          </cell>
          <cell r="JP1128">
            <v>0</v>
          </cell>
          <cell r="JQ1128">
            <v>0</v>
          </cell>
        </row>
        <row r="1129">
          <cell r="D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  <cell r="EZ1129">
            <v>0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H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N1129">
            <v>0</v>
          </cell>
          <cell r="FO1129">
            <v>0</v>
          </cell>
          <cell r="FP1129">
            <v>0</v>
          </cell>
          <cell r="FQ1129">
            <v>0</v>
          </cell>
          <cell r="FR1129">
            <v>0</v>
          </cell>
          <cell r="FS1129">
            <v>0</v>
          </cell>
          <cell r="FT1129">
            <v>0</v>
          </cell>
          <cell r="FU1129">
            <v>0</v>
          </cell>
          <cell r="FV1129">
            <v>0</v>
          </cell>
          <cell r="FW1129">
            <v>0</v>
          </cell>
          <cell r="FX1129">
            <v>0</v>
          </cell>
          <cell r="FY1129">
            <v>0</v>
          </cell>
          <cell r="FZ1129">
            <v>0</v>
          </cell>
          <cell r="GA1129">
            <v>0</v>
          </cell>
          <cell r="GB1129">
            <v>0</v>
          </cell>
          <cell r="GC1129">
            <v>0</v>
          </cell>
          <cell r="GD1129">
            <v>0</v>
          </cell>
          <cell r="GE1129">
            <v>0</v>
          </cell>
          <cell r="GF1129">
            <v>0</v>
          </cell>
          <cell r="GG1129">
            <v>0</v>
          </cell>
          <cell r="GH1129">
            <v>0</v>
          </cell>
          <cell r="GI1129">
            <v>0</v>
          </cell>
          <cell r="GJ1129">
            <v>0</v>
          </cell>
          <cell r="GK1129">
            <v>0</v>
          </cell>
          <cell r="GL1129">
            <v>0</v>
          </cell>
          <cell r="GM1129">
            <v>0</v>
          </cell>
          <cell r="GN1129">
            <v>0</v>
          </cell>
          <cell r="GO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T1129">
            <v>0</v>
          </cell>
          <cell r="GU1129">
            <v>0</v>
          </cell>
          <cell r="GV1129">
            <v>0</v>
          </cell>
          <cell r="GW1129">
            <v>0</v>
          </cell>
          <cell r="GX1129">
            <v>0</v>
          </cell>
          <cell r="GY1129">
            <v>0</v>
          </cell>
          <cell r="GZ1129">
            <v>0</v>
          </cell>
          <cell r="HA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F1129">
            <v>0</v>
          </cell>
          <cell r="HG1129">
            <v>0</v>
          </cell>
          <cell r="HH1129">
            <v>0</v>
          </cell>
          <cell r="HI1129">
            <v>0</v>
          </cell>
          <cell r="HJ1129">
            <v>0</v>
          </cell>
          <cell r="HK1129">
            <v>0</v>
          </cell>
          <cell r="HL1129">
            <v>0</v>
          </cell>
          <cell r="HM1129">
            <v>0</v>
          </cell>
          <cell r="HN1129">
            <v>0</v>
          </cell>
          <cell r="HO1129">
            <v>0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>
            <v>0</v>
          </cell>
          <cell r="HU1129">
            <v>0</v>
          </cell>
          <cell r="HV1129">
            <v>0</v>
          </cell>
          <cell r="HW1129">
            <v>0</v>
          </cell>
          <cell r="HX1129">
            <v>0</v>
          </cell>
          <cell r="HY1129">
            <v>0</v>
          </cell>
          <cell r="HZ1129">
            <v>0</v>
          </cell>
          <cell r="IA1129">
            <v>0</v>
          </cell>
          <cell r="IB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H1129">
            <v>0</v>
          </cell>
          <cell r="II1129">
            <v>0</v>
          </cell>
          <cell r="IJ1129">
            <v>0</v>
          </cell>
          <cell r="IK1129">
            <v>0</v>
          </cell>
          <cell r="IL1129">
            <v>0</v>
          </cell>
          <cell r="IM1129">
            <v>0</v>
          </cell>
          <cell r="IN1129">
            <v>0</v>
          </cell>
          <cell r="IO1129">
            <v>0</v>
          </cell>
          <cell r="IP1129">
            <v>0</v>
          </cell>
          <cell r="IQ1129">
            <v>0</v>
          </cell>
          <cell r="IR1129">
            <v>0</v>
          </cell>
          <cell r="IS1129">
            <v>0</v>
          </cell>
          <cell r="IT1129">
            <v>0</v>
          </cell>
          <cell r="IU1129">
            <v>0</v>
          </cell>
          <cell r="IV1129">
            <v>0</v>
          </cell>
          <cell r="IW1129">
            <v>0</v>
          </cell>
          <cell r="IX1129">
            <v>0</v>
          </cell>
          <cell r="IY1129">
            <v>0</v>
          </cell>
          <cell r="IZ1129">
            <v>0</v>
          </cell>
          <cell r="JA1129">
            <v>0</v>
          </cell>
          <cell r="JB1129">
            <v>0</v>
          </cell>
          <cell r="JC1129">
            <v>0</v>
          </cell>
          <cell r="JD1129">
            <v>0</v>
          </cell>
          <cell r="JE1129">
            <v>0</v>
          </cell>
          <cell r="JF1129">
            <v>0</v>
          </cell>
          <cell r="JG1129">
            <v>0</v>
          </cell>
          <cell r="JH1129">
            <v>0</v>
          </cell>
          <cell r="JI1129">
            <v>0</v>
          </cell>
          <cell r="JJ1129">
            <v>0</v>
          </cell>
          <cell r="JK1129">
            <v>0</v>
          </cell>
          <cell r="JL1129">
            <v>0</v>
          </cell>
          <cell r="JM1129">
            <v>0</v>
          </cell>
          <cell r="JN1129">
            <v>0</v>
          </cell>
          <cell r="JO1129">
            <v>0</v>
          </cell>
          <cell r="JP1129">
            <v>0</v>
          </cell>
          <cell r="JQ1129">
            <v>0</v>
          </cell>
        </row>
        <row r="1130">
          <cell r="D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  <cell r="EZ1130">
            <v>0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H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N1130">
            <v>0</v>
          </cell>
          <cell r="FO1130">
            <v>0</v>
          </cell>
          <cell r="FP1130">
            <v>0</v>
          </cell>
          <cell r="FQ1130">
            <v>0</v>
          </cell>
          <cell r="FR1130">
            <v>0</v>
          </cell>
          <cell r="FS1130">
            <v>0</v>
          </cell>
          <cell r="FT1130">
            <v>0</v>
          </cell>
          <cell r="FU1130">
            <v>0</v>
          </cell>
          <cell r="FV1130">
            <v>0</v>
          </cell>
          <cell r="FW1130">
            <v>0</v>
          </cell>
          <cell r="FX1130">
            <v>0</v>
          </cell>
          <cell r="FY1130">
            <v>0</v>
          </cell>
          <cell r="FZ1130">
            <v>0</v>
          </cell>
          <cell r="GA1130">
            <v>0</v>
          </cell>
          <cell r="GB1130">
            <v>0</v>
          </cell>
          <cell r="GC1130">
            <v>0</v>
          </cell>
          <cell r="GD1130">
            <v>0</v>
          </cell>
          <cell r="GE1130">
            <v>0</v>
          </cell>
          <cell r="GF1130">
            <v>0</v>
          </cell>
          <cell r="GG1130">
            <v>0</v>
          </cell>
          <cell r="GH1130">
            <v>0</v>
          </cell>
          <cell r="GI1130">
            <v>0</v>
          </cell>
          <cell r="GJ1130">
            <v>0</v>
          </cell>
          <cell r="GK1130">
            <v>0</v>
          </cell>
          <cell r="GL1130">
            <v>0</v>
          </cell>
          <cell r="GM1130">
            <v>0</v>
          </cell>
          <cell r="GN1130">
            <v>0</v>
          </cell>
          <cell r="GO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T1130">
            <v>0</v>
          </cell>
          <cell r="GU1130">
            <v>0</v>
          </cell>
          <cell r="GV1130">
            <v>0</v>
          </cell>
          <cell r="GW1130">
            <v>0</v>
          </cell>
          <cell r="GX1130">
            <v>0</v>
          </cell>
          <cell r="GY1130">
            <v>0</v>
          </cell>
          <cell r="GZ1130">
            <v>0</v>
          </cell>
          <cell r="HA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F1130">
            <v>0</v>
          </cell>
          <cell r="HG1130">
            <v>0</v>
          </cell>
          <cell r="HH1130">
            <v>0</v>
          </cell>
          <cell r="HI1130">
            <v>0</v>
          </cell>
          <cell r="HJ1130">
            <v>0</v>
          </cell>
          <cell r="HK1130">
            <v>0</v>
          </cell>
          <cell r="HL1130">
            <v>0</v>
          </cell>
          <cell r="HM1130">
            <v>0</v>
          </cell>
          <cell r="HN1130">
            <v>0</v>
          </cell>
          <cell r="HO1130">
            <v>0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>
            <v>0</v>
          </cell>
          <cell r="HU1130">
            <v>0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A1130">
            <v>0</v>
          </cell>
          <cell r="IB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H1130">
            <v>0</v>
          </cell>
          <cell r="II1130">
            <v>0</v>
          </cell>
          <cell r="IJ1130">
            <v>0</v>
          </cell>
          <cell r="IK1130">
            <v>0</v>
          </cell>
          <cell r="IL1130">
            <v>0</v>
          </cell>
          <cell r="IM1130">
            <v>0</v>
          </cell>
          <cell r="IN1130">
            <v>0</v>
          </cell>
          <cell r="IO1130">
            <v>0</v>
          </cell>
          <cell r="IP1130">
            <v>0</v>
          </cell>
          <cell r="IQ1130">
            <v>0</v>
          </cell>
          <cell r="IR1130">
            <v>0</v>
          </cell>
          <cell r="IS1130">
            <v>0</v>
          </cell>
          <cell r="IT1130">
            <v>0</v>
          </cell>
          <cell r="IU1130">
            <v>0</v>
          </cell>
          <cell r="IV1130">
            <v>0</v>
          </cell>
          <cell r="IW1130">
            <v>0</v>
          </cell>
          <cell r="IX1130">
            <v>0</v>
          </cell>
          <cell r="IY1130">
            <v>0</v>
          </cell>
          <cell r="IZ1130">
            <v>0</v>
          </cell>
          <cell r="JA1130">
            <v>0</v>
          </cell>
          <cell r="JB1130">
            <v>0</v>
          </cell>
          <cell r="JC1130">
            <v>0</v>
          </cell>
          <cell r="JD1130">
            <v>0</v>
          </cell>
          <cell r="JE1130">
            <v>0</v>
          </cell>
          <cell r="JF1130">
            <v>0</v>
          </cell>
          <cell r="JG1130">
            <v>0</v>
          </cell>
          <cell r="JH1130">
            <v>0</v>
          </cell>
          <cell r="JI1130">
            <v>0</v>
          </cell>
          <cell r="JJ1130">
            <v>0</v>
          </cell>
          <cell r="JK1130">
            <v>0</v>
          </cell>
          <cell r="JL1130">
            <v>0</v>
          </cell>
          <cell r="JM1130">
            <v>0</v>
          </cell>
          <cell r="JN1130">
            <v>0</v>
          </cell>
          <cell r="JO1130">
            <v>0</v>
          </cell>
          <cell r="JP1130">
            <v>0</v>
          </cell>
          <cell r="JQ1130">
            <v>0</v>
          </cell>
        </row>
        <row r="1131">
          <cell r="D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H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N1131">
            <v>0</v>
          </cell>
          <cell r="FO1131">
            <v>0</v>
          </cell>
          <cell r="FP1131">
            <v>0</v>
          </cell>
          <cell r="FQ1131">
            <v>0</v>
          </cell>
          <cell r="FR1131">
            <v>0</v>
          </cell>
          <cell r="FS1131">
            <v>0</v>
          </cell>
          <cell r="FT1131">
            <v>0</v>
          </cell>
          <cell r="FU1131">
            <v>0</v>
          </cell>
          <cell r="FV1131">
            <v>0</v>
          </cell>
          <cell r="FW1131">
            <v>0</v>
          </cell>
          <cell r="FX1131">
            <v>0</v>
          </cell>
          <cell r="FY1131">
            <v>0</v>
          </cell>
          <cell r="FZ1131">
            <v>0</v>
          </cell>
          <cell r="GA1131">
            <v>0</v>
          </cell>
          <cell r="GB1131">
            <v>0</v>
          </cell>
          <cell r="GC1131">
            <v>0</v>
          </cell>
          <cell r="GD1131">
            <v>0</v>
          </cell>
          <cell r="GE1131">
            <v>0</v>
          </cell>
          <cell r="GF1131">
            <v>0</v>
          </cell>
          <cell r="GG1131">
            <v>0</v>
          </cell>
          <cell r="GH1131">
            <v>0</v>
          </cell>
          <cell r="GI1131">
            <v>0</v>
          </cell>
          <cell r="GJ1131">
            <v>0</v>
          </cell>
          <cell r="GK1131">
            <v>0</v>
          </cell>
          <cell r="GL1131">
            <v>0</v>
          </cell>
          <cell r="GM1131">
            <v>0</v>
          </cell>
          <cell r="GN1131">
            <v>0</v>
          </cell>
          <cell r="GO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T1131">
            <v>0</v>
          </cell>
          <cell r="GU1131">
            <v>0</v>
          </cell>
          <cell r="GV1131">
            <v>0</v>
          </cell>
          <cell r="GW1131">
            <v>0</v>
          </cell>
          <cell r="GX1131">
            <v>0</v>
          </cell>
          <cell r="GY1131">
            <v>0</v>
          </cell>
          <cell r="GZ1131">
            <v>0</v>
          </cell>
          <cell r="HA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F1131">
            <v>0</v>
          </cell>
          <cell r="HG1131">
            <v>0</v>
          </cell>
          <cell r="HH1131">
            <v>0</v>
          </cell>
          <cell r="HI1131">
            <v>0</v>
          </cell>
          <cell r="HJ1131">
            <v>0</v>
          </cell>
          <cell r="HK1131">
            <v>0</v>
          </cell>
          <cell r="HL1131">
            <v>0</v>
          </cell>
          <cell r="HM1131">
            <v>0</v>
          </cell>
          <cell r="HN1131">
            <v>0</v>
          </cell>
          <cell r="HO1131">
            <v>0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>
            <v>0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A1131">
            <v>0</v>
          </cell>
          <cell r="IB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H1131">
            <v>0</v>
          </cell>
          <cell r="II1131">
            <v>0</v>
          </cell>
          <cell r="IJ1131">
            <v>0</v>
          </cell>
          <cell r="IK1131">
            <v>0</v>
          </cell>
          <cell r="IL1131">
            <v>0</v>
          </cell>
          <cell r="IM1131">
            <v>0</v>
          </cell>
          <cell r="IN1131">
            <v>0</v>
          </cell>
          <cell r="IO1131">
            <v>0</v>
          </cell>
          <cell r="IP1131">
            <v>0</v>
          </cell>
          <cell r="IQ1131">
            <v>0</v>
          </cell>
          <cell r="IR1131">
            <v>0</v>
          </cell>
          <cell r="IS1131">
            <v>0</v>
          </cell>
          <cell r="IT1131">
            <v>0</v>
          </cell>
          <cell r="IU1131">
            <v>0</v>
          </cell>
          <cell r="IV1131">
            <v>0</v>
          </cell>
          <cell r="IW1131">
            <v>0</v>
          </cell>
          <cell r="IX1131">
            <v>0</v>
          </cell>
          <cell r="IY1131">
            <v>0</v>
          </cell>
          <cell r="IZ1131">
            <v>0</v>
          </cell>
          <cell r="JA1131">
            <v>0</v>
          </cell>
          <cell r="JB1131">
            <v>0</v>
          </cell>
          <cell r="JC1131">
            <v>0</v>
          </cell>
          <cell r="JD1131">
            <v>0</v>
          </cell>
          <cell r="JE1131">
            <v>0</v>
          </cell>
          <cell r="JF1131">
            <v>0</v>
          </cell>
          <cell r="JG1131">
            <v>0</v>
          </cell>
          <cell r="JH1131">
            <v>0</v>
          </cell>
          <cell r="JI1131">
            <v>0</v>
          </cell>
          <cell r="JJ1131">
            <v>0</v>
          </cell>
          <cell r="JK1131">
            <v>0</v>
          </cell>
          <cell r="JL1131">
            <v>0</v>
          </cell>
          <cell r="JM1131">
            <v>0</v>
          </cell>
          <cell r="JN1131">
            <v>0</v>
          </cell>
          <cell r="JO1131">
            <v>0</v>
          </cell>
          <cell r="JP1131">
            <v>0</v>
          </cell>
          <cell r="JQ1131">
            <v>0</v>
          </cell>
        </row>
        <row r="1132">
          <cell r="D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H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N1132">
            <v>0</v>
          </cell>
          <cell r="FO1132">
            <v>0</v>
          </cell>
          <cell r="FP1132">
            <v>0</v>
          </cell>
          <cell r="FQ1132">
            <v>0</v>
          </cell>
          <cell r="FR1132">
            <v>0</v>
          </cell>
          <cell r="FS1132">
            <v>0</v>
          </cell>
          <cell r="FT1132">
            <v>0</v>
          </cell>
          <cell r="FU1132">
            <v>0</v>
          </cell>
          <cell r="FV1132">
            <v>0</v>
          </cell>
          <cell r="FW1132">
            <v>0</v>
          </cell>
          <cell r="FX1132">
            <v>0</v>
          </cell>
          <cell r="FY1132">
            <v>0</v>
          </cell>
          <cell r="FZ1132">
            <v>0</v>
          </cell>
          <cell r="GA1132">
            <v>0</v>
          </cell>
          <cell r="GB1132">
            <v>0</v>
          </cell>
          <cell r="GC1132">
            <v>0</v>
          </cell>
          <cell r="GD1132">
            <v>0</v>
          </cell>
          <cell r="GE1132">
            <v>0</v>
          </cell>
          <cell r="GF1132">
            <v>0</v>
          </cell>
          <cell r="GG1132">
            <v>0</v>
          </cell>
          <cell r="GH1132">
            <v>0</v>
          </cell>
          <cell r="GI1132">
            <v>0</v>
          </cell>
          <cell r="GJ1132">
            <v>0</v>
          </cell>
          <cell r="GK1132">
            <v>0</v>
          </cell>
          <cell r="GL1132">
            <v>0</v>
          </cell>
          <cell r="GM1132">
            <v>0</v>
          </cell>
          <cell r="GN1132">
            <v>0</v>
          </cell>
          <cell r="GO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T1132">
            <v>0</v>
          </cell>
          <cell r="GU1132">
            <v>0</v>
          </cell>
          <cell r="GV1132">
            <v>0</v>
          </cell>
          <cell r="GW1132">
            <v>0</v>
          </cell>
          <cell r="GX1132">
            <v>0</v>
          </cell>
          <cell r="GY1132">
            <v>0</v>
          </cell>
          <cell r="GZ1132">
            <v>0</v>
          </cell>
          <cell r="HA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F1132">
            <v>0</v>
          </cell>
          <cell r="HG1132">
            <v>0</v>
          </cell>
          <cell r="HH1132">
            <v>0</v>
          </cell>
          <cell r="HI1132">
            <v>0</v>
          </cell>
          <cell r="HJ1132">
            <v>0</v>
          </cell>
          <cell r="HK1132">
            <v>0</v>
          </cell>
          <cell r="HL1132">
            <v>0</v>
          </cell>
          <cell r="HM1132">
            <v>0</v>
          </cell>
          <cell r="HN1132">
            <v>0</v>
          </cell>
          <cell r="HO1132">
            <v>0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>
            <v>0</v>
          </cell>
          <cell r="HU1132">
            <v>0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A1132">
            <v>0</v>
          </cell>
          <cell r="IB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H1132">
            <v>0</v>
          </cell>
          <cell r="II1132">
            <v>0</v>
          </cell>
          <cell r="IJ1132">
            <v>0</v>
          </cell>
          <cell r="IK1132">
            <v>0</v>
          </cell>
          <cell r="IL1132">
            <v>0</v>
          </cell>
          <cell r="IM1132">
            <v>0</v>
          </cell>
          <cell r="IN1132">
            <v>0</v>
          </cell>
          <cell r="IO1132">
            <v>0</v>
          </cell>
          <cell r="IP1132">
            <v>0</v>
          </cell>
          <cell r="IQ1132">
            <v>0</v>
          </cell>
          <cell r="IR1132">
            <v>0</v>
          </cell>
          <cell r="IS1132">
            <v>0</v>
          </cell>
          <cell r="IT1132">
            <v>0</v>
          </cell>
          <cell r="IU1132">
            <v>0</v>
          </cell>
          <cell r="IV1132">
            <v>0</v>
          </cell>
          <cell r="IW1132">
            <v>0</v>
          </cell>
          <cell r="IX1132">
            <v>0</v>
          </cell>
          <cell r="IY1132">
            <v>0</v>
          </cell>
          <cell r="IZ1132">
            <v>0</v>
          </cell>
          <cell r="JA1132">
            <v>0</v>
          </cell>
          <cell r="JB1132">
            <v>0</v>
          </cell>
          <cell r="JC1132">
            <v>0</v>
          </cell>
          <cell r="JD1132">
            <v>0</v>
          </cell>
          <cell r="JE1132">
            <v>0</v>
          </cell>
          <cell r="JF1132">
            <v>0</v>
          </cell>
          <cell r="JG1132">
            <v>0</v>
          </cell>
          <cell r="JH1132">
            <v>0</v>
          </cell>
          <cell r="JI1132">
            <v>0</v>
          </cell>
          <cell r="JJ1132">
            <v>0</v>
          </cell>
          <cell r="JK1132">
            <v>0</v>
          </cell>
          <cell r="JL1132">
            <v>0</v>
          </cell>
          <cell r="JM1132">
            <v>0</v>
          </cell>
          <cell r="JN1132">
            <v>0</v>
          </cell>
          <cell r="JO1132">
            <v>0</v>
          </cell>
          <cell r="JP1132">
            <v>0</v>
          </cell>
          <cell r="JQ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H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N1133">
            <v>0</v>
          </cell>
          <cell r="FO1133">
            <v>0</v>
          </cell>
          <cell r="FP1133">
            <v>0</v>
          </cell>
          <cell r="FQ1133">
            <v>0</v>
          </cell>
          <cell r="FR1133">
            <v>0</v>
          </cell>
          <cell r="FS1133">
            <v>0</v>
          </cell>
          <cell r="FT1133">
            <v>0</v>
          </cell>
          <cell r="FU1133">
            <v>0</v>
          </cell>
          <cell r="FV1133">
            <v>0</v>
          </cell>
          <cell r="FW1133">
            <v>0</v>
          </cell>
          <cell r="FX1133">
            <v>0</v>
          </cell>
          <cell r="FY1133">
            <v>0</v>
          </cell>
          <cell r="FZ1133">
            <v>0</v>
          </cell>
          <cell r="GA1133">
            <v>0</v>
          </cell>
          <cell r="GB1133">
            <v>0</v>
          </cell>
          <cell r="GC1133">
            <v>0</v>
          </cell>
          <cell r="GD1133">
            <v>0</v>
          </cell>
          <cell r="GE1133">
            <v>0</v>
          </cell>
          <cell r="GF1133">
            <v>0</v>
          </cell>
          <cell r="GG1133">
            <v>0</v>
          </cell>
          <cell r="GH1133">
            <v>0</v>
          </cell>
          <cell r="GI1133">
            <v>0</v>
          </cell>
          <cell r="GJ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O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T1133">
            <v>0</v>
          </cell>
          <cell r="GU1133">
            <v>0</v>
          </cell>
          <cell r="GV1133">
            <v>0</v>
          </cell>
          <cell r="GW1133">
            <v>0</v>
          </cell>
          <cell r="GX1133">
            <v>0</v>
          </cell>
          <cell r="GY1133">
            <v>0</v>
          </cell>
          <cell r="GZ1133">
            <v>0</v>
          </cell>
          <cell r="HA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F1133">
            <v>0</v>
          </cell>
          <cell r="HG1133">
            <v>0</v>
          </cell>
          <cell r="HH1133">
            <v>0</v>
          </cell>
          <cell r="HI1133">
            <v>0</v>
          </cell>
          <cell r="HJ1133">
            <v>0</v>
          </cell>
          <cell r="HK1133">
            <v>0</v>
          </cell>
          <cell r="HL1133">
            <v>0</v>
          </cell>
          <cell r="HM1133">
            <v>0</v>
          </cell>
          <cell r="HN1133">
            <v>0</v>
          </cell>
          <cell r="HO1133">
            <v>0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>
            <v>0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B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H1133">
            <v>0</v>
          </cell>
          <cell r="II1133">
            <v>0</v>
          </cell>
          <cell r="IJ1133">
            <v>0</v>
          </cell>
          <cell r="IK1133">
            <v>0</v>
          </cell>
          <cell r="IL1133">
            <v>0</v>
          </cell>
          <cell r="IM1133">
            <v>0</v>
          </cell>
          <cell r="IN1133">
            <v>0</v>
          </cell>
          <cell r="IO1133">
            <v>0</v>
          </cell>
          <cell r="IP1133">
            <v>0</v>
          </cell>
          <cell r="IQ1133">
            <v>0</v>
          </cell>
          <cell r="IR1133">
            <v>0</v>
          </cell>
          <cell r="IS1133">
            <v>0</v>
          </cell>
          <cell r="IT1133">
            <v>0</v>
          </cell>
          <cell r="IU1133">
            <v>0</v>
          </cell>
          <cell r="IV1133">
            <v>0</v>
          </cell>
          <cell r="IW1133">
            <v>0</v>
          </cell>
          <cell r="IX1133">
            <v>0</v>
          </cell>
          <cell r="IY1133">
            <v>0</v>
          </cell>
          <cell r="IZ1133">
            <v>0</v>
          </cell>
          <cell r="JA1133">
            <v>0</v>
          </cell>
          <cell r="JB1133">
            <v>0</v>
          </cell>
          <cell r="JC1133">
            <v>0</v>
          </cell>
          <cell r="JD1133">
            <v>0</v>
          </cell>
          <cell r="JE1133">
            <v>0</v>
          </cell>
          <cell r="JF1133">
            <v>0</v>
          </cell>
          <cell r="JG1133">
            <v>0</v>
          </cell>
          <cell r="JH1133">
            <v>0</v>
          </cell>
          <cell r="JI1133">
            <v>0</v>
          </cell>
          <cell r="JJ1133">
            <v>0</v>
          </cell>
          <cell r="JK1133">
            <v>0</v>
          </cell>
          <cell r="JL1133">
            <v>0</v>
          </cell>
          <cell r="JM1133">
            <v>0</v>
          </cell>
          <cell r="JN1133">
            <v>0</v>
          </cell>
          <cell r="JO1133">
            <v>0</v>
          </cell>
          <cell r="JP1133">
            <v>0</v>
          </cell>
          <cell r="JQ1133">
            <v>0</v>
          </cell>
        </row>
        <row r="1135">
          <cell r="D1135" t="str">
            <v>THM.QF.PNC._.SML.Farm Misty Meadows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H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N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U1135">
            <v>0</v>
          </cell>
          <cell r="FV1135">
            <v>0</v>
          </cell>
          <cell r="FW1135">
            <v>0</v>
          </cell>
          <cell r="FX1135">
            <v>0</v>
          </cell>
          <cell r="FY1135">
            <v>0</v>
          </cell>
          <cell r="FZ1135">
            <v>0</v>
          </cell>
          <cell r="GA1135">
            <v>0</v>
          </cell>
          <cell r="GB1135">
            <v>0</v>
          </cell>
          <cell r="GC1135">
            <v>0</v>
          </cell>
          <cell r="GD1135">
            <v>0</v>
          </cell>
          <cell r="GE1135">
            <v>0</v>
          </cell>
          <cell r="GF1135">
            <v>0</v>
          </cell>
          <cell r="GG1135">
            <v>0</v>
          </cell>
          <cell r="GH1135">
            <v>0</v>
          </cell>
          <cell r="GI1135">
            <v>0</v>
          </cell>
          <cell r="GJ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O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T1135">
            <v>0</v>
          </cell>
          <cell r="GU1135">
            <v>0</v>
          </cell>
          <cell r="GV1135">
            <v>0</v>
          </cell>
          <cell r="GW1135">
            <v>0</v>
          </cell>
          <cell r="GX1135">
            <v>0</v>
          </cell>
          <cell r="GY1135">
            <v>0</v>
          </cell>
          <cell r="GZ1135">
            <v>0</v>
          </cell>
          <cell r="HA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F1135">
            <v>0</v>
          </cell>
          <cell r="HG1135">
            <v>0</v>
          </cell>
          <cell r="HH1135">
            <v>0</v>
          </cell>
          <cell r="HI1135">
            <v>0</v>
          </cell>
          <cell r="HJ1135">
            <v>0</v>
          </cell>
          <cell r="HK1135">
            <v>0</v>
          </cell>
          <cell r="HL1135">
            <v>0</v>
          </cell>
          <cell r="HM1135">
            <v>0</v>
          </cell>
          <cell r="HN1135">
            <v>0</v>
          </cell>
          <cell r="HO1135">
            <v>0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>
            <v>0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B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H1135">
            <v>0</v>
          </cell>
          <cell r="II1135">
            <v>0</v>
          </cell>
          <cell r="IJ1135">
            <v>0</v>
          </cell>
          <cell r="IK1135">
            <v>0</v>
          </cell>
          <cell r="IL1135">
            <v>0</v>
          </cell>
          <cell r="IM1135">
            <v>0</v>
          </cell>
          <cell r="IN1135">
            <v>0</v>
          </cell>
          <cell r="IO1135">
            <v>0</v>
          </cell>
          <cell r="IP1135">
            <v>0</v>
          </cell>
          <cell r="IQ1135">
            <v>0</v>
          </cell>
          <cell r="IR1135">
            <v>0</v>
          </cell>
          <cell r="IS1135">
            <v>0</v>
          </cell>
          <cell r="IT1135">
            <v>0</v>
          </cell>
          <cell r="IU1135">
            <v>0</v>
          </cell>
          <cell r="IV1135">
            <v>0</v>
          </cell>
          <cell r="IW1135">
            <v>0</v>
          </cell>
          <cell r="IX1135">
            <v>0</v>
          </cell>
          <cell r="IY1135">
            <v>0</v>
          </cell>
          <cell r="IZ1135">
            <v>0</v>
          </cell>
          <cell r="JA1135">
            <v>0</v>
          </cell>
          <cell r="JB1135">
            <v>0</v>
          </cell>
          <cell r="JC1135">
            <v>0</v>
          </cell>
          <cell r="JD1135">
            <v>0</v>
          </cell>
          <cell r="JE1135">
            <v>0</v>
          </cell>
          <cell r="JF1135">
            <v>0</v>
          </cell>
          <cell r="JG1135">
            <v>0</v>
          </cell>
          <cell r="JH1135">
            <v>0</v>
          </cell>
          <cell r="JI1135">
            <v>0</v>
          </cell>
          <cell r="JJ1135">
            <v>0</v>
          </cell>
          <cell r="JK1135">
            <v>0</v>
          </cell>
          <cell r="JL1135">
            <v>0</v>
          </cell>
          <cell r="JM1135">
            <v>0</v>
          </cell>
          <cell r="JN1135">
            <v>0</v>
          </cell>
          <cell r="JO1135">
            <v>0</v>
          </cell>
          <cell r="JP1135">
            <v>0</v>
          </cell>
          <cell r="JQ1135">
            <v>0</v>
          </cell>
        </row>
        <row r="1136">
          <cell r="D1136" t="str">
            <v>THM.QF.TRO._.SML.Tata Chemical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H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N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U1136">
            <v>0</v>
          </cell>
          <cell r="FV1136">
            <v>0</v>
          </cell>
          <cell r="FW1136">
            <v>0</v>
          </cell>
          <cell r="FX1136">
            <v>0</v>
          </cell>
          <cell r="FY1136">
            <v>0</v>
          </cell>
          <cell r="FZ1136">
            <v>0</v>
          </cell>
          <cell r="GA1136">
            <v>0</v>
          </cell>
          <cell r="GB1136">
            <v>0</v>
          </cell>
          <cell r="GC1136">
            <v>0</v>
          </cell>
          <cell r="GD1136">
            <v>0</v>
          </cell>
          <cell r="GE1136">
            <v>0</v>
          </cell>
          <cell r="GF1136">
            <v>0</v>
          </cell>
          <cell r="GG1136">
            <v>0</v>
          </cell>
          <cell r="GH1136">
            <v>0</v>
          </cell>
          <cell r="GI1136">
            <v>0</v>
          </cell>
          <cell r="GJ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O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T1136">
            <v>0</v>
          </cell>
          <cell r="GU1136">
            <v>0</v>
          </cell>
          <cell r="GV1136">
            <v>0</v>
          </cell>
          <cell r="GW1136">
            <v>0</v>
          </cell>
          <cell r="GX1136">
            <v>0</v>
          </cell>
          <cell r="GY1136">
            <v>0</v>
          </cell>
          <cell r="GZ1136">
            <v>0</v>
          </cell>
          <cell r="HA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F1136">
            <v>0</v>
          </cell>
          <cell r="HG1136">
            <v>0</v>
          </cell>
          <cell r="HH1136">
            <v>0</v>
          </cell>
          <cell r="HI1136">
            <v>0</v>
          </cell>
          <cell r="HJ1136">
            <v>0</v>
          </cell>
          <cell r="HK1136">
            <v>0</v>
          </cell>
          <cell r="HL1136">
            <v>0</v>
          </cell>
          <cell r="HM1136">
            <v>0</v>
          </cell>
          <cell r="HN1136">
            <v>0</v>
          </cell>
          <cell r="HO1136">
            <v>0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>
            <v>0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B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H1136">
            <v>0</v>
          </cell>
          <cell r="II1136">
            <v>0</v>
          </cell>
          <cell r="IJ1136">
            <v>0</v>
          </cell>
          <cell r="IK1136">
            <v>0</v>
          </cell>
          <cell r="IL1136">
            <v>0</v>
          </cell>
          <cell r="IM1136">
            <v>0</v>
          </cell>
          <cell r="IN1136">
            <v>0</v>
          </cell>
          <cell r="IO1136">
            <v>0</v>
          </cell>
          <cell r="IP1136">
            <v>0</v>
          </cell>
          <cell r="IQ1136">
            <v>0</v>
          </cell>
          <cell r="IR1136">
            <v>0</v>
          </cell>
          <cell r="IS1136">
            <v>0</v>
          </cell>
          <cell r="IT1136">
            <v>0</v>
          </cell>
          <cell r="IU1136">
            <v>0</v>
          </cell>
          <cell r="IV1136">
            <v>0</v>
          </cell>
          <cell r="IW1136">
            <v>0</v>
          </cell>
          <cell r="IX1136">
            <v>0</v>
          </cell>
          <cell r="IY1136">
            <v>0</v>
          </cell>
          <cell r="IZ1136">
            <v>0</v>
          </cell>
          <cell r="JA1136">
            <v>0</v>
          </cell>
          <cell r="JB1136">
            <v>0</v>
          </cell>
          <cell r="JC1136">
            <v>0</v>
          </cell>
          <cell r="JD1136">
            <v>0</v>
          </cell>
          <cell r="JE1136">
            <v>0</v>
          </cell>
          <cell r="JF1136">
            <v>0</v>
          </cell>
          <cell r="JG1136">
            <v>0</v>
          </cell>
          <cell r="JH1136">
            <v>0</v>
          </cell>
          <cell r="JI1136">
            <v>0</v>
          </cell>
          <cell r="JJ1136">
            <v>0</v>
          </cell>
          <cell r="JK1136">
            <v>0</v>
          </cell>
          <cell r="JL1136">
            <v>0</v>
          </cell>
          <cell r="JM1136">
            <v>0</v>
          </cell>
          <cell r="JN1136">
            <v>0</v>
          </cell>
          <cell r="JO1136">
            <v>0</v>
          </cell>
          <cell r="JP1136">
            <v>0</v>
          </cell>
          <cell r="JQ1136">
            <v>0</v>
          </cell>
        </row>
        <row r="1137">
          <cell r="D1137" t="str">
            <v>THM.QF.UTN._.___.Tesoro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H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N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U1137">
            <v>0</v>
          </cell>
          <cell r="FV1137">
            <v>0</v>
          </cell>
          <cell r="FW1137">
            <v>0</v>
          </cell>
          <cell r="FX1137">
            <v>0</v>
          </cell>
          <cell r="FY1137">
            <v>0</v>
          </cell>
          <cell r="FZ1137">
            <v>0</v>
          </cell>
          <cell r="GA1137">
            <v>0</v>
          </cell>
          <cell r="GB1137">
            <v>0</v>
          </cell>
          <cell r="GC1137">
            <v>0</v>
          </cell>
          <cell r="GD1137">
            <v>0</v>
          </cell>
          <cell r="GE1137">
            <v>0</v>
          </cell>
          <cell r="GF1137">
            <v>0</v>
          </cell>
          <cell r="GG1137">
            <v>0</v>
          </cell>
          <cell r="GH1137">
            <v>0</v>
          </cell>
          <cell r="GI1137">
            <v>0</v>
          </cell>
          <cell r="GJ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O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T1137">
            <v>0</v>
          </cell>
          <cell r="GU1137">
            <v>0</v>
          </cell>
          <cell r="GV1137">
            <v>0</v>
          </cell>
          <cell r="GW1137">
            <v>0</v>
          </cell>
          <cell r="GX1137">
            <v>0</v>
          </cell>
          <cell r="GY1137">
            <v>0</v>
          </cell>
          <cell r="GZ1137">
            <v>0</v>
          </cell>
          <cell r="HA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F1137">
            <v>0</v>
          </cell>
          <cell r="HG1137">
            <v>0</v>
          </cell>
          <cell r="HH1137">
            <v>0</v>
          </cell>
          <cell r="HI1137">
            <v>0</v>
          </cell>
          <cell r="HJ1137">
            <v>0</v>
          </cell>
          <cell r="HK1137">
            <v>0</v>
          </cell>
          <cell r="HL1137">
            <v>0</v>
          </cell>
          <cell r="HM1137">
            <v>0</v>
          </cell>
          <cell r="HN1137">
            <v>0</v>
          </cell>
          <cell r="HO1137">
            <v>0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>
            <v>0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B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H1137">
            <v>0</v>
          </cell>
          <cell r="II1137">
            <v>0</v>
          </cell>
          <cell r="IJ1137">
            <v>0</v>
          </cell>
          <cell r="IK1137">
            <v>0</v>
          </cell>
          <cell r="IL1137">
            <v>0</v>
          </cell>
          <cell r="IM1137">
            <v>0</v>
          </cell>
          <cell r="IN1137">
            <v>0</v>
          </cell>
          <cell r="IO1137">
            <v>0</v>
          </cell>
          <cell r="IP1137">
            <v>0</v>
          </cell>
          <cell r="IQ1137">
            <v>0</v>
          </cell>
          <cell r="IR1137">
            <v>0</v>
          </cell>
          <cell r="IS1137">
            <v>0</v>
          </cell>
          <cell r="IT1137">
            <v>0</v>
          </cell>
          <cell r="IU1137">
            <v>0</v>
          </cell>
          <cell r="IV1137">
            <v>0</v>
          </cell>
          <cell r="IW1137">
            <v>0</v>
          </cell>
          <cell r="IX1137">
            <v>0</v>
          </cell>
          <cell r="IY1137">
            <v>0</v>
          </cell>
          <cell r="IZ1137">
            <v>0</v>
          </cell>
          <cell r="JA1137">
            <v>0</v>
          </cell>
          <cell r="JB1137">
            <v>0</v>
          </cell>
          <cell r="JC1137">
            <v>0</v>
          </cell>
          <cell r="JD1137">
            <v>0</v>
          </cell>
          <cell r="JE1137">
            <v>0</v>
          </cell>
          <cell r="JF1137">
            <v>0</v>
          </cell>
          <cell r="JG1137">
            <v>0</v>
          </cell>
          <cell r="JH1137">
            <v>0</v>
          </cell>
          <cell r="JI1137">
            <v>0</v>
          </cell>
          <cell r="JJ1137">
            <v>0</v>
          </cell>
          <cell r="JK1137">
            <v>0</v>
          </cell>
          <cell r="JL1137">
            <v>0</v>
          </cell>
          <cell r="JM1137">
            <v>0</v>
          </cell>
          <cell r="JN1137">
            <v>0</v>
          </cell>
          <cell r="JO1137">
            <v>0</v>
          </cell>
          <cell r="JP1137">
            <v>0</v>
          </cell>
          <cell r="JQ1137">
            <v>0</v>
          </cell>
        </row>
        <row r="1138">
          <cell r="D1138" t="str">
            <v>THM.QF.UTS._.SML.Hill AFB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H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N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U1138">
            <v>0</v>
          </cell>
          <cell r="FV1138">
            <v>0</v>
          </cell>
          <cell r="FW1138">
            <v>0</v>
          </cell>
          <cell r="FX1138">
            <v>0</v>
          </cell>
          <cell r="FY1138">
            <v>0</v>
          </cell>
          <cell r="FZ1138">
            <v>0</v>
          </cell>
          <cell r="GA1138">
            <v>0</v>
          </cell>
          <cell r="GB1138">
            <v>0</v>
          </cell>
          <cell r="GC1138">
            <v>0</v>
          </cell>
          <cell r="GD1138">
            <v>0</v>
          </cell>
          <cell r="GE1138">
            <v>0</v>
          </cell>
          <cell r="GF1138">
            <v>0</v>
          </cell>
          <cell r="GG1138">
            <v>0</v>
          </cell>
          <cell r="GH1138">
            <v>0</v>
          </cell>
          <cell r="GI1138">
            <v>0</v>
          </cell>
          <cell r="GJ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O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T1138">
            <v>0</v>
          </cell>
          <cell r="GU1138">
            <v>0</v>
          </cell>
          <cell r="GV1138">
            <v>0</v>
          </cell>
          <cell r="GW1138">
            <v>0</v>
          </cell>
          <cell r="GX1138">
            <v>0</v>
          </cell>
          <cell r="GY1138">
            <v>0</v>
          </cell>
          <cell r="GZ1138">
            <v>0</v>
          </cell>
          <cell r="HA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F1138">
            <v>0</v>
          </cell>
          <cell r="HG1138">
            <v>0</v>
          </cell>
          <cell r="HH1138">
            <v>0</v>
          </cell>
          <cell r="HI1138">
            <v>0</v>
          </cell>
          <cell r="HJ1138">
            <v>0</v>
          </cell>
          <cell r="HK1138">
            <v>0</v>
          </cell>
          <cell r="HL1138">
            <v>0</v>
          </cell>
          <cell r="HM1138">
            <v>0</v>
          </cell>
          <cell r="HN1138">
            <v>0</v>
          </cell>
          <cell r="HO1138">
            <v>0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>
            <v>0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B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H1138">
            <v>0</v>
          </cell>
          <cell r="II1138">
            <v>0</v>
          </cell>
          <cell r="IJ1138">
            <v>0</v>
          </cell>
          <cell r="IK1138">
            <v>0</v>
          </cell>
          <cell r="IL1138">
            <v>0</v>
          </cell>
          <cell r="IM1138">
            <v>0</v>
          </cell>
          <cell r="IN1138">
            <v>0</v>
          </cell>
          <cell r="IO1138">
            <v>0</v>
          </cell>
          <cell r="IP1138">
            <v>0</v>
          </cell>
          <cell r="IQ1138">
            <v>0</v>
          </cell>
          <cell r="IR1138">
            <v>0</v>
          </cell>
          <cell r="IS1138">
            <v>0</v>
          </cell>
          <cell r="IT1138">
            <v>0</v>
          </cell>
          <cell r="IU1138">
            <v>0</v>
          </cell>
          <cell r="IV1138">
            <v>0</v>
          </cell>
          <cell r="IW1138">
            <v>0</v>
          </cell>
          <cell r="IX1138">
            <v>0</v>
          </cell>
          <cell r="IY1138">
            <v>0</v>
          </cell>
          <cell r="IZ1138">
            <v>0</v>
          </cell>
          <cell r="JA1138">
            <v>0</v>
          </cell>
          <cell r="JB1138">
            <v>0</v>
          </cell>
          <cell r="JC1138">
            <v>0</v>
          </cell>
          <cell r="JD1138">
            <v>0</v>
          </cell>
          <cell r="JE1138">
            <v>0</v>
          </cell>
          <cell r="JF1138">
            <v>0</v>
          </cell>
          <cell r="JG1138">
            <v>0</v>
          </cell>
          <cell r="JH1138">
            <v>0</v>
          </cell>
          <cell r="JI1138">
            <v>0</v>
          </cell>
          <cell r="JJ1138">
            <v>0</v>
          </cell>
          <cell r="JK1138">
            <v>0</v>
          </cell>
          <cell r="JL1138">
            <v>0</v>
          </cell>
          <cell r="JM1138">
            <v>0</v>
          </cell>
          <cell r="JN1138">
            <v>0</v>
          </cell>
          <cell r="JO1138">
            <v>0</v>
          </cell>
          <cell r="JP1138">
            <v>0</v>
          </cell>
          <cell r="JQ1138">
            <v>0</v>
          </cell>
        </row>
        <row r="1139">
          <cell r="D1139" t="str">
            <v>THM.QF.WMV._.SML.RES Ag-Oak Lea BG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H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N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U1139">
            <v>0</v>
          </cell>
          <cell r="FV1139">
            <v>0</v>
          </cell>
          <cell r="FW1139">
            <v>0</v>
          </cell>
          <cell r="FX1139">
            <v>0</v>
          </cell>
          <cell r="FY1139">
            <v>0</v>
          </cell>
          <cell r="FZ1139">
            <v>0</v>
          </cell>
          <cell r="GA1139">
            <v>0</v>
          </cell>
          <cell r="GB1139">
            <v>0</v>
          </cell>
          <cell r="GC1139">
            <v>0</v>
          </cell>
          <cell r="GD1139">
            <v>0</v>
          </cell>
          <cell r="GE1139">
            <v>0</v>
          </cell>
          <cell r="GF1139">
            <v>0</v>
          </cell>
          <cell r="GG1139">
            <v>0</v>
          </cell>
          <cell r="GH1139">
            <v>0</v>
          </cell>
          <cell r="GI1139">
            <v>0</v>
          </cell>
          <cell r="GJ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O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T1139">
            <v>0</v>
          </cell>
          <cell r="GU1139">
            <v>0</v>
          </cell>
          <cell r="GV1139">
            <v>0</v>
          </cell>
          <cell r="GW1139">
            <v>0</v>
          </cell>
          <cell r="GX1139">
            <v>0</v>
          </cell>
          <cell r="GY1139">
            <v>0</v>
          </cell>
          <cell r="GZ1139">
            <v>0</v>
          </cell>
          <cell r="HA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F1139">
            <v>0</v>
          </cell>
          <cell r="HG1139">
            <v>0</v>
          </cell>
          <cell r="HH1139">
            <v>0</v>
          </cell>
          <cell r="HI1139">
            <v>0</v>
          </cell>
          <cell r="HJ1139">
            <v>0</v>
          </cell>
          <cell r="HK1139">
            <v>0</v>
          </cell>
          <cell r="HL1139">
            <v>0</v>
          </cell>
          <cell r="HM1139">
            <v>0</v>
          </cell>
          <cell r="HN1139">
            <v>0</v>
          </cell>
          <cell r="HO1139">
            <v>0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>
            <v>0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B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H1139">
            <v>0</v>
          </cell>
          <cell r="II1139">
            <v>0</v>
          </cell>
          <cell r="IJ1139">
            <v>0</v>
          </cell>
          <cell r="IK1139">
            <v>0</v>
          </cell>
          <cell r="IL1139">
            <v>0</v>
          </cell>
          <cell r="IM1139">
            <v>0</v>
          </cell>
          <cell r="IN1139">
            <v>0</v>
          </cell>
          <cell r="IO1139">
            <v>0</v>
          </cell>
          <cell r="IP1139">
            <v>0</v>
          </cell>
          <cell r="IQ1139">
            <v>0</v>
          </cell>
          <cell r="IR1139">
            <v>0</v>
          </cell>
          <cell r="IS1139">
            <v>0</v>
          </cell>
          <cell r="IT1139">
            <v>0</v>
          </cell>
          <cell r="IU1139">
            <v>0</v>
          </cell>
          <cell r="IV1139">
            <v>0</v>
          </cell>
          <cell r="IW1139">
            <v>0</v>
          </cell>
          <cell r="IX1139">
            <v>0</v>
          </cell>
          <cell r="IY1139">
            <v>0</v>
          </cell>
          <cell r="IZ1139">
            <v>0</v>
          </cell>
          <cell r="JA1139">
            <v>0</v>
          </cell>
          <cell r="JB1139">
            <v>0</v>
          </cell>
          <cell r="JC1139">
            <v>0</v>
          </cell>
          <cell r="JD1139">
            <v>0</v>
          </cell>
          <cell r="JE1139">
            <v>0</v>
          </cell>
          <cell r="JF1139">
            <v>0</v>
          </cell>
          <cell r="JG1139">
            <v>0</v>
          </cell>
          <cell r="JH1139">
            <v>0</v>
          </cell>
          <cell r="JI1139">
            <v>0</v>
          </cell>
          <cell r="JJ1139">
            <v>0</v>
          </cell>
          <cell r="JK1139">
            <v>0</v>
          </cell>
          <cell r="JL1139">
            <v>0</v>
          </cell>
          <cell r="JM1139">
            <v>0</v>
          </cell>
          <cell r="JN1139">
            <v>0</v>
          </cell>
          <cell r="JO1139">
            <v>0</v>
          </cell>
          <cell r="JP1139">
            <v>0</v>
          </cell>
          <cell r="JQ1139">
            <v>0</v>
          </cell>
        </row>
        <row r="1140">
          <cell r="D1140" t="str">
            <v>THM.QF.WOR._.SML.TMF BioF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H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N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U1140">
            <v>0</v>
          </cell>
          <cell r="FV1140">
            <v>0</v>
          </cell>
          <cell r="FW1140">
            <v>0</v>
          </cell>
          <cell r="FX1140">
            <v>0</v>
          </cell>
          <cell r="FY1140">
            <v>0</v>
          </cell>
          <cell r="FZ1140">
            <v>0</v>
          </cell>
          <cell r="GA1140">
            <v>0</v>
          </cell>
          <cell r="GB1140">
            <v>0</v>
          </cell>
          <cell r="GC1140">
            <v>0</v>
          </cell>
          <cell r="GD1140">
            <v>0</v>
          </cell>
          <cell r="GE1140">
            <v>0</v>
          </cell>
          <cell r="GF1140">
            <v>0</v>
          </cell>
          <cell r="GG1140">
            <v>0</v>
          </cell>
          <cell r="GH1140">
            <v>0</v>
          </cell>
          <cell r="GI1140">
            <v>0</v>
          </cell>
          <cell r="GJ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O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T1140">
            <v>0</v>
          </cell>
          <cell r="GU1140">
            <v>0</v>
          </cell>
          <cell r="GV1140">
            <v>0</v>
          </cell>
          <cell r="GW1140">
            <v>0</v>
          </cell>
          <cell r="GX1140">
            <v>0</v>
          </cell>
          <cell r="GY1140">
            <v>0</v>
          </cell>
          <cell r="GZ1140">
            <v>0</v>
          </cell>
          <cell r="HA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F1140">
            <v>0</v>
          </cell>
          <cell r="HG1140">
            <v>0</v>
          </cell>
          <cell r="HH1140">
            <v>0</v>
          </cell>
          <cell r="HI1140">
            <v>0</v>
          </cell>
          <cell r="HJ1140">
            <v>0</v>
          </cell>
          <cell r="HK1140">
            <v>0</v>
          </cell>
          <cell r="HL1140">
            <v>0</v>
          </cell>
          <cell r="HM1140">
            <v>0</v>
          </cell>
          <cell r="HN1140">
            <v>0</v>
          </cell>
          <cell r="HO1140">
            <v>0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>
            <v>0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B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H1140">
            <v>0</v>
          </cell>
          <cell r="II1140">
            <v>0</v>
          </cell>
          <cell r="IJ1140">
            <v>0</v>
          </cell>
          <cell r="IK1140">
            <v>0</v>
          </cell>
          <cell r="IL1140">
            <v>0</v>
          </cell>
          <cell r="IM1140">
            <v>0</v>
          </cell>
          <cell r="IN1140">
            <v>0</v>
          </cell>
          <cell r="IO1140">
            <v>0</v>
          </cell>
          <cell r="IP1140">
            <v>0</v>
          </cell>
          <cell r="IQ1140">
            <v>0</v>
          </cell>
          <cell r="IR1140">
            <v>0</v>
          </cell>
          <cell r="IS1140">
            <v>0</v>
          </cell>
          <cell r="IT1140">
            <v>0</v>
          </cell>
          <cell r="IU1140">
            <v>0</v>
          </cell>
          <cell r="IV1140">
            <v>0</v>
          </cell>
          <cell r="IW1140">
            <v>0</v>
          </cell>
          <cell r="IX1140">
            <v>0</v>
          </cell>
          <cell r="IY1140">
            <v>0</v>
          </cell>
          <cell r="IZ1140">
            <v>0</v>
          </cell>
          <cell r="JA1140">
            <v>0</v>
          </cell>
          <cell r="JB1140">
            <v>0</v>
          </cell>
          <cell r="JC1140">
            <v>0</v>
          </cell>
          <cell r="JD1140">
            <v>0</v>
          </cell>
          <cell r="JE1140">
            <v>0</v>
          </cell>
          <cell r="JF1140">
            <v>0</v>
          </cell>
          <cell r="JG1140">
            <v>0</v>
          </cell>
          <cell r="JH1140">
            <v>0</v>
          </cell>
          <cell r="JI1140">
            <v>0</v>
          </cell>
          <cell r="JJ1140">
            <v>0</v>
          </cell>
          <cell r="JK1140">
            <v>0</v>
          </cell>
          <cell r="JL1140">
            <v>0</v>
          </cell>
          <cell r="JM1140">
            <v>0</v>
          </cell>
          <cell r="JN1140">
            <v>0</v>
          </cell>
          <cell r="JO1140">
            <v>0</v>
          </cell>
          <cell r="JP1140">
            <v>0</v>
          </cell>
          <cell r="JQ1140">
            <v>0</v>
          </cell>
        </row>
        <row r="1141">
          <cell r="D1141" t="str">
            <v>GEO.QF.GOE._.SML.BYU-Idaho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H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N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U1141">
            <v>0</v>
          </cell>
          <cell r="FV1141">
            <v>0</v>
          </cell>
          <cell r="FW1141">
            <v>0</v>
          </cell>
          <cell r="FX1141">
            <v>0</v>
          </cell>
          <cell r="FY1141">
            <v>0</v>
          </cell>
          <cell r="FZ1141">
            <v>0</v>
          </cell>
          <cell r="GA1141">
            <v>0</v>
          </cell>
          <cell r="GB1141">
            <v>0</v>
          </cell>
          <cell r="GC1141">
            <v>0</v>
          </cell>
          <cell r="GD1141">
            <v>0</v>
          </cell>
          <cell r="GE1141">
            <v>0</v>
          </cell>
          <cell r="GF1141">
            <v>0</v>
          </cell>
          <cell r="GG1141">
            <v>0</v>
          </cell>
          <cell r="GH1141">
            <v>0</v>
          </cell>
          <cell r="GI1141">
            <v>0</v>
          </cell>
          <cell r="GJ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O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T1141">
            <v>0</v>
          </cell>
          <cell r="GU1141">
            <v>0</v>
          </cell>
          <cell r="GV1141">
            <v>0</v>
          </cell>
          <cell r="GW1141">
            <v>0</v>
          </cell>
          <cell r="GX1141">
            <v>0</v>
          </cell>
          <cell r="GY1141">
            <v>0</v>
          </cell>
          <cell r="GZ1141">
            <v>0</v>
          </cell>
          <cell r="HA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F1141">
            <v>0</v>
          </cell>
          <cell r="HG1141">
            <v>0</v>
          </cell>
          <cell r="HH1141">
            <v>0</v>
          </cell>
          <cell r="HI1141">
            <v>0</v>
          </cell>
          <cell r="HJ1141">
            <v>0</v>
          </cell>
          <cell r="HK1141">
            <v>0</v>
          </cell>
          <cell r="HL1141">
            <v>0</v>
          </cell>
          <cell r="HM1141">
            <v>0</v>
          </cell>
          <cell r="HN1141">
            <v>0</v>
          </cell>
          <cell r="HO1141">
            <v>0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>
            <v>0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B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H1141">
            <v>0</v>
          </cell>
          <cell r="II1141">
            <v>0</v>
          </cell>
          <cell r="IJ1141">
            <v>0</v>
          </cell>
          <cell r="IK1141">
            <v>0</v>
          </cell>
          <cell r="IL1141">
            <v>0</v>
          </cell>
          <cell r="IM1141">
            <v>0</v>
          </cell>
          <cell r="IN1141">
            <v>0</v>
          </cell>
          <cell r="IO1141">
            <v>0</v>
          </cell>
          <cell r="IP1141">
            <v>0</v>
          </cell>
          <cell r="IQ1141">
            <v>0</v>
          </cell>
          <cell r="IR1141">
            <v>0</v>
          </cell>
          <cell r="IS1141">
            <v>0</v>
          </cell>
          <cell r="IT1141">
            <v>0</v>
          </cell>
          <cell r="IU1141">
            <v>0</v>
          </cell>
          <cell r="IV1141">
            <v>0</v>
          </cell>
          <cell r="IW1141">
            <v>0</v>
          </cell>
          <cell r="IX1141">
            <v>0</v>
          </cell>
          <cell r="IY1141">
            <v>0</v>
          </cell>
          <cell r="IZ1141">
            <v>0</v>
          </cell>
          <cell r="JA1141">
            <v>0</v>
          </cell>
          <cell r="JB1141">
            <v>0</v>
          </cell>
          <cell r="JC1141">
            <v>0</v>
          </cell>
          <cell r="JD1141">
            <v>0</v>
          </cell>
          <cell r="JE1141">
            <v>0</v>
          </cell>
          <cell r="JF1141">
            <v>0</v>
          </cell>
          <cell r="JG1141">
            <v>0</v>
          </cell>
          <cell r="JH1141">
            <v>0</v>
          </cell>
          <cell r="JI1141">
            <v>0</v>
          </cell>
          <cell r="JJ1141">
            <v>0</v>
          </cell>
          <cell r="JK1141">
            <v>0</v>
          </cell>
          <cell r="JL1141">
            <v>0</v>
          </cell>
          <cell r="JM1141">
            <v>0</v>
          </cell>
          <cell r="JN1141">
            <v>0</v>
          </cell>
          <cell r="JO1141">
            <v>0</v>
          </cell>
          <cell r="JP1141">
            <v>0</v>
          </cell>
          <cell r="JQ1141">
            <v>0</v>
          </cell>
        </row>
        <row r="1142">
          <cell r="D1142" t="str">
            <v>GEO.QF.SOR._.SML.OIT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H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N1142">
            <v>0</v>
          </cell>
          <cell r="FO1142">
            <v>0</v>
          </cell>
          <cell r="FP1142">
            <v>0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U1142">
            <v>0</v>
          </cell>
          <cell r="FV1142">
            <v>0</v>
          </cell>
          <cell r="FW1142">
            <v>0</v>
          </cell>
          <cell r="FX1142">
            <v>0</v>
          </cell>
          <cell r="FY1142">
            <v>0</v>
          </cell>
          <cell r="FZ1142">
            <v>0</v>
          </cell>
          <cell r="GA1142">
            <v>0</v>
          </cell>
          <cell r="GB1142">
            <v>0</v>
          </cell>
          <cell r="GC1142">
            <v>0</v>
          </cell>
          <cell r="GD1142">
            <v>0</v>
          </cell>
          <cell r="GE1142">
            <v>0</v>
          </cell>
          <cell r="GF1142">
            <v>0</v>
          </cell>
          <cell r="GG1142">
            <v>0</v>
          </cell>
          <cell r="GH1142">
            <v>0</v>
          </cell>
          <cell r="GI1142">
            <v>0</v>
          </cell>
          <cell r="GJ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O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T1142">
            <v>0</v>
          </cell>
          <cell r="GU1142">
            <v>0</v>
          </cell>
          <cell r="GV1142">
            <v>0</v>
          </cell>
          <cell r="GW1142">
            <v>0</v>
          </cell>
          <cell r="GX1142">
            <v>0</v>
          </cell>
          <cell r="GY1142">
            <v>0</v>
          </cell>
          <cell r="GZ1142">
            <v>0</v>
          </cell>
          <cell r="HA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F1142">
            <v>0</v>
          </cell>
          <cell r="HG1142">
            <v>0</v>
          </cell>
          <cell r="HH1142">
            <v>0</v>
          </cell>
          <cell r="HI1142">
            <v>0</v>
          </cell>
          <cell r="HJ1142">
            <v>0</v>
          </cell>
          <cell r="HK1142">
            <v>0</v>
          </cell>
          <cell r="HL1142">
            <v>0</v>
          </cell>
          <cell r="HM1142">
            <v>0</v>
          </cell>
          <cell r="HN1142">
            <v>0</v>
          </cell>
          <cell r="HO1142">
            <v>0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>
            <v>0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B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H1142">
            <v>0</v>
          </cell>
          <cell r="II1142">
            <v>0</v>
          </cell>
          <cell r="IJ1142">
            <v>0</v>
          </cell>
          <cell r="IK1142">
            <v>0</v>
          </cell>
          <cell r="IL1142">
            <v>0</v>
          </cell>
          <cell r="IM1142">
            <v>0</v>
          </cell>
          <cell r="IN1142">
            <v>0</v>
          </cell>
          <cell r="IO1142">
            <v>0</v>
          </cell>
          <cell r="IP1142">
            <v>0</v>
          </cell>
          <cell r="IQ1142">
            <v>0</v>
          </cell>
          <cell r="IR1142">
            <v>0</v>
          </cell>
          <cell r="IS1142">
            <v>0</v>
          </cell>
          <cell r="IT1142">
            <v>0</v>
          </cell>
          <cell r="IU1142">
            <v>0</v>
          </cell>
          <cell r="IV1142">
            <v>0</v>
          </cell>
          <cell r="IW1142">
            <v>0</v>
          </cell>
          <cell r="IX1142">
            <v>0</v>
          </cell>
          <cell r="IY1142">
            <v>0</v>
          </cell>
          <cell r="IZ1142">
            <v>0</v>
          </cell>
          <cell r="JA1142">
            <v>0</v>
          </cell>
          <cell r="JB1142">
            <v>0</v>
          </cell>
          <cell r="JC1142">
            <v>0</v>
          </cell>
          <cell r="JD1142">
            <v>0</v>
          </cell>
          <cell r="JE1142">
            <v>0</v>
          </cell>
          <cell r="JF1142">
            <v>0</v>
          </cell>
          <cell r="JG1142">
            <v>0</v>
          </cell>
          <cell r="JH1142">
            <v>0</v>
          </cell>
          <cell r="JI1142">
            <v>0</v>
          </cell>
          <cell r="JJ1142">
            <v>0</v>
          </cell>
          <cell r="JK1142">
            <v>0</v>
          </cell>
          <cell r="JL1142">
            <v>0</v>
          </cell>
          <cell r="JM1142">
            <v>0</v>
          </cell>
          <cell r="JN1142">
            <v>0</v>
          </cell>
          <cell r="JO1142">
            <v>0</v>
          </cell>
          <cell r="JP1142">
            <v>0</v>
          </cell>
          <cell r="JQ1142">
            <v>0</v>
          </cell>
        </row>
        <row r="1143">
          <cell r="D1143" t="str">
            <v>GEO.QF.WMV._.SML.OSU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E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O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T1143">
            <v>0</v>
          </cell>
          <cell r="GU1143">
            <v>0</v>
          </cell>
          <cell r="GV1143">
            <v>0</v>
          </cell>
          <cell r="GW1143">
            <v>0</v>
          </cell>
          <cell r="GX1143">
            <v>0</v>
          </cell>
          <cell r="GY1143">
            <v>0</v>
          </cell>
          <cell r="GZ1143">
            <v>0</v>
          </cell>
          <cell r="HA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F1143">
            <v>0</v>
          </cell>
          <cell r="HG1143">
            <v>0</v>
          </cell>
          <cell r="HH1143">
            <v>0</v>
          </cell>
          <cell r="HI1143">
            <v>0</v>
          </cell>
          <cell r="HJ1143">
            <v>0</v>
          </cell>
          <cell r="HK1143">
            <v>0</v>
          </cell>
          <cell r="HL1143">
            <v>0</v>
          </cell>
          <cell r="HM1143">
            <v>0</v>
          </cell>
          <cell r="HN1143">
            <v>0</v>
          </cell>
          <cell r="HO1143">
            <v>0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>
            <v>0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B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H1143">
            <v>0</v>
          </cell>
          <cell r="II1143">
            <v>0</v>
          </cell>
          <cell r="IJ1143">
            <v>0</v>
          </cell>
          <cell r="IK1143">
            <v>0</v>
          </cell>
          <cell r="IL1143">
            <v>0</v>
          </cell>
          <cell r="IM1143">
            <v>0</v>
          </cell>
          <cell r="IN1143">
            <v>0</v>
          </cell>
          <cell r="IO1143">
            <v>0</v>
          </cell>
          <cell r="IP1143">
            <v>0</v>
          </cell>
          <cell r="IQ1143">
            <v>0</v>
          </cell>
          <cell r="IR1143">
            <v>0</v>
          </cell>
          <cell r="IS1143">
            <v>0</v>
          </cell>
          <cell r="IT1143">
            <v>0</v>
          </cell>
          <cell r="IU1143">
            <v>0</v>
          </cell>
          <cell r="IV1143">
            <v>0</v>
          </cell>
          <cell r="IW1143">
            <v>0</v>
          </cell>
          <cell r="IX1143">
            <v>0</v>
          </cell>
          <cell r="IY1143">
            <v>0</v>
          </cell>
          <cell r="IZ1143">
            <v>0</v>
          </cell>
          <cell r="JA1143">
            <v>0</v>
          </cell>
          <cell r="JB1143">
            <v>0</v>
          </cell>
          <cell r="JC1143">
            <v>0</v>
          </cell>
          <cell r="JD1143">
            <v>0</v>
          </cell>
          <cell r="JE1143">
            <v>0</v>
          </cell>
          <cell r="JF1143">
            <v>0</v>
          </cell>
          <cell r="JG1143">
            <v>0</v>
          </cell>
          <cell r="JH1143">
            <v>0</v>
          </cell>
          <cell r="JI1143">
            <v>0</v>
          </cell>
          <cell r="JJ1143">
            <v>0</v>
          </cell>
          <cell r="JK1143">
            <v>0</v>
          </cell>
          <cell r="JL1143">
            <v>0</v>
          </cell>
          <cell r="JM1143">
            <v>0</v>
          </cell>
          <cell r="JN1143">
            <v>0</v>
          </cell>
          <cell r="JO1143">
            <v>0</v>
          </cell>
          <cell r="JP1143">
            <v>0</v>
          </cell>
          <cell r="JQ1143">
            <v>0</v>
          </cell>
        </row>
        <row r="1144">
          <cell r="D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E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O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T1144">
            <v>0</v>
          </cell>
          <cell r="GU1144">
            <v>0</v>
          </cell>
          <cell r="GV1144">
            <v>0</v>
          </cell>
          <cell r="GW1144">
            <v>0</v>
          </cell>
          <cell r="GX1144">
            <v>0</v>
          </cell>
          <cell r="GY1144">
            <v>0</v>
          </cell>
          <cell r="GZ1144">
            <v>0</v>
          </cell>
          <cell r="HA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F1144">
            <v>0</v>
          </cell>
          <cell r="HG1144">
            <v>0</v>
          </cell>
          <cell r="HH1144">
            <v>0</v>
          </cell>
          <cell r="HI1144">
            <v>0</v>
          </cell>
          <cell r="HJ1144">
            <v>0</v>
          </cell>
          <cell r="HK1144">
            <v>0</v>
          </cell>
          <cell r="HL1144">
            <v>0</v>
          </cell>
          <cell r="HM1144">
            <v>0</v>
          </cell>
          <cell r="HN1144">
            <v>0</v>
          </cell>
          <cell r="HO1144">
            <v>0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>
            <v>0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B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H1144">
            <v>0</v>
          </cell>
          <cell r="II1144">
            <v>0</v>
          </cell>
          <cell r="IJ1144">
            <v>0</v>
          </cell>
          <cell r="IK1144">
            <v>0</v>
          </cell>
          <cell r="IL1144">
            <v>0</v>
          </cell>
          <cell r="IM1144">
            <v>0</v>
          </cell>
          <cell r="IN1144">
            <v>0</v>
          </cell>
          <cell r="IO1144">
            <v>0</v>
          </cell>
          <cell r="IP1144">
            <v>0</v>
          </cell>
          <cell r="IQ1144">
            <v>0</v>
          </cell>
          <cell r="IR1144">
            <v>0</v>
          </cell>
          <cell r="IS1144">
            <v>0</v>
          </cell>
          <cell r="IT1144">
            <v>0</v>
          </cell>
          <cell r="IU1144">
            <v>0</v>
          </cell>
          <cell r="IV1144">
            <v>0</v>
          </cell>
          <cell r="IW1144">
            <v>0</v>
          </cell>
          <cell r="IX1144">
            <v>0</v>
          </cell>
          <cell r="IY1144">
            <v>0</v>
          </cell>
          <cell r="IZ1144">
            <v>0</v>
          </cell>
          <cell r="JA1144">
            <v>0</v>
          </cell>
          <cell r="JB1144">
            <v>0</v>
          </cell>
          <cell r="JC1144">
            <v>0</v>
          </cell>
          <cell r="JD1144">
            <v>0</v>
          </cell>
          <cell r="JE1144">
            <v>0</v>
          </cell>
          <cell r="JF1144">
            <v>0</v>
          </cell>
          <cell r="JG1144">
            <v>0</v>
          </cell>
          <cell r="JH1144">
            <v>0</v>
          </cell>
          <cell r="JI1144">
            <v>0</v>
          </cell>
          <cell r="JJ1144">
            <v>0</v>
          </cell>
          <cell r="JK1144">
            <v>0</v>
          </cell>
          <cell r="JL1144">
            <v>0</v>
          </cell>
          <cell r="JM1144">
            <v>0</v>
          </cell>
          <cell r="JN1144">
            <v>0</v>
          </cell>
          <cell r="JO1144">
            <v>0</v>
          </cell>
          <cell r="JP1144">
            <v>0</v>
          </cell>
          <cell r="JQ1144">
            <v>0</v>
          </cell>
        </row>
        <row r="1145">
          <cell r="D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E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O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T1145">
            <v>0</v>
          </cell>
          <cell r="GU1145">
            <v>0</v>
          </cell>
          <cell r="GV1145">
            <v>0</v>
          </cell>
          <cell r="GW1145">
            <v>0</v>
          </cell>
          <cell r="GX1145">
            <v>0</v>
          </cell>
          <cell r="GY1145">
            <v>0</v>
          </cell>
          <cell r="GZ1145">
            <v>0</v>
          </cell>
          <cell r="HA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F1145">
            <v>0</v>
          </cell>
          <cell r="HG1145">
            <v>0</v>
          </cell>
          <cell r="HH1145">
            <v>0</v>
          </cell>
          <cell r="HI1145">
            <v>0</v>
          </cell>
          <cell r="HJ1145">
            <v>0</v>
          </cell>
          <cell r="HK1145">
            <v>0</v>
          </cell>
          <cell r="HL1145">
            <v>0</v>
          </cell>
          <cell r="HM1145">
            <v>0</v>
          </cell>
          <cell r="HN1145">
            <v>0</v>
          </cell>
          <cell r="HO1145">
            <v>0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>
            <v>0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B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H1145">
            <v>0</v>
          </cell>
          <cell r="II1145">
            <v>0</v>
          </cell>
          <cell r="IJ1145">
            <v>0</v>
          </cell>
          <cell r="IK1145">
            <v>0</v>
          </cell>
          <cell r="IL1145">
            <v>0</v>
          </cell>
          <cell r="IM1145">
            <v>0</v>
          </cell>
          <cell r="IN1145">
            <v>0</v>
          </cell>
          <cell r="IO1145">
            <v>0</v>
          </cell>
          <cell r="IP1145">
            <v>0</v>
          </cell>
          <cell r="IQ1145">
            <v>0</v>
          </cell>
          <cell r="IR1145">
            <v>0</v>
          </cell>
          <cell r="IS1145">
            <v>0</v>
          </cell>
          <cell r="IT1145">
            <v>0</v>
          </cell>
          <cell r="IU1145">
            <v>0</v>
          </cell>
          <cell r="IV1145">
            <v>0</v>
          </cell>
          <cell r="IW1145">
            <v>0</v>
          </cell>
          <cell r="IX1145">
            <v>0</v>
          </cell>
          <cell r="IY1145">
            <v>0</v>
          </cell>
          <cell r="IZ1145">
            <v>0</v>
          </cell>
          <cell r="JA1145">
            <v>0</v>
          </cell>
          <cell r="JB1145">
            <v>0</v>
          </cell>
          <cell r="JC1145">
            <v>0</v>
          </cell>
          <cell r="JD1145">
            <v>0</v>
          </cell>
          <cell r="JE1145">
            <v>0</v>
          </cell>
          <cell r="JF1145">
            <v>0</v>
          </cell>
          <cell r="JG1145">
            <v>0</v>
          </cell>
          <cell r="JH1145">
            <v>0</v>
          </cell>
          <cell r="JI1145">
            <v>0</v>
          </cell>
          <cell r="JJ1145">
            <v>0</v>
          </cell>
          <cell r="JK1145">
            <v>0</v>
          </cell>
          <cell r="JL1145">
            <v>0</v>
          </cell>
          <cell r="JM1145">
            <v>0</v>
          </cell>
          <cell r="JN1145">
            <v>0</v>
          </cell>
          <cell r="JO1145">
            <v>0</v>
          </cell>
          <cell r="JP1145">
            <v>0</v>
          </cell>
          <cell r="JQ1145">
            <v>0</v>
          </cell>
        </row>
        <row r="1146">
          <cell r="D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E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O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T1146">
            <v>0</v>
          </cell>
          <cell r="GU1146">
            <v>0</v>
          </cell>
          <cell r="GV1146">
            <v>0</v>
          </cell>
          <cell r="GW1146">
            <v>0</v>
          </cell>
          <cell r="GX1146">
            <v>0</v>
          </cell>
          <cell r="GY1146">
            <v>0</v>
          </cell>
          <cell r="GZ1146">
            <v>0</v>
          </cell>
          <cell r="HA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F1146">
            <v>0</v>
          </cell>
          <cell r="HG1146">
            <v>0</v>
          </cell>
          <cell r="HH1146">
            <v>0</v>
          </cell>
          <cell r="HI1146">
            <v>0</v>
          </cell>
          <cell r="HJ1146">
            <v>0</v>
          </cell>
          <cell r="HK1146">
            <v>0</v>
          </cell>
          <cell r="HL1146">
            <v>0</v>
          </cell>
          <cell r="HM1146">
            <v>0</v>
          </cell>
          <cell r="HN1146">
            <v>0</v>
          </cell>
          <cell r="HO1146">
            <v>0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>
            <v>0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B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H1146">
            <v>0</v>
          </cell>
          <cell r="II1146">
            <v>0</v>
          </cell>
          <cell r="IJ1146">
            <v>0</v>
          </cell>
          <cell r="IK1146">
            <v>0</v>
          </cell>
          <cell r="IL1146">
            <v>0</v>
          </cell>
          <cell r="IM1146">
            <v>0</v>
          </cell>
          <cell r="IN1146">
            <v>0</v>
          </cell>
          <cell r="IO1146">
            <v>0</v>
          </cell>
          <cell r="IP1146">
            <v>0</v>
          </cell>
          <cell r="IQ1146">
            <v>0</v>
          </cell>
          <cell r="IR1146">
            <v>0</v>
          </cell>
          <cell r="IS1146">
            <v>0</v>
          </cell>
          <cell r="IT1146">
            <v>0</v>
          </cell>
          <cell r="IU1146">
            <v>0</v>
          </cell>
          <cell r="IV1146">
            <v>0</v>
          </cell>
          <cell r="IW1146">
            <v>0</v>
          </cell>
          <cell r="IX1146">
            <v>0</v>
          </cell>
          <cell r="IY1146">
            <v>0</v>
          </cell>
          <cell r="IZ1146">
            <v>0</v>
          </cell>
          <cell r="JA1146">
            <v>0</v>
          </cell>
          <cell r="JB1146">
            <v>0</v>
          </cell>
          <cell r="JC1146">
            <v>0</v>
          </cell>
          <cell r="JD1146">
            <v>0</v>
          </cell>
          <cell r="JE1146">
            <v>0</v>
          </cell>
          <cell r="JF1146">
            <v>0</v>
          </cell>
          <cell r="JG1146">
            <v>0</v>
          </cell>
          <cell r="JH1146">
            <v>0</v>
          </cell>
          <cell r="JI1146">
            <v>0</v>
          </cell>
          <cell r="JJ1146">
            <v>0</v>
          </cell>
          <cell r="JK1146">
            <v>0</v>
          </cell>
          <cell r="JL1146">
            <v>0</v>
          </cell>
          <cell r="JM1146">
            <v>0</v>
          </cell>
          <cell r="JN1146">
            <v>0</v>
          </cell>
          <cell r="JO1146">
            <v>0</v>
          </cell>
          <cell r="JP1146">
            <v>0</v>
          </cell>
          <cell r="JQ1146">
            <v>0</v>
          </cell>
        </row>
        <row r="1147">
          <cell r="D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E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O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T1147">
            <v>0</v>
          </cell>
          <cell r="GU1147">
            <v>0</v>
          </cell>
          <cell r="GV1147">
            <v>0</v>
          </cell>
          <cell r="GW1147">
            <v>0</v>
          </cell>
          <cell r="GX1147">
            <v>0</v>
          </cell>
          <cell r="GY1147">
            <v>0</v>
          </cell>
          <cell r="GZ1147">
            <v>0</v>
          </cell>
          <cell r="HA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F1147">
            <v>0</v>
          </cell>
          <cell r="HG1147">
            <v>0</v>
          </cell>
          <cell r="HH1147">
            <v>0</v>
          </cell>
          <cell r="HI1147">
            <v>0</v>
          </cell>
          <cell r="HJ1147">
            <v>0</v>
          </cell>
          <cell r="HK1147">
            <v>0</v>
          </cell>
          <cell r="HL1147">
            <v>0</v>
          </cell>
          <cell r="HM1147">
            <v>0</v>
          </cell>
          <cell r="HN1147">
            <v>0</v>
          </cell>
          <cell r="HO1147">
            <v>0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>
            <v>0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B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H1147">
            <v>0</v>
          </cell>
          <cell r="II1147">
            <v>0</v>
          </cell>
          <cell r="IJ1147">
            <v>0</v>
          </cell>
          <cell r="IK1147">
            <v>0</v>
          </cell>
          <cell r="IL1147">
            <v>0</v>
          </cell>
          <cell r="IM1147">
            <v>0</v>
          </cell>
          <cell r="IN1147">
            <v>0</v>
          </cell>
          <cell r="IO1147">
            <v>0</v>
          </cell>
          <cell r="IP1147">
            <v>0</v>
          </cell>
          <cell r="IQ1147">
            <v>0</v>
          </cell>
          <cell r="IR1147">
            <v>0</v>
          </cell>
          <cell r="IS1147">
            <v>0</v>
          </cell>
          <cell r="IT1147">
            <v>0</v>
          </cell>
          <cell r="IU1147">
            <v>0</v>
          </cell>
          <cell r="IV1147">
            <v>0</v>
          </cell>
          <cell r="IW1147">
            <v>0</v>
          </cell>
          <cell r="IX1147">
            <v>0</v>
          </cell>
          <cell r="IY1147">
            <v>0</v>
          </cell>
          <cell r="IZ1147">
            <v>0</v>
          </cell>
          <cell r="JA1147">
            <v>0</v>
          </cell>
          <cell r="JB1147">
            <v>0</v>
          </cell>
          <cell r="JC1147">
            <v>0</v>
          </cell>
          <cell r="JD1147">
            <v>0</v>
          </cell>
          <cell r="JE1147">
            <v>0</v>
          </cell>
          <cell r="JF1147">
            <v>0</v>
          </cell>
          <cell r="JG1147">
            <v>0</v>
          </cell>
          <cell r="JH1147">
            <v>0</v>
          </cell>
          <cell r="JI1147">
            <v>0</v>
          </cell>
          <cell r="JJ1147">
            <v>0</v>
          </cell>
          <cell r="JK1147">
            <v>0</v>
          </cell>
          <cell r="JL1147">
            <v>0</v>
          </cell>
          <cell r="JM1147">
            <v>0</v>
          </cell>
          <cell r="JN1147">
            <v>0</v>
          </cell>
          <cell r="JO1147">
            <v>0</v>
          </cell>
          <cell r="JP1147">
            <v>0</v>
          </cell>
          <cell r="JQ1147">
            <v>0</v>
          </cell>
        </row>
        <row r="1148">
          <cell r="D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E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O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T1148">
            <v>0</v>
          </cell>
          <cell r="GU1148">
            <v>0</v>
          </cell>
          <cell r="GV1148">
            <v>0</v>
          </cell>
          <cell r="GW1148">
            <v>0</v>
          </cell>
          <cell r="GX1148">
            <v>0</v>
          </cell>
          <cell r="GY1148">
            <v>0</v>
          </cell>
          <cell r="GZ1148">
            <v>0</v>
          </cell>
          <cell r="HA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F1148">
            <v>0</v>
          </cell>
          <cell r="HG1148">
            <v>0</v>
          </cell>
          <cell r="HH1148">
            <v>0</v>
          </cell>
          <cell r="HI1148">
            <v>0</v>
          </cell>
          <cell r="HJ1148">
            <v>0</v>
          </cell>
          <cell r="HK1148">
            <v>0</v>
          </cell>
          <cell r="HL1148">
            <v>0</v>
          </cell>
          <cell r="HM1148">
            <v>0</v>
          </cell>
          <cell r="HN1148">
            <v>0</v>
          </cell>
          <cell r="HO1148">
            <v>0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>
            <v>0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B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H1148">
            <v>0</v>
          </cell>
          <cell r="II1148">
            <v>0</v>
          </cell>
          <cell r="IJ1148">
            <v>0</v>
          </cell>
          <cell r="IK1148">
            <v>0</v>
          </cell>
          <cell r="IL1148">
            <v>0</v>
          </cell>
          <cell r="IM1148">
            <v>0</v>
          </cell>
          <cell r="IN1148">
            <v>0</v>
          </cell>
          <cell r="IO1148">
            <v>0</v>
          </cell>
          <cell r="IP1148">
            <v>0</v>
          </cell>
          <cell r="IQ1148">
            <v>0</v>
          </cell>
          <cell r="IR1148">
            <v>0</v>
          </cell>
          <cell r="IS1148">
            <v>0</v>
          </cell>
          <cell r="IT1148">
            <v>0</v>
          </cell>
          <cell r="IU1148">
            <v>0</v>
          </cell>
          <cell r="IV1148">
            <v>0</v>
          </cell>
          <cell r="IW1148">
            <v>0</v>
          </cell>
          <cell r="IX1148">
            <v>0</v>
          </cell>
          <cell r="IY1148">
            <v>0</v>
          </cell>
          <cell r="IZ1148">
            <v>0</v>
          </cell>
          <cell r="JA1148">
            <v>0</v>
          </cell>
          <cell r="JB1148">
            <v>0</v>
          </cell>
          <cell r="JC1148">
            <v>0</v>
          </cell>
          <cell r="JD1148">
            <v>0</v>
          </cell>
          <cell r="JE1148">
            <v>0</v>
          </cell>
          <cell r="JF1148">
            <v>0</v>
          </cell>
          <cell r="JG1148">
            <v>0</v>
          </cell>
          <cell r="JH1148">
            <v>0</v>
          </cell>
          <cell r="JI1148">
            <v>0</v>
          </cell>
          <cell r="JJ1148">
            <v>0</v>
          </cell>
          <cell r="JK1148">
            <v>0</v>
          </cell>
          <cell r="JL1148">
            <v>0</v>
          </cell>
          <cell r="JM1148">
            <v>0</v>
          </cell>
          <cell r="JN1148">
            <v>0</v>
          </cell>
          <cell r="JO1148">
            <v>0</v>
          </cell>
          <cell r="JP1148">
            <v>0</v>
          </cell>
          <cell r="JQ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E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O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T1149">
            <v>0</v>
          </cell>
          <cell r="GU1149">
            <v>0</v>
          </cell>
          <cell r="GV1149">
            <v>0</v>
          </cell>
          <cell r="GW1149">
            <v>0</v>
          </cell>
          <cell r="GX1149">
            <v>0</v>
          </cell>
          <cell r="GY1149">
            <v>0</v>
          </cell>
          <cell r="GZ1149">
            <v>0</v>
          </cell>
          <cell r="HA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F1149">
            <v>0</v>
          </cell>
          <cell r="HG1149">
            <v>0</v>
          </cell>
          <cell r="HH1149">
            <v>0</v>
          </cell>
          <cell r="HI1149">
            <v>0</v>
          </cell>
          <cell r="HJ1149">
            <v>0</v>
          </cell>
          <cell r="HK1149">
            <v>0</v>
          </cell>
          <cell r="HL1149">
            <v>0</v>
          </cell>
          <cell r="HM1149">
            <v>0</v>
          </cell>
          <cell r="HN1149">
            <v>0</v>
          </cell>
          <cell r="HO1149">
            <v>0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>
            <v>0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B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H1149">
            <v>0</v>
          </cell>
          <cell r="II1149">
            <v>0</v>
          </cell>
          <cell r="IJ1149">
            <v>0</v>
          </cell>
          <cell r="IK1149">
            <v>0</v>
          </cell>
          <cell r="IL1149">
            <v>0</v>
          </cell>
          <cell r="IM1149">
            <v>0</v>
          </cell>
          <cell r="IN1149">
            <v>0</v>
          </cell>
          <cell r="IO1149">
            <v>0</v>
          </cell>
          <cell r="IP1149">
            <v>0</v>
          </cell>
          <cell r="IQ1149">
            <v>0</v>
          </cell>
          <cell r="IR1149">
            <v>0</v>
          </cell>
          <cell r="IS1149">
            <v>0</v>
          </cell>
          <cell r="IT1149">
            <v>0</v>
          </cell>
          <cell r="IU1149">
            <v>0</v>
          </cell>
          <cell r="IV1149">
            <v>0</v>
          </cell>
          <cell r="IW1149">
            <v>0</v>
          </cell>
          <cell r="IX1149">
            <v>0</v>
          </cell>
          <cell r="IY1149">
            <v>0</v>
          </cell>
          <cell r="IZ1149">
            <v>0</v>
          </cell>
          <cell r="JA1149">
            <v>0</v>
          </cell>
          <cell r="JB1149">
            <v>0</v>
          </cell>
          <cell r="JC1149">
            <v>0</v>
          </cell>
          <cell r="JD1149">
            <v>0</v>
          </cell>
          <cell r="JE1149">
            <v>0</v>
          </cell>
          <cell r="JF1149">
            <v>0</v>
          </cell>
          <cell r="JG1149">
            <v>0</v>
          </cell>
          <cell r="JH1149">
            <v>0</v>
          </cell>
          <cell r="JI1149">
            <v>0</v>
          </cell>
          <cell r="JJ1149">
            <v>0</v>
          </cell>
          <cell r="JK1149">
            <v>0</v>
          </cell>
          <cell r="JL1149">
            <v>0</v>
          </cell>
          <cell r="JM1149">
            <v>0</v>
          </cell>
          <cell r="JN1149">
            <v>0</v>
          </cell>
          <cell r="JO1149">
            <v>0</v>
          </cell>
          <cell r="JP1149">
            <v>0</v>
          </cell>
          <cell r="JQ1149">
            <v>0</v>
          </cell>
        </row>
        <row r="1150">
          <cell r="D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IS1150"/>
          <cell r="IT1150"/>
          <cell r="IU1150"/>
          <cell r="IV1150"/>
          <cell r="IW1150"/>
          <cell r="IX1150"/>
          <cell r="IY1150"/>
          <cell r="IZ1150"/>
          <cell r="JA1150"/>
          <cell r="JB1150"/>
          <cell r="JC1150"/>
          <cell r="JD1150"/>
          <cell r="JF1150"/>
          <cell r="JG1150"/>
          <cell r="JH1150"/>
          <cell r="JI1150"/>
          <cell r="JJ1150"/>
          <cell r="JK1150"/>
          <cell r="JL1150"/>
          <cell r="JM1150"/>
          <cell r="JN1150"/>
          <cell r="JO1150"/>
          <cell r="JP1150"/>
          <cell r="JQ1150"/>
        </row>
        <row r="1151">
          <cell r="D1151" t="str">
            <v>PV_QF_UTN_QF_Sch38_UT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211474.73351150998</v>
          </cell>
          <cell r="S1151">
            <v>7967.6267617700014</v>
          </cell>
          <cell r="T1151">
            <v>12963.004091919998</v>
          </cell>
          <cell r="U1151">
            <v>15077.813615319998</v>
          </cell>
          <cell r="V1151">
            <v>19665.522604040001</v>
          </cell>
          <cell r="W1151">
            <v>23369.604447020003</v>
          </cell>
          <cell r="X1151">
            <v>27838.738647440005</v>
          </cell>
          <cell r="Y1151">
            <v>26700.824677870001</v>
          </cell>
          <cell r="Z1151">
            <v>23500.807732840007</v>
          </cell>
          <cell r="AA1151">
            <v>20459.25941581</v>
          </cell>
          <cell r="AB1151">
            <v>14913.517787919998</v>
          </cell>
          <cell r="AC1151">
            <v>11559.970703839999</v>
          </cell>
          <cell r="AD1151">
            <v>7458.0430257199996</v>
          </cell>
          <cell r="AE1151">
            <v>210244.83347407999</v>
          </cell>
          <cell r="AF1151">
            <v>7847.6215486000001</v>
          </cell>
          <cell r="AG1151">
            <v>13264.146556960002</v>
          </cell>
          <cell r="AH1151">
            <v>15086.557153</v>
          </cell>
          <cell r="AI1151">
            <v>19422.398440600002</v>
          </cell>
          <cell r="AJ1151">
            <v>23584.739028480006</v>
          </cell>
          <cell r="AK1151">
            <v>27770.695334179996</v>
          </cell>
          <cell r="AL1151">
            <v>26228.287636429999</v>
          </cell>
          <cell r="AM1151">
            <v>23583.428118540003</v>
          </cell>
          <cell r="AN1151">
            <v>19884.064243719993</v>
          </cell>
          <cell r="AO1151">
            <v>14940.489055679998</v>
          </cell>
          <cell r="AP1151">
            <v>11290.090375549997</v>
          </cell>
          <cell r="AQ1151">
            <v>7342.3159823400001</v>
          </cell>
          <cell r="AR1151">
            <v>209223.30466523001</v>
          </cell>
          <cell r="AS1151">
            <v>7981.7001758500001</v>
          </cell>
          <cell r="AT1151">
            <v>13319.1417986</v>
          </cell>
          <cell r="AU1151">
            <v>15807.246561700003</v>
          </cell>
          <cell r="AV1151">
            <v>19002.077468660002</v>
          </cell>
          <cell r="AW1151">
            <v>24308.007441389997</v>
          </cell>
          <cell r="AX1151">
            <v>27567.521412369999</v>
          </cell>
          <cell r="AY1151">
            <v>25736.225023900002</v>
          </cell>
          <cell r="AZ1151">
            <v>23714.200891760003</v>
          </cell>
          <cell r="BA1151">
            <v>18853.283896660003</v>
          </cell>
          <cell r="BB1151">
            <v>15132.094132330001</v>
          </cell>
          <cell r="BC1151">
            <v>10856.33392961</v>
          </cell>
          <cell r="BD1151">
            <v>6945.4719324000016</v>
          </cell>
          <cell r="BE1151">
            <v>208193.01715520004</v>
          </cell>
          <cell r="BF1151">
            <v>7880.8380238800019</v>
          </cell>
          <cell r="BG1151">
            <v>13149.725791180001</v>
          </cell>
          <cell r="BH1151">
            <v>15969.353013829999</v>
          </cell>
          <cell r="BI1151">
            <v>19287.657129270003</v>
          </cell>
          <cell r="BJ1151">
            <v>24110.483847339998</v>
          </cell>
          <cell r="BK1151">
            <v>27558.031875450004</v>
          </cell>
          <cell r="BL1151">
            <v>25553.044822280008</v>
          </cell>
          <cell r="BM1151">
            <v>23314.525084180004</v>
          </cell>
          <cell r="BN1151">
            <v>18849.923135240006</v>
          </cell>
          <cell r="BO1151">
            <v>14706.939066160003</v>
          </cell>
          <cell r="BP1151">
            <v>10655.801154509998</v>
          </cell>
          <cell r="BQ1151">
            <v>7156.6942118799998</v>
          </cell>
          <cell r="BR1151">
            <v>207159.65549018994</v>
          </cell>
          <cell r="BS1151">
            <v>7951.6150767399995</v>
          </cell>
          <cell r="BT1151">
            <v>12914.511412739999</v>
          </cell>
          <cell r="BU1151">
            <v>16217.758536609999</v>
          </cell>
          <cell r="BV1151">
            <v>19486.910512819992</v>
          </cell>
          <cell r="BW1151">
            <v>24057.69410633</v>
          </cell>
          <cell r="BX1151">
            <v>26899.499190419996</v>
          </cell>
          <cell r="BY1151">
            <v>25710.33417075</v>
          </cell>
          <cell r="BZ1151">
            <v>23285.377905470003</v>
          </cell>
          <cell r="CA1151">
            <v>18641.611372980005</v>
          </cell>
          <cell r="CB1151">
            <v>14441.730791129998</v>
          </cell>
          <cell r="CC1151">
            <v>10304.05350296</v>
          </cell>
          <cell r="CD1151">
            <v>7248.5589112400021</v>
          </cell>
          <cell r="CE1151">
            <v>206284.79211588998</v>
          </cell>
          <cell r="CF1151">
            <v>7874.0219573000004</v>
          </cell>
          <cell r="CG1151">
            <v>12306.088372169999</v>
          </cell>
          <cell r="CH1151">
            <v>14703.637009960001</v>
          </cell>
          <cell r="CI1151">
            <v>19117.644716080002</v>
          </cell>
          <cell r="CJ1151">
            <v>22426.485018350002</v>
          </cell>
          <cell r="CK1151">
            <v>27172.500270800003</v>
          </cell>
          <cell r="CL1151">
            <v>26602.642152620007</v>
          </cell>
          <cell r="CM1151">
            <v>22991.679672239992</v>
          </cell>
          <cell r="CN1151">
            <v>19629.144393939998</v>
          </cell>
          <cell r="CO1151">
            <v>14603.382921399998</v>
          </cell>
          <cell r="CP1151">
            <v>11691.22883407</v>
          </cell>
          <cell r="CQ1151">
            <v>7166.3367969600013</v>
          </cell>
          <cell r="CR1151">
            <v>205209.79453123003</v>
          </cell>
          <cell r="CS1151">
            <v>7731.5858189300016</v>
          </cell>
          <cell r="CT1151">
            <v>13203.257472239997</v>
          </cell>
          <cell r="CU1151">
            <v>14713.18381642</v>
          </cell>
          <cell r="CV1151">
            <v>18941.718479180003</v>
          </cell>
          <cell r="CW1151">
            <v>23001.046366629998</v>
          </cell>
          <cell r="CX1151">
            <v>27083.405512440007</v>
          </cell>
          <cell r="CY1151">
            <v>25579.170467540007</v>
          </cell>
          <cell r="CZ1151">
            <v>22999.767899989994</v>
          </cell>
          <cell r="DA1151">
            <v>19391.958633639999</v>
          </cell>
          <cell r="DB1151">
            <v>14570.730720969999</v>
          </cell>
          <cell r="DC1151">
            <v>11010.674822270001</v>
          </cell>
          <cell r="DD1151">
            <v>6983.2945209799991</v>
          </cell>
          <cell r="DE1151">
            <v>204045.55621653999</v>
          </cell>
          <cell r="DF1151">
            <v>7784.1732523199989</v>
          </cell>
          <cell r="DG1151">
            <v>12689.477986069998</v>
          </cell>
          <cell r="DH1151">
            <v>15055.4788799</v>
          </cell>
          <cell r="DI1151">
            <v>18429.618559909995</v>
          </cell>
          <cell r="DJ1151">
            <v>23540.748923399999</v>
          </cell>
          <cell r="DK1151">
            <v>27034.811675930003</v>
          </cell>
          <cell r="DL1151">
            <v>25413.513433180004</v>
          </cell>
          <cell r="DM1151">
            <v>22782.495094049998</v>
          </cell>
          <cell r="DN1151">
            <v>18883.759869760001</v>
          </cell>
          <cell r="DO1151">
            <v>14576.235939870003</v>
          </cell>
          <cell r="DP1151">
            <v>10701.272208260001</v>
          </cell>
          <cell r="DQ1151">
            <v>7153.9703938900011</v>
          </cell>
          <cell r="DR1151">
            <v>203270.76182926996</v>
          </cell>
          <cell r="DS1151">
            <v>7860.5579803300025</v>
          </cell>
          <cell r="DT1151">
            <v>12697.858418940001</v>
          </cell>
          <cell r="DU1151">
            <v>15340.214276940002</v>
          </cell>
          <cell r="DV1151">
            <v>18440.652452579998</v>
          </cell>
          <cell r="DW1151">
            <v>23589.816312430001</v>
          </cell>
          <cell r="DX1151">
            <v>26753.026461529997</v>
          </cell>
          <cell r="DY1151">
            <v>24975.836557259994</v>
          </cell>
          <cell r="DZ1151">
            <v>23013.554047219997</v>
          </cell>
          <cell r="EA1151">
            <v>18296.255054229994</v>
          </cell>
          <cell r="EB1151">
            <v>14685.00953299</v>
          </cell>
          <cell r="EC1151">
            <v>10535.578609</v>
          </cell>
          <cell r="ED1151">
            <v>7082.40212582</v>
          </cell>
          <cell r="EE1151">
            <v>202011.42014790999</v>
          </cell>
          <cell r="EF1151">
            <v>7646.8428332099993</v>
          </cell>
          <cell r="EG1151">
            <v>12759.288557919997</v>
          </cell>
          <cell r="EH1151">
            <v>15495.196357900004</v>
          </cell>
          <cell r="EI1151">
            <v>18714.974504180002</v>
          </cell>
          <cell r="EJ1151">
            <v>23394.603474249998</v>
          </cell>
          <cell r="EK1151">
            <v>26739.788066469999</v>
          </cell>
          <cell r="EL1151">
            <v>24794.332414159991</v>
          </cell>
          <cell r="EM1151">
            <v>22622.27805085</v>
          </cell>
          <cell r="EN1151">
            <v>18290.237560609996</v>
          </cell>
          <cell r="EO1151">
            <v>14270.265580369998</v>
          </cell>
          <cell r="EP1151">
            <v>10339.412692370001</v>
          </cell>
          <cell r="EQ1151">
            <v>6944.200055620001</v>
          </cell>
          <cell r="ER1151">
            <v>200912.60687191001</v>
          </cell>
          <cell r="ES1151">
            <v>7716.3421909200006</v>
          </cell>
          <cell r="ET1151">
            <v>12701.320669059998</v>
          </cell>
          <cell r="EU1151">
            <v>16355.297889749998</v>
          </cell>
          <cell r="EV1151">
            <v>18844.34932514</v>
          </cell>
          <cell r="EW1151">
            <v>23559.963965020008</v>
          </cell>
          <cell r="EX1151">
            <v>26102.379508470007</v>
          </cell>
          <cell r="EY1151">
            <v>24891.637666679999</v>
          </cell>
          <cell r="EZ1151">
            <v>22536.343237880003</v>
          </cell>
          <cell r="FA1151">
            <v>17886.132610019999</v>
          </cell>
          <cell r="FB1151">
            <v>13877.004678060004</v>
          </cell>
          <cell r="FC1151">
            <v>9684.1820242100002</v>
          </cell>
          <cell r="FD1151">
            <v>6757.6531067000014</v>
          </cell>
          <cell r="FE1151">
            <v>200134.40092706998</v>
          </cell>
          <cell r="FF1151">
            <v>7540.3627766799991</v>
          </cell>
          <cell r="FG1151">
            <v>12267.862997509999</v>
          </cell>
          <cell r="FH1151">
            <v>14269.26586021</v>
          </cell>
          <cell r="FI1151">
            <v>18610.958954419995</v>
          </cell>
          <cell r="FJ1151">
            <v>22116.409408580006</v>
          </cell>
          <cell r="FK1151">
            <v>26345.886287470006</v>
          </cell>
          <cell r="FL1151">
            <v>25268.992954510006</v>
          </cell>
          <cell r="FM1151">
            <v>22240.57691819</v>
          </cell>
          <cell r="FN1151">
            <v>19362.13162964</v>
          </cell>
          <cell r="FO1151">
            <v>14113.780396550001</v>
          </cell>
          <cell r="FP1151">
            <v>10940.067274840003</v>
          </cell>
          <cell r="FQ1151">
            <v>7058.1054684700011</v>
          </cell>
          <cell r="FR1151">
            <v>198966.62444227</v>
          </cell>
          <cell r="FS1151">
            <v>7426.6498901600016</v>
          </cell>
          <cell r="FT1151">
            <v>12552.615077099999</v>
          </cell>
          <cell r="FU1151">
            <v>14277.265707710001</v>
          </cell>
          <cell r="FV1151">
            <v>18380.518524239997</v>
          </cell>
          <cell r="FW1151">
            <v>22319.577776629991</v>
          </cell>
          <cell r="FX1151">
            <v>26280.985923680004</v>
          </cell>
          <cell r="FY1151">
            <v>24821.31793533</v>
          </cell>
          <cell r="FZ1151">
            <v>22318.33718807</v>
          </cell>
          <cell r="GA1151">
            <v>18817.419088919996</v>
          </cell>
          <cell r="GB1151">
            <v>14139.033172889998</v>
          </cell>
          <cell r="GC1151">
            <v>10684.453617970003</v>
          </cell>
          <cell r="GD1151">
            <v>6948.4505395699998</v>
          </cell>
          <cell r="GE1151">
            <v>197996.04399827</v>
          </cell>
          <cell r="GF1151">
            <v>7553.3892447099997</v>
          </cell>
          <cell r="GG1151">
            <v>12313.262235320004</v>
          </cell>
          <cell r="GH1151">
            <v>14609.116287520001</v>
          </cell>
          <cell r="GI1151">
            <v>17883.219977579996</v>
          </cell>
          <cell r="GJ1151">
            <v>22842.81631029</v>
          </cell>
          <cell r="GK1151">
            <v>26233.287611470005</v>
          </cell>
          <cell r="GL1151">
            <v>24660.057377250007</v>
          </cell>
          <cell r="GM1151">
            <v>22107.043077400005</v>
          </cell>
          <cell r="GN1151">
            <v>18323.89697356</v>
          </cell>
          <cell r="GO1151">
            <v>14144.081870669999</v>
          </cell>
          <cell r="GP1151">
            <v>10384.002485880001</v>
          </cell>
          <cell r="GQ1151">
            <v>6941.8705466200008</v>
          </cell>
          <cell r="GR1151">
            <v>197240.87193886997</v>
          </cell>
          <cell r="GS1151">
            <v>7627.3798357299993</v>
          </cell>
          <cell r="GT1151">
            <v>12606.410433370002</v>
          </cell>
          <cell r="GU1151">
            <v>15112.22367429</v>
          </cell>
          <cell r="GV1151">
            <v>18252.42315314</v>
          </cell>
          <cell r="GW1151">
            <v>22816.392403660004</v>
          </cell>
          <cell r="GX1151">
            <v>26078.898836079992</v>
          </cell>
          <cell r="GY1151">
            <v>24181.52623834999</v>
          </cell>
          <cell r="GZ1151">
            <v>22063.155447009995</v>
          </cell>
          <cell r="HA1151">
            <v>17838.183827270004</v>
          </cell>
          <cell r="HB1151">
            <v>13917.567764930001</v>
          </cell>
          <cell r="HC1151">
            <v>10083.868165219998</v>
          </cell>
          <cell r="HD1151">
            <v>6662.8421598200011</v>
          </cell>
          <cell r="HE1151">
            <v>196063.23216320001</v>
          </cell>
          <cell r="HF1151">
            <v>7525.6900247900003</v>
          </cell>
          <cell r="HG1151">
            <v>12222.750821800002</v>
          </cell>
          <cell r="HH1151">
            <v>15349.060846860004</v>
          </cell>
          <cell r="HI1151">
            <v>18443.102017050001</v>
          </cell>
          <cell r="HJ1151">
            <v>22769.053432320001</v>
          </cell>
          <cell r="HK1151">
            <v>25458.6383742</v>
          </cell>
          <cell r="HL1151">
            <v>24333.170498810006</v>
          </cell>
          <cell r="HM1151">
            <v>22038.106037040001</v>
          </cell>
          <cell r="HN1151">
            <v>17643.080984419998</v>
          </cell>
          <cell r="HO1151">
            <v>13668.16531065</v>
          </cell>
          <cell r="HP1151">
            <v>9752.1210362599995</v>
          </cell>
          <cell r="HQ1151">
            <v>6860.2927790000003</v>
          </cell>
          <cell r="HR1151">
            <v>195206.43683557998</v>
          </cell>
          <cell r="HS1151">
            <v>7451.1540772699991</v>
          </cell>
          <cell r="HT1151">
            <v>11645.2000066</v>
          </cell>
          <cell r="HU1151">
            <v>13913.99026463</v>
          </cell>
          <cell r="HV1151">
            <v>18090.94731335</v>
          </cell>
          <cell r="HW1151">
            <v>21222.089065699998</v>
          </cell>
          <cell r="HX1151">
            <v>25713.223468290002</v>
          </cell>
          <cell r="HY1151">
            <v>25173.969112080002</v>
          </cell>
          <cell r="HZ1151">
            <v>21756.930405050003</v>
          </cell>
          <cell r="IA1151">
            <v>18574.97732124</v>
          </cell>
          <cell r="IB1151">
            <v>13819.120239480004</v>
          </cell>
          <cell r="IC1151">
            <v>11063.360994870001</v>
          </cell>
          <cell r="ID1151">
            <v>6781.47456702</v>
          </cell>
          <cell r="IE1151">
            <v>194213.10838885998</v>
          </cell>
          <cell r="IF1151">
            <v>7317.2692273700004</v>
          </cell>
          <cell r="IG1151">
            <v>11904.898882949999</v>
          </cell>
          <cell r="IH1151">
            <v>13847.087078999999</v>
          </cell>
          <cell r="II1151">
            <v>18060.324321510001</v>
          </cell>
          <cell r="IJ1151">
            <v>21462.060484050002</v>
          </cell>
          <cell r="IK1151">
            <v>25566.401605349987</v>
          </cell>
          <cell r="IL1151">
            <v>24521.369863579999</v>
          </cell>
          <cell r="IM1151">
            <v>21582.554301690001</v>
          </cell>
          <cell r="IN1151">
            <v>18789.272365979999</v>
          </cell>
          <cell r="IO1151">
            <v>13696.201898470001</v>
          </cell>
          <cell r="IP1151">
            <v>10616.388095159999</v>
          </cell>
          <cell r="IQ1151">
            <v>6849.2802637500008</v>
          </cell>
          <cell r="IR1151">
            <v>193076.59958489001</v>
          </cell>
          <cell r="IS1151">
            <v>7206.7981809599996</v>
          </cell>
          <cell r="IT1151">
            <v>12381.927194070002</v>
          </cell>
          <cell r="IU1151">
            <v>14248.517686719997</v>
          </cell>
          <cell r="IV1151">
            <v>17441.806275649997</v>
          </cell>
          <cell r="IW1151">
            <v>22278.984286640003</v>
          </cell>
          <cell r="IX1151">
            <v>25585.768170750005</v>
          </cell>
          <cell r="IY1151">
            <v>24051.370170449994</v>
          </cell>
          <cell r="IZ1151">
            <v>21561.372234270002</v>
          </cell>
          <cell r="JA1151">
            <v>17871.60598756</v>
          </cell>
          <cell r="JB1151">
            <v>13794.96177115</v>
          </cell>
          <cell r="JC1151">
            <v>10127.692884829999</v>
          </cell>
          <cell r="JD1151">
            <v>6525.7947418400017</v>
          </cell>
          <cell r="JE1151">
            <v>323.77248954999999</v>
          </cell>
          <cell r="JF1151">
            <v>323.77248954999999</v>
          </cell>
          <cell r="JG1151">
            <v>0</v>
          </cell>
          <cell r="JH1151">
            <v>0</v>
          </cell>
          <cell r="JI1151">
            <v>0</v>
          </cell>
          <cell r="JJ1151">
            <v>0</v>
          </cell>
          <cell r="JK1151">
            <v>0</v>
          </cell>
          <cell r="JL1151">
            <v>0</v>
          </cell>
          <cell r="JM1151">
            <v>0</v>
          </cell>
          <cell r="JN1151">
            <v>0</v>
          </cell>
          <cell r="JO1151">
            <v>0</v>
          </cell>
          <cell r="JP1151">
            <v>0</v>
          </cell>
          <cell r="JQ1151">
            <v>0</v>
          </cell>
        </row>
        <row r="1152">
          <cell r="D1152" t="str">
            <v>Curtailment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E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O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T1152">
            <v>0</v>
          </cell>
          <cell r="GU1152">
            <v>0</v>
          </cell>
          <cell r="GV1152">
            <v>0</v>
          </cell>
          <cell r="GW1152">
            <v>0</v>
          </cell>
          <cell r="GX1152">
            <v>0</v>
          </cell>
          <cell r="GY1152">
            <v>0</v>
          </cell>
          <cell r="GZ1152">
            <v>0</v>
          </cell>
          <cell r="HA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F1152">
            <v>0</v>
          </cell>
          <cell r="HG1152">
            <v>0</v>
          </cell>
          <cell r="HH1152">
            <v>0</v>
          </cell>
          <cell r="HI1152">
            <v>0</v>
          </cell>
          <cell r="HJ1152">
            <v>0</v>
          </cell>
          <cell r="HK1152">
            <v>0</v>
          </cell>
          <cell r="HL1152">
            <v>0</v>
          </cell>
          <cell r="HM1152">
            <v>0</v>
          </cell>
          <cell r="HN1152">
            <v>0</v>
          </cell>
          <cell r="HO1152">
            <v>0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>
            <v>0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B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H1152">
            <v>0</v>
          </cell>
          <cell r="II1152">
            <v>0</v>
          </cell>
          <cell r="IJ1152">
            <v>0</v>
          </cell>
          <cell r="IK1152">
            <v>0</v>
          </cell>
          <cell r="IL1152">
            <v>0</v>
          </cell>
          <cell r="IM1152">
            <v>0</v>
          </cell>
          <cell r="IN1152">
            <v>0</v>
          </cell>
          <cell r="IO1152">
            <v>0</v>
          </cell>
          <cell r="IP1152">
            <v>0</v>
          </cell>
          <cell r="IQ1152">
            <v>0</v>
          </cell>
          <cell r="IR1152">
            <v>0</v>
          </cell>
          <cell r="IS1152">
            <v>0</v>
          </cell>
          <cell r="IT1152">
            <v>0</v>
          </cell>
          <cell r="IU1152">
            <v>0</v>
          </cell>
          <cell r="IV1152">
            <v>0</v>
          </cell>
          <cell r="IW1152">
            <v>0</v>
          </cell>
          <cell r="IX1152">
            <v>0</v>
          </cell>
          <cell r="IY1152">
            <v>0</v>
          </cell>
          <cell r="IZ1152">
            <v>0</v>
          </cell>
          <cell r="JA1152">
            <v>0</v>
          </cell>
          <cell r="JB1152">
            <v>0</v>
          </cell>
          <cell r="JC1152">
            <v>0</v>
          </cell>
          <cell r="JD1152">
            <v>0</v>
          </cell>
          <cell r="JE1152">
            <v>0</v>
          </cell>
          <cell r="JF1152">
            <v>0</v>
          </cell>
          <cell r="JG1152">
            <v>0</v>
          </cell>
          <cell r="JH1152">
            <v>0</v>
          </cell>
          <cell r="JI1152">
            <v>0</v>
          </cell>
          <cell r="JJ1152">
            <v>0</v>
          </cell>
          <cell r="JK1152">
            <v>0</v>
          </cell>
          <cell r="JL1152">
            <v>0</v>
          </cell>
          <cell r="JM1152">
            <v>0</v>
          </cell>
          <cell r="JN1152">
            <v>0</v>
          </cell>
          <cell r="JO1152">
            <v>0</v>
          </cell>
          <cell r="JP1152">
            <v>0</v>
          </cell>
          <cell r="JQ1152">
            <v>0</v>
          </cell>
        </row>
        <row r="1153">
          <cell r="D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E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O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T1153">
            <v>0</v>
          </cell>
          <cell r="GU1153">
            <v>0</v>
          </cell>
          <cell r="GV1153">
            <v>0</v>
          </cell>
          <cell r="GW1153">
            <v>0</v>
          </cell>
          <cell r="GX1153">
            <v>0</v>
          </cell>
          <cell r="GY1153">
            <v>0</v>
          </cell>
          <cell r="GZ1153">
            <v>0</v>
          </cell>
          <cell r="HA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F1153">
            <v>0</v>
          </cell>
          <cell r="HG1153">
            <v>0</v>
          </cell>
          <cell r="HH1153">
            <v>0</v>
          </cell>
          <cell r="HI1153">
            <v>0</v>
          </cell>
          <cell r="HJ1153">
            <v>0</v>
          </cell>
          <cell r="HK1153">
            <v>0</v>
          </cell>
          <cell r="HL1153">
            <v>0</v>
          </cell>
          <cell r="HM1153">
            <v>0</v>
          </cell>
          <cell r="HN1153">
            <v>0</v>
          </cell>
          <cell r="HO1153">
            <v>0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>
            <v>0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B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H1153">
            <v>0</v>
          </cell>
          <cell r="II1153">
            <v>0</v>
          </cell>
          <cell r="IJ1153">
            <v>0</v>
          </cell>
          <cell r="IK1153">
            <v>0</v>
          </cell>
          <cell r="IL1153">
            <v>0</v>
          </cell>
          <cell r="IM1153">
            <v>0</v>
          </cell>
          <cell r="IN1153">
            <v>0</v>
          </cell>
          <cell r="IO1153">
            <v>0</v>
          </cell>
          <cell r="IP1153">
            <v>0</v>
          </cell>
          <cell r="IQ1153">
            <v>0</v>
          </cell>
          <cell r="IR1153">
            <v>0</v>
          </cell>
          <cell r="IS1153">
            <v>0</v>
          </cell>
          <cell r="IT1153">
            <v>0</v>
          </cell>
          <cell r="IU1153">
            <v>0</v>
          </cell>
          <cell r="IV1153">
            <v>0</v>
          </cell>
          <cell r="IW1153">
            <v>0</v>
          </cell>
          <cell r="IX1153">
            <v>0</v>
          </cell>
          <cell r="IY1153">
            <v>0</v>
          </cell>
          <cell r="IZ1153">
            <v>0</v>
          </cell>
          <cell r="JA1153">
            <v>0</v>
          </cell>
          <cell r="JB1153">
            <v>0</v>
          </cell>
          <cell r="JC1153">
            <v>0</v>
          </cell>
          <cell r="JD1153">
            <v>0</v>
          </cell>
          <cell r="JE1153">
            <v>0</v>
          </cell>
          <cell r="JF1153">
            <v>0</v>
          </cell>
          <cell r="JG1153">
            <v>0</v>
          </cell>
          <cell r="JH1153">
            <v>0</v>
          </cell>
          <cell r="JI1153">
            <v>0</v>
          </cell>
          <cell r="JJ1153">
            <v>0</v>
          </cell>
          <cell r="JK1153">
            <v>0</v>
          </cell>
          <cell r="JL1153">
            <v>0</v>
          </cell>
          <cell r="JM1153">
            <v>0</v>
          </cell>
          <cell r="JN1153">
            <v>0</v>
          </cell>
          <cell r="JO1153">
            <v>0</v>
          </cell>
          <cell r="JP1153">
            <v>0</v>
          </cell>
          <cell r="JQ1153">
            <v>0</v>
          </cell>
        </row>
        <row r="1154">
          <cell r="D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E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O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T1154">
            <v>0</v>
          </cell>
          <cell r="GU1154">
            <v>0</v>
          </cell>
          <cell r="GV1154">
            <v>0</v>
          </cell>
          <cell r="GW1154">
            <v>0</v>
          </cell>
          <cell r="GX1154">
            <v>0</v>
          </cell>
          <cell r="GY1154">
            <v>0</v>
          </cell>
          <cell r="GZ1154">
            <v>0</v>
          </cell>
          <cell r="HA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F1154">
            <v>0</v>
          </cell>
          <cell r="HG1154">
            <v>0</v>
          </cell>
          <cell r="HH1154">
            <v>0</v>
          </cell>
          <cell r="HI1154">
            <v>0</v>
          </cell>
          <cell r="HJ1154">
            <v>0</v>
          </cell>
          <cell r="HK1154">
            <v>0</v>
          </cell>
          <cell r="HL1154">
            <v>0</v>
          </cell>
          <cell r="HM1154">
            <v>0</v>
          </cell>
          <cell r="HN1154">
            <v>0</v>
          </cell>
          <cell r="HO1154">
            <v>0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>
            <v>0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B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H1154">
            <v>0</v>
          </cell>
          <cell r="II1154">
            <v>0</v>
          </cell>
          <cell r="IJ1154">
            <v>0</v>
          </cell>
          <cell r="IK1154">
            <v>0</v>
          </cell>
          <cell r="IL1154">
            <v>0</v>
          </cell>
          <cell r="IM1154">
            <v>0</v>
          </cell>
          <cell r="IN1154">
            <v>0</v>
          </cell>
          <cell r="IO1154">
            <v>0</v>
          </cell>
          <cell r="IP1154">
            <v>0</v>
          </cell>
          <cell r="IQ1154">
            <v>0</v>
          </cell>
          <cell r="IR1154">
            <v>0</v>
          </cell>
          <cell r="IS1154">
            <v>0</v>
          </cell>
          <cell r="IT1154">
            <v>0</v>
          </cell>
          <cell r="IU1154">
            <v>0</v>
          </cell>
          <cell r="IV1154">
            <v>0</v>
          </cell>
          <cell r="IW1154">
            <v>0</v>
          </cell>
          <cell r="IX1154">
            <v>0</v>
          </cell>
          <cell r="IY1154">
            <v>0</v>
          </cell>
          <cell r="IZ1154">
            <v>0</v>
          </cell>
          <cell r="JA1154">
            <v>0</v>
          </cell>
          <cell r="JB1154">
            <v>0</v>
          </cell>
          <cell r="JC1154">
            <v>0</v>
          </cell>
          <cell r="JD1154">
            <v>0</v>
          </cell>
          <cell r="JE1154">
            <v>0</v>
          </cell>
          <cell r="JF1154">
            <v>0</v>
          </cell>
          <cell r="JG1154">
            <v>0</v>
          </cell>
          <cell r="JH1154">
            <v>0</v>
          </cell>
          <cell r="JI1154">
            <v>0</v>
          </cell>
          <cell r="JJ1154">
            <v>0</v>
          </cell>
          <cell r="JK1154">
            <v>0</v>
          </cell>
          <cell r="JL1154">
            <v>0</v>
          </cell>
          <cell r="JM1154">
            <v>0</v>
          </cell>
          <cell r="JN1154">
            <v>0</v>
          </cell>
          <cell r="JO1154">
            <v>0</v>
          </cell>
          <cell r="JP1154">
            <v>0</v>
          </cell>
          <cell r="JQ1154">
            <v>0</v>
          </cell>
        </row>
        <row r="1155">
          <cell r="D1155" t="str">
            <v>PV_QF_YAK_PV_QF_675_WA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E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O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T1155">
            <v>0</v>
          </cell>
          <cell r="GU1155">
            <v>0</v>
          </cell>
          <cell r="GV1155">
            <v>0</v>
          </cell>
          <cell r="GW1155">
            <v>0</v>
          </cell>
          <cell r="GX1155">
            <v>0</v>
          </cell>
          <cell r="GY1155">
            <v>0</v>
          </cell>
          <cell r="GZ1155">
            <v>0</v>
          </cell>
          <cell r="HA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F1155">
            <v>0</v>
          </cell>
          <cell r="HG1155">
            <v>0</v>
          </cell>
          <cell r="HH1155">
            <v>0</v>
          </cell>
          <cell r="HI1155">
            <v>0</v>
          </cell>
          <cell r="HJ1155">
            <v>0</v>
          </cell>
          <cell r="HK1155">
            <v>0</v>
          </cell>
          <cell r="HL1155">
            <v>0</v>
          </cell>
          <cell r="HM1155">
            <v>0</v>
          </cell>
          <cell r="HN1155">
            <v>0</v>
          </cell>
          <cell r="HO1155">
            <v>0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>
            <v>0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B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H1155">
            <v>0</v>
          </cell>
          <cell r="II1155">
            <v>0</v>
          </cell>
          <cell r="IJ1155">
            <v>0</v>
          </cell>
          <cell r="IK1155">
            <v>0</v>
          </cell>
          <cell r="IL1155">
            <v>0</v>
          </cell>
          <cell r="IM1155">
            <v>0</v>
          </cell>
          <cell r="IN1155">
            <v>0</v>
          </cell>
          <cell r="IO1155">
            <v>0</v>
          </cell>
          <cell r="IP1155">
            <v>0</v>
          </cell>
          <cell r="IQ1155">
            <v>0</v>
          </cell>
          <cell r="IR1155">
            <v>0</v>
          </cell>
          <cell r="IS1155">
            <v>0</v>
          </cell>
          <cell r="IT1155">
            <v>0</v>
          </cell>
          <cell r="IU1155">
            <v>0</v>
          </cell>
          <cell r="IV1155">
            <v>0</v>
          </cell>
          <cell r="IW1155">
            <v>0</v>
          </cell>
          <cell r="IX1155">
            <v>0</v>
          </cell>
          <cell r="IY1155">
            <v>0</v>
          </cell>
          <cell r="IZ1155">
            <v>0</v>
          </cell>
          <cell r="JA1155">
            <v>0</v>
          </cell>
          <cell r="JB1155">
            <v>0</v>
          </cell>
          <cell r="JC1155">
            <v>0</v>
          </cell>
          <cell r="JD1155">
            <v>0</v>
          </cell>
          <cell r="JE1155">
            <v>0</v>
          </cell>
          <cell r="JF1155">
            <v>0</v>
          </cell>
          <cell r="JG1155">
            <v>0</v>
          </cell>
          <cell r="JH1155">
            <v>0</v>
          </cell>
          <cell r="JI1155">
            <v>0</v>
          </cell>
          <cell r="JJ1155">
            <v>0</v>
          </cell>
          <cell r="JK1155">
            <v>0</v>
          </cell>
          <cell r="JL1155">
            <v>0</v>
          </cell>
          <cell r="JM1155">
            <v>0</v>
          </cell>
          <cell r="JN1155">
            <v>0</v>
          </cell>
          <cell r="JO1155">
            <v>0</v>
          </cell>
          <cell r="JP1155">
            <v>0</v>
          </cell>
          <cell r="JQ1155">
            <v>0</v>
          </cell>
        </row>
        <row r="1156">
          <cell r="D1156" t="str">
            <v>PV_QF_SOR_PV_QF_667_OR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E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O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T1156">
            <v>0</v>
          </cell>
          <cell r="GU1156">
            <v>0</v>
          </cell>
          <cell r="GV1156">
            <v>0</v>
          </cell>
          <cell r="GW1156">
            <v>0</v>
          </cell>
          <cell r="GX1156">
            <v>0</v>
          </cell>
          <cell r="GY1156">
            <v>0</v>
          </cell>
          <cell r="GZ1156">
            <v>0</v>
          </cell>
          <cell r="HA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F1156">
            <v>0</v>
          </cell>
          <cell r="HG1156">
            <v>0</v>
          </cell>
          <cell r="HH1156">
            <v>0</v>
          </cell>
          <cell r="HI1156">
            <v>0</v>
          </cell>
          <cell r="HJ1156">
            <v>0</v>
          </cell>
          <cell r="HK1156">
            <v>0</v>
          </cell>
          <cell r="HL1156">
            <v>0</v>
          </cell>
          <cell r="HM1156">
            <v>0</v>
          </cell>
          <cell r="HN1156">
            <v>0</v>
          </cell>
          <cell r="HO1156">
            <v>0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>
            <v>0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B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H1156">
            <v>0</v>
          </cell>
          <cell r="II1156">
            <v>0</v>
          </cell>
          <cell r="IJ1156">
            <v>0</v>
          </cell>
          <cell r="IK1156">
            <v>0</v>
          </cell>
          <cell r="IL1156">
            <v>0</v>
          </cell>
          <cell r="IM1156">
            <v>0</v>
          </cell>
          <cell r="IN1156">
            <v>0</v>
          </cell>
          <cell r="IO1156">
            <v>0</v>
          </cell>
          <cell r="IP1156">
            <v>0</v>
          </cell>
          <cell r="IQ1156">
            <v>0</v>
          </cell>
          <cell r="IR1156">
            <v>0</v>
          </cell>
          <cell r="IS1156">
            <v>0</v>
          </cell>
          <cell r="IT1156">
            <v>0</v>
          </cell>
          <cell r="IU1156">
            <v>0</v>
          </cell>
          <cell r="IV1156">
            <v>0</v>
          </cell>
          <cell r="IW1156">
            <v>0</v>
          </cell>
          <cell r="IX1156">
            <v>0</v>
          </cell>
          <cell r="IY1156">
            <v>0</v>
          </cell>
          <cell r="IZ1156">
            <v>0</v>
          </cell>
          <cell r="JA1156">
            <v>0</v>
          </cell>
          <cell r="JB1156">
            <v>0</v>
          </cell>
          <cell r="JC1156">
            <v>0</v>
          </cell>
          <cell r="JD1156">
            <v>0</v>
          </cell>
          <cell r="JE1156">
            <v>0</v>
          </cell>
          <cell r="JF1156">
            <v>0</v>
          </cell>
          <cell r="JG1156">
            <v>0</v>
          </cell>
          <cell r="JH1156">
            <v>0</v>
          </cell>
          <cell r="JI1156">
            <v>0</v>
          </cell>
          <cell r="JJ1156">
            <v>0</v>
          </cell>
          <cell r="JK1156">
            <v>0</v>
          </cell>
          <cell r="JL1156">
            <v>0</v>
          </cell>
          <cell r="JM1156">
            <v>0</v>
          </cell>
          <cell r="JN1156">
            <v>0</v>
          </cell>
          <cell r="JO1156">
            <v>0</v>
          </cell>
          <cell r="JP1156">
            <v>0</v>
          </cell>
          <cell r="JQ1156">
            <v>0</v>
          </cell>
        </row>
        <row r="1157">
          <cell r="D1157" t="str">
            <v>PVS_QF_UTS_PV_QF_674_UT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E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O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T1157">
            <v>0</v>
          </cell>
          <cell r="GU1157">
            <v>0</v>
          </cell>
          <cell r="GV1157">
            <v>0</v>
          </cell>
          <cell r="GW1157">
            <v>0</v>
          </cell>
          <cell r="GX1157">
            <v>0</v>
          </cell>
          <cell r="GY1157">
            <v>0</v>
          </cell>
          <cell r="GZ1157">
            <v>0</v>
          </cell>
          <cell r="HA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F1157">
            <v>0</v>
          </cell>
          <cell r="HG1157">
            <v>0</v>
          </cell>
          <cell r="HH1157">
            <v>0</v>
          </cell>
          <cell r="HI1157">
            <v>0</v>
          </cell>
          <cell r="HJ1157">
            <v>0</v>
          </cell>
          <cell r="HK1157">
            <v>0</v>
          </cell>
          <cell r="HL1157">
            <v>0</v>
          </cell>
          <cell r="HM1157">
            <v>0</v>
          </cell>
          <cell r="HN1157">
            <v>0</v>
          </cell>
          <cell r="HO1157">
            <v>0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>
            <v>0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B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H1157">
            <v>0</v>
          </cell>
          <cell r="II1157">
            <v>0</v>
          </cell>
          <cell r="IJ1157">
            <v>0</v>
          </cell>
          <cell r="IK1157">
            <v>0</v>
          </cell>
          <cell r="IL1157">
            <v>0</v>
          </cell>
          <cell r="IM1157">
            <v>0</v>
          </cell>
          <cell r="IN1157">
            <v>0</v>
          </cell>
          <cell r="IO1157">
            <v>0</v>
          </cell>
          <cell r="IP1157">
            <v>0</v>
          </cell>
          <cell r="IQ1157">
            <v>0</v>
          </cell>
          <cell r="IR1157">
            <v>0</v>
          </cell>
          <cell r="IS1157">
            <v>0</v>
          </cell>
          <cell r="IT1157">
            <v>0</v>
          </cell>
          <cell r="IU1157">
            <v>0</v>
          </cell>
          <cell r="IV1157">
            <v>0</v>
          </cell>
          <cell r="IW1157">
            <v>0</v>
          </cell>
          <cell r="IX1157">
            <v>0</v>
          </cell>
          <cell r="IY1157">
            <v>0</v>
          </cell>
          <cell r="IZ1157">
            <v>0</v>
          </cell>
          <cell r="JA1157">
            <v>0</v>
          </cell>
          <cell r="JB1157">
            <v>0</v>
          </cell>
          <cell r="JC1157">
            <v>0</v>
          </cell>
          <cell r="JD1157">
            <v>0</v>
          </cell>
          <cell r="JE1157">
            <v>0</v>
          </cell>
          <cell r="JF1157">
            <v>0</v>
          </cell>
          <cell r="JG1157">
            <v>0</v>
          </cell>
          <cell r="JH1157">
            <v>0</v>
          </cell>
          <cell r="JI1157">
            <v>0</v>
          </cell>
          <cell r="JJ1157">
            <v>0</v>
          </cell>
          <cell r="JK1157">
            <v>0</v>
          </cell>
          <cell r="JL1157">
            <v>0</v>
          </cell>
          <cell r="JM1157">
            <v>0</v>
          </cell>
          <cell r="JN1157">
            <v>0</v>
          </cell>
          <cell r="JO1157">
            <v>0</v>
          </cell>
          <cell r="JP1157">
            <v>0</v>
          </cell>
          <cell r="JQ1157">
            <v>0</v>
          </cell>
        </row>
        <row r="1158">
          <cell r="D1158" t="str">
            <v>PVS_QF_WYE_PV_QF_671_WY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E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O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T1158">
            <v>0</v>
          </cell>
          <cell r="GU1158">
            <v>0</v>
          </cell>
          <cell r="GV1158">
            <v>0</v>
          </cell>
          <cell r="GW1158">
            <v>0</v>
          </cell>
          <cell r="GX1158">
            <v>0</v>
          </cell>
          <cell r="GY1158">
            <v>0</v>
          </cell>
          <cell r="GZ1158">
            <v>0</v>
          </cell>
          <cell r="HA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F1158">
            <v>0</v>
          </cell>
          <cell r="HG1158">
            <v>0</v>
          </cell>
          <cell r="HH1158">
            <v>0</v>
          </cell>
          <cell r="HI1158">
            <v>0</v>
          </cell>
          <cell r="HJ1158">
            <v>0</v>
          </cell>
          <cell r="HK1158">
            <v>0</v>
          </cell>
          <cell r="HL1158">
            <v>0</v>
          </cell>
          <cell r="HM1158">
            <v>0</v>
          </cell>
          <cell r="HN1158">
            <v>0</v>
          </cell>
          <cell r="HO1158">
            <v>0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>
            <v>0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B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H1158">
            <v>0</v>
          </cell>
          <cell r="II1158">
            <v>0</v>
          </cell>
          <cell r="IJ1158">
            <v>0</v>
          </cell>
          <cell r="IK1158">
            <v>0</v>
          </cell>
          <cell r="IL1158">
            <v>0</v>
          </cell>
          <cell r="IM1158">
            <v>0</v>
          </cell>
          <cell r="IN1158">
            <v>0</v>
          </cell>
          <cell r="IO1158">
            <v>0</v>
          </cell>
          <cell r="IP1158">
            <v>0</v>
          </cell>
          <cell r="IQ1158">
            <v>0</v>
          </cell>
          <cell r="IR1158">
            <v>0</v>
          </cell>
          <cell r="IS1158">
            <v>0</v>
          </cell>
          <cell r="IT1158">
            <v>0</v>
          </cell>
          <cell r="IU1158">
            <v>0</v>
          </cell>
          <cell r="IV1158">
            <v>0</v>
          </cell>
          <cell r="IW1158">
            <v>0</v>
          </cell>
          <cell r="IX1158">
            <v>0</v>
          </cell>
          <cell r="IY1158">
            <v>0</v>
          </cell>
          <cell r="IZ1158">
            <v>0</v>
          </cell>
          <cell r="JA1158">
            <v>0</v>
          </cell>
          <cell r="JB1158">
            <v>0</v>
          </cell>
          <cell r="JC1158">
            <v>0</v>
          </cell>
          <cell r="JD1158">
            <v>0</v>
          </cell>
          <cell r="JE1158">
            <v>0</v>
          </cell>
          <cell r="JF1158">
            <v>0</v>
          </cell>
          <cell r="JG1158">
            <v>0</v>
          </cell>
          <cell r="JH1158">
            <v>0</v>
          </cell>
          <cell r="JI1158">
            <v>0</v>
          </cell>
          <cell r="JJ1158">
            <v>0</v>
          </cell>
          <cell r="JK1158">
            <v>0</v>
          </cell>
          <cell r="JL1158">
            <v>0</v>
          </cell>
          <cell r="JM1158">
            <v>0</v>
          </cell>
          <cell r="JN1158">
            <v>0</v>
          </cell>
          <cell r="JO1158">
            <v>0</v>
          </cell>
          <cell r="JP1158">
            <v>0</v>
          </cell>
          <cell r="JQ1158">
            <v>0</v>
          </cell>
        </row>
        <row r="1159">
          <cell r="D1159" t="str">
            <v>PVS_QF_SOR_PV_QF_676_OR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E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O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T1159">
            <v>0</v>
          </cell>
          <cell r="GU1159">
            <v>0</v>
          </cell>
          <cell r="GV1159">
            <v>0</v>
          </cell>
          <cell r="GW1159">
            <v>0</v>
          </cell>
          <cell r="GX1159">
            <v>0</v>
          </cell>
          <cell r="GY1159">
            <v>0</v>
          </cell>
          <cell r="GZ1159">
            <v>0</v>
          </cell>
          <cell r="HA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F1159">
            <v>0</v>
          </cell>
          <cell r="HG1159">
            <v>0</v>
          </cell>
          <cell r="HH1159">
            <v>0</v>
          </cell>
          <cell r="HI1159">
            <v>0</v>
          </cell>
          <cell r="HJ1159">
            <v>0</v>
          </cell>
          <cell r="HK1159">
            <v>0</v>
          </cell>
          <cell r="HL1159">
            <v>0</v>
          </cell>
          <cell r="HM1159">
            <v>0</v>
          </cell>
          <cell r="HN1159">
            <v>0</v>
          </cell>
          <cell r="HO1159">
            <v>0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>
            <v>0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B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H1159">
            <v>0</v>
          </cell>
          <cell r="II1159">
            <v>0</v>
          </cell>
          <cell r="IJ1159">
            <v>0</v>
          </cell>
          <cell r="IK1159">
            <v>0</v>
          </cell>
          <cell r="IL1159">
            <v>0</v>
          </cell>
          <cell r="IM1159">
            <v>0</v>
          </cell>
          <cell r="IN1159">
            <v>0</v>
          </cell>
          <cell r="IO1159">
            <v>0</v>
          </cell>
          <cell r="IP1159">
            <v>0</v>
          </cell>
          <cell r="IQ1159">
            <v>0</v>
          </cell>
          <cell r="IR1159">
            <v>0</v>
          </cell>
          <cell r="IS1159">
            <v>0</v>
          </cell>
          <cell r="IT1159">
            <v>0</v>
          </cell>
          <cell r="IU1159">
            <v>0</v>
          </cell>
          <cell r="IV1159">
            <v>0</v>
          </cell>
          <cell r="IW1159">
            <v>0</v>
          </cell>
          <cell r="IX1159">
            <v>0</v>
          </cell>
          <cell r="IY1159">
            <v>0</v>
          </cell>
          <cell r="IZ1159">
            <v>0</v>
          </cell>
          <cell r="JA1159">
            <v>0</v>
          </cell>
          <cell r="JB1159">
            <v>0</v>
          </cell>
          <cell r="JC1159">
            <v>0</v>
          </cell>
          <cell r="JD1159">
            <v>0</v>
          </cell>
          <cell r="JE1159">
            <v>0</v>
          </cell>
          <cell r="JF1159">
            <v>0</v>
          </cell>
          <cell r="JG1159">
            <v>0</v>
          </cell>
          <cell r="JH1159">
            <v>0</v>
          </cell>
          <cell r="JI1159">
            <v>0</v>
          </cell>
          <cell r="JJ1159">
            <v>0</v>
          </cell>
          <cell r="JK1159">
            <v>0</v>
          </cell>
          <cell r="JL1159">
            <v>0</v>
          </cell>
          <cell r="JM1159">
            <v>0</v>
          </cell>
          <cell r="JN1159">
            <v>0</v>
          </cell>
          <cell r="JO1159">
            <v>0</v>
          </cell>
          <cell r="JP1159">
            <v>0</v>
          </cell>
          <cell r="JQ1159">
            <v>0</v>
          </cell>
        </row>
        <row r="1160">
          <cell r="D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E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O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T1160">
            <v>0</v>
          </cell>
          <cell r="GU1160">
            <v>0</v>
          </cell>
          <cell r="GV1160">
            <v>0</v>
          </cell>
          <cell r="GW1160">
            <v>0</v>
          </cell>
          <cell r="GX1160">
            <v>0</v>
          </cell>
          <cell r="GY1160">
            <v>0</v>
          </cell>
          <cell r="GZ1160">
            <v>0</v>
          </cell>
          <cell r="HA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F1160">
            <v>0</v>
          </cell>
          <cell r="HG1160">
            <v>0</v>
          </cell>
          <cell r="HH1160">
            <v>0</v>
          </cell>
          <cell r="HI1160">
            <v>0</v>
          </cell>
          <cell r="HJ1160">
            <v>0</v>
          </cell>
          <cell r="HK1160">
            <v>0</v>
          </cell>
          <cell r="HL1160">
            <v>0</v>
          </cell>
          <cell r="HM1160">
            <v>0</v>
          </cell>
          <cell r="HN1160">
            <v>0</v>
          </cell>
          <cell r="HO1160">
            <v>0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>
            <v>0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B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H1160">
            <v>0</v>
          </cell>
          <cell r="II1160">
            <v>0</v>
          </cell>
          <cell r="IJ1160">
            <v>0</v>
          </cell>
          <cell r="IK1160">
            <v>0</v>
          </cell>
          <cell r="IL1160">
            <v>0</v>
          </cell>
          <cell r="IM1160">
            <v>0</v>
          </cell>
          <cell r="IN1160">
            <v>0</v>
          </cell>
          <cell r="IO1160">
            <v>0</v>
          </cell>
          <cell r="IP1160">
            <v>0</v>
          </cell>
          <cell r="IQ1160">
            <v>0</v>
          </cell>
          <cell r="IR1160">
            <v>0</v>
          </cell>
          <cell r="IS1160">
            <v>0</v>
          </cell>
          <cell r="IT1160">
            <v>0</v>
          </cell>
          <cell r="IU1160">
            <v>0</v>
          </cell>
          <cell r="IV1160">
            <v>0</v>
          </cell>
          <cell r="IW1160">
            <v>0</v>
          </cell>
          <cell r="IX1160">
            <v>0</v>
          </cell>
          <cell r="IY1160">
            <v>0</v>
          </cell>
          <cell r="IZ1160">
            <v>0</v>
          </cell>
          <cell r="JA1160">
            <v>0</v>
          </cell>
          <cell r="JB1160">
            <v>0</v>
          </cell>
          <cell r="JC1160">
            <v>0</v>
          </cell>
          <cell r="JD1160">
            <v>0</v>
          </cell>
          <cell r="JE1160">
            <v>0</v>
          </cell>
          <cell r="JF1160">
            <v>0</v>
          </cell>
          <cell r="JG1160">
            <v>0</v>
          </cell>
          <cell r="JH1160">
            <v>0</v>
          </cell>
          <cell r="JI1160">
            <v>0</v>
          </cell>
          <cell r="JJ1160">
            <v>0</v>
          </cell>
          <cell r="JK1160">
            <v>0</v>
          </cell>
          <cell r="JL1160">
            <v>0</v>
          </cell>
          <cell r="JM1160">
            <v>0</v>
          </cell>
          <cell r="JN1160">
            <v>0</v>
          </cell>
          <cell r="JO1160">
            <v>0</v>
          </cell>
          <cell r="JP1160">
            <v>0</v>
          </cell>
          <cell r="JQ1160">
            <v>0</v>
          </cell>
        </row>
        <row r="1161">
          <cell r="D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E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O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T1161">
            <v>0</v>
          </cell>
          <cell r="GU1161">
            <v>0</v>
          </cell>
          <cell r="GV1161">
            <v>0</v>
          </cell>
          <cell r="GW1161">
            <v>0</v>
          </cell>
          <cell r="GX1161">
            <v>0</v>
          </cell>
          <cell r="GY1161">
            <v>0</v>
          </cell>
          <cell r="GZ1161">
            <v>0</v>
          </cell>
          <cell r="HA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F1161">
            <v>0</v>
          </cell>
          <cell r="HG1161">
            <v>0</v>
          </cell>
          <cell r="HH1161">
            <v>0</v>
          </cell>
          <cell r="HI1161">
            <v>0</v>
          </cell>
          <cell r="HJ1161">
            <v>0</v>
          </cell>
          <cell r="HK1161">
            <v>0</v>
          </cell>
          <cell r="HL1161">
            <v>0</v>
          </cell>
          <cell r="HM1161">
            <v>0</v>
          </cell>
          <cell r="HN1161">
            <v>0</v>
          </cell>
          <cell r="HO1161">
            <v>0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>
            <v>0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B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H1161">
            <v>0</v>
          </cell>
          <cell r="II1161">
            <v>0</v>
          </cell>
          <cell r="IJ1161">
            <v>0</v>
          </cell>
          <cell r="IK1161">
            <v>0</v>
          </cell>
          <cell r="IL1161">
            <v>0</v>
          </cell>
          <cell r="IM1161">
            <v>0</v>
          </cell>
          <cell r="IN1161">
            <v>0</v>
          </cell>
          <cell r="IO1161">
            <v>0</v>
          </cell>
          <cell r="IP1161">
            <v>0</v>
          </cell>
          <cell r="IQ1161">
            <v>0</v>
          </cell>
          <cell r="IR1161">
            <v>0</v>
          </cell>
          <cell r="IS1161">
            <v>0</v>
          </cell>
          <cell r="IT1161">
            <v>0</v>
          </cell>
          <cell r="IU1161">
            <v>0</v>
          </cell>
          <cell r="IV1161">
            <v>0</v>
          </cell>
          <cell r="IW1161">
            <v>0</v>
          </cell>
          <cell r="IX1161">
            <v>0</v>
          </cell>
          <cell r="IY1161">
            <v>0</v>
          </cell>
          <cell r="IZ1161">
            <v>0</v>
          </cell>
          <cell r="JA1161">
            <v>0</v>
          </cell>
          <cell r="JB1161">
            <v>0</v>
          </cell>
          <cell r="JC1161">
            <v>0</v>
          </cell>
          <cell r="JD1161">
            <v>0</v>
          </cell>
          <cell r="JE1161">
            <v>0</v>
          </cell>
          <cell r="JF1161">
            <v>0</v>
          </cell>
          <cell r="JG1161">
            <v>0</v>
          </cell>
          <cell r="JH1161">
            <v>0</v>
          </cell>
          <cell r="JI1161">
            <v>0</v>
          </cell>
          <cell r="JJ1161">
            <v>0</v>
          </cell>
          <cell r="JK1161">
            <v>0</v>
          </cell>
          <cell r="JL1161">
            <v>0</v>
          </cell>
          <cell r="JM1161">
            <v>0</v>
          </cell>
          <cell r="JN1161">
            <v>0</v>
          </cell>
          <cell r="JO1161">
            <v>0</v>
          </cell>
          <cell r="JP1161">
            <v>0</v>
          </cell>
          <cell r="JQ1161">
            <v>0</v>
          </cell>
        </row>
        <row r="1162">
          <cell r="D1162" t="str">
            <v>Potential QFs  -  Utah North 2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E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O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T1162">
            <v>0</v>
          </cell>
          <cell r="GU1162">
            <v>0</v>
          </cell>
          <cell r="GV1162">
            <v>0</v>
          </cell>
          <cell r="GW1162">
            <v>0</v>
          </cell>
          <cell r="GX1162">
            <v>0</v>
          </cell>
          <cell r="GY1162">
            <v>0</v>
          </cell>
          <cell r="GZ1162">
            <v>0</v>
          </cell>
          <cell r="HA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F1162">
            <v>0</v>
          </cell>
          <cell r="HG1162">
            <v>0</v>
          </cell>
          <cell r="HH1162">
            <v>0</v>
          </cell>
          <cell r="HI1162">
            <v>0</v>
          </cell>
          <cell r="HJ1162">
            <v>0</v>
          </cell>
          <cell r="HK1162">
            <v>0</v>
          </cell>
          <cell r="HL1162">
            <v>0</v>
          </cell>
          <cell r="HM1162">
            <v>0</v>
          </cell>
          <cell r="HN1162">
            <v>0</v>
          </cell>
          <cell r="HO1162">
            <v>0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>
            <v>0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B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H1162">
            <v>0</v>
          </cell>
          <cell r="II1162">
            <v>0</v>
          </cell>
          <cell r="IJ1162">
            <v>0</v>
          </cell>
          <cell r="IK1162">
            <v>0</v>
          </cell>
          <cell r="IL1162">
            <v>0</v>
          </cell>
          <cell r="IM1162">
            <v>0</v>
          </cell>
          <cell r="IN1162">
            <v>0</v>
          </cell>
          <cell r="IO1162">
            <v>0</v>
          </cell>
          <cell r="IP1162">
            <v>0</v>
          </cell>
          <cell r="IQ1162">
            <v>0</v>
          </cell>
          <cell r="IR1162">
            <v>0</v>
          </cell>
          <cell r="IS1162">
            <v>0</v>
          </cell>
          <cell r="IT1162">
            <v>0</v>
          </cell>
          <cell r="IU1162">
            <v>0</v>
          </cell>
          <cell r="IV1162">
            <v>0</v>
          </cell>
          <cell r="IW1162">
            <v>0</v>
          </cell>
          <cell r="IX1162">
            <v>0</v>
          </cell>
          <cell r="IY1162">
            <v>0</v>
          </cell>
          <cell r="IZ1162">
            <v>0</v>
          </cell>
          <cell r="JA1162">
            <v>0</v>
          </cell>
          <cell r="JB1162">
            <v>0</v>
          </cell>
          <cell r="JC1162">
            <v>0</v>
          </cell>
          <cell r="JD1162">
            <v>0</v>
          </cell>
          <cell r="JE1162">
            <v>0</v>
          </cell>
          <cell r="JF1162">
            <v>0</v>
          </cell>
          <cell r="JG1162">
            <v>0</v>
          </cell>
          <cell r="JH1162">
            <v>0</v>
          </cell>
          <cell r="JI1162">
            <v>0</v>
          </cell>
          <cell r="JJ1162">
            <v>0</v>
          </cell>
          <cell r="JK1162">
            <v>0</v>
          </cell>
          <cell r="JL1162">
            <v>0</v>
          </cell>
          <cell r="JM1162">
            <v>0</v>
          </cell>
          <cell r="JN1162">
            <v>0</v>
          </cell>
          <cell r="JO1162">
            <v>0</v>
          </cell>
          <cell r="JP1162">
            <v>0</v>
          </cell>
          <cell r="JQ1162">
            <v>0</v>
          </cell>
        </row>
        <row r="1163">
          <cell r="D1163" t="str">
            <v>Potential QFs  -  Utah South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E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O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T1163">
            <v>0</v>
          </cell>
          <cell r="GU1163">
            <v>0</v>
          </cell>
          <cell r="GV1163">
            <v>0</v>
          </cell>
          <cell r="GW1163">
            <v>0</v>
          </cell>
          <cell r="GX1163">
            <v>0</v>
          </cell>
          <cell r="GY1163">
            <v>0</v>
          </cell>
          <cell r="GZ1163">
            <v>0</v>
          </cell>
          <cell r="HA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F1163">
            <v>0</v>
          </cell>
          <cell r="HG1163">
            <v>0</v>
          </cell>
          <cell r="HH1163">
            <v>0</v>
          </cell>
          <cell r="HI1163">
            <v>0</v>
          </cell>
          <cell r="HJ1163">
            <v>0</v>
          </cell>
          <cell r="HK1163">
            <v>0</v>
          </cell>
          <cell r="HL1163">
            <v>0</v>
          </cell>
          <cell r="HM1163">
            <v>0</v>
          </cell>
          <cell r="HN1163">
            <v>0</v>
          </cell>
          <cell r="HO1163">
            <v>0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>
            <v>0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B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H1163">
            <v>0</v>
          </cell>
          <cell r="II1163">
            <v>0</v>
          </cell>
          <cell r="IJ1163">
            <v>0</v>
          </cell>
          <cell r="IK1163">
            <v>0</v>
          </cell>
          <cell r="IL1163">
            <v>0</v>
          </cell>
          <cell r="IM1163">
            <v>0</v>
          </cell>
          <cell r="IN1163">
            <v>0</v>
          </cell>
          <cell r="IO1163">
            <v>0</v>
          </cell>
          <cell r="IP1163">
            <v>0</v>
          </cell>
          <cell r="IQ1163">
            <v>0</v>
          </cell>
          <cell r="IR1163">
            <v>0</v>
          </cell>
          <cell r="IS1163">
            <v>0</v>
          </cell>
          <cell r="IT1163">
            <v>0</v>
          </cell>
          <cell r="IU1163">
            <v>0</v>
          </cell>
          <cell r="IV1163">
            <v>0</v>
          </cell>
          <cell r="IW1163">
            <v>0</v>
          </cell>
          <cell r="IX1163">
            <v>0</v>
          </cell>
          <cell r="IY1163">
            <v>0</v>
          </cell>
          <cell r="IZ1163">
            <v>0</v>
          </cell>
          <cell r="JA1163">
            <v>0</v>
          </cell>
          <cell r="JB1163">
            <v>0</v>
          </cell>
          <cell r="JC1163">
            <v>0</v>
          </cell>
          <cell r="JD1163">
            <v>0</v>
          </cell>
          <cell r="JE1163">
            <v>0</v>
          </cell>
          <cell r="JF1163">
            <v>0</v>
          </cell>
          <cell r="JG1163">
            <v>0</v>
          </cell>
          <cell r="JH1163">
            <v>0</v>
          </cell>
          <cell r="JI1163">
            <v>0</v>
          </cell>
          <cell r="JJ1163">
            <v>0</v>
          </cell>
          <cell r="JK1163">
            <v>0</v>
          </cell>
          <cell r="JL1163">
            <v>0</v>
          </cell>
          <cell r="JM1163">
            <v>0</v>
          </cell>
          <cell r="JN1163">
            <v>0</v>
          </cell>
          <cell r="JO1163">
            <v>0</v>
          </cell>
          <cell r="JP1163">
            <v>0</v>
          </cell>
          <cell r="JQ1163">
            <v>0</v>
          </cell>
        </row>
        <row r="1164">
          <cell r="D1164" t="str">
            <v>Potential QFs  -  Trona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E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O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T1164">
            <v>0</v>
          </cell>
          <cell r="GU1164">
            <v>0</v>
          </cell>
          <cell r="GV1164">
            <v>0</v>
          </cell>
          <cell r="GW1164">
            <v>0</v>
          </cell>
          <cell r="GX1164">
            <v>0</v>
          </cell>
          <cell r="GY1164">
            <v>0</v>
          </cell>
          <cell r="GZ1164">
            <v>0</v>
          </cell>
          <cell r="HA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F1164">
            <v>0</v>
          </cell>
          <cell r="HG1164">
            <v>0</v>
          </cell>
          <cell r="HH1164">
            <v>0</v>
          </cell>
          <cell r="HI1164">
            <v>0</v>
          </cell>
          <cell r="HJ1164">
            <v>0</v>
          </cell>
          <cell r="HK1164">
            <v>0</v>
          </cell>
          <cell r="HL1164">
            <v>0</v>
          </cell>
          <cell r="HM1164">
            <v>0</v>
          </cell>
          <cell r="HN1164">
            <v>0</v>
          </cell>
          <cell r="HO1164">
            <v>0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>
            <v>0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B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H1164">
            <v>0</v>
          </cell>
          <cell r="II1164">
            <v>0</v>
          </cell>
          <cell r="IJ1164">
            <v>0</v>
          </cell>
          <cell r="IK1164">
            <v>0</v>
          </cell>
          <cell r="IL1164">
            <v>0</v>
          </cell>
          <cell r="IM1164">
            <v>0</v>
          </cell>
          <cell r="IN1164">
            <v>0</v>
          </cell>
          <cell r="IO1164">
            <v>0</v>
          </cell>
          <cell r="IP1164">
            <v>0</v>
          </cell>
          <cell r="IQ1164">
            <v>0</v>
          </cell>
          <cell r="IR1164">
            <v>0</v>
          </cell>
          <cell r="IS1164">
            <v>0</v>
          </cell>
          <cell r="IT1164">
            <v>0</v>
          </cell>
          <cell r="IU1164">
            <v>0</v>
          </cell>
          <cell r="IV1164">
            <v>0</v>
          </cell>
          <cell r="IW1164">
            <v>0</v>
          </cell>
          <cell r="IX1164">
            <v>0</v>
          </cell>
          <cell r="IY1164">
            <v>0</v>
          </cell>
          <cell r="IZ1164">
            <v>0</v>
          </cell>
          <cell r="JA1164">
            <v>0</v>
          </cell>
          <cell r="JB1164">
            <v>0</v>
          </cell>
          <cell r="JC1164">
            <v>0</v>
          </cell>
          <cell r="JD1164">
            <v>0</v>
          </cell>
          <cell r="JE1164">
            <v>0</v>
          </cell>
          <cell r="JF1164">
            <v>0</v>
          </cell>
          <cell r="JG1164">
            <v>0</v>
          </cell>
          <cell r="JH1164">
            <v>0</v>
          </cell>
          <cell r="JI1164">
            <v>0</v>
          </cell>
          <cell r="JJ1164">
            <v>0</v>
          </cell>
          <cell r="JK1164">
            <v>0</v>
          </cell>
          <cell r="JL1164">
            <v>0</v>
          </cell>
          <cell r="JM1164">
            <v>0</v>
          </cell>
          <cell r="JN1164">
            <v>0</v>
          </cell>
          <cell r="JO1164">
            <v>0</v>
          </cell>
          <cell r="JP1164">
            <v>0</v>
          </cell>
          <cell r="JQ1164">
            <v>0</v>
          </cell>
        </row>
        <row r="1165">
          <cell r="D1165" t="str">
            <v>Potential QFs  -  Wyoming Central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O1165">
            <v>0</v>
          </cell>
          <cell r="FP1165">
            <v>0</v>
          </cell>
          <cell r="FQ1165">
            <v>0</v>
          </cell>
          <cell r="FR1165">
            <v>0</v>
          </cell>
          <cell r="FS1165">
            <v>0</v>
          </cell>
          <cell r="FT1165">
            <v>0</v>
          </cell>
          <cell r="FU1165">
            <v>0</v>
          </cell>
          <cell r="FV1165">
            <v>0</v>
          </cell>
          <cell r="FW1165">
            <v>0</v>
          </cell>
          <cell r="FX1165">
            <v>0</v>
          </cell>
          <cell r="FY1165">
            <v>0</v>
          </cell>
          <cell r="FZ1165">
            <v>0</v>
          </cell>
          <cell r="GA1165">
            <v>0</v>
          </cell>
          <cell r="GB1165">
            <v>0</v>
          </cell>
          <cell r="GC1165">
            <v>0</v>
          </cell>
          <cell r="GD1165">
            <v>0</v>
          </cell>
          <cell r="GE1165">
            <v>0</v>
          </cell>
          <cell r="GF1165">
            <v>0</v>
          </cell>
          <cell r="GG1165">
            <v>0</v>
          </cell>
          <cell r="GH1165">
            <v>0</v>
          </cell>
          <cell r="GI1165">
            <v>0</v>
          </cell>
          <cell r="GJ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O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T1165">
            <v>0</v>
          </cell>
          <cell r="GU1165">
            <v>0</v>
          </cell>
          <cell r="GV1165">
            <v>0</v>
          </cell>
          <cell r="GW1165">
            <v>0</v>
          </cell>
          <cell r="GX1165">
            <v>0</v>
          </cell>
          <cell r="GY1165">
            <v>0</v>
          </cell>
          <cell r="GZ1165">
            <v>0</v>
          </cell>
          <cell r="HA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F1165">
            <v>0</v>
          </cell>
          <cell r="HG1165">
            <v>0</v>
          </cell>
          <cell r="HH1165">
            <v>0</v>
          </cell>
          <cell r="HI1165">
            <v>0</v>
          </cell>
          <cell r="HJ1165">
            <v>0</v>
          </cell>
          <cell r="HK1165">
            <v>0</v>
          </cell>
          <cell r="HL1165">
            <v>0</v>
          </cell>
          <cell r="HM1165">
            <v>0</v>
          </cell>
          <cell r="HN1165">
            <v>0</v>
          </cell>
          <cell r="HO1165">
            <v>0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>
            <v>0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B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H1165">
            <v>0</v>
          </cell>
          <cell r="II1165">
            <v>0</v>
          </cell>
          <cell r="IJ1165">
            <v>0</v>
          </cell>
          <cell r="IK1165">
            <v>0</v>
          </cell>
          <cell r="IL1165">
            <v>0</v>
          </cell>
          <cell r="IM1165">
            <v>0</v>
          </cell>
          <cell r="IN1165">
            <v>0</v>
          </cell>
          <cell r="IO1165">
            <v>0</v>
          </cell>
          <cell r="IP1165">
            <v>0</v>
          </cell>
          <cell r="IQ1165">
            <v>0</v>
          </cell>
          <cell r="IR1165">
            <v>0</v>
          </cell>
          <cell r="IS1165">
            <v>0</v>
          </cell>
          <cell r="IT1165">
            <v>0</v>
          </cell>
          <cell r="IU1165">
            <v>0</v>
          </cell>
          <cell r="IV1165">
            <v>0</v>
          </cell>
          <cell r="IW1165">
            <v>0</v>
          </cell>
          <cell r="IX1165">
            <v>0</v>
          </cell>
          <cell r="IY1165">
            <v>0</v>
          </cell>
          <cell r="IZ1165">
            <v>0</v>
          </cell>
          <cell r="JA1165">
            <v>0</v>
          </cell>
          <cell r="JB1165">
            <v>0</v>
          </cell>
          <cell r="JC1165">
            <v>0</v>
          </cell>
          <cell r="JD1165">
            <v>0</v>
          </cell>
          <cell r="JE1165">
            <v>0</v>
          </cell>
          <cell r="JF1165">
            <v>0</v>
          </cell>
          <cell r="JG1165">
            <v>0</v>
          </cell>
          <cell r="JH1165">
            <v>0</v>
          </cell>
          <cell r="JI1165">
            <v>0</v>
          </cell>
          <cell r="JJ1165">
            <v>0</v>
          </cell>
          <cell r="JK1165">
            <v>0</v>
          </cell>
          <cell r="JL1165">
            <v>0</v>
          </cell>
          <cell r="JM1165">
            <v>0</v>
          </cell>
          <cell r="JN1165">
            <v>0</v>
          </cell>
          <cell r="JO1165">
            <v>0</v>
          </cell>
          <cell r="JP1165">
            <v>0</v>
          </cell>
          <cell r="JQ1165">
            <v>0</v>
          </cell>
        </row>
        <row r="1166">
          <cell r="D1166" t="str">
            <v>Potential QFs  -  Wyoming Northeast 2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O1166">
            <v>0</v>
          </cell>
          <cell r="FP1166">
            <v>0</v>
          </cell>
          <cell r="FQ1166">
            <v>0</v>
          </cell>
          <cell r="FR1166">
            <v>0</v>
          </cell>
          <cell r="FS1166">
            <v>0</v>
          </cell>
          <cell r="FT1166">
            <v>0</v>
          </cell>
          <cell r="FU1166">
            <v>0</v>
          </cell>
          <cell r="FV1166">
            <v>0</v>
          </cell>
          <cell r="FW1166">
            <v>0</v>
          </cell>
          <cell r="FX1166">
            <v>0</v>
          </cell>
          <cell r="FY1166">
            <v>0</v>
          </cell>
          <cell r="FZ1166">
            <v>0</v>
          </cell>
          <cell r="GA1166">
            <v>0</v>
          </cell>
          <cell r="GB1166">
            <v>0</v>
          </cell>
          <cell r="GC1166">
            <v>0</v>
          </cell>
          <cell r="GD1166">
            <v>0</v>
          </cell>
          <cell r="GE1166">
            <v>0</v>
          </cell>
          <cell r="GF1166">
            <v>0</v>
          </cell>
          <cell r="GG1166">
            <v>0</v>
          </cell>
          <cell r="GH1166">
            <v>0</v>
          </cell>
          <cell r="GI1166">
            <v>0</v>
          </cell>
          <cell r="GJ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O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T1166">
            <v>0</v>
          </cell>
          <cell r="GU1166">
            <v>0</v>
          </cell>
          <cell r="GV1166">
            <v>0</v>
          </cell>
          <cell r="GW1166">
            <v>0</v>
          </cell>
          <cell r="GX1166">
            <v>0</v>
          </cell>
          <cell r="GY1166">
            <v>0</v>
          </cell>
          <cell r="GZ1166">
            <v>0</v>
          </cell>
          <cell r="HA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F1166">
            <v>0</v>
          </cell>
          <cell r="HG1166">
            <v>0</v>
          </cell>
          <cell r="HH1166">
            <v>0</v>
          </cell>
          <cell r="HI1166">
            <v>0</v>
          </cell>
          <cell r="HJ1166">
            <v>0</v>
          </cell>
          <cell r="HK1166">
            <v>0</v>
          </cell>
          <cell r="HL1166">
            <v>0</v>
          </cell>
          <cell r="HM1166">
            <v>0</v>
          </cell>
          <cell r="HN1166">
            <v>0</v>
          </cell>
          <cell r="HO1166">
            <v>0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>
            <v>0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B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H1166">
            <v>0</v>
          </cell>
          <cell r="II1166">
            <v>0</v>
          </cell>
          <cell r="IJ1166">
            <v>0</v>
          </cell>
          <cell r="IK1166">
            <v>0</v>
          </cell>
          <cell r="IL1166">
            <v>0</v>
          </cell>
          <cell r="IM1166">
            <v>0</v>
          </cell>
          <cell r="IN1166">
            <v>0</v>
          </cell>
          <cell r="IO1166">
            <v>0</v>
          </cell>
          <cell r="IP1166">
            <v>0</v>
          </cell>
          <cell r="IQ1166">
            <v>0</v>
          </cell>
          <cell r="IR1166">
            <v>0</v>
          </cell>
          <cell r="IS1166">
            <v>0</v>
          </cell>
          <cell r="IT1166">
            <v>0</v>
          </cell>
          <cell r="IU1166">
            <v>0</v>
          </cell>
          <cell r="IV1166">
            <v>0</v>
          </cell>
          <cell r="IW1166">
            <v>0</v>
          </cell>
          <cell r="IX1166">
            <v>0</v>
          </cell>
          <cell r="IY1166">
            <v>0</v>
          </cell>
          <cell r="IZ1166">
            <v>0</v>
          </cell>
          <cell r="JA1166">
            <v>0</v>
          </cell>
          <cell r="JB1166">
            <v>0</v>
          </cell>
          <cell r="JC1166">
            <v>0</v>
          </cell>
          <cell r="JD1166">
            <v>0</v>
          </cell>
          <cell r="JE1166">
            <v>0</v>
          </cell>
          <cell r="JF1166">
            <v>0</v>
          </cell>
          <cell r="JG1166">
            <v>0</v>
          </cell>
          <cell r="JH1166">
            <v>0</v>
          </cell>
          <cell r="JI1166">
            <v>0</v>
          </cell>
          <cell r="JJ1166">
            <v>0</v>
          </cell>
          <cell r="JK1166">
            <v>0</v>
          </cell>
          <cell r="JL1166">
            <v>0</v>
          </cell>
          <cell r="JM1166">
            <v>0</v>
          </cell>
          <cell r="JN1166">
            <v>0</v>
          </cell>
          <cell r="JO1166">
            <v>0</v>
          </cell>
          <cell r="JP1166">
            <v>0</v>
          </cell>
          <cell r="JQ1166">
            <v>0</v>
          </cell>
        </row>
        <row r="1167">
          <cell r="D1167" t="str">
            <v>Total Potential QF MWH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211474.73351150998</v>
          </cell>
          <cell r="S1167">
            <v>7967.6267617700014</v>
          </cell>
          <cell r="T1167">
            <v>12963.004091919998</v>
          </cell>
          <cell r="U1167">
            <v>15077.813615319998</v>
          </cell>
          <cell r="V1167">
            <v>19665.522604040001</v>
          </cell>
          <cell r="W1167">
            <v>23369.604447020003</v>
          </cell>
          <cell r="X1167">
            <v>27838.738647440005</v>
          </cell>
          <cell r="Y1167">
            <v>26700.824677870001</v>
          </cell>
          <cell r="Z1167">
            <v>23500.807732840007</v>
          </cell>
          <cell r="AA1167">
            <v>20459.25941581</v>
          </cell>
          <cell r="AB1167">
            <v>14913.517787919998</v>
          </cell>
          <cell r="AC1167">
            <v>11559.970703839999</v>
          </cell>
          <cell r="AD1167">
            <v>7458.0430257199996</v>
          </cell>
          <cell r="AE1167">
            <v>210244.83347407999</v>
          </cell>
          <cell r="AF1167">
            <v>7847.6215486000001</v>
          </cell>
          <cell r="AG1167">
            <v>13264.146556960002</v>
          </cell>
          <cell r="AH1167">
            <v>15086.557153</v>
          </cell>
          <cell r="AI1167">
            <v>19422.398440600002</v>
          </cell>
          <cell r="AJ1167">
            <v>23584.739028480006</v>
          </cell>
          <cell r="AK1167">
            <v>27770.695334179996</v>
          </cell>
          <cell r="AL1167">
            <v>26228.287636429999</v>
          </cell>
          <cell r="AM1167">
            <v>23583.428118540003</v>
          </cell>
          <cell r="AN1167">
            <v>19884.064243719993</v>
          </cell>
          <cell r="AO1167">
            <v>14940.489055679998</v>
          </cell>
          <cell r="AP1167">
            <v>11290.090375549997</v>
          </cell>
          <cell r="AQ1167">
            <v>7342.3159823400001</v>
          </cell>
          <cell r="AR1167">
            <v>209223.30466523001</v>
          </cell>
          <cell r="AS1167">
            <v>7981.7001758500001</v>
          </cell>
          <cell r="AT1167">
            <v>13319.1417986</v>
          </cell>
          <cell r="AU1167">
            <v>15807.246561700003</v>
          </cell>
          <cell r="AV1167">
            <v>19002.077468660002</v>
          </cell>
          <cell r="AW1167">
            <v>24308.007441389997</v>
          </cell>
          <cell r="AX1167">
            <v>27567.521412369999</v>
          </cell>
          <cell r="AY1167">
            <v>25736.225023900002</v>
          </cell>
          <cell r="AZ1167">
            <v>23714.200891760003</v>
          </cell>
          <cell r="BA1167">
            <v>18853.283896660003</v>
          </cell>
          <cell r="BB1167">
            <v>15132.094132330001</v>
          </cell>
          <cell r="BC1167">
            <v>10856.33392961</v>
          </cell>
          <cell r="BD1167">
            <v>6945.4719324000016</v>
          </cell>
          <cell r="BE1167">
            <v>208193.01715520004</v>
          </cell>
          <cell r="BF1167">
            <v>7880.8380238800019</v>
          </cell>
          <cell r="BG1167">
            <v>13149.725791180001</v>
          </cell>
          <cell r="BH1167">
            <v>15969.353013829999</v>
          </cell>
          <cell r="BI1167">
            <v>19287.657129270003</v>
          </cell>
          <cell r="BJ1167">
            <v>24110.483847339998</v>
          </cell>
          <cell r="BK1167">
            <v>27558.031875450004</v>
          </cell>
          <cell r="BL1167">
            <v>25553.044822280008</v>
          </cell>
          <cell r="BM1167">
            <v>23314.525084180004</v>
          </cell>
          <cell r="BN1167">
            <v>18849.923135240006</v>
          </cell>
          <cell r="BO1167">
            <v>14706.939066160003</v>
          </cell>
          <cell r="BP1167">
            <v>10655.801154509998</v>
          </cell>
          <cell r="BQ1167">
            <v>7156.6942118799998</v>
          </cell>
          <cell r="BR1167">
            <v>207159.65549018994</v>
          </cell>
          <cell r="BS1167">
            <v>7951.6150767399995</v>
          </cell>
          <cell r="BT1167">
            <v>12914.511412739999</v>
          </cell>
          <cell r="BU1167">
            <v>16217.758536609999</v>
          </cell>
          <cell r="BV1167">
            <v>19486.910512819992</v>
          </cell>
          <cell r="BW1167">
            <v>24057.69410633</v>
          </cell>
          <cell r="BX1167">
            <v>26899.499190419996</v>
          </cell>
          <cell r="BY1167">
            <v>25710.33417075</v>
          </cell>
          <cell r="BZ1167">
            <v>23285.377905470003</v>
          </cell>
          <cell r="CA1167">
            <v>18641.611372980005</v>
          </cell>
          <cell r="CB1167">
            <v>14441.730791129998</v>
          </cell>
          <cell r="CC1167">
            <v>10304.05350296</v>
          </cell>
          <cell r="CD1167">
            <v>7248.5589112400021</v>
          </cell>
          <cell r="CE1167">
            <v>206284.79211588998</v>
          </cell>
          <cell r="CF1167">
            <v>7874.0219573000004</v>
          </cell>
          <cell r="CG1167">
            <v>12306.088372169999</v>
          </cell>
          <cell r="CH1167">
            <v>14703.637009960001</v>
          </cell>
          <cell r="CI1167">
            <v>19117.644716080002</v>
          </cell>
          <cell r="CJ1167">
            <v>22426.485018350002</v>
          </cell>
          <cell r="CK1167">
            <v>27172.500270800003</v>
          </cell>
          <cell r="CL1167">
            <v>26602.642152620007</v>
          </cell>
          <cell r="CM1167">
            <v>22991.679672239992</v>
          </cell>
          <cell r="CN1167">
            <v>19629.144393939998</v>
          </cell>
          <cell r="CO1167">
            <v>14603.382921399998</v>
          </cell>
          <cell r="CP1167">
            <v>11691.22883407</v>
          </cell>
          <cell r="CQ1167">
            <v>7166.3367969600013</v>
          </cell>
          <cell r="CR1167">
            <v>205209.79453123003</v>
          </cell>
          <cell r="CS1167">
            <v>7731.5858189300016</v>
          </cell>
          <cell r="CT1167">
            <v>13203.257472239997</v>
          </cell>
          <cell r="CU1167">
            <v>14713.18381642</v>
          </cell>
          <cell r="CV1167">
            <v>18941.718479180003</v>
          </cell>
          <cell r="CW1167">
            <v>23001.046366629998</v>
          </cell>
          <cell r="CX1167">
            <v>27083.405512440007</v>
          </cell>
          <cell r="CY1167">
            <v>25579.170467540007</v>
          </cell>
          <cell r="CZ1167">
            <v>22999.767899989994</v>
          </cell>
          <cell r="DA1167">
            <v>19391.958633639999</v>
          </cell>
          <cell r="DB1167">
            <v>14570.730720969999</v>
          </cell>
          <cell r="DC1167">
            <v>11010.674822270001</v>
          </cell>
          <cell r="DD1167">
            <v>6983.2945209799991</v>
          </cell>
          <cell r="DE1167">
            <v>204045.55621653999</v>
          </cell>
          <cell r="DF1167">
            <v>7784.1732523199989</v>
          </cell>
          <cell r="DG1167">
            <v>12689.477986069998</v>
          </cell>
          <cell r="DH1167">
            <v>15055.4788799</v>
          </cell>
          <cell r="DI1167">
            <v>18429.618559909995</v>
          </cell>
          <cell r="DJ1167">
            <v>23540.748923399999</v>
          </cell>
          <cell r="DK1167">
            <v>27034.811675930003</v>
          </cell>
          <cell r="DL1167">
            <v>25413.513433180004</v>
          </cell>
          <cell r="DM1167">
            <v>22782.495094049998</v>
          </cell>
          <cell r="DN1167">
            <v>18883.759869760001</v>
          </cell>
          <cell r="DO1167">
            <v>14576.235939870003</v>
          </cell>
          <cell r="DP1167">
            <v>10701.272208260001</v>
          </cell>
          <cell r="DQ1167">
            <v>7153.9703938900011</v>
          </cell>
          <cell r="DR1167">
            <v>203270.76182926996</v>
          </cell>
          <cell r="DS1167">
            <v>7860.5579803300025</v>
          </cell>
          <cell r="DT1167">
            <v>12697.858418940001</v>
          </cell>
          <cell r="DU1167">
            <v>15340.214276940002</v>
          </cell>
          <cell r="DV1167">
            <v>18440.652452579998</v>
          </cell>
          <cell r="DW1167">
            <v>23589.816312430001</v>
          </cell>
          <cell r="DX1167">
            <v>26753.026461529997</v>
          </cell>
          <cell r="DY1167">
            <v>24975.836557259994</v>
          </cell>
          <cell r="DZ1167">
            <v>23013.554047219997</v>
          </cell>
          <cell r="EA1167">
            <v>18296.255054229994</v>
          </cell>
          <cell r="EB1167">
            <v>14685.00953299</v>
          </cell>
          <cell r="EC1167">
            <v>10535.578609</v>
          </cell>
          <cell r="ED1167">
            <v>7082.40212582</v>
          </cell>
          <cell r="EE1167">
            <v>202011.42014790999</v>
          </cell>
          <cell r="EF1167">
            <v>7646.8428332099993</v>
          </cell>
          <cell r="EG1167">
            <v>12759.288557919997</v>
          </cell>
          <cell r="EH1167">
            <v>15495.196357900004</v>
          </cell>
          <cell r="EI1167">
            <v>18714.974504180002</v>
          </cell>
          <cell r="EJ1167">
            <v>23394.603474249998</v>
          </cell>
          <cell r="EK1167">
            <v>26739.788066469999</v>
          </cell>
          <cell r="EL1167">
            <v>24794.332414159991</v>
          </cell>
          <cell r="EM1167">
            <v>22622.27805085</v>
          </cell>
          <cell r="EN1167">
            <v>18290.237560609996</v>
          </cell>
          <cell r="EO1167">
            <v>14270.265580369998</v>
          </cell>
          <cell r="EP1167">
            <v>10339.412692370001</v>
          </cell>
          <cell r="EQ1167">
            <v>6944.200055620001</v>
          </cell>
          <cell r="ER1167">
            <v>200912.60687191001</v>
          </cell>
          <cell r="ES1167">
            <v>7716.3421909200006</v>
          </cell>
          <cell r="ET1167">
            <v>12701.320669059998</v>
          </cell>
          <cell r="EU1167">
            <v>16355.297889749998</v>
          </cell>
          <cell r="EV1167">
            <v>18844.34932514</v>
          </cell>
          <cell r="EW1167">
            <v>23559.963965020008</v>
          </cell>
          <cell r="EX1167">
            <v>26102.379508470007</v>
          </cell>
          <cell r="EY1167">
            <v>24891.637666679999</v>
          </cell>
          <cell r="EZ1167">
            <v>22536.343237880003</v>
          </cell>
          <cell r="FA1167">
            <v>17886.132610019999</v>
          </cell>
          <cell r="FB1167">
            <v>13877.004678060004</v>
          </cell>
          <cell r="FC1167">
            <v>9684.1820242100002</v>
          </cell>
          <cell r="FD1167">
            <v>6757.6531067000014</v>
          </cell>
          <cell r="FE1167">
            <v>200134.40092706998</v>
          </cell>
          <cell r="FF1167">
            <v>7540.3627766799991</v>
          </cell>
          <cell r="FG1167">
            <v>12267.862997509999</v>
          </cell>
          <cell r="FH1167">
            <v>14269.26586021</v>
          </cell>
          <cell r="FI1167">
            <v>18610.958954419995</v>
          </cell>
          <cell r="FJ1167">
            <v>22116.409408580006</v>
          </cell>
          <cell r="FK1167">
            <v>26345.886287470006</v>
          </cell>
          <cell r="FL1167">
            <v>25268.992954510006</v>
          </cell>
          <cell r="FM1167">
            <v>22240.57691819</v>
          </cell>
          <cell r="FN1167">
            <v>19362.13162964</v>
          </cell>
          <cell r="FO1167">
            <v>14113.780396550001</v>
          </cell>
          <cell r="FP1167">
            <v>10940.067274840003</v>
          </cell>
          <cell r="FQ1167">
            <v>7058.1054684700011</v>
          </cell>
          <cell r="FR1167">
            <v>198966.62444227</v>
          </cell>
          <cell r="FS1167">
            <v>7426.6498901600016</v>
          </cell>
          <cell r="FT1167">
            <v>12552.615077099999</v>
          </cell>
          <cell r="FU1167">
            <v>14277.265707710001</v>
          </cell>
          <cell r="FV1167">
            <v>18380.518524239997</v>
          </cell>
          <cell r="FW1167">
            <v>22319.577776629991</v>
          </cell>
          <cell r="FX1167">
            <v>26280.985923680004</v>
          </cell>
          <cell r="FY1167">
            <v>24821.31793533</v>
          </cell>
          <cell r="FZ1167">
            <v>22318.33718807</v>
          </cell>
          <cell r="GA1167">
            <v>18817.419088919996</v>
          </cell>
          <cell r="GB1167">
            <v>14139.033172889998</v>
          </cell>
          <cell r="GC1167">
            <v>10684.453617970003</v>
          </cell>
          <cell r="GD1167">
            <v>6948.4505395699998</v>
          </cell>
          <cell r="GE1167">
            <v>197996.04399827</v>
          </cell>
          <cell r="GF1167">
            <v>7553.3892447099997</v>
          </cell>
          <cell r="GG1167">
            <v>12313.262235320004</v>
          </cell>
          <cell r="GH1167">
            <v>14609.116287520001</v>
          </cell>
          <cell r="GI1167">
            <v>17883.219977579996</v>
          </cell>
          <cell r="GJ1167">
            <v>22842.81631029</v>
          </cell>
          <cell r="GK1167">
            <v>26233.287611470005</v>
          </cell>
          <cell r="GL1167">
            <v>24660.057377250007</v>
          </cell>
          <cell r="GM1167">
            <v>22107.043077400005</v>
          </cell>
          <cell r="GN1167">
            <v>18323.89697356</v>
          </cell>
          <cell r="GO1167">
            <v>14144.081870669999</v>
          </cell>
          <cell r="GP1167">
            <v>10384.002485880001</v>
          </cell>
          <cell r="GQ1167">
            <v>6941.8705466200008</v>
          </cell>
          <cell r="GR1167">
            <v>197240.87193886997</v>
          </cell>
          <cell r="GS1167">
            <v>7627.3798357299993</v>
          </cell>
          <cell r="GT1167">
            <v>12606.410433370002</v>
          </cell>
          <cell r="GU1167">
            <v>15112.22367429</v>
          </cell>
          <cell r="GV1167">
            <v>18252.42315314</v>
          </cell>
          <cell r="GW1167">
            <v>22816.392403660004</v>
          </cell>
          <cell r="GX1167">
            <v>26078.898836079992</v>
          </cell>
          <cell r="GY1167">
            <v>24181.52623834999</v>
          </cell>
          <cell r="GZ1167">
            <v>22063.155447009995</v>
          </cell>
          <cell r="HA1167">
            <v>17838.183827270004</v>
          </cell>
          <cell r="HB1167">
            <v>13917.567764930001</v>
          </cell>
          <cell r="HC1167">
            <v>10083.868165219998</v>
          </cell>
          <cell r="HD1167">
            <v>6662.8421598200011</v>
          </cell>
          <cell r="HE1167">
            <v>196063.23216320001</v>
          </cell>
          <cell r="HF1167">
            <v>7525.6900247900003</v>
          </cell>
          <cell r="HG1167">
            <v>12222.750821800002</v>
          </cell>
          <cell r="HH1167">
            <v>15349.060846860004</v>
          </cell>
          <cell r="HI1167">
            <v>18443.102017050001</v>
          </cell>
          <cell r="HJ1167">
            <v>22769.053432320001</v>
          </cell>
          <cell r="HK1167">
            <v>25458.6383742</v>
          </cell>
          <cell r="HL1167">
            <v>24333.170498810006</v>
          </cell>
          <cell r="HM1167">
            <v>22038.106037040001</v>
          </cell>
          <cell r="HN1167">
            <v>17643.080984419998</v>
          </cell>
          <cell r="HO1167">
            <v>13668.16531065</v>
          </cell>
          <cell r="HP1167">
            <v>9752.1210362599995</v>
          </cell>
          <cell r="HQ1167">
            <v>6860.2927790000003</v>
          </cell>
          <cell r="HR1167">
            <v>195206.43683557998</v>
          </cell>
          <cell r="HS1167">
            <v>7451.1540772699991</v>
          </cell>
          <cell r="HT1167">
            <v>11645.2000066</v>
          </cell>
          <cell r="HU1167">
            <v>13913.99026463</v>
          </cell>
          <cell r="HV1167">
            <v>18090.94731335</v>
          </cell>
          <cell r="HW1167">
            <v>21222.089065699998</v>
          </cell>
          <cell r="HX1167">
            <v>25713.223468290002</v>
          </cell>
          <cell r="HY1167">
            <v>25173.969112080002</v>
          </cell>
          <cell r="HZ1167">
            <v>21756.930405050003</v>
          </cell>
          <cell r="IA1167">
            <v>18574.97732124</v>
          </cell>
          <cell r="IB1167">
            <v>13819.120239480004</v>
          </cell>
          <cell r="IC1167">
            <v>11063.360994870001</v>
          </cell>
          <cell r="ID1167">
            <v>6781.47456702</v>
          </cell>
          <cell r="IE1167">
            <v>194213.10838885998</v>
          </cell>
          <cell r="IF1167">
            <v>7317.2692273700004</v>
          </cell>
          <cell r="IG1167">
            <v>11904.898882949999</v>
          </cell>
          <cell r="IH1167">
            <v>13847.087078999999</v>
          </cell>
          <cell r="II1167">
            <v>18060.324321510001</v>
          </cell>
          <cell r="IJ1167">
            <v>21462.060484050002</v>
          </cell>
          <cell r="IK1167">
            <v>25566.401605349987</v>
          </cell>
          <cell r="IL1167">
            <v>24521.369863579999</v>
          </cell>
          <cell r="IM1167">
            <v>21582.554301690001</v>
          </cell>
          <cell r="IN1167">
            <v>18789.272365979999</v>
          </cell>
          <cell r="IO1167">
            <v>13696.201898470001</v>
          </cell>
          <cell r="IP1167">
            <v>10616.388095159999</v>
          </cell>
          <cell r="IQ1167">
            <v>6849.2802637500008</v>
          </cell>
          <cell r="IR1167">
            <v>193076.59958489001</v>
          </cell>
          <cell r="IS1167">
            <v>7206.7981809599996</v>
          </cell>
          <cell r="IT1167">
            <v>12381.927194070002</v>
          </cell>
          <cell r="IU1167">
            <v>14248.517686719997</v>
          </cell>
          <cell r="IV1167">
            <v>17441.806275649997</v>
          </cell>
          <cell r="IW1167">
            <v>22278.984286640003</v>
          </cell>
          <cell r="IX1167">
            <v>25585.768170750005</v>
          </cell>
          <cell r="IY1167">
            <v>24051.370170449994</v>
          </cell>
          <cell r="IZ1167">
            <v>21561.372234270002</v>
          </cell>
          <cell r="JA1167">
            <v>17871.60598756</v>
          </cell>
          <cell r="JB1167">
            <v>13794.96177115</v>
          </cell>
          <cell r="JC1167">
            <v>10127.692884829999</v>
          </cell>
          <cell r="JD1167">
            <v>6525.7947418400017</v>
          </cell>
          <cell r="JE1167">
            <v>323.77248954999999</v>
          </cell>
          <cell r="JF1167">
            <v>323.77248954999999</v>
          </cell>
          <cell r="JG1167">
            <v>0</v>
          </cell>
          <cell r="JH1167">
            <v>0</v>
          </cell>
          <cell r="JI1167">
            <v>0</v>
          </cell>
          <cell r="JJ1167">
            <v>0</v>
          </cell>
          <cell r="JK1167">
            <v>0</v>
          </cell>
          <cell r="JL1167">
            <v>0</v>
          </cell>
          <cell r="JM1167">
            <v>0</v>
          </cell>
          <cell r="JN1167">
            <v>0</v>
          </cell>
          <cell r="JO1167">
            <v>0</v>
          </cell>
          <cell r="JP1167">
            <v>0</v>
          </cell>
          <cell r="JQ1167">
            <v>0</v>
          </cell>
        </row>
        <row r="1169">
          <cell r="F1169">
            <v>0</v>
          </cell>
          <cell r="G1169">
            <v>0</v>
          </cell>
          <cell r="H1169">
            <v>-16.490957739995793</v>
          </cell>
          <cell r="I1169">
            <v>-3.8888870272785425E-2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-0.89456968987360597</v>
          </cell>
          <cell r="P1169">
            <v>8.9333479758352041E-2</v>
          </cell>
          <cell r="Q1169">
            <v>1.3993121683597565E-7</v>
          </cell>
          <cell r="R1169">
            <v>196983.70282386988</v>
          </cell>
          <cell r="S1169">
            <v>6846.2675967600662</v>
          </cell>
          <cell r="T1169">
            <v>11118.147997650085</v>
          </cell>
          <cell r="U1169">
            <v>13337.539886740269</v>
          </cell>
          <cell r="V1169">
            <v>15476.709049300291</v>
          </cell>
          <cell r="W1169">
            <v>21755.029461630154</v>
          </cell>
          <cell r="X1169">
            <v>25926.986080460018</v>
          </cell>
          <cell r="Y1169">
            <v>26409.860182629665</v>
          </cell>
          <cell r="Z1169">
            <v>23553.255449720193</v>
          </cell>
          <cell r="AA1169">
            <v>20289.501283559948</v>
          </cell>
          <cell r="AB1169">
            <v>13306.855917880079</v>
          </cell>
          <cell r="AC1169">
            <v>11544.475278640166</v>
          </cell>
          <cell r="AD1169">
            <v>7419.0746388996486</v>
          </cell>
          <cell r="AE1169">
            <v>203232.9129449334</v>
          </cell>
          <cell r="AF1169">
            <v>7696.355932449922</v>
          </cell>
          <cell r="AG1169">
            <v>12337.907559089828</v>
          </cell>
          <cell r="AH1169">
            <v>13402.120924620191</v>
          </cell>
          <cell r="AI1169">
            <v>17801.76637405972</v>
          </cell>
          <cell r="AJ1169">
            <v>22538.804089080077</v>
          </cell>
          <cell r="AK1169">
            <v>27279.270612060092</v>
          </cell>
          <cell r="AL1169">
            <v>25872.070873369928</v>
          </cell>
          <cell r="AM1169">
            <v>23620.206065119943</v>
          </cell>
          <cell r="AN1169">
            <v>19884.003741140012</v>
          </cell>
          <cell r="AO1169">
            <v>14366.710709630512</v>
          </cell>
          <cell r="AP1169">
            <v>11226.817551040091</v>
          </cell>
          <cell r="AQ1169">
            <v>7206.8785132800695</v>
          </cell>
          <cell r="AR1169">
            <v>204772.94822684675</v>
          </cell>
          <cell r="AS1169">
            <v>7981.7001758397091</v>
          </cell>
          <cell r="AT1169">
            <v>12873.237346310169</v>
          </cell>
          <cell r="AU1169">
            <v>14697.75635181996</v>
          </cell>
          <cell r="AV1169">
            <v>17896.17413424002</v>
          </cell>
          <cell r="AW1169">
            <v>23567.434204509715</v>
          </cell>
          <cell r="AX1169">
            <v>27440.335200049682</v>
          </cell>
          <cell r="AY1169">
            <v>25832.827870490029</v>
          </cell>
          <cell r="AZ1169">
            <v>23382.8390786401</v>
          </cell>
          <cell r="BA1169">
            <v>18828.623004300054</v>
          </cell>
          <cell r="BB1169">
            <v>14467.538049340015</v>
          </cell>
          <cell r="BC1169">
            <v>10858.992077909876</v>
          </cell>
          <cell r="BD1169">
            <v>6945.4907333999872</v>
          </cell>
          <cell r="BE1169">
            <v>200743.59957478754</v>
          </cell>
          <cell r="BF1169">
            <v>7878.5664440998808</v>
          </cell>
          <cell r="BG1169">
            <v>13154.304916240042</v>
          </cell>
          <cell r="BH1169">
            <v>14222.12052767002</v>
          </cell>
          <cell r="BI1169">
            <v>17821.560502619948</v>
          </cell>
          <cell r="BJ1169">
            <v>21988.118097540224</v>
          </cell>
          <cell r="BK1169">
            <v>27558.031875419896</v>
          </cell>
          <cell r="BL1169">
            <v>25577.159444560064</v>
          </cell>
          <cell r="BM1169">
            <v>22817.267340590013</v>
          </cell>
          <cell r="BN1169">
            <v>18067.160882170079</v>
          </cell>
          <cell r="BO1169">
            <v>14189.897129070014</v>
          </cell>
          <cell r="BP1169">
            <v>10305.465873349924</v>
          </cell>
          <cell r="BQ1169">
            <v>7163.9465414597653</v>
          </cell>
          <cell r="BR1169">
            <v>203635.20327011868</v>
          </cell>
          <cell r="BS1169">
            <v>7958.0561052002013</v>
          </cell>
          <cell r="BT1169">
            <v>12580.410017840099</v>
          </cell>
          <cell r="BU1169">
            <v>15605.095883290283</v>
          </cell>
          <cell r="BV1169">
            <v>18141.573658689857</v>
          </cell>
          <cell r="BW1169">
            <v>23275.809686990222</v>
          </cell>
          <cell r="BX1169">
            <v>26695.101557009853</v>
          </cell>
          <cell r="BY1169">
            <v>25710.334170750109</v>
          </cell>
          <cell r="BZ1169">
            <v>23254.076004990144</v>
          </cell>
          <cell r="CA1169">
            <v>18641.611372980056</v>
          </cell>
          <cell r="CB1169">
            <v>14226.65439832001</v>
          </cell>
          <cell r="CC1169">
            <v>10304.053502960014</v>
          </cell>
          <cell r="CD1169">
            <v>7242.4269110999303</v>
          </cell>
          <cell r="CE1169">
            <v>206252.87784199044</v>
          </cell>
          <cell r="CF1169">
            <v>7946.3051611400442</v>
          </cell>
          <cell r="CG1169">
            <v>12074.832542569842</v>
          </cell>
          <cell r="CH1169">
            <v>15394.441594669828</v>
          </cell>
          <cell r="CI1169">
            <v>19394.624231530121</v>
          </cell>
          <cell r="CJ1169">
            <v>22776.453264910029</v>
          </cell>
          <cell r="CK1169">
            <v>27467.439461359987</v>
          </cell>
          <cell r="CL1169">
            <v>26403.158752780175</v>
          </cell>
          <cell r="CM1169">
            <v>22997.820565179689</v>
          </cell>
          <cell r="CN1169">
            <v>19629.340785920154</v>
          </cell>
          <cell r="CO1169">
            <v>13265.72167816991</v>
          </cell>
          <cell r="CP1169">
            <v>11712.222024899907</v>
          </cell>
          <cell r="CQ1169">
            <v>7190.517778859823</v>
          </cell>
          <cell r="CR1169">
            <v>206823.13605424948</v>
          </cell>
          <cell r="CS1169">
            <v>7656.7389185300563</v>
          </cell>
          <cell r="CT1169">
            <v>13189.570494059706</v>
          </cell>
          <cell r="CU1169">
            <v>15915.711445670109</v>
          </cell>
          <cell r="CV1169">
            <v>18458.591094879899</v>
          </cell>
          <cell r="CW1169">
            <v>23093.982612469932</v>
          </cell>
          <cell r="CX1169">
            <v>27109.676448430168</v>
          </cell>
          <cell r="CY1169">
            <v>25791.851227999898</v>
          </cell>
          <cell r="CZ1169">
            <v>22974.080555980094</v>
          </cell>
          <cell r="DA1169">
            <v>19415.689086789964</v>
          </cell>
          <cell r="DB1169">
            <v>15208.401333980029</v>
          </cell>
          <cell r="DC1169">
            <v>11010.674822270055</v>
          </cell>
          <cell r="DD1169">
            <v>6998.1680131899193</v>
          </cell>
          <cell r="DE1169">
            <v>204121.99022153951</v>
          </cell>
          <cell r="DF1169">
            <v>7604.4979531497229</v>
          </cell>
          <cell r="DG1169">
            <v>13176.062693369924</v>
          </cell>
          <cell r="DH1169">
            <v>14625.468645219924</v>
          </cell>
          <cell r="DI1169">
            <v>18423.905693829991</v>
          </cell>
          <cell r="DJ1169">
            <v>23617.23714788002</v>
          </cell>
          <cell r="DK1169">
            <v>26892.324172419962</v>
          </cell>
          <cell r="DL1169">
            <v>25371.329877400072</v>
          </cell>
          <cell r="DM1169">
            <v>22915.994561100146</v>
          </cell>
          <cell r="DN1169">
            <v>18844.536522819893</v>
          </cell>
          <cell r="DO1169">
            <v>14771.155164140044</v>
          </cell>
          <cell r="DP1169">
            <v>10703.968565099989</v>
          </cell>
          <cell r="DQ1169">
            <v>7175.5092251100577</v>
          </cell>
          <cell r="DR1169">
            <v>204942.58845021203</v>
          </cell>
          <cell r="DS1169">
            <v>8229.5360793401487</v>
          </cell>
          <cell r="DT1169">
            <v>12841.869467259967</v>
          </cell>
          <cell r="DU1169">
            <v>15242.4198703703</v>
          </cell>
          <cell r="DV1169">
            <v>18242.825971979881</v>
          </cell>
          <cell r="DW1169">
            <v>23703.55287289992</v>
          </cell>
          <cell r="DX1169">
            <v>27782.36562301009</v>
          </cell>
          <cell r="DY1169">
            <v>24975.810071340064</v>
          </cell>
          <cell r="DZ1169">
            <v>22973.663946369896</v>
          </cell>
          <cell r="EA1169">
            <v>18096.85505423008</v>
          </cell>
          <cell r="EB1169">
            <v>15293.395843740087</v>
          </cell>
          <cell r="EC1169">
            <v>10535.57860899996</v>
          </cell>
          <cell r="ED1169">
            <v>7024.7150406701257</v>
          </cell>
          <cell r="EE1169">
            <v>201873.76634833217</v>
          </cell>
          <cell r="EF1169">
            <v>7688.4857649998739</v>
          </cell>
          <cell r="EG1169">
            <v>12053.759591020062</v>
          </cell>
          <cell r="EH1169">
            <v>15714.597490419983</v>
          </cell>
          <cell r="EI1169">
            <v>19429.262191730086</v>
          </cell>
          <cell r="EJ1169">
            <v>24372.756527750054</v>
          </cell>
          <cell r="EK1169">
            <v>26238.264799750177</v>
          </cell>
          <cell r="EL1169">
            <v>25277.965101920068</v>
          </cell>
          <cell r="EM1169">
            <v>22291.489486299688</v>
          </cell>
          <cell r="EN1169">
            <v>18751.614717869903</v>
          </cell>
          <cell r="EO1169">
            <v>12793.658016650239</v>
          </cell>
          <cell r="EP1169">
            <v>10101.366659539868</v>
          </cell>
          <cell r="EQ1169">
            <v>7160.546000380069</v>
          </cell>
          <cell r="ER1169">
            <v>199316.09426577948</v>
          </cell>
          <cell r="ES1169">
            <v>7700.2450855898205</v>
          </cell>
          <cell r="ET1169">
            <v>12594.424880960025</v>
          </cell>
          <cell r="EU1169">
            <v>16036.90474863979</v>
          </cell>
          <cell r="EV1169">
            <v>19115.334069730015</v>
          </cell>
          <cell r="EW1169">
            <v>23545.023480670061</v>
          </cell>
          <cell r="EX1169">
            <v>26872.798094019759</v>
          </cell>
          <cell r="EY1169">
            <v>25658.328656450147</v>
          </cell>
          <cell r="EZ1169">
            <v>21841.440674889833</v>
          </cell>
          <cell r="FA1169">
            <v>18141.05810280994</v>
          </cell>
          <cell r="FB1169">
            <v>11825.904578320216</v>
          </cell>
          <cell r="FC1169">
            <v>9065.1225970601663</v>
          </cell>
          <cell r="FD1169">
            <v>6919.5092966400553</v>
          </cell>
          <cell r="FE1169">
            <v>198471.22392158024</v>
          </cell>
          <cell r="FF1169">
            <v>7175.3291961199138</v>
          </cell>
          <cell r="FG1169">
            <v>12141.659632290015</v>
          </cell>
          <cell r="FH1169">
            <v>16197.333127340185</v>
          </cell>
          <cell r="FI1169">
            <v>18383.015109159751</v>
          </cell>
          <cell r="FJ1169">
            <v>20298.087587000104</v>
          </cell>
          <cell r="FK1169">
            <v>24820.303097320255</v>
          </cell>
          <cell r="FL1169">
            <v>25010.981745959958</v>
          </cell>
          <cell r="FM1169">
            <v>22495.576296210289</v>
          </cell>
          <cell r="FN1169">
            <v>19732.474746580003</v>
          </cell>
          <cell r="FO1169">
            <v>14810.594834649935</v>
          </cell>
          <cell r="FP1169">
            <v>10767.704192699981</v>
          </cell>
          <cell r="FQ1169">
            <v>6638.1643562499667</v>
          </cell>
          <cell r="FR1169">
            <v>197971.5821190998</v>
          </cell>
          <cell r="FS1169">
            <v>6856.0330906498712</v>
          </cell>
          <cell r="FT1169">
            <v>12078.964918469894</v>
          </cell>
          <cell r="FU1169">
            <v>14947.655630500056</v>
          </cell>
          <cell r="FV1169">
            <v>17399.551994580077</v>
          </cell>
          <cell r="FW1169">
            <v>21940.910910000093</v>
          </cell>
          <cell r="FX1169">
            <v>24913.058777260128</v>
          </cell>
          <cell r="FY1169">
            <v>23974.026744240196</v>
          </cell>
          <cell r="FZ1169">
            <v>22272.825461749919</v>
          </cell>
          <cell r="GA1169">
            <v>18959.255624499987</v>
          </cell>
          <cell r="GB1169">
            <v>17396.962119840086</v>
          </cell>
          <cell r="GC1169">
            <v>10562.476098049898</v>
          </cell>
          <cell r="GD1169">
            <v>6669.8607492600568</v>
          </cell>
          <cell r="GE1169">
            <v>194973.24566046894</v>
          </cell>
          <cell r="GF1169">
            <v>7642.7293952499749</v>
          </cell>
          <cell r="GG1169">
            <v>11961.141004150035</v>
          </cell>
          <cell r="GH1169">
            <v>15366.002215809887</v>
          </cell>
          <cell r="GI1169">
            <v>16665.873243619921</v>
          </cell>
          <cell r="GJ1169">
            <v>22074.258833840024</v>
          </cell>
          <cell r="GK1169">
            <v>25207.551705169957</v>
          </cell>
          <cell r="GL1169">
            <v>25112.308388509788</v>
          </cell>
          <cell r="GM1169">
            <v>22639.099872080144</v>
          </cell>
          <cell r="GN1169">
            <v>17922.780693590059</v>
          </cell>
          <cell r="GO1169">
            <v>13495.304839380085</v>
          </cell>
          <cell r="GP1169">
            <v>10387.633021270041</v>
          </cell>
          <cell r="GQ1169">
            <v>6498.5624478000682</v>
          </cell>
          <cell r="GR1169">
            <v>199960.8359092921</v>
          </cell>
          <cell r="GS1169">
            <v>7238.8616124900291</v>
          </cell>
          <cell r="GT1169">
            <v>13035.585383599973</v>
          </cell>
          <cell r="GU1169">
            <v>16271.403708260041</v>
          </cell>
          <cell r="GV1169">
            <v>18886.898599229986</v>
          </cell>
          <cell r="GW1169">
            <v>22772.818368840264</v>
          </cell>
          <cell r="GX1169">
            <v>27838.090383110102</v>
          </cell>
          <cell r="GY1169">
            <v>24181.821545279818</v>
          </cell>
          <cell r="GZ1169">
            <v>22027.010702490341</v>
          </cell>
          <cell r="HA1169">
            <v>17729.263200400048</v>
          </cell>
          <cell r="HB1169">
            <v>13003.495047100121</v>
          </cell>
          <cell r="HC1169">
            <v>10137.094965349999</v>
          </cell>
          <cell r="HD1169">
            <v>6838.4923931399826</v>
          </cell>
          <cell r="HE1169">
            <v>191659.3874120377</v>
          </cell>
          <cell r="HF1169">
            <v>7792.4062268900452</v>
          </cell>
          <cell r="HG1169">
            <v>11591.578113169991</v>
          </cell>
          <cell r="HH1169">
            <v>12777.001097730128</v>
          </cell>
          <cell r="HI1169">
            <v>17464.447091599926</v>
          </cell>
          <cell r="HJ1169">
            <v>21942.722893160069</v>
          </cell>
          <cell r="HK1169">
            <v>26602.419690180104</v>
          </cell>
          <cell r="HL1169">
            <v>24238.641040729824</v>
          </cell>
          <cell r="HM1169">
            <v>22038.106037040008</v>
          </cell>
          <cell r="HN1169">
            <v>17608.239706430002</v>
          </cell>
          <cell r="HO1169">
            <v>12982.796380529879</v>
          </cell>
          <cell r="HP1169">
            <v>9688.6671656100079</v>
          </cell>
          <cell r="HQ1169">
            <v>6932.3619689699262</v>
          </cell>
          <cell r="HR1169">
            <v>193858.14546513744</v>
          </cell>
          <cell r="HS1169">
            <v>7449.5440421599196</v>
          </cell>
          <cell r="HT1169">
            <v>11088.387959509972</v>
          </cell>
          <cell r="HU1169">
            <v>13586.575347809936</v>
          </cell>
          <cell r="HV1169">
            <v>17797.245965220034</v>
          </cell>
          <cell r="HW1169">
            <v>21029.508383330191</v>
          </cell>
          <cell r="HX1169">
            <v>25597.995075639803</v>
          </cell>
          <cell r="HY1169">
            <v>25173.969112080056</v>
          </cell>
          <cell r="HZ1169">
            <v>21756.93040505005</v>
          </cell>
          <cell r="IA1169">
            <v>18574.977321240003</v>
          </cell>
          <cell r="IB1169">
            <v>13819.120239479933</v>
          </cell>
          <cell r="IC1169">
            <v>11063.36099486996</v>
          </cell>
          <cell r="ID1169">
            <v>6920.5306187499082</v>
          </cell>
          <cell r="IE1169">
            <v>195328.16700184345</v>
          </cell>
          <cell r="IF1169">
            <v>7225.6724960700376</v>
          </cell>
          <cell r="IG1169">
            <v>11756.737173410133</v>
          </cell>
          <cell r="IH1169">
            <v>13792.102104639867</v>
          </cell>
          <cell r="II1169">
            <v>19016.294985759887</v>
          </cell>
          <cell r="IJ1169">
            <v>21219.535201360006</v>
          </cell>
          <cell r="IK1169">
            <v>26135.127695899922</v>
          </cell>
          <cell r="IL1169">
            <v>24521.369863579981</v>
          </cell>
          <cell r="IM1169">
            <v>21582.554301690077</v>
          </cell>
          <cell r="IN1169">
            <v>18789.272365979967</v>
          </cell>
          <cell r="IO1169">
            <v>13696.201898470055</v>
          </cell>
          <cell r="IP1169">
            <v>10616.388095160015</v>
          </cell>
          <cell r="IQ1169">
            <v>6976.910819820012</v>
          </cell>
          <cell r="IR1169">
            <v>192961.15619516931</v>
          </cell>
          <cell r="IS1169">
            <v>7206.7981809600024</v>
          </cell>
          <cell r="IT1169">
            <v>12437.154609439895</v>
          </cell>
          <cell r="IU1169">
            <v>13374.962513969978</v>
          </cell>
          <cell r="IV1169">
            <v>17927.569975410006</v>
          </cell>
          <cell r="IW1169">
            <v>22087.048170350026</v>
          </cell>
          <cell r="IX1169">
            <v>25994.824954940239</v>
          </cell>
          <cell r="IY1169">
            <v>24051.370170450071</v>
          </cell>
          <cell r="IZ1169">
            <v>21561.372234269977</v>
          </cell>
          <cell r="JA1169">
            <v>17871.605987560004</v>
          </cell>
          <cell r="JB1169">
            <v>13794.961771149887</v>
          </cell>
          <cell r="JC1169">
            <v>10127.692884829943</v>
          </cell>
          <cell r="JD1169">
            <v>6525.7947418399854</v>
          </cell>
          <cell r="JE1169">
            <v>3332.2290199995041</v>
          </cell>
          <cell r="JF1169">
            <v>323.7724895500578</v>
          </cell>
          <cell r="JG1169">
            <v>504.54924856009893</v>
          </cell>
          <cell r="JH1169">
            <v>1040.2567374999635</v>
          </cell>
          <cell r="JI1169">
            <v>20.677859290037304</v>
          </cell>
          <cell r="JJ1169">
            <v>625.14523242996074</v>
          </cell>
          <cell r="JK1169">
            <v>817.82745266985148</v>
          </cell>
          <cell r="JL1169">
            <v>0</v>
          </cell>
          <cell r="JM1169">
            <v>0</v>
          </cell>
          <cell r="JN1169">
            <v>0</v>
          </cell>
          <cell r="JO1169">
            <v>0</v>
          </cell>
          <cell r="JP1169">
            <v>0</v>
          </cell>
          <cell r="JQ1169">
            <v>0</v>
          </cell>
        </row>
        <row r="1172">
          <cell r="D1172" t="str">
            <v>CL_.EX.BDG._.___.JimBridger 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-0.21999999999999886</v>
          </cell>
          <cell r="S1172">
            <v>9.9999999999997868E-3</v>
          </cell>
          <cell r="T1172">
            <v>-4.9999999999999822E-2</v>
          </cell>
          <cell r="U1172">
            <v>-3.0000000000000249E-2</v>
          </cell>
          <cell r="V1172">
            <v>-3.0000000000000249E-2</v>
          </cell>
          <cell r="W1172">
            <v>-9.9999999999997868E-3</v>
          </cell>
          <cell r="X1172">
            <v>-1.0000000000000675E-2</v>
          </cell>
          <cell r="Y1172">
            <v>-3.0000000000001137E-2</v>
          </cell>
          <cell r="Z1172">
            <v>0</v>
          </cell>
          <cell r="AA1172">
            <v>0</v>
          </cell>
          <cell r="AB1172">
            <v>-7.0000000000000284E-2</v>
          </cell>
          <cell r="AC1172">
            <v>0</v>
          </cell>
          <cell r="AD1172">
            <v>0</v>
          </cell>
          <cell r="AE1172">
            <v>-0.30000000000001137</v>
          </cell>
          <cell r="AF1172">
            <v>0</v>
          </cell>
          <cell r="AG1172">
            <v>-1.9999999999999574E-2</v>
          </cell>
          <cell r="AH1172">
            <v>9.9999999999997868E-3</v>
          </cell>
          <cell r="AI1172">
            <v>-8.0000000000000071E-2</v>
          </cell>
          <cell r="AJ1172">
            <v>-3.0000000000001137E-2</v>
          </cell>
          <cell r="AK1172">
            <v>-7.0000000000000284E-2</v>
          </cell>
          <cell r="AL1172">
            <v>0</v>
          </cell>
          <cell r="AM1172">
            <v>0</v>
          </cell>
          <cell r="AN1172">
            <v>0</v>
          </cell>
          <cell r="AO1172">
            <v>-8.9999999999999858E-2</v>
          </cell>
          <cell r="AP1172">
            <v>0</v>
          </cell>
          <cell r="AQ1172">
            <v>-1.9999999999999574E-2</v>
          </cell>
          <cell r="AR1172">
            <v>-0.14999999999999147</v>
          </cell>
          <cell r="AS1172">
            <v>0</v>
          </cell>
          <cell r="AT1172">
            <v>-4.0000000000000036E-2</v>
          </cell>
          <cell r="AU1172">
            <v>-4.9999999999999822E-2</v>
          </cell>
          <cell r="AV1172">
            <v>-2.9999999999999361E-2</v>
          </cell>
          <cell r="AW1172">
            <v>-2.0000000000000462E-2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-9.9999999999997868E-3</v>
          </cell>
          <cell r="BC1172">
            <v>0</v>
          </cell>
          <cell r="BD1172">
            <v>0</v>
          </cell>
          <cell r="BE1172">
            <v>-0.20000000000001705</v>
          </cell>
          <cell r="BF1172">
            <v>0</v>
          </cell>
          <cell r="BG1172">
            <v>-4.9999999999999822E-2</v>
          </cell>
          <cell r="BH1172">
            <v>-9.0000000000000746E-2</v>
          </cell>
          <cell r="BI1172">
            <v>-2.0000000000000462E-2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-4.0000000000000036E-2</v>
          </cell>
          <cell r="BP1172">
            <v>0</v>
          </cell>
          <cell r="BQ1172">
            <v>0</v>
          </cell>
          <cell r="BR1172">
            <v>-0.10999999999998522</v>
          </cell>
          <cell r="BS1172">
            <v>0</v>
          </cell>
          <cell r="BT1172">
            <v>0</v>
          </cell>
          <cell r="BU1172">
            <v>-1.0000000000000675E-2</v>
          </cell>
          <cell r="BV1172">
            <v>-4.9999999999999822E-2</v>
          </cell>
          <cell r="BW1172">
            <v>-1.9999999999998685E-2</v>
          </cell>
          <cell r="BX1172">
            <v>0</v>
          </cell>
          <cell r="BY1172">
            <v>0</v>
          </cell>
          <cell r="BZ1172">
            <v>0</v>
          </cell>
          <cell r="CA1172">
            <v>-9.9999999999988987E-3</v>
          </cell>
          <cell r="CB1172">
            <v>-2.0000000000000462E-2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-9.9999999999909051E-3</v>
          </cell>
          <cell r="CS1172">
            <v>0</v>
          </cell>
          <cell r="CT1172">
            <v>-9.9999999999988987E-3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-1.0000000000005116E-2</v>
          </cell>
          <cell r="DF1172">
            <v>0</v>
          </cell>
          <cell r="DG1172">
            <v>9.9999999999997868E-3</v>
          </cell>
          <cell r="DH1172">
            <v>0</v>
          </cell>
          <cell r="DI1172">
            <v>0</v>
          </cell>
          <cell r="DJ1172">
            <v>-9.9999999999997868E-3</v>
          </cell>
          <cell r="DK1172">
            <v>-9.9999999999997868E-3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1.0000000000005116E-2</v>
          </cell>
          <cell r="DS1172">
            <v>0</v>
          </cell>
          <cell r="DT1172">
            <v>3.0000000000001137E-2</v>
          </cell>
          <cell r="DU1172">
            <v>0</v>
          </cell>
          <cell r="DV1172">
            <v>-1.0000000000000675E-2</v>
          </cell>
          <cell r="DW1172">
            <v>0</v>
          </cell>
          <cell r="DX1172">
            <v>-1.9999999999999574E-2</v>
          </cell>
          <cell r="DY1172">
            <v>0</v>
          </cell>
          <cell r="DZ1172">
            <v>0</v>
          </cell>
          <cell r="EA1172">
            <v>0</v>
          </cell>
          <cell r="EB1172">
            <v>9.9999999999997868E-3</v>
          </cell>
          <cell r="EC1172">
            <v>0</v>
          </cell>
          <cell r="ED1172">
            <v>0</v>
          </cell>
          <cell r="EE1172">
            <v>4.0000000000006253E-2</v>
          </cell>
          <cell r="EF1172">
            <v>0</v>
          </cell>
          <cell r="EG1172">
            <v>0</v>
          </cell>
          <cell r="EH1172">
            <v>1.0000000000000675E-2</v>
          </cell>
          <cell r="EI1172">
            <v>2.0000000000000462E-2</v>
          </cell>
          <cell r="EJ1172">
            <v>9.9999999999988987E-3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-1.0000000000005116E-2</v>
          </cell>
          <cell r="ES1172">
            <v>0</v>
          </cell>
          <cell r="ET1172">
            <v>0</v>
          </cell>
          <cell r="EU1172">
            <v>-9.9999999999997868E-3</v>
          </cell>
          <cell r="EV1172">
            <v>-1.0000000000000675E-2</v>
          </cell>
          <cell r="EW1172">
            <v>9.9999999999988987E-3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-3.0000000000001137E-2</v>
          </cell>
          <cell r="FF1172">
            <v>0</v>
          </cell>
          <cell r="FG1172">
            <v>0</v>
          </cell>
          <cell r="FH1172">
            <v>-5.9999999999999609E-2</v>
          </cell>
          <cell r="FI1172">
            <v>-9.9999999999988987E-3</v>
          </cell>
          <cell r="FJ1172">
            <v>3.9999999999999147E-2</v>
          </cell>
          <cell r="FK1172">
            <v>0</v>
          </cell>
          <cell r="FL1172">
            <v>0</v>
          </cell>
          <cell r="FM1172">
            <v>0</v>
          </cell>
          <cell r="FN1172">
            <v>0</v>
          </cell>
          <cell r="FO1172">
            <v>0</v>
          </cell>
          <cell r="FP1172">
            <v>0</v>
          </cell>
          <cell r="FQ1172">
            <v>0</v>
          </cell>
          <cell r="FR1172">
            <v>3.0000000000001137E-2</v>
          </cell>
          <cell r="FS1172">
            <v>0</v>
          </cell>
          <cell r="FT1172">
            <v>0</v>
          </cell>
          <cell r="FU1172">
            <v>-2.000000000000135E-2</v>
          </cell>
          <cell r="FV1172">
            <v>9.9999999999997868E-3</v>
          </cell>
          <cell r="FW1172">
            <v>1.9999999999998685E-2</v>
          </cell>
          <cell r="FX1172">
            <v>2.0000000000000462E-2</v>
          </cell>
          <cell r="FY1172">
            <v>0</v>
          </cell>
          <cell r="FZ1172">
            <v>0</v>
          </cell>
          <cell r="GA1172">
            <v>0</v>
          </cell>
          <cell r="GB1172">
            <v>0</v>
          </cell>
          <cell r="GC1172">
            <v>0</v>
          </cell>
          <cell r="GD1172">
            <v>0</v>
          </cell>
          <cell r="GE1172">
            <v>4.9999999999982947E-2</v>
          </cell>
          <cell r="GF1172">
            <v>0</v>
          </cell>
          <cell r="GG1172">
            <v>0</v>
          </cell>
          <cell r="GH1172">
            <v>1.9999999999999574E-2</v>
          </cell>
          <cell r="GI1172">
            <v>1.9999999999999574E-2</v>
          </cell>
          <cell r="GJ1172">
            <v>0</v>
          </cell>
          <cell r="GK1172">
            <v>9.9999999999997868E-3</v>
          </cell>
          <cell r="GL1172">
            <v>0</v>
          </cell>
          <cell r="GM1172">
            <v>0</v>
          </cell>
          <cell r="GN1172">
            <v>0</v>
          </cell>
          <cell r="GO1172">
            <v>0</v>
          </cell>
          <cell r="GP1172">
            <v>0</v>
          </cell>
          <cell r="GQ1172">
            <v>0</v>
          </cell>
          <cell r="GR1172">
            <v>-3.0000000000001137E-2</v>
          </cell>
          <cell r="GS1172">
            <v>0</v>
          </cell>
          <cell r="GT1172">
            <v>0</v>
          </cell>
          <cell r="GU1172">
            <v>-9.9999999999997868E-3</v>
          </cell>
          <cell r="GV1172">
            <v>0</v>
          </cell>
          <cell r="GW1172">
            <v>-2.000000000000135E-2</v>
          </cell>
          <cell r="GX1172">
            <v>0</v>
          </cell>
          <cell r="GY1172">
            <v>0</v>
          </cell>
          <cell r="GZ1172">
            <v>0</v>
          </cell>
          <cell r="HA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-2.0000000000010232E-2</v>
          </cell>
          <cell r="HF1172">
            <v>0</v>
          </cell>
          <cell r="HG1172">
            <v>0</v>
          </cell>
          <cell r="HH1172">
            <v>0</v>
          </cell>
          <cell r="HI1172">
            <v>0</v>
          </cell>
          <cell r="HJ1172">
            <v>-1.9999999999999574E-2</v>
          </cell>
          <cell r="HK1172">
            <v>0</v>
          </cell>
          <cell r="HL1172">
            <v>0</v>
          </cell>
          <cell r="HM1172">
            <v>0</v>
          </cell>
          <cell r="HN1172">
            <v>0</v>
          </cell>
          <cell r="HO1172">
            <v>0</v>
          </cell>
          <cell r="HP1172">
            <v>0</v>
          </cell>
          <cell r="HQ1172">
            <v>0</v>
          </cell>
          <cell r="HR1172">
            <v>3.0000000000001137E-2</v>
          </cell>
          <cell r="HS1172">
            <v>0</v>
          </cell>
          <cell r="HT1172">
            <v>0</v>
          </cell>
          <cell r="HU1172">
            <v>1.9999999999999574E-2</v>
          </cell>
          <cell r="HV1172">
            <v>9.9999999999997868E-3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B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H1172">
            <v>0</v>
          </cell>
          <cell r="II1172">
            <v>0</v>
          </cell>
          <cell r="IJ1172">
            <v>0</v>
          </cell>
          <cell r="IK1172">
            <v>0</v>
          </cell>
          <cell r="IL1172">
            <v>0</v>
          </cell>
          <cell r="IM1172">
            <v>0</v>
          </cell>
          <cell r="IN1172">
            <v>0</v>
          </cell>
          <cell r="IO1172">
            <v>0</v>
          </cell>
          <cell r="IP1172">
            <v>0</v>
          </cell>
          <cell r="IQ1172">
            <v>0</v>
          </cell>
          <cell r="IR1172">
            <v>0</v>
          </cell>
          <cell r="IS1172">
            <v>0</v>
          </cell>
          <cell r="IT1172">
            <v>0</v>
          </cell>
          <cell r="IU1172">
            <v>0</v>
          </cell>
          <cell r="IV1172">
            <v>0</v>
          </cell>
          <cell r="IW1172">
            <v>0</v>
          </cell>
          <cell r="IX1172">
            <v>0</v>
          </cell>
          <cell r="IY1172">
            <v>0</v>
          </cell>
          <cell r="IZ1172">
            <v>0</v>
          </cell>
          <cell r="JA1172">
            <v>0</v>
          </cell>
          <cell r="JB1172">
            <v>0</v>
          </cell>
          <cell r="JC1172">
            <v>0</v>
          </cell>
          <cell r="JD1172">
            <v>0</v>
          </cell>
          <cell r="JE1172">
            <v>0</v>
          </cell>
          <cell r="JF1172">
            <v>0</v>
          </cell>
          <cell r="JG1172">
            <v>0</v>
          </cell>
          <cell r="JH1172">
            <v>0</v>
          </cell>
          <cell r="JI1172">
            <v>0</v>
          </cell>
          <cell r="JJ1172">
            <v>0</v>
          </cell>
          <cell r="JK1172">
            <v>0</v>
          </cell>
          <cell r="JL1172">
            <v>0</v>
          </cell>
          <cell r="JM1172">
            <v>0</v>
          </cell>
          <cell r="JN1172">
            <v>0</v>
          </cell>
          <cell r="JO1172">
            <v>0</v>
          </cell>
          <cell r="JP1172">
            <v>0</v>
          </cell>
          <cell r="JQ1172">
            <v>0</v>
          </cell>
        </row>
        <row r="1173">
          <cell r="D1173" t="str">
            <v>CL_.EX.UTN._.___.Naughton 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-0.29244922999998835</v>
          </cell>
          <cell r="S1173">
            <v>7.5507699999999289E-3</v>
          </cell>
          <cell r="T1173">
            <v>-4.9999999999999822E-2</v>
          </cell>
          <cell r="U1173">
            <v>-4.0000000000000036E-2</v>
          </cell>
          <cell r="V1173">
            <v>-3.0000000000000249E-2</v>
          </cell>
          <cell r="W1173">
            <v>-4.0000000000000036E-2</v>
          </cell>
          <cell r="X1173">
            <v>-1.0000000000000675E-2</v>
          </cell>
          <cell r="Y1173">
            <v>-3.0000000000001137E-2</v>
          </cell>
          <cell r="Z1173">
            <v>0</v>
          </cell>
          <cell r="AA1173">
            <v>0</v>
          </cell>
          <cell r="AB1173">
            <v>-9.9999999999999645E-2</v>
          </cell>
          <cell r="AC1173">
            <v>0</v>
          </cell>
          <cell r="AD1173">
            <v>0</v>
          </cell>
          <cell r="AE1173">
            <v>-0.40000000000000568</v>
          </cell>
          <cell r="AF1173">
            <v>0</v>
          </cell>
          <cell r="AG1173">
            <v>-1.9999999999999574E-2</v>
          </cell>
          <cell r="AH1173">
            <v>0</v>
          </cell>
          <cell r="AI1173">
            <v>-5.9999999999999609E-2</v>
          </cell>
          <cell r="AJ1173">
            <v>-2.000000000000135E-2</v>
          </cell>
          <cell r="AK1173">
            <v>-0.14999999999999947</v>
          </cell>
          <cell r="AL1173">
            <v>-9.9999999999997868E-3</v>
          </cell>
          <cell r="AM1173">
            <v>-9.9999999999997868E-3</v>
          </cell>
          <cell r="AN1173">
            <v>-9.9999999999997868E-3</v>
          </cell>
          <cell r="AO1173">
            <v>-8.999999999999897E-2</v>
          </cell>
          <cell r="AP1173">
            <v>-1.0000000000000675E-2</v>
          </cell>
          <cell r="AQ1173">
            <v>-1.9999999999999574E-2</v>
          </cell>
          <cell r="AR1173">
            <v>-0.19000000000001194</v>
          </cell>
          <cell r="AS1173">
            <v>0</v>
          </cell>
          <cell r="AT1173">
            <v>-4.9999999999999822E-2</v>
          </cell>
          <cell r="AU1173">
            <v>-4.9999999999999822E-2</v>
          </cell>
          <cell r="AV1173">
            <v>-2.0000000000000462E-2</v>
          </cell>
          <cell r="AW1173">
            <v>-3.0000000000000249E-2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-3.9999999999999147E-2</v>
          </cell>
          <cell r="BC1173">
            <v>0</v>
          </cell>
          <cell r="BD1173">
            <v>0</v>
          </cell>
          <cell r="BE1173">
            <v>-0.17000000000000171</v>
          </cell>
          <cell r="BF1173">
            <v>0</v>
          </cell>
          <cell r="BG1173">
            <v>-4.9999999999999822E-2</v>
          </cell>
          <cell r="BH1173">
            <v>-8.0000000000000071E-2</v>
          </cell>
          <cell r="BI1173">
            <v>-2.0000000000000462E-2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-1.9999999999999574E-2</v>
          </cell>
          <cell r="BP1173">
            <v>0</v>
          </cell>
          <cell r="BQ1173">
            <v>0</v>
          </cell>
          <cell r="BR1173">
            <v>-0.21000000000000796</v>
          </cell>
          <cell r="BS1173">
            <v>0</v>
          </cell>
          <cell r="BT1173">
            <v>0</v>
          </cell>
          <cell r="BU1173">
            <v>-7.0000000000000284E-2</v>
          </cell>
          <cell r="BV1173">
            <v>-4.9999999999999822E-2</v>
          </cell>
          <cell r="BW1173">
            <v>-2.0000000000000462E-2</v>
          </cell>
          <cell r="BX1173">
            <v>0</v>
          </cell>
          <cell r="BY1173">
            <v>0</v>
          </cell>
          <cell r="BZ1173">
            <v>0</v>
          </cell>
          <cell r="CA1173">
            <v>-3.9999999999999147E-2</v>
          </cell>
          <cell r="CB1173">
            <v>-3.0000000000000249E-2</v>
          </cell>
          <cell r="CC1173">
            <v>0</v>
          </cell>
          <cell r="CD1173">
            <v>0</v>
          </cell>
          <cell r="CE1173">
            <v>-9.9999999999909051E-3</v>
          </cell>
          <cell r="CF1173">
            <v>0</v>
          </cell>
          <cell r="CG1173">
            <v>0</v>
          </cell>
          <cell r="CH1173">
            <v>-2.0000000000000462E-2</v>
          </cell>
          <cell r="CI1173">
            <v>9.9999999999997868E-3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3.0000000000001137E-2</v>
          </cell>
          <cell r="CS1173">
            <v>0</v>
          </cell>
          <cell r="CT1173">
            <v>-9.9999999999997868E-3</v>
          </cell>
          <cell r="CU1173">
            <v>3.0000000000001137E-2</v>
          </cell>
          <cell r="CV1173">
            <v>9.9999999999988987E-3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7.000000000000739E-2</v>
          </cell>
          <cell r="DF1173">
            <v>0</v>
          </cell>
          <cell r="DG1173">
            <v>0</v>
          </cell>
          <cell r="DH1173">
            <v>2.0000000000000462E-2</v>
          </cell>
          <cell r="DI1173">
            <v>3.0000000000000249E-2</v>
          </cell>
          <cell r="DJ1173">
            <v>1.9999999999999574E-2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6.0000000000002274E-2</v>
          </cell>
          <cell r="DS1173">
            <v>0</v>
          </cell>
          <cell r="DT1173">
            <v>1.0000000000000675E-2</v>
          </cell>
          <cell r="DU1173">
            <v>2.0000000000000462E-2</v>
          </cell>
          <cell r="DV1173">
            <v>2.0000000000000462E-2</v>
          </cell>
          <cell r="DW1173">
            <v>4.0000000000000924E-2</v>
          </cell>
          <cell r="DX1173">
            <v>-1.0000000000000675E-2</v>
          </cell>
          <cell r="DY1173">
            <v>0</v>
          </cell>
          <cell r="DZ1173">
            <v>0</v>
          </cell>
          <cell r="EA1173">
            <v>0</v>
          </cell>
          <cell r="EB1173">
            <v>-2.0000000000000462E-2</v>
          </cell>
          <cell r="EC1173">
            <v>0</v>
          </cell>
          <cell r="ED1173">
            <v>0</v>
          </cell>
          <cell r="EE1173">
            <v>-3.0000000000001137E-2</v>
          </cell>
          <cell r="EF1173">
            <v>0</v>
          </cell>
          <cell r="EG1173">
            <v>0</v>
          </cell>
          <cell r="EH1173">
            <v>0</v>
          </cell>
          <cell r="EI1173">
            <v>-2.0000000000000462E-2</v>
          </cell>
          <cell r="EJ1173">
            <v>0</v>
          </cell>
          <cell r="EK1173">
            <v>-9.9999999999997868E-3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-4.0000000000006253E-2</v>
          </cell>
          <cell r="ES1173">
            <v>0</v>
          </cell>
          <cell r="ET1173">
            <v>0</v>
          </cell>
          <cell r="EU1173">
            <v>-9.9999999999997868E-3</v>
          </cell>
          <cell r="EV1173">
            <v>0</v>
          </cell>
          <cell r="EW1173">
            <v>-3.0000000000000249E-2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1.9999999999996021E-2</v>
          </cell>
          <cell r="FF1173">
            <v>0</v>
          </cell>
          <cell r="FG1173">
            <v>0</v>
          </cell>
          <cell r="FH1173">
            <v>0</v>
          </cell>
          <cell r="FI1173">
            <v>0</v>
          </cell>
          <cell r="FJ1173">
            <v>1.9999999999998685E-2</v>
          </cell>
          <cell r="FK1173">
            <v>0</v>
          </cell>
          <cell r="FL1173">
            <v>0</v>
          </cell>
          <cell r="FM1173">
            <v>0</v>
          </cell>
          <cell r="FN1173">
            <v>0</v>
          </cell>
          <cell r="FO1173">
            <v>0</v>
          </cell>
          <cell r="FP1173">
            <v>0</v>
          </cell>
          <cell r="FQ1173">
            <v>0</v>
          </cell>
          <cell r="FR1173">
            <v>1.0000000000005116E-2</v>
          </cell>
          <cell r="FS1173">
            <v>0</v>
          </cell>
          <cell r="FT1173">
            <v>0</v>
          </cell>
          <cell r="FU1173">
            <v>0</v>
          </cell>
          <cell r="FV1173">
            <v>0</v>
          </cell>
          <cell r="FW1173">
            <v>9.9999999999997868E-3</v>
          </cell>
          <cell r="FX1173">
            <v>0</v>
          </cell>
          <cell r="FY1173">
            <v>0</v>
          </cell>
          <cell r="FZ1173">
            <v>0</v>
          </cell>
          <cell r="GA1173">
            <v>0</v>
          </cell>
          <cell r="GB1173">
            <v>0</v>
          </cell>
          <cell r="GC1173">
            <v>0</v>
          </cell>
          <cell r="GD1173">
            <v>0</v>
          </cell>
          <cell r="GE1173">
            <v>-1.9999999999996021E-2</v>
          </cell>
          <cell r="GF1173">
            <v>0</v>
          </cell>
          <cell r="GG1173">
            <v>0</v>
          </cell>
          <cell r="GH1173">
            <v>-1.9999999999999574E-2</v>
          </cell>
          <cell r="GI1173">
            <v>0</v>
          </cell>
          <cell r="GJ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O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T1173">
            <v>0</v>
          </cell>
          <cell r="GU1173">
            <v>0</v>
          </cell>
          <cell r="GV1173">
            <v>0</v>
          </cell>
          <cell r="GW1173">
            <v>0</v>
          </cell>
          <cell r="GX1173">
            <v>0</v>
          </cell>
          <cell r="GY1173">
            <v>0</v>
          </cell>
          <cell r="GZ1173">
            <v>0</v>
          </cell>
          <cell r="HA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-4.9999999999997158E-2</v>
          </cell>
          <cell r="HF1173">
            <v>0</v>
          </cell>
          <cell r="HG1173">
            <v>0</v>
          </cell>
          <cell r="HH1173">
            <v>-2.0000000000000462E-2</v>
          </cell>
          <cell r="HI1173">
            <v>0</v>
          </cell>
          <cell r="HJ1173">
            <v>-3.0000000000001137E-2</v>
          </cell>
          <cell r="HK1173">
            <v>0</v>
          </cell>
          <cell r="HL1173">
            <v>0</v>
          </cell>
          <cell r="HM1173">
            <v>0</v>
          </cell>
          <cell r="HN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1.0000000000005116E-2</v>
          </cell>
          <cell r="HS1173">
            <v>0</v>
          </cell>
          <cell r="HT1173">
            <v>0</v>
          </cell>
          <cell r="HU1173">
            <v>0</v>
          </cell>
          <cell r="HV1173">
            <v>0</v>
          </cell>
          <cell r="HW1173">
            <v>9.9999999999997868E-3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B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H1173">
            <v>0</v>
          </cell>
          <cell r="II1173">
            <v>0</v>
          </cell>
          <cell r="IJ1173">
            <v>0</v>
          </cell>
          <cell r="IK1173">
            <v>0</v>
          </cell>
          <cell r="IL1173">
            <v>0</v>
          </cell>
          <cell r="IM1173">
            <v>0</v>
          </cell>
          <cell r="IN1173">
            <v>0</v>
          </cell>
          <cell r="IO1173">
            <v>0</v>
          </cell>
          <cell r="IP1173">
            <v>0</v>
          </cell>
          <cell r="IQ1173">
            <v>0</v>
          </cell>
          <cell r="IR1173">
            <v>0</v>
          </cell>
          <cell r="IS1173">
            <v>0</v>
          </cell>
          <cell r="IT1173">
            <v>0</v>
          </cell>
          <cell r="IU1173">
            <v>0</v>
          </cell>
          <cell r="IV1173">
            <v>0</v>
          </cell>
          <cell r="IW1173">
            <v>0</v>
          </cell>
          <cell r="IX1173">
            <v>0</v>
          </cell>
          <cell r="IY1173">
            <v>0</v>
          </cell>
          <cell r="IZ1173">
            <v>0</v>
          </cell>
          <cell r="JA1173">
            <v>0</v>
          </cell>
          <cell r="JB1173">
            <v>0</v>
          </cell>
          <cell r="JC1173">
            <v>0</v>
          </cell>
          <cell r="JD1173">
            <v>0</v>
          </cell>
          <cell r="JE1173">
            <v>0</v>
          </cell>
          <cell r="JF1173">
            <v>0</v>
          </cell>
          <cell r="JG1173">
            <v>0</v>
          </cell>
          <cell r="JH1173">
            <v>0</v>
          </cell>
          <cell r="JI1173">
            <v>0</v>
          </cell>
          <cell r="JJ1173">
            <v>0</v>
          </cell>
          <cell r="JK1173">
            <v>0</v>
          </cell>
          <cell r="JL1173">
            <v>0</v>
          </cell>
          <cell r="JM1173">
            <v>0</v>
          </cell>
          <cell r="JN1173">
            <v>0</v>
          </cell>
          <cell r="JO1173">
            <v>0</v>
          </cell>
          <cell r="JP1173">
            <v>0</v>
          </cell>
          <cell r="JQ1173">
            <v>0</v>
          </cell>
        </row>
        <row r="1174">
          <cell r="D1174" t="str">
            <v>CL_.EX.UTS._.___.Hunter 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-0.26000000000000512</v>
          </cell>
          <cell r="S1174">
            <v>0</v>
          </cell>
          <cell r="T1174">
            <v>-3.9999999999999147E-2</v>
          </cell>
          <cell r="U1174">
            <v>-4.0000000000000036E-2</v>
          </cell>
          <cell r="V1174">
            <v>-3.0000000000000249E-2</v>
          </cell>
          <cell r="W1174">
            <v>-3.0000000000000249E-2</v>
          </cell>
          <cell r="X1174">
            <v>-2.0000000000000462E-2</v>
          </cell>
          <cell r="Y1174">
            <v>-3.0000000000001137E-2</v>
          </cell>
          <cell r="Z1174">
            <v>0</v>
          </cell>
          <cell r="AA1174">
            <v>0</v>
          </cell>
          <cell r="AB1174">
            <v>-7.0000000000000284E-2</v>
          </cell>
          <cell r="AC1174">
            <v>0</v>
          </cell>
          <cell r="AD1174">
            <v>0</v>
          </cell>
          <cell r="AE1174">
            <v>-0.37000000000000455</v>
          </cell>
          <cell r="AF1174">
            <v>0</v>
          </cell>
          <cell r="AG1174">
            <v>-1.9999999999999574E-2</v>
          </cell>
          <cell r="AH1174">
            <v>-1.0000000000000675E-2</v>
          </cell>
          <cell r="AI1174">
            <v>-8.0000000000000071E-2</v>
          </cell>
          <cell r="AJ1174">
            <v>-2.0000000000000462E-2</v>
          </cell>
          <cell r="AK1174">
            <v>-9.9999999999998757E-2</v>
          </cell>
          <cell r="AL1174">
            <v>-2.9999999999999361E-2</v>
          </cell>
          <cell r="AM1174">
            <v>0</v>
          </cell>
          <cell r="AN1174">
            <v>0</v>
          </cell>
          <cell r="AO1174">
            <v>-8.0000000000000071E-2</v>
          </cell>
          <cell r="AP1174">
            <v>-1.0000000000000675E-2</v>
          </cell>
          <cell r="AQ1174">
            <v>-1.9999999999999574E-2</v>
          </cell>
          <cell r="AR1174">
            <v>-0.14000000000000057</v>
          </cell>
          <cell r="AS1174">
            <v>0</v>
          </cell>
          <cell r="AT1174">
            <v>-4.0000000000000036E-2</v>
          </cell>
          <cell r="AU1174">
            <v>-4.9999999999999822E-2</v>
          </cell>
          <cell r="AV1174">
            <v>-2.0000000000000462E-2</v>
          </cell>
          <cell r="AW1174">
            <v>-2.0000000000000462E-2</v>
          </cell>
          <cell r="AX1174">
            <v>0</v>
          </cell>
          <cell r="AY1174">
            <v>0</v>
          </cell>
          <cell r="AZ1174">
            <v>9.9999999999997868E-3</v>
          </cell>
          <cell r="BA1174">
            <v>0</v>
          </cell>
          <cell r="BB1174">
            <v>-1.9999999999999574E-2</v>
          </cell>
          <cell r="BC1174">
            <v>0</v>
          </cell>
          <cell r="BD1174">
            <v>0</v>
          </cell>
          <cell r="BE1174">
            <v>-0.21000000000000796</v>
          </cell>
          <cell r="BF1174">
            <v>0</v>
          </cell>
          <cell r="BG1174">
            <v>-4.9999999999999822E-2</v>
          </cell>
          <cell r="BH1174">
            <v>-8.0000000000000071E-2</v>
          </cell>
          <cell r="BI1174">
            <v>-2.0000000000000462E-2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-5.9999999999999609E-2</v>
          </cell>
          <cell r="BP1174">
            <v>0</v>
          </cell>
          <cell r="BQ1174">
            <v>0</v>
          </cell>
          <cell r="BR1174">
            <v>-0.15999999999999659</v>
          </cell>
          <cell r="BS1174">
            <v>0</v>
          </cell>
          <cell r="BT1174">
            <v>0</v>
          </cell>
          <cell r="BU1174">
            <v>-4.0000000000000036E-2</v>
          </cell>
          <cell r="BV1174">
            <v>-3.0000000000000249E-2</v>
          </cell>
          <cell r="BW1174">
            <v>0</v>
          </cell>
          <cell r="BX1174">
            <v>-9.9999999999997868E-3</v>
          </cell>
          <cell r="BY1174">
            <v>0</v>
          </cell>
          <cell r="BZ1174">
            <v>0</v>
          </cell>
          <cell r="CA1174">
            <v>-4.9999999999998934E-2</v>
          </cell>
          <cell r="CB1174">
            <v>-3.0000000000000249E-2</v>
          </cell>
          <cell r="CC1174">
            <v>0</v>
          </cell>
          <cell r="CD1174">
            <v>0</v>
          </cell>
          <cell r="CE1174">
            <v>1.0000000000005116E-2</v>
          </cell>
          <cell r="CF1174">
            <v>0</v>
          </cell>
          <cell r="CG1174">
            <v>0</v>
          </cell>
          <cell r="CH1174">
            <v>-2.0000000000000462E-2</v>
          </cell>
          <cell r="CI1174">
            <v>2.9999999999999361E-2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-1.9999999999996021E-2</v>
          </cell>
          <cell r="CS1174">
            <v>0</v>
          </cell>
          <cell r="CT1174">
            <v>-9.9999999999997868E-3</v>
          </cell>
          <cell r="CU1174">
            <v>0</v>
          </cell>
          <cell r="CV1174">
            <v>0</v>
          </cell>
          <cell r="CW1174">
            <v>-9.9999999999988987E-3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9.9999999999997868E-3</v>
          </cell>
          <cell r="DH1174">
            <v>0</v>
          </cell>
          <cell r="DI1174">
            <v>0</v>
          </cell>
          <cell r="DJ1174">
            <v>-9.9999999999997868E-3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1.0000000000000675E-2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-9.9999999999997868E-3</v>
          </cell>
          <cell r="EC1174">
            <v>0</v>
          </cell>
          <cell r="ED1174">
            <v>0</v>
          </cell>
          <cell r="EE1174">
            <v>1.0000000000005116E-2</v>
          </cell>
          <cell r="EF1174">
            <v>0</v>
          </cell>
          <cell r="EG1174">
            <v>0</v>
          </cell>
          <cell r="EH1174">
            <v>-1.0000000000000675E-2</v>
          </cell>
          <cell r="EI1174">
            <v>2.0000000000000462E-2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-1.9999999999996021E-2</v>
          </cell>
          <cell r="ES1174">
            <v>0</v>
          </cell>
          <cell r="ET1174">
            <v>0</v>
          </cell>
          <cell r="EU1174">
            <v>9.9999999999997868E-3</v>
          </cell>
          <cell r="EV1174">
            <v>0</v>
          </cell>
          <cell r="EW1174">
            <v>-2.9999999999999361E-2</v>
          </cell>
          <cell r="EX1174">
            <v>0</v>
          </cell>
          <cell r="EY1174">
            <v>0</v>
          </cell>
          <cell r="EZ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-1.9999999999996021E-2</v>
          </cell>
          <cell r="FF1174">
            <v>0</v>
          </cell>
          <cell r="FG1174">
            <v>0</v>
          </cell>
          <cell r="FH1174">
            <v>-2.0000000000000462E-2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N1174">
            <v>0</v>
          </cell>
          <cell r="FO1174">
            <v>0</v>
          </cell>
          <cell r="FP1174">
            <v>0</v>
          </cell>
          <cell r="FQ1174">
            <v>0</v>
          </cell>
          <cell r="FR1174">
            <v>1.0000000000005116E-2</v>
          </cell>
          <cell r="FS1174">
            <v>0</v>
          </cell>
          <cell r="FT1174">
            <v>0</v>
          </cell>
          <cell r="FU1174">
            <v>1.9999999999998685E-2</v>
          </cell>
          <cell r="FV1174">
            <v>0</v>
          </cell>
          <cell r="FW1174">
            <v>-9.9999999999997868E-3</v>
          </cell>
          <cell r="FX1174">
            <v>0</v>
          </cell>
          <cell r="FY1174">
            <v>0</v>
          </cell>
          <cell r="FZ1174">
            <v>0</v>
          </cell>
          <cell r="GA1174">
            <v>0</v>
          </cell>
          <cell r="GB1174">
            <v>0</v>
          </cell>
          <cell r="GC1174">
            <v>0</v>
          </cell>
          <cell r="GD1174">
            <v>0</v>
          </cell>
          <cell r="GE1174">
            <v>1.9999999999996021E-2</v>
          </cell>
          <cell r="GF1174">
            <v>0</v>
          </cell>
          <cell r="GG1174">
            <v>0</v>
          </cell>
          <cell r="GH1174">
            <v>9.9999999999997868E-3</v>
          </cell>
          <cell r="GI1174">
            <v>0</v>
          </cell>
          <cell r="GJ1174">
            <v>1.0000000000000675E-2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O1174">
            <v>0</v>
          </cell>
          <cell r="GP1174">
            <v>0</v>
          </cell>
          <cell r="GQ1174">
            <v>0</v>
          </cell>
          <cell r="GR1174">
            <v>-3.0000000000001137E-2</v>
          </cell>
          <cell r="GS1174">
            <v>0</v>
          </cell>
          <cell r="GT1174">
            <v>0</v>
          </cell>
          <cell r="GU1174">
            <v>0</v>
          </cell>
          <cell r="GV1174">
            <v>-9.9999999999997868E-3</v>
          </cell>
          <cell r="GW1174">
            <v>-1.9999999999999574E-2</v>
          </cell>
          <cell r="GX1174">
            <v>0</v>
          </cell>
          <cell r="GY1174">
            <v>0</v>
          </cell>
          <cell r="GZ1174">
            <v>0</v>
          </cell>
          <cell r="HA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-3.0000000000001137E-2</v>
          </cell>
          <cell r="HF1174">
            <v>0</v>
          </cell>
          <cell r="HG1174">
            <v>0</v>
          </cell>
          <cell r="HH1174">
            <v>-3.0000000000000249E-2</v>
          </cell>
          <cell r="HI1174">
            <v>-9.9999999999997868E-3</v>
          </cell>
          <cell r="HJ1174">
            <v>1.0000000000000675E-2</v>
          </cell>
          <cell r="HK1174">
            <v>0</v>
          </cell>
          <cell r="HL1174">
            <v>0</v>
          </cell>
          <cell r="HM1174">
            <v>0</v>
          </cell>
          <cell r="HN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>
            <v>0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B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H1174">
            <v>0</v>
          </cell>
          <cell r="II1174">
            <v>0</v>
          </cell>
          <cell r="IJ1174">
            <v>0</v>
          </cell>
          <cell r="IK1174">
            <v>0</v>
          </cell>
          <cell r="IL1174">
            <v>0</v>
          </cell>
          <cell r="IM1174">
            <v>0</v>
          </cell>
          <cell r="IN1174">
            <v>0</v>
          </cell>
          <cell r="IO1174">
            <v>0</v>
          </cell>
          <cell r="IP1174">
            <v>0</v>
          </cell>
          <cell r="IQ1174">
            <v>0</v>
          </cell>
          <cell r="IR1174">
            <v>0</v>
          </cell>
          <cell r="IS1174">
            <v>0</v>
          </cell>
          <cell r="IT1174">
            <v>0</v>
          </cell>
          <cell r="IU1174">
            <v>0</v>
          </cell>
          <cell r="IV1174">
            <v>0</v>
          </cell>
          <cell r="IW1174">
            <v>0</v>
          </cell>
          <cell r="IX1174">
            <v>0</v>
          </cell>
          <cell r="IY1174">
            <v>0</v>
          </cell>
          <cell r="IZ1174">
            <v>0</v>
          </cell>
          <cell r="JA1174">
            <v>0</v>
          </cell>
          <cell r="JB1174">
            <v>0</v>
          </cell>
          <cell r="JC1174">
            <v>0</v>
          </cell>
          <cell r="JD1174">
            <v>0</v>
          </cell>
          <cell r="JE1174">
            <v>0</v>
          </cell>
          <cell r="JF1174">
            <v>0</v>
          </cell>
          <cell r="JG1174">
            <v>0</v>
          </cell>
          <cell r="JH1174">
            <v>0</v>
          </cell>
          <cell r="JI1174">
            <v>0</v>
          </cell>
          <cell r="JJ1174">
            <v>0</v>
          </cell>
          <cell r="JK1174">
            <v>0</v>
          </cell>
          <cell r="JL1174">
            <v>0</v>
          </cell>
          <cell r="JM1174">
            <v>0</v>
          </cell>
          <cell r="JN1174">
            <v>0</v>
          </cell>
          <cell r="JO1174">
            <v>0</v>
          </cell>
          <cell r="JP1174">
            <v>0</v>
          </cell>
          <cell r="JQ1174">
            <v>0</v>
          </cell>
        </row>
        <row r="1175">
          <cell r="D1175" t="str">
            <v>CL_.EX.UTS._.___.Huntington 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-0.26000000000000512</v>
          </cell>
          <cell r="S1175">
            <v>0</v>
          </cell>
          <cell r="T1175">
            <v>-3.9999999999999147E-2</v>
          </cell>
          <cell r="U1175">
            <v>-4.0000000000000036E-2</v>
          </cell>
          <cell r="V1175">
            <v>-3.0000000000000249E-2</v>
          </cell>
          <cell r="W1175">
            <v>-3.0000000000000249E-2</v>
          </cell>
          <cell r="X1175">
            <v>-2.0000000000000462E-2</v>
          </cell>
          <cell r="Y1175">
            <v>-3.0000000000001137E-2</v>
          </cell>
          <cell r="Z1175">
            <v>0</v>
          </cell>
          <cell r="AA1175">
            <v>0</v>
          </cell>
          <cell r="AB1175">
            <v>-7.0000000000000284E-2</v>
          </cell>
          <cell r="AC1175">
            <v>0</v>
          </cell>
          <cell r="AD1175">
            <v>0</v>
          </cell>
          <cell r="AE1175">
            <v>-0.37000000000000455</v>
          </cell>
          <cell r="AF1175">
            <v>0</v>
          </cell>
          <cell r="AG1175">
            <v>-1.9999999999999574E-2</v>
          </cell>
          <cell r="AH1175">
            <v>-1.0000000000000675E-2</v>
          </cell>
          <cell r="AI1175">
            <v>-8.0000000000000071E-2</v>
          </cell>
          <cell r="AJ1175">
            <v>-2.0000000000000462E-2</v>
          </cell>
          <cell r="AK1175">
            <v>-9.9999999999998757E-2</v>
          </cell>
          <cell r="AL1175">
            <v>-2.9999999999999361E-2</v>
          </cell>
          <cell r="AM1175">
            <v>0</v>
          </cell>
          <cell r="AN1175">
            <v>0</v>
          </cell>
          <cell r="AO1175">
            <v>-8.0000000000000071E-2</v>
          </cell>
          <cell r="AP1175">
            <v>-1.0000000000000675E-2</v>
          </cell>
          <cell r="AQ1175">
            <v>-1.9999999999999574E-2</v>
          </cell>
          <cell r="AR1175">
            <v>-0.14000000000000057</v>
          </cell>
          <cell r="AS1175">
            <v>0</v>
          </cell>
          <cell r="AT1175">
            <v>-4.0000000000000036E-2</v>
          </cell>
          <cell r="AU1175">
            <v>-4.9999999999999822E-2</v>
          </cell>
          <cell r="AV1175">
            <v>-2.0000000000000462E-2</v>
          </cell>
          <cell r="AW1175">
            <v>-2.0000000000000462E-2</v>
          </cell>
          <cell r="AX1175">
            <v>0</v>
          </cell>
          <cell r="AY1175">
            <v>0</v>
          </cell>
          <cell r="AZ1175">
            <v>9.9999999999997868E-3</v>
          </cell>
          <cell r="BA1175">
            <v>0</v>
          </cell>
          <cell r="BB1175">
            <v>-1.9999999999999574E-2</v>
          </cell>
          <cell r="BC1175">
            <v>0</v>
          </cell>
          <cell r="BD1175">
            <v>0</v>
          </cell>
          <cell r="BE1175">
            <v>-0.21000000000000796</v>
          </cell>
          <cell r="BF1175">
            <v>0</v>
          </cell>
          <cell r="BG1175">
            <v>-4.9999999999999822E-2</v>
          </cell>
          <cell r="BH1175">
            <v>-8.0000000000000071E-2</v>
          </cell>
          <cell r="BI1175">
            <v>-2.0000000000000462E-2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-5.9999999999999609E-2</v>
          </cell>
          <cell r="BP1175">
            <v>0</v>
          </cell>
          <cell r="BQ1175">
            <v>0</v>
          </cell>
          <cell r="BR1175">
            <v>-0.15999999999999659</v>
          </cell>
          <cell r="BS1175">
            <v>0</v>
          </cell>
          <cell r="BT1175">
            <v>0</v>
          </cell>
          <cell r="BU1175">
            <v>-4.0000000000000036E-2</v>
          </cell>
          <cell r="BV1175">
            <v>-3.0000000000000249E-2</v>
          </cell>
          <cell r="BW1175">
            <v>0</v>
          </cell>
          <cell r="BX1175">
            <v>-9.9999999999997868E-3</v>
          </cell>
          <cell r="BY1175">
            <v>0</v>
          </cell>
          <cell r="BZ1175">
            <v>0</v>
          </cell>
          <cell r="CA1175">
            <v>-4.9999999999998934E-2</v>
          </cell>
          <cell r="CB1175">
            <v>-3.0000000000000249E-2</v>
          </cell>
          <cell r="CC1175">
            <v>0</v>
          </cell>
          <cell r="CD1175">
            <v>0</v>
          </cell>
          <cell r="CE1175">
            <v>1.0000000000005116E-2</v>
          </cell>
          <cell r="CF1175">
            <v>0</v>
          </cell>
          <cell r="CG1175">
            <v>0</v>
          </cell>
          <cell r="CH1175">
            <v>-2.0000000000000462E-2</v>
          </cell>
          <cell r="CI1175">
            <v>2.9999999999999361E-2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-1.9999999999996021E-2</v>
          </cell>
          <cell r="CS1175">
            <v>0</v>
          </cell>
          <cell r="CT1175">
            <v>-9.9999999999997868E-3</v>
          </cell>
          <cell r="CU1175">
            <v>0</v>
          </cell>
          <cell r="CV1175">
            <v>0</v>
          </cell>
          <cell r="CW1175">
            <v>-9.9999999999988987E-3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9.9999999999997868E-3</v>
          </cell>
          <cell r="DH1175">
            <v>0</v>
          </cell>
          <cell r="DI1175">
            <v>0</v>
          </cell>
          <cell r="DJ1175">
            <v>-9.9999999999997868E-3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1.0000000000000675E-2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-9.9999999999997868E-3</v>
          </cell>
          <cell r="EC1175">
            <v>0</v>
          </cell>
          <cell r="ED1175">
            <v>0</v>
          </cell>
          <cell r="EE1175">
            <v>1.0000000000005116E-2</v>
          </cell>
          <cell r="EF1175">
            <v>0</v>
          </cell>
          <cell r="EG1175">
            <v>0</v>
          </cell>
          <cell r="EH1175">
            <v>-1.0000000000000675E-2</v>
          </cell>
          <cell r="EI1175">
            <v>2.0000000000000462E-2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-1.9999999999996021E-2</v>
          </cell>
          <cell r="ES1175">
            <v>0</v>
          </cell>
          <cell r="ET1175">
            <v>0</v>
          </cell>
          <cell r="EU1175">
            <v>9.9999999999997868E-3</v>
          </cell>
          <cell r="EV1175">
            <v>0</v>
          </cell>
          <cell r="EW1175">
            <v>-2.9999999999999361E-2</v>
          </cell>
          <cell r="EX1175">
            <v>0</v>
          </cell>
          <cell r="EY1175">
            <v>0</v>
          </cell>
          <cell r="EZ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-1.9999999999996021E-2</v>
          </cell>
          <cell r="FF1175">
            <v>0</v>
          </cell>
          <cell r="FG1175">
            <v>0</v>
          </cell>
          <cell r="FH1175">
            <v>-2.0000000000000462E-2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N1175">
            <v>0</v>
          </cell>
          <cell r="FO1175">
            <v>0</v>
          </cell>
          <cell r="FP1175">
            <v>0</v>
          </cell>
          <cell r="FQ1175">
            <v>0</v>
          </cell>
          <cell r="FR1175">
            <v>1.0000000000005116E-2</v>
          </cell>
          <cell r="FS1175">
            <v>0</v>
          </cell>
          <cell r="FT1175">
            <v>0</v>
          </cell>
          <cell r="FU1175">
            <v>1.9999999999998685E-2</v>
          </cell>
          <cell r="FV1175">
            <v>0</v>
          </cell>
          <cell r="FW1175">
            <v>-9.9999999999997868E-3</v>
          </cell>
          <cell r="FX1175">
            <v>0</v>
          </cell>
          <cell r="FY1175">
            <v>0</v>
          </cell>
          <cell r="FZ1175">
            <v>0</v>
          </cell>
          <cell r="GA1175">
            <v>0</v>
          </cell>
          <cell r="GB1175">
            <v>0</v>
          </cell>
          <cell r="GC1175">
            <v>0</v>
          </cell>
          <cell r="GD1175">
            <v>0</v>
          </cell>
          <cell r="GE1175">
            <v>1.9999999999996021E-2</v>
          </cell>
          <cell r="GF1175">
            <v>0</v>
          </cell>
          <cell r="GG1175">
            <v>0</v>
          </cell>
          <cell r="GH1175">
            <v>9.9999999999997868E-3</v>
          </cell>
          <cell r="GI1175">
            <v>0</v>
          </cell>
          <cell r="GJ1175">
            <v>1.0000000000000675E-2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O1175">
            <v>0</v>
          </cell>
          <cell r="GP1175">
            <v>0</v>
          </cell>
          <cell r="GQ1175">
            <v>0</v>
          </cell>
          <cell r="GR1175">
            <v>-3.0000000000001137E-2</v>
          </cell>
          <cell r="GS1175">
            <v>0</v>
          </cell>
          <cell r="GT1175">
            <v>0</v>
          </cell>
          <cell r="GU1175">
            <v>0</v>
          </cell>
          <cell r="GV1175">
            <v>-9.9999999999997868E-3</v>
          </cell>
          <cell r="GW1175">
            <v>-1.9999999999999574E-2</v>
          </cell>
          <cell r="GX1175">
            <v>0</v>
          </cell>
          <cell r="GY1175">
            <v>0</v>
          </cell>
          <cell r="GZ1175">
            <v>0</v>
          </cell>
          <cell r="HA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-3.0000000000001137E-2</v>
          </cell>
          <cell r="HF1175">
            <v>0</v>
          </cell>
          <cell r="HG1175">
            <v>0</v>
          </cell>
          <cell r="HH1175">
            <v>-3.0000000000000249E-2</v>
          </cell>
          <cell r="HI1175">
            <v>-9.9999999999997868E-3</v>
          </cell>
          <cell r="HJ1175">
            <v>1.0000000000000675E-2</v>
          </cell>
          <cell r="HK1175">
            <v>0</v>
          </cell>
          <cell r="HL1175">
            <v>0</v>
          </cell>
          <cell r="HM1175">
            <v>0</v>
          </cell>
          <cell r="HN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>
            <v>0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B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H1175">
            <v>0</v>
          </cell>
          <cell r="II1175">
            <v>0</v>
          </cell>
          <cell r="IJ1175">
            <v>0</v>
          </cell>
          <cell r="IK1175">
            <v>0</v>
          </cell>
          <cell r="IL1175">
            <v>0</v>
          </cell>
          <cell r="IM1175">
            <v>0</v>
          </cell>
          <cell r="IN1175">
            <v>0</v>
          </cell>
          <cell r="IO1175">
            <v>0</v>
          </cell>
          <cell r="IP1175">
            <v>0</v>
          </cell>
          <cell r="IQ1175">
            <v>0</v>
          </cell>
          <cell r="IR1175">
            <v>0</v>
          </cell>
          <cell r="IS1175">
            <v>0</v>
          </cell>
          <cell r="IT1175">
            <v>0</v>
          </cell>
          <cell r="IU1175">
            <v>0</v>
          </cell>
          <cell r="IV1175">
            <v>0</v>
          </cell>
          <cell r="IW1175">
            <v>0</v>
          </cell>
          <cell r="IX1175">
            <v>0</v>
          </cell>
          <cell r="IY1175">
            <v>0</v>
          </cell>
          <cell r="IZ1175">
            <v>0</v>
          </cell>
          <cell r="JA1175">
            <v>0</v>
          </cell>
          <cell r="JB1175">
            <v>0</v>
          </cell>
          <cell r="JC1175">
            <v>0</v>
          </cell>
          <cell r="JD1175">
            <v>0</v>
          </cell>
          <cell r="JE1175">
            <v>0</v>
          </cell>
          <cell r="JF1175">
            <v>0</v>
          </cell>
          <cell r="JG1175">
            <v>0</v>
          </cell>
          <cell r="JH1175">
            <v>0</v>
          </cell>
          <cell r="JI1175">
            <v>0</v>
          </cell>
          <cell r="JJ1175">
            <v>0</v>
          </cell>
          <cell r="JK1175">
            <v>0</v>
          </cell>
          <cell r="JL1175">
            <v>0</v>
          </cell>
          <cell r="JM1175">
            <v>0</v>
          </cell>
          <cell r="JN1175">
            <v>0</v>
          </cell>
          <cell r="JO1175">
            <v>0</v>
          </cell>
          <cell r="JP1175">
            <v>0</v>
          </cell>
          <cell r="JQ1175">
            <v>0</v>
          </cell>
        </row>
        <row r="1176">
          <cell r="D1176" t="str">
            <v>CL_.EX.WYE._.___.DaveJohnston 0</v>
          </cell>
          <cell r="F1176">
            <v>0</v>
          </cell>
          <cell r="G1176">
            <v>9.9999999999997868E-3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-0.21000000000000796</v>
          </cell>
          <cell r="S1176">
            <v>0</v>
          </cell>
          <cell r="T1176">
            <v>-2.9999999999998472E-2</v>
          </cell>
          <cell r="U1176">
            <v>-3.0000000000000249E-2</v>
          </cell>
          <cell r="V1176">
            <v>-3.0000000000001137E-2</v>
          </cell>
          <cell r="W1176">
            <v>-1.9999999999999574E-2</v>
          </cell>
          <cell r="X1176">
            <v>-9.9999999999997868E-3</v>
          </cell>
          <cell r="Y1176">
            <v>-3.0000000000000249E-2</v>
          </cell>
          <cell r="Z1176">
            <v>0</v>
          </cell>
          <cell r="AA1176">
            <v>0</v>
          </cell>
          <cell r="AB1176">
            <v>-5.9999999999999609E-2</v>
          </cell>
          <cell r="AC1176">
            <v>0</v>
          </cell>
          <cell r="AD1176">
            <v>0</v>
          </cell>
          <cell r="AE1176">
            <v>-0.17999999999999261</v>
          </cell>
          <cell r="AF1176">
            <v>0</v>
          </cell>
          <cell r="AG1176">
            <v>-1.9999999999999574E-2</v>
          </cell>
          <cell r="AH1176">
            <v>0</v>
          </cell>
          <cell r="AI1176">
            <v>-6.0000000000000497E-2</v>
          </cell>
          <cell r="AJ1176">
            <v>-1.9999999999999574E-2</v>
          </cell>
          <cell r="AK1176">
            <v>-9.9999999999997868E-3</v>
          </cell>
          <cell r="AL1176">
            <v>0</v>
          </cell>
          <cell r="AM1176">
            <v>0</v>
          </cell>
          <cell r="AN1176">
            <v>0</v>
          </cell>
          <cell r="AO1176">
            <v>-4.9999999999999822E-2</v>
          </cell>
          <cell r="AP1176">
            <v>-9.9999999999997868E-3</v>
          </cell>
          <cell r="AQ1176">
            <v>-1.0000000000000675E-2</v>
          </cell>
          <cell r="AR1176">
            <v>-0.10999999999999943</v>
          </cell>
          <cell r="AS1176">
            <v>0</v>
          </cell>
          <cell r="AT1176">
            <v>-1.9999999999998685E-2</v>
          </cell>
          <cell r="AU1176">
            <v>-4.0000000000000036E-2</v>
          </cell>
          <cell r="AV1176">
            <v>-1.0000000000000675E-2</v>
          </cell>
          <cell r="AW1176">
            <v>-9.9999999999988987E-3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-3.0000000000000249E-2</v>
          </cell>
          <cell r="BC1176">
            <v>0</v>
          </cell>
          <cell r="BD1176">
            <v>0</v>
          </cell>
          <cell r="BE1176">
            <v>-6.0000000000016485E-2</v>
          </cell>
          <cell r="BF1176">
            <v>0</v>
          </cell>
          <cell r="BG1176">
            <v>0</v>
          </cell>
          <cell r="BH1176">
            <v>-6.0000000000000497E-2</v>
          </cell>
          <cell r="BI1176">
            <v>-1.0000000000000675E-2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9.9999999999997868E-3</v>
          </cell>
          <cell r="BP1176">
            <v>0</v>
          </cell>
          <cell r="BQ1176">
            <v>0</v>
          </cell>
          <cell r="BR1176">
            <v>-9.0000000000003411E-2</v>
          </cell>
          <cell r="BS1176">
            <v>0</v>
          </cell>
          <cell r="BT1176">
            <v>0</v>
          </cell>
          <cell r="BU1176">
            <v>0</v>
          </cell>
          <cell r="BV1176">
            <v>-4.9999999999998934E-2</v>
          </cell>
          <cell r="BW1176">
            <v>-4.0000000000000036E-2</v>
          </cell>
          <cell r="BX1176">
            <v>9.9999999999988987E-3</v>
          </cell>
          <cell r="BY1176">
            <v>0</v>
          </cell>
          <cell r="BZ1176">
            <v>-9.9999999999997868E-3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1.9999999999996021E-2</v>
          </cell>
          <cell r="CF1176">
            <v>0</v>
          </cell>
          <cell r="CG1176">
            <v>0</v>
          </cell>
          <cell r="CH1176">
            <v>0</v>
          </cell>
          <cell r="CI1176">
            <v>1.9999999999999574E-2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-1.9999999999996021E-2</v>
          </cell>
          <cell r="CS1176">
            <v>0</v>
          </cell>
          <cell r="CT1176">
            <v>-9.9999999999988987E-3</v>
          </cell>
          <cell r="CU1176">
            <v>0</v>
          </cell>
          <cell r="CV1176">
            <v>-9.9999999999997868E-3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-1.0000000000005116E-2</v>
          </cell>
          <cell r="DF1176">
            <v>0</v>
          </cell>
          <cell r="DG1176">
            <v>0</v>
          </cell>
          <cell r="DH1176">
            <v>-1.0000000000000675E-2</v>
          </cell>
          <cell r="DI1176">
            <v>0</v>
          </cell>
          <cell r="DJ1176">
            <v>-9.9999999999997868E-3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9.9999999999997868E-3</v>
          </cell>
          <cell r="DP1176">
            <v>0</v>
          </cell>
          <cell r="DQ1176">
            <v>0</v>
          </cell>
          <cell r="DR1176">
            <v>9.9999999999909051E-3</v>
          </cell>
          <cell r="DS1176">
            <v>0</v>
          </cell>
          <cell r="DT1176">
            <v>1.0000000000000675E-2</v>
          </cell>
          <cell r="DU1176">
            <v>0</v>
          </cell>
          <cell r="DV1176">
            <v>0</v>
          </cell>
          <cell r="DW1176">
            <v>1.9999999999999574E-2</v>
          </cell>
          <cell r="DX1176">
            <v>-2.0000000000000462E-2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2.0000000000010232E-2</v>
          </cell>
          <cell r="EF1176">
            <v>0</v>
          </cell>
          <cell r="EG1176">
            <v>0</v>
          </cell>
          <cell r="EH1176">
            <v>1.0000000000000675E-2</v>
          </cell>
          <cell r="EI1176">
            <v>1.0000000000000675E-2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3.0000000000001137E-2</v>
          </cell>
          <cell r="ES1176">
            <v>0</v>
          </cell>
          <cell r="ET1176">
            <v>9.9999999999997868E-3</v>
          </cell>
          <cell r="EU1176">
            <v>0</v>
          </cell>
          <cell r="EV1176">
            <v>9.9999999999997868E-3</v>
          </cell>
          <cell r="EW1176">
            <v>9.9999999999997868E-3</v>
          </cell>
          <cell r="EX1176">
            <v>0</v>
          </cell>
          <cell r="EY1176">
            <v>0</v>
          </cell>
          <cell r="EZ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1.0000000000005116E-2</v>
          </cell>
          <cell r="FF1176">
            <v>0</v>
          </cell>
          <cell r="FG1176">
            <v>1.0000000000000675E-2</v>
          </cell>
          <cell r="FH1176">
            <v>-4.0000000000000036E-2</v>
          </cell>
          <cell r="FI1176">
            <v>-9.9999999999997868E-3</v>
          </cell>
          <cell r="FJ1176">
            <v>4.9999999999998934E-2</v>
          </cell>
          <cell r="FK1176">
            <v>0</v>
          </cell>
          <cell r="FL1176">
            <v>0</v>
          </cell>
          <cell r="FM1176">
            <v>0</v>
          </cell>
          <cell r="FN1176">
            <v>0</v>
          </cell>
          <cell r="FO1176">
            <v>0</v>
          </cell>
          <cell r="FP1176">
            <v>0</v>
          </cell>
          <cell r="FQ1176">
            <v>0</v>
          </cell>
          <cell r="FR1176">
            <v>0</v>
          </cell>
          <cell r="FS1176">
            <v>0</v>
          </cell>
          <cell r="FT1176">
            <v>0</v>
          </cell>
          <cell r="FU1176">
            <v>0</v>
          </cell>
          <cell r="FV1176">
            <v>9.9999999999988987E-3</v>
          </cell>
          <cell r="FW1176">
            <v>-1.0000000000000675E-2</v>
          </cell>
          <cell r="FX1176">
            <v>0</v>
          </cell>
          <cell r="FY1176">
            <v>0</v>
          </cell>
          <cell r="FZ1176">
            <v>0</v>
          </cell>
          <cell r="GA1176">
            <v>0</v>
          </cell>
          <cell r="GB1176">
            <v>0</v>
          </cell>
          <cell r="GC1176">
            <v>0</v>
          </cell>
          <cell r="GD1176">
            <v>0</v>
          </cell>
          <cell r="GE1176">
            <v>4.0000000000006253E-2</v>
          </cell>
          <cell r="GF1176">
            <v>0</v>
          </cell>
          <cell r="GG1176">
            <v>0</v>
          </cell>
          <cell r="GH1176">
            <v>2.9999999999999361E-2</v>
          </cell>
          <cell r="GI1176">
            <v>0</v>
          </cell>
          <cell r="GJ1176">
            <v>9.9999999999997868E-3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O1176">
            <v>0</v>
          </cell>
          <cell r="GP1176">
            <v>0</v>
          </cell>
          <cell r="GQ1176">
            <v>0</v>
          </cell>
          <cell r="GR1176">
            <v>-9.9999999999909051E-3</v>
          </cell>
          <cell r="GS1176">
            <v>0</v>
          </cell>
          <cell r="GT1176">
            <v>0</v>
          </cell>
          <cell r="GU1176">
            <v>-2.0000000000000462E-2</v>
          </cell>
          <cell r="GV1176">
            <v>1.0000000000000675E-2</v>
          </cell>
          <cell r="GW1176">
            <v>0</v>
          </cell>
          <cell r="GX1176">
            <v>0</v>
          </cell>
          <cell r="GY1176">
            <v>0</v>
          </cell>
          <cell r="GZ1176">
            <v>0</v>
          </cell>
          <cell r="HA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-1.9999999999996021E-2</v>
          </cell>
          <cell r="HF1176">
            <v>0</v>
          </cell>
          <cell r="HG1176">
            <v>0</v>
          </cell>
          <cell r="HH1176">
            <v>1.0000000000000675E-2</v>
          </cell>
          <cell r="HI1176">
            <v>-9.9999999999997868E-3</v>
          </cell>
          <cell r="HJ1176">
            <v>-2.0000000000000462E-2</v>
          </cell>
          <cell r="HK1176">
            <v>0</v>
          </cell>
          <cell r="HL1176">
            <v>0</v>
          </cell>
          <cell r="HM1176">
            <v>0</v>
          </cell>
          <cell r="HN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1.0000000000005116E-2</v>
          </cell>
          <cell r="HS1176">
            <v>0</v>
          </cell>
          <cell r="HT1176">
            <v>0</v>
          </cell>
          <cell r="HU1176">
            <v>9.9999999999997868E-3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B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H1176">
            <v>0</v>
          </cell>
          <cell r="II1176">
            <v>0</v>
          </cell>
          <cell r="IJ1176">
            <v>0</v>
          </cell>
          <cell r="IK1176">
            <v>0</v>
          </cell>
          <cell r="IL1176">
            <v>0</v>
          </cell>
          <cell r="IM1176">
            <v>0</v>
          </cell>
          <cell r="IN1176">
            <v>0</v>
          </cell>
          <cell r="IO1176">
            <v>0</v>
          </cell>
          <cell r="IP1176">
            <v>0</v>
          </cell>
          <cell r="IQ1176">
            <v>0</v>
          </cell>
          <cell r="IR1176">
            <v>0</v>
          </cell>
          <cell r="IS1176">
            <v>0</v>
          </cell>
          <cell r="IT1176">
            <v>0</v>
          </cell>
          <cell r="IU1176">
            <v>0</v>
          </cell>
          <cell r="IV1176">
            <v>0</v>
          </cell>
          <cell r="IW1176">
            <v>0</v>
          </cell>
          <cell r="IX1176">
            <v>0</v>
          </cell>
          <cell r="IY1176">
            <v>0</v>
          </cell>
          <cell r="IZ1176">
            <v>0</v>
          </cell>
          <cell r="JA1176">
            <v>0</v>
          </cell>
          <cell r="JB1176">
            <v>0</v>
          </cell>
          <cell r="JC1176">
            <v>0</v>
          </cell>
          <cell r="JD1176">
            <v>0</v>
          </cell>
          <cell r="JE1176">
            <v>0</v>
          </cell>
          <cell r="JF1176">
            <v>0</v>
          </cell>
          <cell r="JG1176">
            <v>0</v>
          </cell>
          <cell r="JH1176">
            <v>0</v>
          </cell>
          <cell r="JI1176">
            <v>0</v>
          </cell>
          <cell r="JJ1176">
            <v>0</v>
          </cell>
          <cell r="JK1176">
            <v>0</v>
          </cell>
          <cell r="JL1176">
            <v>0</v>
          </cell>
          <cell r="JM1176">
            <v>0</v>
          </cell>
          <cell r="JN1176">
            <v>0</v>
          </cell>
          <cell r="JO1176">
            <v>0</v>
          </cell>
          <cell r="JP1176">
            <v>0</v>
          </cell>
          <cell r="JQ1176">
            <v>0</v>
          </cell>
        </row>
        <row r="1177">
          <cell r="D1177" t="str">
            <v>CL_.EX.BDG._.___.JimBridger 3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H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0</v>
          </cell>
          <cell r="FR1177">
            <v>0</v>
          </cell>
          <cell r="FS1177">
            <v>0</v>
          </cell>
          <cell r="FT1177">
            <v>0</v>
          </cell>
          <cell r="FU1177">
            <v>0</v>
          </cell>
          <cell r="FV1177">
            <v>0</v>
          </cell>
          <cell r="FW1177">
            <v>0</v>
          </cell>
          <cell r="FX1177">
            <v>0</v>
          </cell>
          <cell r="FY1177">
            <v>0</v>
          </cell>
          <cell r="FZ1177">
            <v>0</v>
          </cell>
          <cell r="GA1177">
            <v>0</v>
          </cell>
          <cell r="GB1177">
            <v>0</v>
          </cell>
          <cell r="GC1177">
            <v>0</v>
          </cell>
          <cell r="GD1177">
            <v>0</v>
          </cell>
          <cell r="GE1177">
            <v>0</v>
          </cell>
          <cell r="GF1177">
            <v>0</v>
          </cell>
          <cell r="GG1177">
            <v>0</v>
          </cell>
          <cell r="GH1177">
            <v>0</v>
          </cell>
          <cell r="GI1177">
            <v>0</v>
          </cell>
          <cell r="GJ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O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T1177">
            <v>0</v>
          </cell>
          <cell r="GU1177">
            <v>0</v>
          </cell>
          <cell r="GV1177">
            <v>0</v>
          </cell>
          <cell r="GW1177">
            <v>0</v>
          </cell>
          <cell r="GX1177">
            <v>0</v>
          </cell>
          <cell r="GY1177">
            <v>0</v>
          </cell>
          <cell r="GZ1177">
            <v>0</v>
          </cell>
          <cell r="HA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F1177">
            <v>0</v>
          </cell>
          <cell r="HG1177">
            <v>0</v>
          </cell>
          <cell r="HH1177">
            <v>0</v>
          </cell>
          <cell r="HI1177">
            <v>0</v>
          </cell>
          <cell r="HJ1177">
            <v>0</v>
          </cell>
          <cell r="HK1177">
            <v>0</v>
          </cell>
          <cell r="HL1177">
            <v>0</v>
          </cell>
          <cell r="HM1177">
            <v>0</v>
          </cell>
          <cell r="HN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>
            <v>0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B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H1177">
            <v>0</v>
          </cell>
          <cell r="II1177">
            <v>0</v>
          </cell>
          <cell r="IJ1177">
            <v>0</v>
          </cell>
          <cell r="IK1177">
            <v>0</v>
          </cell>
          <cell r="IL1177">
            <v>0</v>
          </cell>
          <cell r="IM1177">
            <v>0</v>
          </cell>
          <cell r="IN1177">
            <v>0</v>
          </cell>
          <cell r="IO1177">
            <v>0</v>
          </cell>
          <cell r="IP1177">
            <v>0</v>
          </cell>
          <cell r="IQ1177">
            <v>0</v>
          </cell>
          <cell r="IR1177">
            <v>0</v>
          </cell>
          <cell r="IS1177">
            <v>0</v>
          </cell>
          <cell r="IT1177">
            <v>0</v>
          </cell>
          <cell r="IU1177">
            <v>0</v>
          </cell>
          <cell r="IV1177">
            <v>0</v>
          </cell>
          <cell r="IW1177">
            <v>0</v>
          </cell>
          <cell r="IX1177">
            <v>0</v>
          </cell>
          <cell r="IY1177">
            <v>0</v>
          </cell>
          <cell r="IZ1177">
            <v>0</v>
          </cell>
          <cell r="JA1177">
            <v>0</v>
          </cell>
          <cell r="JB1177">
            <v>0</v>
          </cell>
          <cell r="JC1177">
            <v>0</v>
          </cell>
          <cell r="JD1177">
            <v>0</v>
          </cell>
          <cell r="JE1177">
            <v>0</v>
          </cell>
          <cell r="JF1177">
            <v>0</v>
          </cell>
          <cell r="JG1177">
            <v>0</v>
          </cell>
          <cell r="JH1177">
            <v>0</v>
          </cell>
          <cell r="JI1177">
            <v>0</v>
          </cell>
          <cell r="JJ1177">
            <v>0</v>
          </cell>
          <cell r="JK1177">
            <v>0</v>
          </cell>
          <cell r="JL1177">
            <v>0</v>
          </cell>
          <cell r="JM1177">
            <v>0</v>
          </cell>
          <cell r="JN1177">
            <v>0</v>
          </cell>
          <cell r="JO1177">
            <v>0</v>
          </cell>
          <cell r="JP1177">
            <v>0</v>
          </cell>
          <cell r="JQ1177">
            <v>0</v>
          </cell>
        </row>
        <row r="1178">
          <cell r="D1178" t="str">
            <v>CL_.EX.BDG._.___.JimBridger 3 CCUS</v>
          </cell>
          <cell r="F1178">
            <v>-30.753485529996397</v>
          </cell>
          <cell r="G1178">
            <v>-1.0004441719502211E-8</v>
          </cell>
          <cell r="H1178">
            <v>0</v>
          </cell>
          <cell r="I1178">
            <v>-47.524816799999371</v>
          </cell>
          <cell r="J1178">
            <v>0</v>
          </cell>
          <cell r="K1178">
            <v>130.24191385000086</v>
          </cell>
          <cell r="L1178">
            <v>3618.3257639399999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-26478.321608820115</v>
          </cell>
          <cell r="S1178">
            <v>-610.82532786999946</v>
          </cell>
          <cell r="T1178">
            <v>-791.96221883999533</v>
          </cell>
          <cell r="U1178">
            <v>-23.12311712999508</v>
          </cell>
          <cell r="V1178">
            <v>35.150868439999613</v>
          </cell>
          <cell r="W1178">
            <v>-1404.4869538099992</v>
          </cell>
          <cell r="X1178">
            <v>0</v>
          </cell>
          <cell r="Y1178">
            <v>-5447.2456293400028</v>
          </cell>
          <cell r="Z1178">
            <v>-9862.6450689499907</v>
          </cell>
          <cell r="AA1178">
            <v>-5081.5538914499775</v>
          </cell>
          <cell r="AB1178">
            <v>-643.58087028999944</v>
          </cell>
          <cell r="AC1178">
            <v>-2156.4771443900026</v>
          </cell>
          <cell r="AD1178">
            <v>-491.57225519002532</v>
          </cell>
          <cell r="AE1178">
            <v>-14361.129383210326</v>
          </cell>
          <cell r="AF1178">
            <v>-320.95643067001947</v>
          </cell>
          <cell r="AG1178">
            <v>604.47916421000264</v>
          </cell>
          <cell r="AH1178">
            <v>-34.312732949991187</v>
          </cell>
          <cell r="AI1178">
            <v>-45.449520789996313</v>
          </cell>
          <cell r="AJ1178">
            <v>-257.33258330999888</v>
          </cell>
          <cell r="AK1178">
            <v>-5064.1416768999916</v>
          </cell>
          <cell r="AL1178">
            <v>-1235.8422352299822</v>
          </cell>
          <cell r="AM1178">
            <v>-3240.3023191000393</v>
          </cell>
          <cell r="AN1178">
            <v>-4072.3302427300368</v>
          </cell>
          <cell r="AO1178">
            <v>668.13504770000145</v>
          </cell>
          <cell r="AP1178">
            <v>-1029.6079878299934</v>
          </cell>
          <cell r="AQ1178">
            <v>-333.46786561000044</v>
          </cell>
          <cell r="AR1178">
            <v>-9421.3776366299717</v>
          </cell>
          <cell r="AS1178">
            <v>-95.900213729997631</v>
          </cell>
          <cell r="AT1178">
            <v>-380.93257280999387</v>
          </cell>
          <cell r="AU1178">
            <v>288.60141915000713</v>
          </cell>
          <cell r="AV1178">
            <v>0</v>
          </cell>
          <cell r="AW1178">
            <v>0</v>
          </cell>
          <cell r="AX1178">
            <v>-3088.9807482099977</v>
          </cell>
          <cell r="AY1178">
            <v>-949.37671668997791</v>
          </cell>
          <cell r="AZ1178">
            <v>-1429.147617759998</v>
          </cell>
          <cell r="BA1178">
            <v>-1178.8736059499788</v>
          </cell>
          <cell r="BB1178">
            <v>-700.58504221000112</v>
          </cell>
          <cell r="BC1178">
            <v>-1494.2273182799981</v>
          </cell>
          <cell r="BD1178">
            <v>-391.95522014002199</v>
          </cell>
          <cell r="BE1178">
            <v>-9870.3088302698452</v>
          </cell>
          <cell r="BF1178">
            <v>-434.19392761000199</v>
          </cell>
          <cell r="BG1178">
            <v>-1122.2030985400197</v>
          </cell>
          <cell r="BH1178">
            <v>0</v>
          </cell>
          <cell r="BI1178">
            <v>-3625.2836737099988</v>
          </cell>
          <cell r="BJ1178">
            <v>-3528.017501609982</v>
          </cell>
          <cell r="BK1178">
            <v>-360.42118427003152</v>
          </cell>
          <cell r="BL1178">
            <v>0</v>
          </cell>
          <cell r="BM1178">
            <v>-128.08413983002538</v>
          </cell>
          <cell r="BN1178">
            <v>-226.80422813998302</v>
          </cell>
          <cell r="BO1178">
            <v>-128.21976690999873</v>
          </cell>
          <cell r="BP1178">
            <v>-28.675824300000386</v>
          </cell>
          <cell r="BQ1178">
            <v>-288.40548535002745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0</v>
          </cell>
          <cell r="FR1178">
            <v>0</v>
          </cell>
          <cell r="FS1178">
            <v>0</v>
          </cell>
          <cell r="FT1178">
            <v>0</v>
          </cell>
          <cell r="FU1178">
            <v>0</v>
          </cell>
          <cell r="FV1178">
            <v>0</v>
          </cell>
          <cell r="FW1178">
            <v>0</v>
          </cell>
          <cell r="FX1178">
            <v>0</v>
          </cell>
          <cell r="FY1178">
            <v>0</v>
          </cell>
          <cell r="FZ1178">
            <v>0</v>
          </cell>
          <cell r="GA1178">
            <v>0</v>
          </cell>
          <cell r="GB1178">
            <v>0</v>
          </cell>
          <cell r="GC1178">
            <v>0</v>
          </cell>
          <cell r="GD1178">
            <v>0</v>
          </cell>
          <cell r="GE1178">
            <v>0</v>
          </cell>
          <cell r="GF1178">
            <v>0</v>
          </cell>
          <cell r="GG1178">
            <v>0</v>
          </cell>
          <cell r="GH1178">
            <v>0</v>
          </cell>
          <cell r="GI1178">
            <v>0</v>
          </cell>
          <cell r="GJ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O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T1178">
            <v>0</v>
          </cell>
          <cell r="GU1178">
            <v>0</v>
          </cell>
          <cell r="GV1178">
            <v>0</v>
          </cell>
          <cell r="GW1178">
            <v>0</v>
          </cell>
          <cell r="GX1178">
            <v>0</v>
          </cell>
          <cell r="GY1178">
            <v>0</v>
          </cell>
          <cell r="GZ1178">
            <v>0</v>
          </cell>
          <cell r="HA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F1178">
            <v>0</v>
          </cell>
          <cell r="HG1178">
            <v>0</v>
          </cell>
          <cell r="HH1178">
            <v>0</v>
          </cell>
          <cell r="HI1178">
            <v>0</v>
          </cell>
          <cell r="HJ1178">
            <v>0</v>
          </cell>
          <cell r="HK1178">
            <v>0</v>
          </cell>
          <cell r="HL1178">
            <v>0</v>
          </cell>
          <cell r="HM1178">
            <v>0</v>
          </cell>
          <cell r="HN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>
            <v>0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B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H1178">
            <v>0</v>
          </cell>
          <cell r="II1178">
            <v>0</v>
          </cell>
          <cell r="IJ1178">
            <v>0</v>
          </cell>
          <cell r="IK1178">
            <v>0</v>
          </cell>
          <cell r="IL1178">
            <v>0</v>
          </cell>
          <cell r="IM1178">
            <v>0</v>
          </cell>
          <cell r="IN1178">
            <v>0</v>
          </cell>
          <cell r="IO1178">
            <v>0</v>
          </cell>
          <cell r="IP1178">
            <v>0</v>
          </cell>
          <cell r="IQ1178">
            <v>0</v>
          </cell>
          <cell r="IR1178">
            <v>0</v>
          </cell>
          <cell r="IS1178">
            <v>0</v>
          </cell>
          <cell r="IT1178">
            <v>0</v>
          </cell>
          <cell r="IU1178">
            <v>0</v>
          </cell>
          <cell r="IV1178">
            <v>0</v>
          </cell>
          <cell r="IW1178">
            <v>0</v>
          </cell>
          <cell r="IX1178">
            <v>0</v>
          </cell>
          <cell r="IY1178">
            <v>0</v>
          </cell>
          <cell r="IZ1178">
            <v>0</v>
          </cell>
          <cell r="JA1178">
            <v>0</v>
          </cell>
          <cell r="JB1178">
            <v>0</v>
          </cell>
          <cell r="JC1178">
            <v>0</v>
          </cell>
          <cell r="JD1178">
            <v>0</v>
          </cell>
          <cell r="JE1178">
            <v>0</v>
          </cell>
          <cell r="JF1178">
            <v>0</v>
          </cell>
          <cell r="JG1178">
            <v>0</v>
          </cell>
          <cell r="JH1178">
            <v>0</v>
          </cell>
          <cell r="JI1178">
            <v>0</v>
          </cell>
          <cell r="JJ1178">
            <v>0</v>
          </cell>
          <cell r="JK1178">
            <v>0</v>
          </cell>
          <cell r="JL1178">
            <v>0</v>
          </cell>
          <cell r="JM1178">
            <v>0</v>
          </cell>
          <cell r="JN1178">
            <v>0</v>
          </cell>
          <cell r="JO1178">
            <v>0</v>
          </cell>
          <cell r="JP1178">
            <v>0</v>
          </cell>
          <cell r="JQ1178">
            <v>0</v>
          </cell>
        </row>
        <row r="1179">
          <cell r="D1179" t="str">
            <v>CL_.EX.BDG._.___.JimBridger 3 GCV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H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N1179">
            <v>0</v>
          </cell>
          <cell r="FO1179">
            <v>0</v>
          </cell>
          <cell r="FP1179">
            <v>0</v>
          </cell>
          <cell r="FQ1179">
            <v>0</v>
          </cell>
          <cell r="FR1179">
            <v>0</v>
          </cell>
          <cell r="FS1179">
            <v>0</v>
          </cell>
          <cell r="FT1179">
            <v>0</v>
          </cell>
          <cell r="FU1179">
            <v>0</v>
          </cell>
          <cell r="FV1179">
            <v>0</v>
          </cell>
          <cell r="FW1179">
            <v>0</v>
          </cell>
          <cell r="FX1179">
            <v>0</v>
          </cell>
          <cell r="FY1179">
            <v>0</v>
          </cell>
          <cell r="FZ1179">
            <v>0</v>
          </cell>
          <cell r="GA1179">
            <v>0</v>
          </cell>
          <cell r="GB1179">
            <v>0</v>
          </cell>
          <cell r="GC1179">
            <v>0</v>
          </cell>
          <cell r="GD1179">
            <v>0</v>
          </cell>
          <cell r="GE1179">
            <v>0</v>
          </cell>
          <cell r="GF1179">
            <v>0</v>
          </cell>
          <cell r="GG1179">
            <v>0</v>
          </cell>
          <cell r="GH1179">
            <v>0</v>
          </cell>
          <cell r="GI1179">
            <v>0</v>
          </cell>
          <cell r="GJ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O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T1179">
            <v>0</v>
          </cell>
          <cell r="GU1179">
            <v>0</v>
          </cell>
          <cell r="GV1179">
            <v>0</v>
          </cell>
          <cell r="GW1179">
            <v>0</v>
          </cell>
          <cell r="GX1179">
            <v>0</v>
          </cell>
          <cell r="GY1179">
            <v>0</v>
          </cell>
          <cell r="GZ1179">
            <v>0</v>
          </cell>
          <cell r="HA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F1179">
            <v>0</v>
          </cell>
          <cell r="HG1179">
            <v>0</v>
          </cell>
          <cell r="HH1179">
            <v>0</v>
          </cell>
          <cell r="HI1179">
            <v>0</v>
          </cell>
          <cell r="HJ1179">
            <v>0</v>
          </cell>
          <cell r="HK1179">
            <v>0</v>
          </cell>
          <cell r="HL1179">
            <v>0</v>
          </cell>
          <cell r="HM1179">
            <v>0</v>
          </cell>
          <cell r="HN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>
            <v>0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B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H1179">
            <v>0</v>
          </cell>
          <cell r="II1179">
            <v>0</v>
          </cell>
          <cell r="IJ1179">
            <v>0</v>
          </cell>
          <cell r="IK1179">
            <v>0</v>
          </cell>
          <cell r="IL1179">
            <v>0</v>
          </cell>
          <cell r="IM1179">
            <v>0</v>
          </cell>
          <cell r="IN1179">
            <v>0</v>
          </cell>
          <cell r="IO1179">
            <v>0</v>
          </cell>
          <cell r="IP1179">
            <v>0</v>
          </cell>
          <cell r="IQ1179">
            <v>0</v>
          </cell>
          <cell r="IR1179">
            <v>0</v>
          </cell>
          <cell r="IS1179">
            <v>0</v>
          </cell>
          <cell r="IT1179">
            <v>0</v>
          </cell>
          <cell r="IU1179">
            <v>0</v>
          </cell>
          <cell r="IV1179">
            <v>0</v>
          </cell>
          <cell r="IW1179">
            <v>0</v>
          </cell>
          <cell r="IX1179">
            <v>0</v>
          </cell>
          <cell r="IY1179">
            <v>0</v>
          </cell>
          <cell r="IZ1179">
            <v>0</v>
          </cell>
          <cell r="JA1179">
            <v>0</v>
          </cell>
          <cell r="JB1179">
            <v>0</v>
          </cell>
          <cell r="JC1179">
            <v>0</v>
          </cell>
          <cell r="JD1179">
            <v>0</v>
          </cell>
          <cell r="JE1179">
            <v>0</v>
          </cell>
          <cell r="JF1179">
            <v>0</v>
          </cell>
          <cell r="JG1179">
            <v>0</v>
          </cell>
          <cell r="JH1179">
            <v>0</v>
          </cell>
          <cell r="JI1179">
            <v>0</v>
          </cell>
          <cell r="JJ1179">
            <v>0</v>
          </cell>
          <cell r="JK1179">
            <v>0</v>
          </cell>
          <cell r="JL1179">
            <v>0</v>
          </cell>
          <cell r="JM1179">
            <v>0</v>
          </cell>
          <cell r="JN1179">
            <v>0</v>
          </cell>
          <cell r="JO1179">
            <v>0</v>
          </cell>
          <cell r="JP1179">
            <v>0</v>
          </cell>
          <cell r="JQ1179">
            <v>0</v>
          </cell>
        </row>
        <row r="1180">
          <cell r="D1180" t="str">
            <v>CL_.EX.BDG._.___.JimBridger 4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H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N1180">
            <v>0</v>
          </cell>
          <cell r="FO1180">
            <v>0</v>
          </cell>
          <cell r="FP1180">
            <v>0</v>
          </cell>
          <cell r="FQ1180">
            <v>0</v>
          </cell>
          <cell r="FR1180">
            <v>0</v>
          </cell>
          <cell r="FS1180">
            <v>0</v>
          </cell>
          <cell r="FT1180">
            <v>0</v>
          </cell>
          <cell r="FU1180">
            <v>0</v>
          </cell>
          <cell r="FV1180">
            <v>0</v>
          </cell>
          <cell r="FW1180">
            <v>0</v>
          </cell>
          <cell r="FX1180">
            <v>0</v>
          </cell>
          <cell r="FY1180">
            <v>0</v>
          </cell>
          <cell r="FZ1180">
            <v>0</v>
          </cell>
          <cell r="GA1180">
            <v>0</v>
          </cell>
          <cell r="GB1180">
            <v>0</v>
          </cell>
          <cell r="GC1180">
            <v>0</v>
          </cell>
          <cell r="GD1180">
            <v>0</v>
          </cell>
          <cell r="GE1180">
            <v>0</v>
          </cell>
          <cell r="GF1180">
            <v>0</v>
          </cell>
          <cell r="GG1180">
            <v>0</v>
          </cell>
          <cell r="GH1180">
            <v>0</v>
          </cell>
          <cell r="GI1180">
            <v>0</v>
          </cell>
          <cell r="GJ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O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T1180">
            <v>0</v>
          </cell>
          <cell r="GU1180">
            <v>0</v>
          </cell>
          <cell r="GV1180">
            <v>0</v>
          </cell>
          <cell r="GW1180">
            <v>0</v>
          </cell>
          <cell r="GX1180">
            <v>0</v>
          </cell>
          <cell r="GY1180">
            <v>0</v>
          </cell>
          <cell r="GZ1180">
            <v>0</v>
          </cell>
          <cell r="HA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F1180">
            <v>0</v>
          </cell>
          <cell r="HG1180">
            <v>0</v>
          </cell>
          <cell r="HH1180">
            <v>0</v>
          </cell>
          <cell r="HI1180">
            <v>0</v>
          </cell>
          <cell r="HJ1180">
            <v>0</v>
          </cell>
          <cell r="HK1180">
            <v>0</v>
          </cell>
          <cell r="HL1180">
            <v>0</v>
          </cell>
          <cell r="HM1180">
            <v>0</v>
          </cell>
          <cell r="HN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>
            <v>0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B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H1180">
            <v>0</v>
          </cell>
          <cell r="II1180">
            <v>0</v>
          </cell>
          <cell r="IJ1180">
            <v>0</v>
          </cell>
          <cell r="IK1180">
            <v>0</v>
          </cell>
          <cell r="IL1180">
            <v>0</v>
          </cell>
          <cell r="IM1180">
            <v>0</v>
          </cell>
          <cell r="IN1180">
            <v>0</v>
          </cell>
          <cell r="IO1180">
            <v>0</v>
          </cell>
          <cell r="IP1180">
            <v>0</v>
          </cell>
          <cell r="IQ1180">
            <v>0</v>
          </cell>
          <cell r="IR1180">
            <v>0</v>
          </cell>
          <cell r="IS1180">
            <v>0</v>
          </cell>
          <cell r="IT1180">
            <v>0</v>
          </cell>
          <cell r="IU1180">
            <v>0</v>
          </cell>
          <cell r="IV1180">
            <v>0</v>
          </cell>
          <cell r="IW1180">
            <v>0</v>
          </cell>
          <cell r="IX1180">
            <v>0</v>
          </cell>
          <cell r="IY1180">
            <v>0</v>
          </cell>
          <cell r="IZ1180">
            <v>0</v>
          </cell>
          <cell r="JA1180">
            <v>0</v>
          </cell>
          <cell r="JB1180">
            <v>0</v>
          </cell>
          <cell r="JC1180">
            <v>0</v>
          </cell>
          <cell r="JD1180">
            <v>0</v>
          </cell>
          <cell r="JE1180">
            <v>0</v>
          </cell>
          <cell r="JF1180">
            <v>0</v>
          </cell>
          <cell r="JG1180">
            <v>0</v>
          </cell>
          <cell r="JH1180">
            <v>0</v>
          </cell>
          <cell r="JI1180">
            <v>0</v>
          </cell>
          <cell r="JJ1180">
            <v>0</v>
          </cell>
          <cell r="JK1180">
            <v>0</v>
          </cell>
          <cell r="JL1180">
            <v>0</v>
          </cell>
          <cell r="JM1180">
            <v>0</v>
          </cell>
          <cell r="JN1180">
            <v>0</v>
          </cell>
          <cell r="JO1180">
            <v>0</v>
          </cell>
          <cell r="JP1180">
            <v>0</v>
          </cell>
          <cell r="JQ1180">
            <v>0</v>
          </cell>
        </row>
        <row r="1181">
          <cell r="D1181" t="str">
            <v>CL_.EX.BDG._.___.JimBridger 4 CCUS</v>
          </cell>
          <cell r="F1181">
            <v>2.0954680900031235</v>
          </cell>
          <cell r="G1181">
            <v>0</v>
          </cell>
          <cell r="H1181">
            <v>0</v>
          </cell>
          <cell r="I1181">
            <v>6.5124959999593557E-2</v>
          </cell>
          <cell r="J1181">
            <v>51.146574660000624</v>
          </cell>
          <cell r="K1181">
            <v>54.677745259999938</v>
          </cell>
          <cell r="L1181">
            <v>-4361.8038348899863</v>
          </cell>
          <cell r="M1181">
            <v>0</v>
          </cell>
          <cell r="N1181">
            <v>0</v>
          </cell>
          <cell r="O1181">
            <v>0</v>
          </cell>
          <cell r="P1181">
            <v>-140.75933575999807</v>
          </cell>
          <cell r="Q1181">
            <v>0</v>
          </cell>
          <cell r="R1181">
            <v>-9808.1276920499513</v>
          </cell>
          <cell r="S1181">
            <v>-422.65402745999745</v>
          </cell>
          <cell r="T1181">
            <v>-424.09471475001192</v>
          </cell>
          <cell r="U1181">
            <v>-11.74584555000547</v>
          </cell>
          <cell r="V1181">
            <v>-1181.4755467200011</v>
          </cell>
          <cell r="W1181">
            <v>-19.728577009995206</v>
          </cell>
          <cell r="X1181">
            <v>-479.79027594999991</v>
          </cell>
          <cell r="Y1181">
            <v>-602.71590999999898</v>
          </cell>
          <cell r="Z1181">
            <v>-543.76551299993298</v>
          </cell>
          <cell r="AA1181">
            <v>-4767.2292706100561</v>
          </cell>
          <cell r="AB1181">
            <v>-1069.28993472</v>
          </cell>
          <cell r="AC1181">
            <v>-68.277340940003342</v>
          </cell>
          <cell r="AD1181">
            <v>-217.3607353400148</v>
          </cell>
          <cell r="AE1181">
            <v>-12878.636346699903</v>
          </cell>
          <cell r="AF1181">
            <v>-461.23825100000249</v>
          </cell>
          <cell r="AG1181">
            <v>-299.4327026700048</v>
          </cell>
          <cell r="AH1181">
            <v>-191.5385116000034</v>
          </cell>
          <cell r="AI1181">
            <v>-375.13751670000147</v>
          </cell>
          <cell r="AJ1181">
            <v>-385.60196506999637</v>
          </cell>
          <cell r="AK1181">
            <v>-2818.0162602300043</v>
          </cell>
          <cell r="AL1181">
            <v>-923.39204225002322</v>
          </cell>
          <cell r="AM1181">
            <v>-1555.0026593600051</v>
          </cell>
          <cell r="AN1181">
            <v>-1055.6531734099844</v>
          </cell>
          <cell r="AO1181">
            <v>-4551.602462949988</v>
          </cell>
          <cell r="AP1181">
            <v>-93.603655359991535</v>
          </cell>
          <cell r="AQ1181">
            <v>-168.41714609997871</v>
          </cell>
          <cell r="AR1181">
            <v>-9022.7484536003321</v>
          </cell>
          <cell r="AS1181">
            <v>-1875.7576123600593</v>
          </cell>
          <cell r="AT1181">
            <v>227.52574091000133</v>
          </cell>
          <cell r="AU1181">
            <v>-35.421113930002321</v>
          </cell>
          <cell r="AV1181">
            <v>-790.05231419999996</v>
          </cell>
          <cell r="AW1181">
            <v>0</v>
          </cell>
          <cell r="AX1181">
            <v>-2970.8538730699802</v>
          </cell>
          <cell r="AY1181">
            <v>-198.05345230005332</v>
          </cell>
          <cell r="AZ1181">
            <v>-936.26765578001505</v>
          </cell>
          <cell r="BA1181">
            <v>-1814.2090381700255</v>
          </cell>
          <cell r="BB1181">
            <v>-130.41580035999505</v>
          </cell>
          <cell r="BC1181">
            <v>-440.04804755000077</v>
          </cell>
          <cell r="BD1181">
            <v>-59.195286789996317</v>
          </cell>
          <cell r="BE1181">
            <v>-6810.452405750053</v>
          </cell>
          <cell r="BF1181">
            <v>-370.5455697599682</v>
          </cell>
          <cell r="BG1181">
            <v>-264.88531782999053</v>
          </cell>
          <cell r="BH1181">
            <v>-3070.340644979995</v>
          </cell>
          <cell r="BI1181">
            <v>9.6291199999996024E-3</v>
          </cell>
          <cell r="BJ1181">
            <v>0</v>
          </cell>
          <cell r="BK1181">
            <v>-967.63133932999335</v>
          </cell>
          <cell r="BL1181">
            <v>-236.05185713001993</v>
          </cell>
          <cell r="BM1181">
            <v>-1024.040575919993</v>
          </cell>
          <cell r="BN1181">
            <v>-496.34910033002961</v>
          </cell>
          <cell r="BO1181">
            <v>-346.70258804998593</v>
          </cell>
          <cell r="BP1181">
            <v>-33.915041539999947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H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N1181">
            <v>0</v>
          </cell>
          <cell r="FO1181">
            <v>0</v>
          </cell>
          <cell r="FP1181">
            <v>0</v>
          </cell>
          <cell r="FQ1181">
            <v>0</v>
          </cell>
          <cell r="FR1181">
            <v>0</v>
          </cell>
          <cell r="FS1181">
            <v>0</v>
          </cell>
          <cell r="FT1181">
            <v>0</v>
          </cell>
          <cell r="FU1181">
            <v>0</v>
          </cell>
          <cell r="FV1181">
            <v>0</v>
          </cell>
          <cell r="FW1181">
            <v>0</v>
          </cell>
          <cell r="FX1181">
            <v>0</v>
          </cell>
          <cell r="FY1181">
            <v>0</v>
          </cell>
          <cell r="FZ1181">
            <v>0</v>
          </cell>
          <cell r="GA1181">
            <v>0</v>
          </cell>
          <cell r="GB1181">
            <v>0</v>
          </cell>
          <cell r="GC1181">
            <v>0</v>
          </cell>
          <cell r="GD1181">
            <v>0</v>
          </cell>
          <cell r="GE1181">
            <v>0</v>
          </cell>
          <cell r="GF1181">
            <v>0</v>
          </cell>
          <cell r="GG1181">
            <v>0</v>
          </cell>
          <cell r="GH1181">
            <v>0</v>
          </cell>
          <cell r="GI1181">
            <v>0</v>
          </cell>
          <cell r="GJ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O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T1181">
            <v>0</v>
          </cell>
          <cell r="GU1181">
            <v>0</v>
          </cell>
          <cell r="GV1181">
            <v>0</v>
          </cell>
          <cell r="GW1181">
            <v>0</v>
          </cell>
          <cell r="GX1181">
            <v>0</v>
          </cell>
          <cell r="GY1181">
            <v>0</v>
          </cell>
          <cell r="GZ1181">
            <v>0</v>
          </cell>
          <cell r="HA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F1181">
            <v>0</v>
          </cell>
          <cell r="HG1181">
            <v>0</v>
          </cell>
          <cell r="HH1181">
            <v>0</v>
          </cell>
          <cell r="HI1181">
            <v>0</v>
          </cell>
          <cell r="HJ1181">
            <v>0</v>
          </cell>
          <cell r="HK1181">
            <v>0</v>
          </cell>
          <cell r="HL1181">
            <v>0</v>
          </cell>
          <cell r="HM1181">
            <v>0</v>
          </cell>
          <cell r="HN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>
            <v>0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B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H1181">
            <v>0</v>
          </cell>
          <cell r="II1181">
            <v>0</v>
          </cell>
          <cell r="IJ1181">
            <v>0</v>
          </cell>
          <cell r="IK1181">
            <v>0</v>
          </cell>
          <cell r="IL1181">
            <v>0</v>
          </cell>
          <cell r="IM1181">
            <v>0</v>
          </cell>
          <cell r="IN1181">
            <v>0</v>
          </cell>
          <cell r="IO1181">
            <v>0</v>
          </cell>
          <cell r="IP1181">
            <v>0</v>
          </cell>
          <cell r="IQ1181">
            <v>0</v>
          </cell>
          <cell r="IR1181">
            <v>0</v>
          </cell>
          <cell r="IS1181">
            <v>0</v>
          </cell>
          <cell r="IT1181">
            <v>0</v>
          </cell>
          <cell r="IU1181">
            <v>0</v>
          </cell>
          <cell r="IV1181">
            <v>0</v>
          </cell>
          <cell r="IW1181">
            <v>0</v>
          </cell>
          <cell r="IX1181">
            <v>0</v>
          </cell>
          <cell r="IY1181">
            <v>0</v>
          </cell>
          <cell r="IZ1181">
            <v>0</v>
          </cell>
          <cell r="JA1181">
            <v>0</v>
          </cell>
          <cell r="JB1181">
            <v>0</v>
          </cell>
          <cell r="JC1181">
            <v>0</v>
          </cell>
          <cell r="JD1181">
            <v>0</v>
          </cell>
          <cell r="JE1181">
            <v>0</v>
          </cell>
          <cell r="JF1181">
            <v>0</v>
          </cell>
          <cell r="JG1181">
            <v>0</v>
          </cell>
          <cell r="JH1181">
            <v>0</v>
          </cell>
          <cell r="JI1181">
            <v>0</v>
          </cell>
          <cell r="JJ1181">
            <v>0</v>
          </cell>
          <cell r="JK1181">
            <v>0</v>
          </cell>
          <cell r="JL1181">
            <v>0</v>
          </cell>
          <cell r="JM1181">
            <v>0</v>
          </cell>
          <cell r="JN1181">
            <v>0</v>
          </cell>
          <cell r="JO1181">
            <v>0</v>
          </cell>
          <cell r="JP1181">
            <v>0</v>
          </cell>
          <cell r="JQ1181">
            <v>0</v>
          </cell>
        </row>
        <row r="1182">
          <cell r="D1182" t="str">
            <v>CL_.EX.BDG._.___.JimBridger 4 GCV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H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N1182">
            <v>0</v>
          </cell>
          <cell r="FO1182">
            <v>0</v>
          </cell>
          <cell r="FP1182">
            <v>0</v>
          </cell>
          <cell r="FQ1182">
            <v>0</v>
          </cell>
          <cell r="FR1182">
            <v>0</v>
          </cell>
          <cell r="FS1182">
            <v>0</v>
          </cell>
          <cell r="FT1182">
            <v>0</v>
          </cell>
          <cell r="FU1182">
            <v>0</v>
          </cell>
          <cell r="FV1182">
            <v>0</v>
          </cell>
          <cell r="FW1182">
            <v>0</v>
          </cell>
          <cell r="FX1182">
            <v>0</v>
          </cell>
          <cell r="FY1182">
            <v>0</v>
          </cell>
          <cell r="FZ1182">
            <v>0</v>
          </cell>
          <cell r="GA1182">
            <v>0</v>
          </cell>
          <cell r="GB1182">
            <v>0</v>
          </cell>
          <cell r="GC1182">
            <v>0</v>
          </cell>
          <cell r="GD1182">
            <v>0</v>
          </cell>
          <cell r="GE1182">
            <v>0</v>
          </cell>
          <cell r="GF1182">
            <v>0</v>
          </cell>
          <cell r="GG1182">
            <v>0</v>
          </cell>
          <cell r="GH1182">
            <v>0</v>
          </cell>
          <cell r="GI1182">
            <v>0</v>
          </cell>
          <cell r="GJ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O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T1182">
            <v>0</v>
          </cell>
          <cell r="GU1182">
            <v>0</v>
          </cell>
          <cell r="GV1182">
            <v>0</v>
          </cell>
          <cell r="GW1182">
            <v>0</v>
          </cell>
          <cell r="GX1182">
            <v>0</v>
          </cell>
          <cell r="GY1182">
            <v>0</v>
          </cell>
          <cell r="GZ1182">
            <v>0</v>
          </cell>
          <cell r="HA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F1182">
            <v>0</v>
          </cell>
          <cell r="HG1182">
            <v>0</v>
          </cell>
          <cell r="HH1182">
            <v>0</v>
          </cell>
          <cell r="HI1182">
            <v>0</v>
          </cell>
          <cell r="HJ1182">
            <v>0</v>
          </cell>
          <cell r="HK1182">
            <v>0</v>
          </cell>
          <cell r="HL1182">
            <v>0</v>
          </cell>
          <cell r="HM1182">
            <v>0</v>
          </cell>
          <cell r="HN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>
            <v>0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B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H1182">
            <v>0</v>
          </cell>
          <cell r="II1182">
            <v>0</v>
          </cell>
          <cell r="IJ1182">
            <v>0</v>
          </cell>
          <cell r="IK1182">
            <v>0</v>
          </cell>
          <cell r="IL1182">
            <v>0</v>
          </cell>
          <cell r="IM1182">
            <v>0</v>
          </cell>
          <cell r="IN1182">
            <v>0</v>
          </cell>
          <cell r="IO1182">
            <v>0</v>
          </cell>
          <cell r="IP1182">
            <v>0</v>
          </cell>
          <cell r="IQ1182">
            <v>0</v>
          </cell>
          <cell r="IR1182">
            <v>0</v>
          </cell>
          <cell r="IS1182">
            <v>0</v>
          </cell>
          <cell r="IT1182">
            <v>0</v>
          </cell>
          <cell r="IU1182">
            <v>0</v>
          </cell>
          <cell r="IV1182">
            <v>0</v>
          </cell>
          <cell r="IW1182">
            <v>0</v>
          </cell>
          <cell r="IX1182">
            <v>0</v>
          </cell>
          <cell r="IY1182">
            <v>0</v>
          </cell>
          <cell r="IZ1182">
            <v>0</v>
          </cell>
          <cell r="JA1182">
            <v>0</v>
          </cell>
          <cell r="JB1182">
            <v>0</v>
          </cell>
          <cell r="JC1182">
            <v>0</v>
          </cell>
          <cell r="JD1182">
            <v>0</v>
          </cell>
          <cell r="JE1182">
            <v>0</v>
          </cell>
          <cell r="JF1182">
            <v>0</v>
          </cell>
          <cell r="JG1182">
            <v>0</v>
          </cell>
          <cell r="JH1182">
            <v>0</v>
          </cell>
          <cell r="JI1182">
            <v>0</v>
          </cell>
          <cell r="JJ1182">
            <v>0</v>
          </cell>
          <cell r="JK1182">
            <v>0</v>
          </cell>
          <cell r="JL1182">
            <v>0</v>
          </cell>
          <cell r="JM1182">
            <v>0</v>
          </cell>
          <cell r="JN1182">
            <v>0</v>
          </cell>
          <cell r="JO1182">
            <v>0</v>
          </cell>
          <cell r="JP1182">
            <v>0</v>
          </cell>
          <cell r="JQ1182">
            <v>0</v>
          </cell>
        </row>
        <row r="1183">
          <cell r="D1183" t="str">
            <v>CL_.EX.COL._.___.Craig 1</v>
          </cell>
          <cell r="F1183">
            <v>0</v>
          </cell>
          <cell r="G1183">
            <v>0</v>
          </cell>
          <cell r="H1183">
            <v>0</v>
          </cell>
          <cell r="I1183">
            <v>-1.5271586699999489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-7.955724459999999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H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N1183">
            <v>0</v>
          </cell>
          <cell r="FO1183">
            <v>0</v>
          </cell>
          <cell r="FP1183">
            <v>0</v>
          </cell>
          <cell r="FQ1183">
            <v>0</v>
          </cell>
          <cell r="FR1183">
            <v>0</v>
          </cell>
          <cell r="FS1183">
            <v>0</v>
          </cell>
          <cell r="FT1183">
            <v>0</v>
          </cell>
          <cell r="FU1183">
            <v>0</v>
          </cell>
          <cell r="FV1183">
            <v>0</v>
          </cell>
          <cell r="FW1183">
            <v>0</v>
          </cell>
          <cell r="FX1183">
            <v>0</v>
          </cell>
          <cell r="FY1183">
            <v>0</v>
          </cell>
          <cell r="FZ1183">
            <v>0</v>
          </cell>
          <cell r="GA1183">
            <v>0</v>
          </cell>
          <cell r="GB1183">
            <v>0</v>
          </cell>
          <cell r="GC1183">
            <v>0</v>
          </cell>
          <cell r="GD1183">
            <v>0</v>
          </cell>
          <cell r="GE1183">
            <v>0</v>
          </cell>
          <cell r="GF1183">
            <v>0</v>
          </cell>
          <cell r="GG1183">
            <v>0</v>
          </cell>
          <cell r="GH1183">
            <v>0</v>
          </cell>
          <cell r="GI1183">
            <v>0</v>
          </cell>
          <cell r="GJ1183">
            <v>0</v>
          </cell>
          <cell r="GK1183">
            <v>0</v>
          </cell>
          <cell r="GL1183">
            <v>0</v>
          </cell>
          <cell r="GM1183">
            <v>0</v>
          </cell>
          <cell r="GN1183">
            <v>0</v>
          </cell>
          <cell r="GO1183">
            <v>0</v>
          </cell>
          <cell r="GP1183">
            <v>0</v>
          </cell>
          <cell r="GQ1183">
            <v>0</v>
          </cell>
          <cell r="GR1183">
            <v>0</v>
          </cell>
          <cell r="GS1183">
            <v>0</v>
          </cell>
          <cell r="GT1183">
            <v>0</v>
          </cell>
          <cell r="GU1183">
            <v>0</v>
          </cell>
          <cell r="GV1183">
            <v>0</v>
          </cell>
          <cell r="GW1183">
            <v>0</v>
          </cell>
          <cell r="GX1183">
            <v>0</v>
          </cell>
          <cell r="GY1183">
            <v>0</v>
          </cell>
          <cell r="GZ1183">
            <v>0</v>
          </cell>
          <cell r="HA1183">
            <v>0</v>
          </cell>
          <cell r="HB1183">
            <v>0</v>
          </cell>
          <cell r="HC1183">
            <v>0</v>
          </cell>
          <cell r="HD1183">
            <v>0</v>
          </cell>
          <cell r="HE1183">
            <v>0</v>
          </cell>
          <cell r="HF1183">
            <v>0</v>
          </cell>
          <cell r="HG1183">
            <v>0</v>
          </cell>
          <cell r="HH1183">
            <v>0</v>
          </cell>
          <cell r="HI1183">
            <v>0</v>
          </cell>
          <cell r="HJ1183">
            <v>0</v>
          </cell>
          <cell r="HK1183">
            <v>0</v>
          </cell>
          <cell r="HL1183">
            <v>0</v>
          </cell>
          <cell r="HM1183">
            <v>0</v>
          </cell>
          <cell r="HN1183">
            <v>0</v>
          </cell>
          <cell r="HO1183">
            <v>0</v>
          </cell>
          <cell r="HP1183">
            <v>0</v>
          </cell>
          <cell r="HQ1183">
            <v>0</v>
          </cell>
          <cell r="HR1183">
            <v>0</v>
          </cell>
          <cell r="HS1183">
            <v>0</v>
          </cell>
          <cell r="HT1183">
            <v>0</v>
          </cell>
          <cell r="HU1183">
            <v>0</v>
          </cell>
          <cell r="HV1183">
            <v>0</v>
          </cell>
          <cell r="HW1183">
            <v>0</v>
          </cell>
          <cell r="HX1183">
            <v>0</v>
          </cell>
          <cell r="HY1183">
            <v>0</v>
          </cell>
          <cell r="HZ1183">
            <v>0</v>
          </cell>
          <cell r="IA1183">
            <v>0</v>
          </cell>
          <cell r="IB1183">
            <v>0</v>
          </cell>
          <cell r="IC1183">
            <v>0</v>
          </cell>
          <cell r="ID1183">
            <v>0</v>
          </cell>
          <cell r="IE1183">
            <v>0</v>
          </cell>
          <cell r="IF1183">
            <v>0</v>
          </cell>
          <cell r="IG1183">
            <v>0</v>
          </cell>
          <cell r="IH1183">
            <v>0</v>
          </cell>
          <cell r="II1183">
            <v>0</v>
          </cell>
          <cell r="IJ1183">
            <v>0</v>
          </cell>
          <cell r="IK1183">
            <v>0</v>
          </cell>
          <cell r="IL1183">
            <v>0</v>
          </cell>
          <cell r="IM1183">
            <v>0</v>
          </cell>
          <cell r="IN1183">
            <v>0</v>
          </cell>
          <cell r="IO1183">
            <v>0</v>
          </cell>
          <cell r="IP1183">
            <v>0</v>
          </cell>
          <cell r="IQ1183">
            <v>0</v>
          </cell>
          <cell r="IR1183">
            <v>0</v>
          </cell>
          <cell r="IS1183">
            <v>0</v>
          </cell>
          <cell r="IT1183">
            <v>0</v>
          </cell>
          <cell r="IU1183">
            <v>0</v>
          </cell>
          <cell r="IV1183">
            <v>0</v>
          </cell>
          <cell r="IW1183">
            <v>0</v>
          </cell>
          <cell r="IX1183">
            <v>0</v>
          </cell>
          <cell r="IY1183">
            <v>0</v>
          </cell>
          <cell r="IZ1183">
            <v>0</v>
          </cell>
          <cell r="JA1183">
            <v>0</v>
          </cell>
          <cell r="JB1183">
            <v>0</v>
          </cell>
          <cell r="JC1183">
            <v>0</v>
          </cell>
          <cell r="JD1183">
            <v>0</v>
          </cell>
          <cell r="JE1183">
            <v>0</v>
          </cell>
          <cell r="JF1183">
            <v>0</v>
          </cell>
          <cell r="JG1183">
            <v>0</v>
          </cell>
          <cell r="JH1183">
            <v>0</v>
          </cell>
          <cell r="JI1183">
            <v>0</v>
          </cell>
          <cell r="JJ1183">
            <v>0</v>
          </cell>
          <cell r="JK1183">
            <v>0</v>
          </cell>
          <cell r="JL1183">
            <v>0</v>
          </cell>
          <cell r="JM1183">
            <v>0</v>
          </cell>
          <cell r="JN1183">
            <v>0</v>
          </cell>
          <cell r="JO1183">
            <v>0</v>
          </cell>
          <cell r="JP1183">
            <v>0</v>
          </cell>
          <cell r="JQ1183">
            <v>0</v>
          </cell>
        </row>
        <row r="1184">
          <cell r="D1184" t="str">
            <v>CL_.EX.COL._.___.Craig 2</v>
          </cell>
          <cell r="F1184">
            <v>0</v>
          </cell>
          <cell r="G1184">
            <v>0</v>
          </cell>
          <cell r="H1184">
            <v>0</v>
          </cell>
          <cell r="I1184">
            <v>-10.026353560000416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13.138742879999995</v>
          </cell>
          <cell r="P1184">
            <v>0</v>
          </cell>
          <cell r="Q1184">
            <v>0</v>
          </cell>
          <cell r="R1184">
            <v>1</v>
          </cell>
          <cell r="S1184">
            <v>0</v>
          </cell>
          <cell r="T1184">
            <v>0</v>
          </cell>
          <cell r="U1184">
            <v>0</v>
          </cell>
          <cell r="V1184">
            <v>0.99999999999988631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H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N1184">
            <v>0</v>
          </cell>
          <cell r="FO1184">
            <v>0</v>
          </cell>
          <cell r="FP1184">
            <v>0</v>
          </cell>
          <cell r="FQ1184">
            <v>0</v>
          </cell>
          <cell r="FR1184">
            <v>0</v>
          </cell>
          <cell r="FS1184">
            <v>0</v>
          </cell>
          <cell r="FT1184">
            <v>0</v>
          </cell>
          <cell r="FU1184">
            <v>0</v>
          </cell>
          <cell r="FV1184">
            <v>0</v>
          </cell>
          <cell r="FW1184">
            <v>0</v>
          </cell>
          <cell r="FX1184">
            <v>0</v>
          </cell>
          <cell r="FY1184">
            <v>0</v>
          </cell>
          <cell r="FZ1184">
            <v>0</v>
          </cell>
          <cell r="GA1184">
            <v>0</v>
          </cell>
          <cell r="GB1184">
            <v>0</v>
          </cell>
          <cell r="GC1184">
            <v>0</v>
          </cell>
          <cell r="GD1184">
            <v>0</v>
          </cell>
          <cell r="GE1184">
            <v>0</v>
          </cell>
          <cell r="GF1184">
            <v>0</v>
          </cell>
          <cell r="GG1184">
            <v>0</v>
          </cell>
          <cell r="GH1184">
            <v>0</v>
          </cell>
          <cell r="GI1184">
            <v>0</v>
          </cell>
          <cell r="GJ1184">
            <v>0</v>
          </cell>
          <cell r="GK1184">
            <v>0</v>
          </cell>
          <cell r="GL1184">
            <v>0</v>
          </cell>
          <cell r="GM1184">
            <v>0</v>
          </cell>
          <cell r="GN1184">
            <v>0</v>
          </cell>
          <cell r="GO1184">
            <v>0</v>
          </cell>
          <cell r="GP1184">
            <v>0</v>
          </cell>
          <cell r="GQ1184">
            <v>0</v>
          </cell>
          <cell r="GR1184">
            <v>0</v>
          </cell>
          <cell r="GS1184">
            <v>0</v>
          </cell>
          <cell r="GT1184">
            <v>0</v>
          </cell>
          <cell r="GU1184">
            <v>0</v>
          </cell>
          <cell r="GV1184">
            <v>0</v>
          </cell>
          <cell r="GW1184">
            <v>0</v>
          </cell>
          <cell r="GX1184">
            <v>0</v>
          </cell>
          <cell r="GY1184">
            <v>0</v>
          </cell>
          <cell r="GZ1184">
            <v>0</v>
          </cell>
          <cell r="HA1184">
            <v>0</v>
          </cell>
          <cell r="HB1184">
            <v>0</v>
          </cell>
          <cell r="HC1184">
            <v>0</v>
          </cell>
          <cell r="HD1184">
            <v>0</v>
          </cell>
          <cell r="HE1184">
            <v>0</v>
          </cell>
          <cell r="HF1184">
            <v>0</v>
          </cell>
          <cell r="HG1184">
            <v>0</v>
          </cell>
          <cell r="HH1184">
            <v>0</v>
          </cell>
          <cell r="HI1184">
            <v>0</v>
          </cell>
          <cell r="HJ1184">
            <v>0</v>
          </cell>
          <cell r="HK1184">
            <v>0</v>
          </cell>
          <cell r="HL1184">
            <v>0</v>
          </cell>
          <cell r="HM1184">
            <v>0</v>
          </cell>
          <cell r="HN1184">
            <v>0</v>
          </cell>
          <cell r="HO1184">
            <v>0</v>
          </cell>
          <cell r="HP1184">
            <v>0</v>
          </cell>
          <cell r="HQ1184">
            <v>0</v>
          </cell>
          <cell r="HR1184">
            <v>0</v>
          </cell>
          <cell r="HS1184">
            <v>0</v>
          </cell>
          <cell r="HT1184">
            <v>0</v>
          </cell>
          <cell r="HU1184">
            <v>0</v>
          </cell>
          <cell r="HV1184">
            <v>0</v>
          </cell>
          <cell r="HW1184">
            <v>0</v>
          </cell>
          <cell r="HX1184">
            <v>0</v>
          </cell>
          <cell r="HY1184">
            <v>0</v>
          </cell>
          <cell r="HZ1184">
            <v>0</v>
          </cell>
          <cell r="IA1184">
            <v>0</v>
          </cell>
          <cell r="IB1184">
            <v>0</v>
          </cell>
          <cell r="IC1184">
            <v>0</v>
          </cell>
          <cell r="ID1184">
            <v>0</v>
          </cell>
          <cell r="IE1184">
            <v>0</v>
          </cell>
          <cell r="IF1184">
            <v>0</v>
          </cell>
          <cell r="IG1184">
            <v>0</v>
          </cell>
          <cell r="IH1184">
            <v>0</v>
          </cell>
          <cell r="II1184">
            <v>0</v>
          </cell>
          <cell r="IJ1184">
            <v>0</v>
          </cell>
          <cell r="IK1184">
            <v>0</v>
          </cell>
          <cell r="IL1184">
            <v>0</v>
          </cell>
          <cell r="IM1184">
            <v>0</v>
          </cell>
          <cell r="IN1184">
            <v>0</v>
          </cell>
          <cell r="IO1184">
            <v>0</v>
          </cell>
          <cell r="IP1184">
            <v>0</v>
          </cell>
          <cell r="IQ1184">
            <v>0</v>
          </cell>
          <cell r="IR1184">
            <v>0</v>
          </cell>
          <cell r="IS1184">
            <v>0</v>
          </cell>
          <cell r="IT1184">
            <v>0</v>
          </cell>
          <cell r="IU1184">
            <v>0</v>
          </cell>
          <cell r="IV1184">
            <v>0</v>
          </cell>
          <cell r="IW1184">
            <v>0</v>
          </cell>
          <cell r="IX1184">
            <v>0</v>
          </cell>
          <cell r="IY1184">
            <v>0</v>
          </cell>
          <cell r="IZ1184">
            <v>0</v>
          </cell>
          <cell r="JA1184">
            <v>0</v>
          </cell>
          <cell r="JB1184">
            <v>0</v>
          </cell>
          <cell r="JC1184">
            <v>0</v>
          </cell>
          <cell r="JD1184">
            <v>0</v>
          </cell>
          <cell r="JE1184">
            <v>0</v>
          </cell>
          <cell r="JF1184">
            <v>0</v>
          </cell>
          <cell r="JG1184">
            <v>0</v>
          </cell>
          <cell r="JH1184">
            <v>0</v>
          </cell>
          <cell r="JI1184">
            <v>0</v>
          </cell>
          <cell r="JJ1184">
            <v>0</v>
          </cell>
          <cell r="JK1184">
            <v>0</v>
          </cell>
          <cell r="JL1184">
            <v>0</v>
          </cell>
          <cell r="JM1184">
            <v>0</v>
          </cell>
          <cell r="JN1184">
            <v>0</v>
          </cell>
          <cell r="JO1184">
            <v>0</v>
          </cell>
          <cell r="JP1184">
            <v>0</v>
          </cell>
          <cell r="JQ1184">
            <v>0</v>
          </cell>
        </row>
        <row r="1185">
          <cell r="D1185" t="str">
            <v>CL_.EX.COL._.___.Hayden 1</v>
          </cell>
          <cell r="F1185">
            <v>0</v>
          </cell>
          <cell r="G1185">
            <v>0</v>
          </cell>
          <cell r="H1185">
            <v>0</v>
          </cell>
          <cell r="I1185">
            <v>1.5104782299999897</v>
          </cell>
          <cell r="J1185">
            <v>0</v>
          </cell>
          <cell r="K1185">
            <v>0</v>
          </cell>
          <cell r="L1185">
            <v>13.015715210000053</v>
          </cell>
          <cell r="M1185">
            <v>0</v>
          </cell>
          <cell r="N1185">
            <v>0</v>
          </cell>
          <cell r="O1185">
            <v>-3.4906210000031024E-2</v>
          </cell>
          <cell r="P1185">
            <v>-55.910319489999893</v>
          </cell>
          <cell r="Q1185">
            <v>0</v>
          </cell>
          <cell r="R1185">
            <v>-39.148650339999222</v>
          </cell>
          <cell r="S1185">
            <v>-7.1765244499999881</v>
          </cell>
          <cell r="T1185">
            <v>0</v>
          </cell>
          <cell r="U1185">
            <v>-31.97212589000037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22.614808109996375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-2.8805222700011655</v>
          </cell>
          <cell r="AY1185">
            <v>0</v>
          </cell>
          <cell r="AZ1185">
            <v>0</v>
          </cell>
          <cell r="BA1185">
            <v>0</v>
          </cell>
          <cell r="BB1185">
            <v>0.74877700000070035</v>
          </cell>
          <cell r="BC1185">
            <v>28</v>
          </cell>
          <cell r="BD1185">
            <v>-3.2534466200013412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H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N1185">
            <v>0</v>
          </cell>
          <cell r="FO1185">
            <v>0</v>
          </cell>
          <cell r="FP1185">
            <v>0</v>
          </cell>
          <cell r="FQ1185">
            <v>0</v>
          </cell>
          <cell r="FR1185">
            <v>0</v>
          </cell>
          <cell r="FS1185">
            <v>0</v>
          </cell>
          <cell r="FT1185">
            <v>0</v>
          </cell>
          <cell r="FU1185">
            <v>0</v>
          </cell>
          <cell r="FV1185">
            <v>0</v>
          </cell>
          <cell r="FW1185">
            <v>0</v>
          </cell>
          <cell r="FX1185">
            <v>0</v>
          </cell>
          <cell r="FY1185">
            <v>0</v>
          </cell>
          <cell r="FZ1185">
            <v>0</v>
          </cell>
          <cell r="GA1185">
            <v>0</v>
          </cell>
          <cell r="GB1185">
            <v>0</v>
          </cell>
          <cell r="GC1185">
            <v>0</v>
          </cell>
          <cell r="GD1185">
            <v>0</v>
          </cell>
          <cell r="GE1185">
            <v>0</v>
          </cell>
          <cell r="GF1185">
            <v>0</v>
          </cell>
          <cell r="GG1185">
            <v>0</v>
          </cell>
          <cell r="GH1185">
            <v>0</v>
          </cell>
          <cell r="GI1185">
            <v>0</v>
          </cell>
          <cell r="GJ1185">
            <v>0</v>
          </cell>
          <cell r="GK1185">
            <v>0</v>
          </cell>
          <cell r="GL1185">
            <v>0</v>
          </cell>
          <cell r="GM1185">
            <v>0</v>
          </cell>
          <cell r="GN1185">
            <v>0</v>
          </cell>
          <cell r="GO1185">
            <v>0</v>
          </cell>
          <cell r="GP1185">
            <v>0</v>
          </cell>
          <cell r="GQ1185">
            <v>0</v>
          </cell>
          <cell r="GR1185">
            <v>0</v>
          </cell>
          <cell r="GS1185">
            <v>0</v>
          </cell>
          <cell r="GT1185">
            <v>0</v>
          </cell>
          <cell r="GU1185">
            <v>0</v>
          </cell>
          <cell r="GV1185">
            <v>0</v>
          </cell>
          <cell r="GW1185">
            <v>0</v>
          </cell>
          <cell r="GX1185">
            <v>0</v>
          </cell>
          <cell r="GY1185">
            <v>0</v>
          </cell>
          <cell r="GZ1185">
            <v>0</v>
          </cell>
          <cell r="HA1185">
            <v>0</v>
          </cell>
          <cell r="HB1185">
            <v>0</v>
          </cell>
          <cell r="HC1185">
            <v>0</v>
          </cell>
          <cell r="HD1185">
            <v>0</v>
          </cell>
          <cell r="HE1185">
            <v>0</v>
          </cell>
          <cell r="HF1185">
            <v>0</v>
          </cell>
          <cell r="HG1185">
            <v>0</v>
          </cell>
          <cell r="HH1185">
            <v>0</v>
          </cell>
          <cell r="HI1185">
            <v>0</v>
          </cell>
          <cell r="HJ1185">
            <v>0</v>
          </cell>
          <cell r="HK1185">
            <v>0</v>
          </cell>
          <cell r="HL1185">
            <v>0</v>
          </cell>
          <cell r="HM1185">
            <v>0</v>
          </cell>
          <cell r="HN1185">
            <v>0</v>
          </cell>
          <cell r="HO1185">
            <v>0</v>
          </cell>
          <cell r="HP1185">
            <v>0</v>
          </cell>
          <cell r="HQ1185">
            <v>0</v>
          </cell>
          <cell r="HR1185">
            <v>0</v>
          </cell>
          <cell r="HS1185">
            <v>0</v>
          </cell>
          <cell r="HT1185">
            <v>0</v>
          </cell>
          <cell r="HU1185">
            <v>0</v>
          </cell>
          <cell r="HV1185">
            <v>0</v>
          </cell>
          <cell r="HW1185">
            <v>0</v>
          </cell>
          <cell r="HX1185">
            <v>0</v>
          </cell>
          <cell r="HY1185">
            <v>0</v>
          </cell>
          <cell r="HZ1185">
            <v>0</v>
          </cell>
          <cell r="IA1185">
            <v>0</v>
          </cell>
          <cell r="IB1185">
            <v>0</v>
          </cell>
          <cell r="IC1185">
            <v>0</v>
          </cell>
          <cell r="ID1185">
            <v>0</v>
          </cell>
          <cell r="IE1185">
            <v>0</v>
          </cell>
          <cell r="IF1185">
            <v>0</v>
          </cell>
          <cell r="IG1185">
            <v>0</v>
          </cell>
          <cell r="IH1185">
            <v>0</v>
          </cell>
          <cell r="II1185">
            <v>0</v>
          </cell>
          <cell r="IJ1185">
            <v>0</v>
          </cell>
          <cell r="IK1185">
            <v>0</v>
          </cell>
          <cell r="IL1185">
            <v>0</v>
          </cell>
          <cell r="IM1185">
            <v>0</v>
          </cell>
          <cell r="IN1185">
            <v>0</v>
          </cell>
          <cell r="IO1185">
            <v>0</v>
          </cell>
          <cell r="IP1185">
            <v>0</v>
          </cell>
          <cell r="IQ1185">
            <v>0</v>
          </cell>
          <cell r="IR1185">
            <v>0</v>
          </cell>
          <cell r="IS1185">
            <v>0</v>
          </cell>
          <cell r="IT1185">
            <v>0</v>
          </cell>
          <cell r="IU1185">
            <v>0</v>
          </cell>
          <cell r="IV1185">
            <v>0</v>
          </cell>
          <cell r="IW1185">
            <v>0</v>
          </cell>
          <cell r="IX1185">
            <v>0</v>
          </cell>
          <cell r="IY1185">
            <v>0</v>
          </cell>
          <cell r="IZ1185">
            <v>0</v>
          </cell>
          <cell r="JA1185">
            <v>0</v>
          </cell>
          <cell r="JB1185">
            <v>0</v>
          </cell>
          <cell r="JC1185">
            <v>0</v>
          </cell>
          <cell r="JD1185">
            <v>0</v>
          </cell>
          <cell r="JE1185">
            <v>0</v>
          </cell>
          <cell r="JF1185">
            <v>0</v>
          </cell>
          <cell r="JG1185">
            <v>0</v>
          </cell>
          <cell r="JH1185">
            <v>0</v>
          </cell>
          <cell r="JI1185">
            <v>0</v>
          </cell>
          <cell r="JJ1185">
            <v>0</v>
          </cell>
          <cell r="JK1185">
            <v>0</v>
          </cell>
          <cell r="JL1185">
            <v>0</v>
          </cell>
          <cell r="JM1185">
            <v>0</v>
          </cell>
          <cell r="JN1185">
            <v>0</v>
          </cell>
          <cell r="JO1185">
            <v>0</v>
          </cell>
          <cell r="JP1185">
            <v>0</v>
          </cell>
          <cell r="JQ1185">
            <v>0</v>
          </cell>
        </row>
        <row r="1186">
          <cell r="D1186" t="str">
            <v>CL_.EX.COL._.___.Hayden 2</v>
          </cell>
          <cell r="F1186">
            <v>0</v>
          </cell>
          <cell r="G1186">
            <v>0</v>
          </cell>
          <cell r="H1186">
            <v>-0.17660772000090219</v>
          </cell>
          <cell r="I1186">
            <v>-2.6373219100023562</v>
          </cell>
          <cell r="J1186">
            <v>0</v>
          </cell>
          <cell r="K1186">
            <v>0</v>
          </cell>
          <cell r="L1186">
            <v>-4.8471704599996883</v>
          </cell>
          <cell r="M1186">
            <v>0</v>
          </cell>
          <cell r="N1186">
            <v>0</v>
          </cell>
          <cell r="O1186">
            <v>0</v>
          </cell>
          <cell r="P1186">
            <v>15.594043880000754</v>
          </cell>
          <cell r="Q1186">
            <v>0</v>
          </cell>
          <cell r="R1186">
            <v>-122.77012514998205</v>
          </cell>
          <cell r="S1186">
            <v>-0.54455541000243102</v>
          </cell>
          <cell r="T1186">
            <v>-2.7043646700003592</v>
          </cell>
          <cell r="U1186">
            <v>21.891747119999309</v>
          </cell>
          <cell r="V1186">
            <v>3.0099683200000982</v>
          </cell>
          <cell r="W1186">
            <v>0</v>
          </cell>
          <cell r="X1186">
            <v>-23.751546060001601</v>
          </cell>
          <cell r="Y1186">
            <v>0</v>
          </cell>
          <cell r="Z1186">
            <v>0</v>
          </cell>
          <cell r="AA1186">
            <v>0</v>
          </cell>
          <cell r="AB1186">
            <v>0.78853835000154504</v>
          </cell>
          <cell r="AC1186">
            <v>-16.879760120003994</v>
          </cell>
          <cell r="AD1186">
            <v>-104.58015268000054</v>
          </cell>
          <cell r="AE1186">
            <v>-25.907993539964082</v>
          </cell>
          <cell r="AF1186">
            <v>0</v>
          </cell>
          <cell r="AG1186">
            <v>-2.000000000001819</v>
          </cell>
          <cell r="AH1186">
            <v>0</v>
          </cell>
          <cell r="AI1186">
            <v>9.4806625300006999</v>
          </cell>
          <cell r="AJ1186">
            <v>0</v>
          </cell>
          <cell r="AK1186">
            <v>3.5961372300007497</v>
          </cell>
          <cell r="AL1186">
            <v>0</v>
          </cell>
          <cell r="AM1186">
            <v>0</v>
          </cell>
          <cell r="AN1186">
            <v>-2.0916030499975022</v>
          </cell>
          <cell r="AO1186">
            <v>26.934078929998577</v>
          </cell>
          <cell r="AP1186">
            <v>4.8709581000020989</v>
          </cell>
          <cell r="AQ1186">
            <v>-66.698227279999628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H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N1186">
            <v>0</v>
          </cell>
          <cell r="FO1186">
            <v>0</v>
          </cell>
          <cell r="FP1186">
            <v>0</v>
          </cell>
          <cell r="FQ1186">
            <v>0</v>
          </cell>
          <cell r="FR1186">
            <v>0</v>
          </cell>
          <cell r="FS1186">
            <v>0</v>
          </cell>
          <cell r="FT1186">
            <v>0</v>
          </cell>
          <cell r="FU1186">
            <v>0</v>
          </cell>
          <cell r="FV1186">
            <v>0</v>
          </cell>
          <cell r="FW1186">
            <v>0</v>
          </cell>
          <cell r="FX1186">
            <v>0</v>
          </cell>
          <cell r="FY1186">
            <v>0</v>
          </cell>
          <cell r="FZ1186">
            <v>0</v>
          </cell>
          <cell r="GA1186">
            <v>0</v>
          </cell>
          <cell r="GB1186">
            <v>0</v>
          </cell>
          <cell r="GC1186">
            <v>0</v>
          </cell>
          <cell r="GD1186">
            <v>0</v>
          </cell>
          <cell r="GE1186">
            <v>0</v>
          </cell>
          <cell r="GF1186">
            <v>0</v>
          </cell>
          <cell r="GG1186">
            <v>0</v>
          </cell>
          <cell r="GH1186">
            <v>0</v>
          </cell>
          <cell r="GI1186">
            <v>0</v>
          </cell>
          <cell r="GJ1186">
            <v>0</v>
          </cell>
          <cell r="GK1186">
            <v>0</v>
          </cell>
          <cell r="GL1186">
            <v>0</v>
          </cell>
          <cell r="GM1186">
            <v>0</v>
          </cell>
          <cell r="GN1186">
            <v>0</v>
          </cell>
          <cell r="GO1186">
            <v>0</v>
          </cell>
          <cell r="GP1186">
            <v>0</v>
          </cell>
          <cell r="GQ1186">
            <v>0</v>
          </cell>
          <cell r="GR1186">
            <v>0</v>
          </cell>
          <cell r="GS1186">
            <v>0</v>
          </cell>
          <cell r="GT1186">
            <v>0</v>
          </cell>
          <cell r="GU1186">
            <v>0</v>
          </cell>
          <cell r="GV1186">
            <v>0</v>
          </cell>
          <cell r="GW1186">
            <v>0</v>
          </cell>
          <cell r="GX1186">
            <v>0</v>
          </cell>
          <cell r="GY1186">
            <v>0</v>
          </cell>
          <cell r="GZ1186">
            <v>0</v>
          </cell>
          <cell r="HA1186">
            <v>0</v>
          </cell>
          <cell r="HB1186">
            <v>0</v>
          </cell>
          <cell r="HC1186">
            <v>0</v>
          </cell>
          <cell r="HD1186">
            <v>0</v>
          </cell>
          <cell r="HE1186">
            <v>0</v>
          </cell>
          <cell r="HF1186">
            <v>0</v>
          </cell>
          <cell r="HG1186">
            <v>0</v>
          </cell>
          <cell r="HH1186">
            <v>0</v>
          </cell>
          <cell r="HI1186">
            <v>0</v>
          </cell>
          <cell r="HJ1186">
            <v>0</v>
          </cell>
          <cell r="HK1186">
            <v>0</v>
          </cell>
          <cell r="HL1186">
            <v>0</v>
          </cell>
          <cell r="HM1186">
            <v>0</v>
          </cell>
          <cell r="HN1186">
            <v>0</v>
          </cell>
          <cell r="HO1186">
            <v>0</v>
          </cell>
          <cell r="HP1186">
            <v>0</v>
          </cell>
          <cell r="HQ1186">
            <v>0</v>
          </cell>
          <cell r="HR1186">
            <v>0</v>
          </cell>
          <cell r="HS1186">
            <v>0</v>
          </cell>
          <cell r="HT1186">
            <v>0</v>
          </cell>
          <cell r="HU1186">
            <v>0</v>
          </cell>
          <cell r="HV1186">
            <v>0</v>
          </cell>
          <cell r="HW1186">
            <v>0</v>
          </cell>
          <cell r="HX1186">
            <v>0</v>
          </cell>
          <cell r="HY1186">
            <v>0</v>
          </cell>
          <cell r="HZ1186">
            <v>0</v>
          </cell>
          <cell r="IA1186">
            <v>0</v>
          </cell>
          <cell r="IB1186">
            <v>0</v>
          </cell>
          <cell r="IC1186">
            <v>0</v>
          </cell>
          <cell r="ID1186">
            <v>0</v>
          </cell>
          <cell r="IE1186">
            <v>0</v>
          </cell>
          <cell r="IF1186">
            <v>0</v>
          </cell>
          <cell r="IG1186">
            <v>0</v>
          </cell>
          <cell r="IH1186">
            <v>0</v>
          </cell>
          <cell r="II1186">
            <v>0</v>
          </cell>
          <cell r="IJ1186">
            <v>0</v>
          </cell>
          <cell r="IK1186">
            <v>0</v>
          </cell>
          <cell r="IL1186">
            <v>0</v>
          </cell>
          <cell r="IM1186">
            <v>0</v>
          </cell>
          <cell r="IN1186">
            <v>0</v>
          </cell>
          <cell r="IO1186">
            <v>0</v>
          </cell>
          <cell r="IP1186">
            <v>0</v>
          </cell>
          <cell r="IQ1186">
            <v>0</v>
          </cell>
          <cell r="IR1186">
            <v>0</v>
          </cell>
          <cell r="IS1186">
            <v>0</v>
          </cell>
          <cell r="IT1186">
            <v>0</v>
          </cell>
          <cell r="IU1186">
            <v>0</v>
          </cell>
          <cell r="IV1186">
            <v>0</v>
          </cell>
          <cell r="IW1186">
            <v>0</v>
          </cell>
          <cell r="IX1186">
            <v>0</v>
          </cell>
          <cell r="IY1186">
            <v>0</v>
          </cell>
          <cell r="IZ1186">
            <v>0</v>
          </cell>
          <cell r="JA1186">
            <v>0</v>
          </cell>
          <cell r="JB1186">
            <v>0</v>
          </cell>
          <cell r="JC1186">
            <v>0</v>
          </cell>
          <cell r="JD1186">
            <v>0</v>
          </cell>
          <cell r="JE1186">
            <v>0</v>
          </cell>
          <cell r="JF1186">
            <v>0</v>
          </cell>
          <cell r="JG1186">
            <v>0</v>
          </cell>
          <cell r="JH1186">
            <v>0</v>
          </cell>
          <cell r="JI1186">
            <v>0</v>
          </cell>
          <cell r="JJ1186">
            <v>0</v>
          </cell>
          <cell r="JK1186">
            <v>0</v>
          </cell>
          <cell r="JL1186">
            <v>0</v>
          </cell>
          <cell r="JM1186">
            <v>0</v>
          </cell>
          <cell r="JN1186">
            <v>0</v>
          </cell>
          <cell r="JO1186">
            <v>0</v>
          </cell>
          <cell r="JP1186">
            <v>0</v>
          </cell>
          <cell r="JQ1186">
            <v>0</v>
          </cell>
        </row>
        <row r="1187">
          <cell r="D1187" t="str">
            <v>CL_.EX.MTA._.___.Colstrip 3</v>
          </cell>
          <cell r="F1187">
            <v>-1.9158749000125681</v>
          </cell>
          <cell r="G1187">
            <v>3.3250002161366865E-5</v>
          </cell>
          <cell r="H1187">
            <v>-4.8140174100044533</v>
          </cell>
          <cell r="I1187">
            <v>0.26988262999839208</v>
          </cell>
          <cell r="J1187">
            <v>0</v>
          </cell>
          <cell r="K1187">
            <v>0</v>
          </cell>
          <cell r="L1187">
            <v>-64.383768350002356</v>
          </cell>
          <cell r="M1187">
            <v>0</v>
          </cell>
          <cell r="N1187">
            <v>0</v>
          </cell>
          <cell r="O1187">
            <v>0</v>
          </cell>
          <cell r="P1187">
            <v>-8.0067809998581652E-2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  <cell r="FA1187">
            <v>0</v>
          </cell>
          <cell r="FB1187">
            <v>0</v>
          </cell>
          <cell r="FC1187">
            <v>0</v>
          </cell>
          <cell r="FD1187">
            <v>0</v>
          </cell>
          <cell r="FE1187">
            <v>0</v>
          </cell>
          <cell r="FF1187">
            <v>0</v>
          </cell>
          <cell r="FG1187">
            <v>0</v>
          </cell>
          <cell r="FH1187">
            <v>0</v>
          </cell>
          <cell r="FI1187">
            <v>0</v>
          </cell>
          <cell r="FJ1187">
            <v>0</v>
          </cell>
          <cell r="FK1187">
            <v>0</v>
          </cell>
          <cell r="FL1187">
            <v>0</v>
          </cell>
          <cell r="FM1187">
            <v>0</v>
          </cell>
          <cell r="FN1187">
            <v>0</v>
          </cell>
          <cell r="FO1187">
            <v>0</v>
          </cell>
          <cell r="FP1187">
            <v>0</v>
          </cell>
          <cell r="FQ1187">
            <v>0</v>
          </cell>
          <cell r="FR1187">
            <v>0</v>
          </cell>
          <cell r="FS1187">
            <v>0</v>
          </cell>
          <cell r="FT1187">
            <v>0</v>
          </cell>
          <cell r="FU1187">
            <v>0</v>
          </cell>
          <cell r="FV1187">
            <v>0</v>
          </cell>
          <cell r="FW1187">
            <v>0</v>
          </cell>
          <cell r="FX1187">
            <v>0</v>
          </cell>
          <cell r="FY1187">
            <v>0</v>
          </cell>
          <cell r="FZ1187">
            <v>0</v>
          </cell>
          <cell r="GA1187">
            <v>0</v>
          </cell>
          <cell r="GB1187">
            <v>0</v>
          </cell>
          <cell r="GC1187">
            <v>0</v>
          </cell>
          <cell r="GD1187">
            <v>0</v>
          </cell>
          <cell r="GE1187">
            <v>0</v>
          </cell>
          <cell r="GF1187">
            <v>0</v>
          </cell>
          <cell r="GG1187">
            <v>0</v>
          </cell>
          <cell r="GH1187">
            <v>0</v>
          </cell>
          <cell r="GI1187">
            <v>0</v>
          </cell>
          <cell r="GJ1187">
            <v>0</v>
          </cell>
          <cell r="GK1187">
            <v>0</v>
          </cell>
          <cell r="GL1187">
            <v>0</v>
          </cell>
          <cell r="GM1187">
            <v>0</v>
          </cell>
          <cell r="GN1187">
            <v>0</v>
          </cell>
          <cell r="GO1187">
            <v>0</v>
          </cell>
          <cell r="GP1187">
            <v>0</v>
          </cell>
          <cell r="GQ1187">
            <v>0</v>
          </cell>
          <cell r="GR1187">
            <v>0</v>
          </cell>
          <cell r="GS1187">
            <v>0</v>
          </cell>
          <cell r="GT1187">
            <v>0</v>
          </cell>
          <cell r="GU1187">
            <v>0</v>
          </cell>
          <cell r="GV1187">
            <v>0</v>
          </cell>
          <cell r="GW1187">
            <v>0</v>
          </cell>
          <cell r="GX1187">
            <v>0</v>
          </cell>
          <cell r="GY1187">
            <v>0</v>
          </cell>
          <cell r="GZ1187">
            <v>0</v>
          </cell>
          <cell r="HA1187">
            <v>0</v>
          </cell>
          <cell r="HB1187">
            <v>0</v>
          </cell>
          <cell r="HC1187">
            <v>0</v>
          </cell>
          <cell r="HD1187">
            <v>0</v>
          </cell>
          <cell r="HE1187">
            <v>0</v>
          </cell>
          <cell r="HF1187">
            <v>0</v>
          </cell>
          <cell r="HG1187">
            <v>0</v>
          </cell>
          <cell r="HH1187">
            <v>0</v>
          </cell>
          <cell r="HI1187">
            <v>0</v>
          </cell>
          <cell r="HJ1187">
            <v>0</v>
          </cell>
          <cell r="HK1187">
            <v>0</v>
          </cell>
          <cell r="HL1187">
            <v>0</v>
          </cell>
          <cell r="HM1187">
            <v>0</v>
          </cell>
          <cell r="HN1187">
            <v>0</v>
          </cell>
          <cell r="HO1187">
            <v>0</v>
          </cell>
          <cell r="HP1187">
            <v>0</v>
          </cell>
          <cell r="HQ1187">
            <v>0</v>
          </cell>
          <cell r="HR1187">
            <v>0</v>
          </cell>
          <cell r="HS1187">
            <v>0</v>
          </cell>
          <cell r="HT1187">
            <v>0</v>
          </cell>
          <cell r="HU1187">
            <v>0</v>
          </cell>
          <cell r="HV1187">
            <v>0</v>
          </cell>
          <cell r="HW1187">
            <v>0</v>
          </cell>
          <cell r="HX1187">
            <v>0</v>
          </cell>
          <cell r="HY1187">
            <v>0</v>
          </cell>
          <cell r="HZ1187">
            <v>0</v>
          </cell>
          <cell r="IA1187">
            <v>0</v>
          </cell>
          <cell r="IB1187">
            <v>0</v>
          </cell>
          <cell r="IC1187">
            <v>0</v>
          </cell>
          <cell r="ID1187">
            <v>0</v>
          </cell>
          <cell r="IE1187">
            <v>0</v>
          </cell>
          <cell r="IF1187">
            <v>0</v>
          </cell>
          <cell r="IG1187">
            <v>0</v>
          </cell>
          <cell r="IH1187">
            <v>0</v>
          </cell>
          <cell r="II1187">
            <v>0</v>
          </cell>
          <cell r="IJ1187">
            <v>0</v>
          </cell>
          <cell r="IK1187">
            <v>0</v>
          </cell>
          <cell r="IL1187">
            <v>0</v>
          </cell>
          <cell r="IM1187">
            <v>0</v>
          </cell>
          <cell r="IN1187">
            <v>0</v>
          </cell>
          <cell r="IO1187">
            <v>0</v>
          </cell>
          <cell r="IP1187">
            <v>0</v>
          </cell>
          <cell r="IQ1187">
            <v>0</v>
          </cell>
          <cell r="IR1187">
            <v>0</v>
          </cell>
          <cell r="IS1187">
            <v>0</v>
          </cell>
          <cell r="IT1187">
            <v>0</v>
          </cell>
          <cell r="IU1187">
            <v>0</v>
          </cell>
          <cell r="IV1187">
            <v>0</v>
          </cell>
          <cell r="IW1187">
            <v>0</v>
          </cell>
          <cell r="IX1187">
            <v>0</v>
          </cell>
          <cell r="IY1187">
            <v>0</v>
          </cell>
          <cell r="IZ1187">
            <v>0</v>
          </cell>
          <cell r="JA1187">
            <v>0</v>
          </cell>
          <cell r="JB1187">
            <v>0</v>
          </cell>
          <cell r="JC1187">
            <v>0</v>
          </cell>
          <cell r="JD1187">
            <v>0</v>
          </cell>
          <cell r="JE1187">
            <v>0</v>
          </cell>
          <cell r="JF1187">
            <v>0</v>
          </cell>
          <cell r="JG1187">
            <v>0</v>
          </cell>
          <cell r="JH1187">
            <v>0</v>
          </cell>
          <cell r="JI1187">
            <v>0</v>
          </cell>
          <cell r="JJ1187">
            <v>0</v>
          </cell>
          <cell r="JK1187">
            <v>0</v>
          </cell>
          <cell r="JL1187">
            <v>0</v>
          </cell>
          <cell r="JM1187">
            <v>0</v>
          </cell>
          <cell r="JN1187">
            <v>0</v>
          </cell>
          <cell r="JO1187">
            <v>0</v>
          </cell>
          <cell r="JP1187">
            <v>0</v>
          </cell>
          <cell r="JQ1187">
            <v>0</v>
          </cell>
        </row>
        <row r="1188">
          <cell r="D1188" t="str">
            <v>CL_.EX.MTA._.___.Colstrip 4</v>
          </cell>
          <cell r="F1188">
            <v>0</v>
          </cell>
          <cell r="G1188">
            <v>0</v>
          </cell>
          <cell r="H1188">
            <v>0</v>
          </cell>
          <cell r="I1188">
            <v>4.8174474200022814</v>
          </cell>
          <cell r="J1188">
            <v>0</v>
          </cell>
          <cell r="K1188">
            <v>0</v>
          </cell>
          <cell r="L1188">
            <v>4.05438729000889</v>
          </cell>
          <cell r="M1188">
            <v>0</v>
          </cell>
          <cell r="N1188">
            <v>0</v>
          </cell>
          <cell r="O1188">
            <v>0</v>
          </cell>
          <cell r="P1188">
            <v>-3.1515289999988454</v>
          </cell>
          <cell r="Q1188">
            <v>0</v>
          </cell>
          <cell r="R1188">
            <v>164.7798363599577</v>
          </cell>
          <cell r="S1188">
            <v>528.97800956000719</v>
          </cell>
          <cell r="T1188">
            <v>107.99176603999877</v>
          </cell>
          <cell r="U1188">
            <v>66.610676909996982</v>
          </cell>
          <cell r="V1188">
            <v>-13.517726609999954</v>
          </cell>
          <cell r="W1188">
            <v>101.87543440999889</v>
          </cell>
          <cell r="X1188">
            <v>-45.325828860000001</v>
          </cell>
          <cell r="Y1188">
            <v>-272.27083878999838</v>
          </cell>
          <cell r="Z1188">
            <v>-87.085031449983944</v>
          </cell>
          <cell r="AA1188">
            <v>-459.56796394001867</v>
          </cell>
          <cell r="AB1188">
            <v>329.27224772000409</v>
          </cell>
          <cell r="AC1188">
            <v>52.169713750001392</v>
          </cell>
          <cell r="AD1188">
            <v>-144.350622379985</v>
          </cell>
          <cell r="AE1188">
            <v>716.01961248007137</v>
          </cell>
          <cell r="AF1188">
            <v>-55.440953009994701</v>
          </cell>
          <cell r="AG1188">
            <v>106.65111856000294</v>
          </cell>
          <cell r="AH1188">
            <v>138.07887257000402</v>
          </cell>
          <cell r="AI1188">
            <v>612.59970783999961</v>
          </cell>
          <cell r="AJ1188">
            <v>-169.40201976000117</v>
          </cell>
          <cell r="AK1188">
            <v>-417.5696718299987</v>
          </cell>
          <cell r="AL1188">
            <v>76.256396510005288</v>
          </cell>
          <cell r="AM1188">
            <v>-91.247643600014271</v>
          </cell>
          <cell r="AN1188">
            <v>-209.7811280599999</v>
          </cell>
          <cell r="AO1188">
            <v>727.00235223999698</v>
          </cell>
          <cell r="AP1188">
            <v>40.369793680001749</v>
          </cell>
          <cell r="AQ1188">
            <v>-41.4972126599896</v>
          </cell>
          <cell r="AR1188">
            <v>-1199.0067797200754</v>
          </cell>
          <cell r="AS1188">
            <v>-79.579114129999653</v>
          </cell>
          <cell r="AT1188">
            <v>33.635585359996185</v>
          </cell>
          <cell r="AU1188">
            <v>-75.750880560000951</v>
          </cell>
          <cell r="AV1188">
            <v>-5.4848095500001364</v>
          </cell>
          <cell r="AW1188">
            <v>0</v>
          </cell>
          <cell r="AX1188">
            <v>-165.18607995999992</v>
          </cell>
          <cell r="AY1188">
            <v>-644.62154628999997</v>
          </cell>
          <cell r="AZ1188">
            <v>-471.83696299001167</v>
          </cell>
          <cell r="BA1188">
            <v>39.820115460010129</v>
          </cell>
          <cell r="BB1188">
            <v>-66.63099985000008</v>
          </cell>
          <cell r="BC1188">
            <v>151.22242914999515</v>
          </cell>
          <cell r="BD1188">
            <v>85.405483640002785</v>
          </cell>
          <cell r="BE1188">
            <v>-2891.3403189800447</v>
          </cell>
          <cell r="BF1188">
            <v>-57.421836550005537</v>
          </cell>
          <cell r="BG1188">
            <v>-52.44798632000311</v>
          </cell>
          <cell r="BH1188">
            <v>-138.44580299999507</v>
          </cell>
          <cell r="BI1188">
            <v>-102.07223836000048</v>
          </cell>
          <cell r="BJ1188">
            <v>-2.4810233900025196</v>
          </cell>
          <cell r="BK1188">
            <v>-610.68089891999261</v>
          </cell>
          <cell r="BL1188">
            <v>-346.20347706999746</v>
          </cell>
          <cell r="BM1188">
            <v>-532.94584314996609</v>
          </cell>
          <cell r="BN1188">
            <v>-485.77600964998419</v>
          </cell>
          <cell r="BO1188">
            <v>-548.89490265999484</v>
          </cell>
          <cell r="BP1188">
            <v>-13.970299909997266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  <cell r="FA1188">
            <v>0</v>
          </cell>
          <cell r="FB1188">
            <v>0</v>
          </cell>
          <cell r="FC1188">
            <v>0</v>
          </cell>
          <cell r="FD1188">
            <v>0</v>
          </cell>
          <cell r="FE1188">
            <v>0</v>
          </cell>
          <cell r="FF1188">
            <v>0</v>
          </cell>
          <cell r="FG1188">
            <v>0</v>
          </cell>
          <cell r="FH1188">
            <v>0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0</v>
          </cell>
          <cell r="FR1188">
            <v>0</v>
          </cell>
          <cell r="FS1188">
            <v>0</v>
          </cell>
          <cell r="FT1188">
            <v>0</v>
          </cell>
          <cell r="FU1188">
            <v>0</v>
          </cell>
          <cell r="FV1188">
            <v>0</v>
          </cell>
          <cell r="FW1188">
            <v>0</v>
          </cell>
          <cell r="FX1188">
            <v>0</v>
          </cell>
          <cell r="FY1188">
            <v>0</v>
          </cell>
          <cell r="FZ1188">
            <v>0</v>
          </cell>
          <cell r="GA1188">
            <v>0</v>
          </cell>
          <cell r="GB1188">
            <v>0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G1188">
            <v>0</v>
          </cell>
          <cell r="GH1188">
            <v>0</v>
          </cell>
          <cell r="GI1188">
            <v>0</v>
          </cell>
          <cell r="GJ1188">
            <v>0</v>
          </cell>
          <cell r="GK1188">
            <v>0</v>
          </cell>
          <cell r="GL1188">
            <v>0</v>
          </cell>
          <cell r="GM1188">
            <v>0</v>
          </cell>
          <cell r="GN1188">
            <v>0</v>
          </cell>
          <cell r="GO1188">
            <v>0</v>
          </cell>
          <cell r="GP1188">
            <v>0</v>
          </cell>
          <cell r="GQ1188">
            <v>0</v>
          </cell>
          <cell r="GR1188">
            <v>0</v>
          </cell>
          <cell r="GS1188">
            <v>0</v>
          </cell>
          <cell r="GT1188">
            <v>0</v>
          </cell>
          <cell r="GU1188">
            <v>0</v>
          </cell>
          <cell r="GV1188">
            <v>0</v>
          </cell>
          <cell r="GW1188">
            <v>0</v>
          </cell>
          <cell r="GX1188">
            <v>0</v>
          </cell>
          <cell r="GY1188">
            <v>0</v>
          </cell>
          <cell r="GZ1188">
            <v>0</v>
          </cell>
          <cell r="HA1188">
            <v>0</v>
          </cell>
          <cell r="HB1188">
            <v>0</v>
          </cell>
          <cell r="HC1188">
            <v>0</v>
          </cell>
          <cell r="HD1188">
            <v>0</v>
          </cell>
          <cell r="HE1188">
            <v>0</v>
          </cell>
          <cell r="HF1188">
            <v>0</v>
          </cell>
          <cell r="HG1188">
            <v>0</v>
          </cell>
          <cell r="HH1188">
            <v>0</v>
          </cell>
          <cell r="HI1188">
            <v>0</v>
          </cell>
          <cell r="HJ1188">
            <v>0</v>
          </cell>
          <cell r="HK1188">
            <v>0</v>
          </cell>
          <cell r="HL1188">
            <v>0</v>
          </cell>
          <cell r="HM1188">
            <v>0</v>
          </cell>
          <cell r="HN1188">
            <v>0</v>
          </cell>
          <cell r="HO1188">
            <v>0</v>
          </cell>
          <cell r="HP1188">
            <v>0</v>
          </cell>
          <cell r="HQ1188">
            <v>0</v>
          </cell>
          <cell r="HR1188">
            <v>0</v>
          </cell>
          <cell r="HS1188">
            <v>0</v>
          </cell>
          <cell r="HT1188">
            <v>0</v>
          </cell>
          <cell r="HU1188">
            <v>0</v>
          </cell>
          <cell r="HV1188">
            <v>0</v>
          </cell>
          <cell r="HW1188">
            <v>0</v>
          </cell>
          <cell r="HX1188">
            <v>0</v>
          </cell>
          <cell r="HY1188">
            <v>0</v>
          </cell>
          <cell r="HZ1188">
            <v>0</v>
          </cell>
          <cell r="IA1188">
            <v>0</v>
          </cell>
          <cell r="IB1188">
            <v>0</v>
          </cell>
          <cell r="IC1188">
            <v>0</v>
          </cell>
          <cell r="ID1188">
            <v>0</v>
          </cell>
          <cell r="IE1188">
            <v>0</v>
          </cell>
          <cell r="IF1188">
            <v>0</v>
          </cell>
          <cell r="IG1188">
            <v>0</v>
          </cell>
          <cell r="IH1188">
            <v>0</v>
          </cell>
          <cell r="II1188">
            <v>0</v>
          </cell>
          <cell r="IJ1188">
            <v>0</v>
          </cell>
          <cell r="IK1188">
            <v>0</v>
          </cell>
          <cell r="IL1188">
            <v>0</v>
          </cell>
          <cell r="IM1188">
            <v>0</v>
          </cell>
          <cell r="IN1188">
            <v>0</v>
          </cell>
          <cell r="IO1188">
            <v>0</v>
          </cell>
          <cell r="IP1188">
            <v>0</v>
          </cell>
          <cell r="IQ1188">
            <v>0</v>
          </cell>
          <cell r="IR1188">
            <v>0</v>
          </cell>
          <cell r="IS1188">
            <v>0</v>
          </cell>
          <cell r="IT1188">
            <v>0</v>
          </cell>
          <cell r="IU1188">
            <v>0</v>
          </cell>
          <cell r="IV1188">
            <v>0</v>
          </cell>
          <cell r="IW1188">
            <v>0</v>
          </cell>
          <cell r="IX1188">
            <v>0</v>
          </cell>
          <cell r="IY1188">
            <v>0</v>
          </cell>
          <cell r="IZ1188">
            <v>0</v>
          </cell>
          <cell r="JA1188">
            <v>0</v>
          </cell>
          <cell r="JB1188">
            <v>0</v>
          </cell>
          <cell r="JC1188">
            <v>0</v>
          </cell>
          <cell r="JD1188">
            <v>0</v>
          </cell>
          <cell r="JE1188">
            <v>0</v>
          </cell>
          <cell r="JF1188">
            <v>0</v>
          </cell>
          <cell r="JG1188">
            <v>0</v>
          </cell>
          <cell r="JH1188">
            <v>0</v>
          </cell>
          <cell r="JI1188">
            <v>0</v>
          </cell>
          <cell r="JJ1188">
            <v>0</v>
          </cell>
          <cell r="JK1188">
            <v>0</v>
          </cell>
          <cell r="JL1188">
            <v>0</v>
          </cell>
          <cell r="JM1188">
            <v>0</v>
          </cell>
          <cell r="JN1188">
            <v>0</v>
          </cell>
          <cell r="JO1188">
            <v>0</v>
          </cell>
          <cell r="JP1188">
            <v>0</v>
          </cell>
          <cell r="JQ1188">
            <v>0</v>
          </cell>
        </row>
        <row r="1189">
          <cell r="D1189" t="str">
            <v>CL_.EX.UTN._.___.Naughton 1</v>
          </cell>
          <cell r="F1189">
            <v>6.3781573900050716</v>
          </cell>
          <cell r="G1189">
            <v>0</v>
          </cell>
          <cell r="H1189">
            <v>0</v>
          </cell>
          <cell r="I1189">
            <v>1.1101828399996521</v>
          </cell>
          <cell r="J1189">
            <v>261.34685804999935</v>
          </cell>
          <cell r="K1189">
            <v>41.634201969995047</v>
          </cell>
          <cell r="L1189">
            <v>78.53945320999992</v>
          </cell>
          <cell r="M1189">
            <v>0</v>
          </cell>
          <cell r="N1189">
            <v>0</v>
          </cell>
          <cell r="O1189">
            <v>4.6027932200004216</v>
          </cell>
          <cell r="P1189">
            <v>9.8561940799991135</v>
          </cell>
          <cell r="Q1189">
            <v>-1.4000033843331039E-7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  <cell r="FA1189">
            <v>0</v>
          </cell>
          <cell r="FB1189">
            <v>0</v>
          </cell>
          <cell r="FC1189">
            <v>0</v>
          </cell>
          <cell r="FD1189">
            <v>0</v>
          </cell>
          <cell r="FE1189">
            <v>0</v>
          </cell>
          <cell r="FF1189">
            <v>0</v>
          </cell>
          <cell r="FG1189">
            <v>0</v>
          </cell>
          <cell r="FH1189">
            <v>0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0</v>
          </cell>
          <cell r="FR1189">
            <v>0</v>
          </cell>
          <cell r="FS1189">
            <v>0</v>
          </cell>
          <cell r="FT1189">
            <v>0</v>
          </cell>
          <cell r="FU1189">
            <v>0</v>
          </cell>
          <cell r="FV1189">
            <v>0</v>
          </cell>
          <cell r="FW1189">
            <v>0</v>
          </cell>
          <cell r="FX1189">
            <v>0</v>
          </cell>
          <cell r="FY1189">
            <v>0</v>
          </cell>
          <cell r="FZ1189">
            <v>0</v>
          </cell>
          <cell r="GA1189">
            <v>0</v>
          </cell>
          <cell r="GB1189">
            <v>0</v>
          </cell>
          <cell r="GC1189">
            <v>0</v>
          </cell>
          <cell r="GD1189">
            <v>0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  <cell r="GK1189">
            <v>0</v>
          </cell>
          <cell r="GL1189">
            <v>0</v>
          </cell>
          <cell r="GM1189">
            <v>0</v>
          </cell>
          <cell r="GN1189">
            <v>0</v>
          </cell>
          <cell r="GO1189">
            <v>0</v>
          </cell>
          <cell r="GP1189">
            <v>0</v>
          </cell>
          <cell r="GQ1189">
            <v>0</v>
          </cell>
          <cell r="GR1189">
            <v>0</v>
          </cell>
          <cell r="GS1189">
            <v>0</v>
          </cell>
          <cell r="GT1189">
            <v>0</v>
          </cell>
          <cell r="GU1189">
            <v>0</v>
          </cell>
          <cell r="GV1189">
            <v>0</v>
          </cell>
          <cell r="GW1189">
            <v>0</v>
          </cell>
          <cell r="GX1189">
            <v>0</v>
          </cell>
          <cell r="GY1189">
            <v>0</v>
          </cell>
          <cell r="GZ1189">
            <v>0</v>
          </cell>
          <cell r="HA1189">
            <v>0</v>
          </cell>
          <cell r="HB1189">
            <v>0</v>
          </cell>
          <cell r="HC1189">
            <v>0</v>
          </cell>
          <cell r="HD1189">
            <v>0</v>
          </cell>
          <cell r="HE1189">
            <v>0</v>
          </cell>
          <cell r="HF1189">
            <v>0</v>
          </cell>
          <cell r="HG1189">
            <v>0</v>
          </cell>
          <cell r="HH1189">
            <v>0</v>
          </cell>
          <cell r="HI1189">
            <v>0</v>
          </cell>
          <cell r="HJ1189">
            <v>0</v>
          </cell>
          <cell r="HK1189">
            <v>0</v>
          </cell>
          <cell r="HL1189">
            <v>0</v>
          </cell>
          <cell r="HM1189">
            <v>0</v>
          </cell>
          <cell r="HN1189">
            <v>0</v>
          </cell>
          <cell r="HO1189">
            <v>0</v>
          </cell>
          <cell r="HP1189">
            <v>0</v>
          </cell>
          <cell r="HQ1189">
            <v>0</v>
          </cell>
          <cell r="HR1189">
            <v>0</v>
          </cell>
          <cell r="HS1189">
            <v>0</v>
          </cell>
          <cell r="HT1189">
            <v>0</v>
          </cell>
          <cell r="HU1189">
            <v>0</v>
          </cell>
          <cell r="HV1189">
            <v>0</v>
          </cell>
          <cell r="HW1189">
            <v>0</v>
          </cell>
          <cell r="HX1189">
            <v>0</v>
          </cell>
          <cell r="HY1189">
            <v>0</v>
          </cell>
          <cell r="HZ1189">
            <v>0</v>
          </cell>
          <cell r="IA1189">
            <v>0</v>
          </cell>
          <cell r="IB1189">
            <v>0</v>
          </cell>
          <cell r="IC1189">
            <v>0</v>
          </cell>
          <cell r="ID1189">
            <v>0</v>
          </cell>
          <cell r="IE1189">
            <v>0</v>
          </cell>
          <cell r="IF1189">
            <v>0</v>
          </cell>
          <cell r="IG1189">
            <v>0</v>
          </cell>
          <cell r="IH1189">
            <v>0</v>
          </cell>
          <cell r="II1189">
            <v>0</v>
          </cell>
          <cell r="IJ1189">
            <v>0</v>
          </cell>
          <cell r="IK1189">
            <v>0</v>
          </cell>
          <cell r="IL1189">
            <v>0</v>
          </cell>
          <cell r="IM1189">
            <v>0</v>
          </cell>
          <cell r="IN1189">
            <v>0</v>
          </cell>
          <cell r="IO1189">
            <v>0</v>
          </cell>
          <cell r="IP1189">
            <v>0</v>
          </cell>
          <cell r="IQ1189">
            <v>0</v>
          </cell>
          <cell r="IR1189">
            <v>0</v>
          </cell>
          <cell r="IS1189">
            <v>0</v>
          </cell>
          <cell r="IT1189">
            <v>0</v>
          </cell>
          <cell r="IU1189">
            <v>0</v>
          </cell>
          <cell r="IV1189">
            <v>0</v>
          </cell>
          <cell r="IW1189">
            <v>0</v>
          </cell>
          <cell r="IX1189">
            <v>0</v>
          </cell>
          <cell r="IY1189">
            <v>0</v>
          </cell>
          <cell r="IZ1189">
            <v>0</v>
          </cell>
          <cell r="JA1189">
            <v>0</v>
          </cell>
          <cell r="JB1189">
            <v>0</v>
          </cell>
          <cell r="JC1189">
            <v>0</v>
          </cell>
          <cell r="JD1189">
            <v>0</v>
          </cell>
          <cell r="JE1189">
            <v>0</v>
          </cell>
          <cell r="JF1189">
            <v>0</v>
          </cell>
          <cell r="JG1189">
            <v>0</v>
          </cell>
          <cell r="JH1189">
            <v>0</v>
          </cell>
          <cell r="JI1189">
            <v>0</v>
          </cell>
          <cell r="JJ1189">
            <v>0</v>
          </cell>
          <cell r="JK1189">
            <v>0</v>
          </cell>
          <cell r="JL1189">
            <v>0</v>
          </cell>
          <cell r="JM1189">
            <v>0</v>
          </cell>
          <cell r="JN1189">
            <v>0</v>
          </cell>
          <cell r="JO1189">
            <v>0</v>
          </cell>
          <cell r="JP1189">
            <v>0</v>
          </cell>
          <cell r="JQ1189">
            <v>0</v>
          </cell>
        </row>
        <row r="1190">
          <cell r="D1190" t="str">
            <v>CL_.EX.UTN._.___.Naughton 2</v>
          </cell>
          <cell r="F1190">
            <v>-25.04362761000084</v>
          </cell>
          <cell r="G1190">
            <v>0</v>
          </cell>
          <cell r="H1190">
            <v>0</v>
          </cell>
          <cell r="I1190">
            <v>0</v>
          </cell>
          <cell r="J1190">
            <v>18.104694339997877</v>
          </cell>
          <cell r="K1190">
            <v>-51.291355229998771</v>
          </cell>
          <cell r="L1190">
            <v>479.83533894999709</v>
          </cell>
          <cell r="M1190">
            <v>0</v>
          </cell>
          <cell r="N1190">
            <v>0</v>
          </cell>
          <cell r="O1190">
            <v>0</v>
          </cell>
          <cell r="P1190">
            <v>6.7617515700003423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  <cell r="FA1190">
            <v>0</v>
          </cell>
          <cell r="FB1190">
            <v>0</v>
          </cell>
          <cell r="FC1190">
            <v>0</v>
          </cell>
          <cell r="FD1190">
            <v>0</v>
          </cell>
          <cell r="FE1190">
            <v>0</v>
          </cell>
          <cell r="FF1190">
            <v>0</v>
          </cell>
          <cell r="FG1190">
            <v>0</v>
          </cell>
          <cell r="FH1190">
            <v>0</v>
          </cell>
          <cell r="FI1190">
            <v>0</v>
          </cell>
          <cell r="FJ1190">
            <v>0</v>
          </cell>
          <cell r="FK1190">
            <v>0</v>
          </cell>
          <cell r="FL1190">
            <v>0</v>
          </cell>
          <cell r="FM1190">
            <v>0</v>
          </cell>
          <cell r="FN1190">
            <v>0</v>
          </cell>
          <cell r="FO1190">
            <v>0</v>
          </cell>
          <cell r="FP1190">
            <v>0</v>
          </cell>
          <cell r="FQ1190">
            <v>0</v>
          </cell>
          <cell r="FR1190">
            <v>0</v>
          </cell>
          <cell r="FS1190">
            <v>0</v>
          </cell>
          <cell r="FT1190">
            <v>0</v>
          </cell>
          <cell r="FU1190">
            <v>0</v>
          </cell>
          <cell r="FV1190">
            <v>0</v>
          </cell>
          <cell r="FW1190">
            <v>0</v>
          </cell>
          <cell r="FX1190">
            <v>0</v>
          </cell>
          <cell r="FY1190">
            <v>0</v>
          </cell>
          <cell r="FZ1190">
            <v>0</v>
          </cell>
          <cell r="GA1190">
            <v>0</v>
          </cell>
          <cell r="GB1190">
            <v>0</v>
          </cell>
          <cell r="GC1190">
            <v>0</v>
          </cell>
          <cell r="GD1190">
            <v>0</v>
          </cell>
          <cell r="GE1190">
            <v>0</v>
          </cell>
          <cell r="GF1190">
            <v>0</v>
          </cell>
          <cell r="GG1190">
            <v>0</v>
          </cell>
          <cell r="GH1190">
            <v>0</v>
          </cell>
          <cell r="GI1190">
            <v>0</v>
          </cell>
          <cell r="GJ1190">
            <v>0</v>
          </cell>
          <cell r="GK1190">
            <v>0</v>
          </cell>
          <cell r="GL1190">
            <v>0</v>
          </cell>
          <cell r="GM1190">
            <v>0</v>
          </cell>
          <cell r="GN1190">
            <v>0</v>
          </cell>
          <cell r="GO1190">
            <v>0</v>
          </cell>
          <cell r="GP1190">
            <v>0</v>
          </cell>
          <cell r="GQ1190">
            <v>0</v>
          </cell>
          <cell r="GR1190">
            <v>0</v>
          </cell>
          <cell r="GS1190">
            <v>0</v>
          </cell>
          <cell r="GT1190">
            <v>0</v>
          </cell>
          <cell r="GU1190">
            <v>0</v>
          </cell>
          <cell r="GV1190">
            <v>0</v>
          </cell>
          <cell r="GW1190">
            <v>0</v>
          </cell>
          <cell r="GX1190">
            <v>0</v>
          </cell>
          <cell r="GY1190">
            <v>0</v>
          </cell>
          <cell r="GZ1190">
            <v>0</v>
          </cell>
          <cell r="HA1190">
            <v>0</v>
          </cell>
          <cell r="HB1190">
            <v>0</v>
          </cell>
          <cell r="HC1190">
            <v>0</v>
          </cell>
          <cell r="HD1190">
            <v>0</v>
          </cell>
          <cell r="HE1190">
            <v>0</v>
          </cell>
          <cell r="HF1190">
            <v>0</v>
          </cell>
          <cell r="HG1190">
            <v>0</v>
          </cell>
          <cell r="HH1190">
            <v>0</v>
          </cell>
          <cell r="HI1190">
            <v>0</v>
          </cell>
          <cell r="HJ1190">
            <v>0</v>
          </cell>
          <cell r="HK1190">
            <v>0</v>
          </cell>
          <cell r="HL1190">
            <v>0</v>
          </cell>
          <cell r="HM1190">
            <v>0</v>
          </cell>
          <cell r="HN1190">
            <v>0</v>
          </cell>
          <cell r="HO1190">
            <v>0</v>
          </cell>
          <cell r="HP1190">
            <v>0</v>
          </cell>
          <cell r="HQ1190">
            <v>0</v>
          </cell>
          <cell r="HR1190">
            <v>0</v>
          </cell>
          <cell r="HS1190">
            <v>0</v>
          </cell>
          <cell r="HT1190">
            <v>0</v>
          </cell>
          <cell r="HU1190">
            <v>0</v>
          </cell>
          <cell r="HV1190">
            <v>0</v>
          </cell>
          <cell r="HW1190">
            <v>0</v>
          </cell>
          <cell r="HX1190">
            <v>0</v>
          </cell>
          <cell r="HY1190">
            <v>0</v>
          </cell>
          <cell r="HZ1190">
            <v>0</v>
          </cell>
          <cell r="IA1190">
            <v>0</v>
          </cell>
          <cell r="IB1190">
            <v>0</v>
          </cell>
          <cell r="IC1190">
            <v>0</v>
          </cell>
          <cell r="ID1190">
            <v>0</v>
          </cell>
          <cell r="IE1190">
            <v>0</v>
          </cell>
          <cell r="IF1190">
            <v>0</v>
          </cell>
          <cell r="IG1190">
            <v>0</v>
          </cell>
          <cell r="IH1190">
            <v>0</v>
          </cell>
          <cell r="II1190">
            <v>0</v>
          </cell>
          <cell r="IJ1190">
            <v>0</v>
          </cell>
          <cell r="IK1190">
            <v>0</v>
          </cell>
          <cell r="IL1190">
            <v>0</v>
          </cell>
          <cell r="IM1190">
            <v>0</v>
          </cell>
          <cell r="IN1190">
            <v>0</v>
          </cell>
          <cell r="IO1190">
            <v>0</v>
          </cell>
          <cell r="IP1190">
            <v>0</v>
          </cell>
          <cell r="IQ1190">
            <v>0</v>
          </cell>
          <cell r="IR1190">
            <v>0</v>
          </cell>
          <cell r="IS1190">
            <v>0</v>
          </cell>
          <cell r="IT1190">
            <v>0</v>
          </cell>
          <cell r="IU1190">
            <v>0</v>
          </cell>
          <cell r="IV1190">
            <v>0</v>
          </cell>
          <cell r="IW1190">
            <v>0</v>
          </cell>
          <cell r="IX1190">
            <v>0</v>
          </cell>
          <cell r="IY1190">
            <v>0</v>
          </cell>
          <cell r="IZ1190">
            <v>0</v>
          </cell>
          <cell r="JA1190">
            <v>0</v>
          </cell>
          <cell r="JB1190">
            <v>0</v>
          </cell>
          <cell r="JC1190">
            <v>0</v>
          </cell>
          <cell r="JD1190">
            <v>0</v>
          </cell>
          <cell r="JE1190">
            <v>0</v>
          </cell>
          <cell r="JF1190">
            <v>0</v>
          </cell>
          <cell r="JG1190">
            <v>0</v>
          </cell>
          <cell r="JH1190">
            <v>0</v>
          </cell>
          <cell r="JI1190">
            <v>0</v>
          </cell>
          <cell r="JJ1190">
            <v>0</v>
          </cell>
          <cell r="JK1190">
            <v>0</v>
          </cell>
          <cell r="JL1190">
            <v>0</v>
          </cell>
          <cell r="JM1190">
            <v>0</v>
          </cell>
          <cell r="JN1190">
            <v>0</v>
          </cell>
          <cell r="JO1190">
            <v>0</v>
          </cell>
          <cell r="JP1190">
            <v>0</v>
          </cell>
          <cell r="JQ1190">
            <v>0</v>
          </cell>
        </row>
        <row r="1191">
          <cell r="D1191" t="str">
            <v>CL_.EX.UTS._.___.Hunter 1</v>
          </cell>
          <cell r="F1191">
            <v>16.614180639968254</v>
          </cell>
          <cell r="G1191">
            <v>6.4804272100154776</v>
          </cell>
          <cell r="H1191">
            <v>127.56290373999218</v>
          </cell>
          <cell r="I1191">
            <v>-93.758539950009435</v>
          </cell>
          <cell r="J1191">
            <v>-166.33996584999841</v>
          </cell>
          <cell r="K1191">
            <v>-108.59279986997717</v>
          </cell>
          <cell r="L1191">
            <v>50.397808899986558</v>
          </cell>
          <cell r="M1191">
            <v>22.279577349952888</v>
          </cell>
          <cell r="N1191">
            <v>-827.53003324993188</v>
          </cell>
          <cell r="O1191">
            <v>-248.30280865001259</v>
          </cell>
          <cell r="P1191">
            <v>261.883136330056</v>
          </cell>
          <cell r="Q1191">
            <v>1.8000719137489796E-7</v>
          </cell>
          <cell r="R1191">
            <v>5264.5591325098649</v>
          </cell>
          <cell r="S1191">
            <v>178.6397491999378</v>
          </cell>
          <cell r="T1191">
            <v>102.66888734002714</v>
          </cell>
          <cell r="U1191">
            <v>-110.00870985000256</v>
          </cell>
          <cell r="V1191">
            <v>301.014577799986</v>
          </cell>
          <cell r="W1191">
            <v>420.84342466993257</v>
          </cell>
          <cell r="X1191">
            <v>1760.6881364599976</v>
          </cell>
          <cell r="Y1191">
            <v>2981.992607030028</v>
          </cell>
          <cell r="Z1191">
            <v>-1501.8687086999998</v>
          </cell>
          <cell r="AA1191">
            <v>969.63224258998525</v>
          </cell>
          <cell r="AB1191">
            <v>-260.62523745000362</v>
          </cell>
          <cell r="AC1191">
            <v>78.214588889997685</v>
          </cell>
          <cell r="AD1191">
            <v>343.36757453001337</v>
          </cell>
          <cell r="AE1191">
            <v>643.06296342983842</v>
          </cell>
          <cell r="AF1191">
            <v>-9.9100779199798126</v>
          </cell>
          <cell r="AG1191">
            <v>-327.76521588000469</v>
          </cell>
          <cell r="AH1191">
            <v>-302.40893198995036</v>
          </cell>
          <cell r="AI1191">
            <v>-999.58649933000561</v>
          </cell>
          <cell r="AJ1191">
            <v>279.32702640997013</v>
          </cell>
          <cell r="AK1191">
            <v>904.81702880997909</v>
          </cell>
          <cell r="AL1191">
            <v>1491.6677400399349</v>
          </cell>
          <cell r="AM1191">
            <v>-584.86725444003241</v>
          </cell>
          <cell r="AN1191">
            <v>-281.96691622002982</v>
          </cell>
          <cell r="AO1191">
            <v>921.96001888002502</v>
          </cell>
          <cell r="AP1191">
            <v>-386.37734817998717</v>
          </cell>
          <cell r="AQ1191">
            <v>-61.82660675002262</v>
          </cell>
          <cell r="AR1191">
            <v>-355.27297612978145</v>
          </cell>
          <cell r="AS1191">
            <v>-162.46613600995624</v>
          </cell>
          <cell r="AT1191">
            <v>-746.22593697000411</v>
          </cell>
          <cell r="AU1191">
            <v>0.63056243001483381</v>
          </cell>
          <cell r="AV1191">
            <v>959.06216608005343</v>
          </cell>
          <cell r="AW1191">
            <v>-163.0357686499483</v>
          </cell>
          <cell r="AX1191">
            <v>476.79309014006867</v>
          </cell>
          <cell r="AY1191">
            <v>-1249.5963743600296</v>
          </cell>
          <cell r="AZ1191">
            <v>-935.17934118001722</v>
          </cell>
          <cell r="BA1191">
            <v>-112.97038712000358</v>
          </cell>
          <cell r="BB1191">
            <v>506.82555595002486</v>
          </cell>
          <cell r="BC1191">
            <v>65.754360310034826</v>
          </cell>
          <cell r="BD1191">
            <v>1005.135233249981</v>
          </cell>
          <cell r="BE1191">
            <v>-3452.3967949999496</v>
          </cell>
          <cell r="BF1191">
            <v>319.3116276099754</v>
          </cell>
          <cell r="BG1191">
            <v>-1060.9712827600306</v>
          </cell>
          <cell r="BH1191">
            <v>-1698.1983969299763</v>
          </cell>
          <cell r="BI1191">
            <v>-1522.9098206600465</v>
          </cell>
          <cell r="BJ1191">
            <v>-465.48256770995795</v>
          </cell>
          <cell r="BK1191">
            <v>-763.15788473005523</v>
          </cell>
          <cell r="BL1191">
            <v>695.27171718998579</v>
          </cell>
          <cell r="BM1191">
            <v>912.82685820001643</v>
          </cell>
          <cell r="BN1191">
            <v>507.60371806996409</v>
          </cell>
          <cell r="BO1191">
            <v>-432.16551987995626</v>
          </cell>
          <cell r="BP1191">
            <v>27.331110250001075</v>
          </cell>
          <cell r="BQ1191">
            <v>28.14364634998492</v>
          </cell>
          <cell r="BR1191">
            <v>-8820.2062598499469</v>
          </cell>
          <cell r="BS1191">
            <v>-424.83557673999167</v>
          </cell>
          <cell r="BT1191">
            <v>-220.08143598999595</v>
          </cell>
          <cell r="BU1191">
            <v>-1.7997310000000155E-2</v>
          </cell>
          <cell r="BV1191">
            <v>-179.79929132000143</v>
          </cell>
          <cell r="BW1191">
            <v>0</v>
          </cell>
          <cell r="BX1191">
            <v>-543.18393508000008</v>
          </cell>
          <cell r="BY1191">
            <v>-3594.3136178300192</v>
          </cell>
          <cell r="BZ1191">
            <v>-2985.9738167399773</v>
          </cell>
          <cell r="CA1191">
            <v>-112.67214679997414</v>
          </cell>
          <cell r="CB1191">
            <v>54.27744084999722</v>
          </cell>
          <cell r="CC1191">
            <v>-729.43753121001646</v>
          </cell>
          <cell r="CD1191">
            <v>-84.168351680011256</v>
          </cell>
          <cell r="CE1191">
            <v>-325.33251876011491</v>
          </cell>
          <cell r="CF1191">
            <v>-2.2374378999957116</v>
          </cell>
          <cell r="CG1191">
            <v>-22.166790849994868</v>
          </cell>
          <cell r="CH1191">
            <v>-1.8437950006045867E-2</v>
          </cell>
          <cell r="CI1191">
            <v>0.10326218999944103</v>
          </cell>
          <cell r="CJ1191">
            <v>-0.34607989000869566</v>
          </cell>
          <cell r="CK1191">
            <v>-315.78037609999592</v>
          </cell>
          <cell r="CL1191">
            <v>-6.2045848800044041</v>
          </cell>
          <cell r="CM1191">
            <v>-18.049854640004924</v>
          </cell>
          <cell r="CN1191">
            <v>-0.65852797994739376</v>
          </cell>
          <cell r="CO1191">
            <v>-1.0281295300083002</v>
          </cell>
          <cell r="CP1191">
            <v>17.005432369973278</v>
          </cell>
          <cell r="CQ1191">
            <v>24.049006400018698</v>
          </cell>
          <cell r="CR1191">
            <v>629.91768135002349</v>
          </cell>
          <cell r="CS1191">
            <v>1.8177925099880667</v>
          </cell>
          <cell r="CT1191">
            <v>-627.42199479998089</v>
          </cell>
          <cell r="CU1191">
            <v>-0.23875752000094508</v>
          </cell>
          <cell r="CV1191">
            <v>44.700558780000392</v>
          </cell>
          <cell r="CW1191">
            <v>-148.91830886000025</v>
          </cell>
          <cell r="CX1191">
            <v>128.59690612999839</v>
          </cell>
          <cell r="CY1191">
            <v>-101.87086253997404</v>
          </cell>
          <cell r="CZ1191">
            <v>0.83736188997863792</v>
          </cell>
          <cell r="DA1191">
            <v>434.30221082997741</v>
          </cell>
          <cell r="DB1191">
            <v>169.04892092998489</v>
          </cell>
          <cell r="DC1191">
            <v>-87.578489800012903</v>
          </cell>
          <cell r="DD1191">
            <v>816.64234380002017</v>
          </cell>
          <cell r="DE1191">
            <v>-1713.1908435800578</v>
          </cell>
          <cell r="DF1191">
            <v>-101.79863860998012</v>
          </cell>
          <cell r="DG1191">
            <v>-84.775875610001094</v>
          </cell>
          <cell r="DH1191">
            <v>-3.5825700000714278E-2</v>
          </cell>
          <cell r="DI1191">
            <v>-165.06748817000334</v>
          </cell>
          <cell r="DJ1191">
            <v>-56.376866430000518</v>
          </cell>
          <cell r="DK1191">
            <v>-304.77023659999759</v>
          </cell>
          <cell r="DL1191">
            <v>-616.883897969994</v>
          </cell>
          <cell r="DM1191">
            <v>15.4112450699904</v>
          </cell>
          <cell r="DN1191">
            <v>-6.0238618600415066</v>
          </cell>
          <cell r="DO1191">
            <v>-390.74901891998888</v>
          </cell>
          <cell r="DP1191">
            <v>2.1154917999811005</v>
          </cell>
          <cell r="DQ1191">
            <v>-4.2358705799852032</v>
          </cell>
          <cell r="DR1191">
            <v>-871.36284209997393</v>
          </cell>
          <cell r="DS1191">
            <v>28.080505599995377</v>
          </cell>
          <cell r="DT1191">
            <v>-85.946594909997657</v>
          </cell>
          <cell r="DU1191">
            <v>0</v>
          </cell>
          <cell r="DV1191">
            <v>-74.2543888600012</v>
          </cell>
          <cell r="DW1191">
            <v>-10.096486779999395</v>
          </cell>
          <cell r="DX1191">
            <v>-119.43962165999983</v>
          </cell>
          <cell r="DY1191">
            <v>-132.30349764000857</v>
          </cell>
          <cell r="DZ1191">
            <v>-17.729739449976478</v>
          </cell>
          <cell r="EA1191">
            <v>-266.85416036000242</v>
          </cell>
          <cell r="EB1191">
            <v>-206.25309780001407</v>
          </cell>
          <cell r="EC1191">
            <v>9.0091269100375939</v>
          </cell>
          <cell r="ED1191">
            <v>4.425112850003643</v>
          </cell>
          <cell r="EE1191">
            <v>2438.4102332899347</v>
          </cell>
          <cell r="EF1191">
            <v>-46.953938559992821</v>
          </cell>
          <cell r="EG1191">
            <v>-56.508274980005808</v>
          </cell>
          <cell r="EH1191">
            <v>0.77087504999872181</v>
          </cell>
          <cell r="EI1191">
            <v>-35.790507460002118</v>
          </cell>
          <cell r="EJ1191">
            <v>2.6258622700042906</v>
          </cell>
          <cell r="EK1191">
            <v>-40.429598819999228</v>
          </cell>
          <cell r="EL1191">
            <v>2157.1677421299974</v>
          </cell>
          <cell r="EM1191">
            <v>27.575523330044234</v>
          </cell>
          <cell r="EN1191">
            <v>69.659711090062046</v>
          </cell>
          <cell r="EO1191">
            <v>-32.540791930019623</v>
          </cell>
          <cell r="EP1191">
            <v>9.5311036100029014</v>
          </cell>
          <cell r="EQ1191">
            <v>383.30252756000846</v>
          </cell>
          <cell r="ER1191">
            <v>-900.75004786998034</v>
          </cell>
          <cell r="ES1191">
            <v>-27.457844700009446</v>
          </cell>
          <cell r="ET1191">
            <v>86.661615250006435</v>
          </cell>
          <cell r="EU1191">
            <v>-61.307911199997761</v>
          </cell>
          <cell r="EV1191">
            <v>-9.3973779200023273</v>
          </cell>
          <cell r="EW1191">
            <v>-44.168438169999718</v>
          </cell>
          <cell r="EX1191">
            <v>-504.58397156999854</v>
          </cell>
          <cell r="EY1191">
            <v>-103.81619178999972</v>
          </cell>
          <cell r="EZ1191">
            <v>9.6149261600221507</v>
          </cell>
          <cell r="FA1191">
            <v>-16.634610610024538</v>
          </cell>
          <cell r="FB1191">
            <v>-9.2158108099974925</v>
          </cell>
          <cell r="FC1191">
            <v>-18.418942760006757</v>
          </cell>
          <cell r="FD1191">
            <v>-202.02548975002719</v>
          </cell>
          <cell r="FE1191">
            <v>997.07344621024095</v>
          </cell>
          <cell r="FF1191">
            <v>20.364051160009694</v>
          </cell>
          <cell r="FG1191">
            <v>1112.9398894600017</v>
          </cell>
          <cell r="FH1191">
            <v>-3.3738036200011265</v>
          </cell>
          <cell r="FI1191">
            <v>-38.735989539996808</v>
          </cell>
          <cell r="FJ1191">
            <v>-590.87752892999924</v>
          </cell>
          <cell r="FK1191">
            <v>-427.20944693001366</v>
          </cell>
          <cell r="FL1191">
            <v>29.114381749968743</v>
          </cell>
          <cell r="FM1191">
            <v>547.28512170998147</v>
          </cell>
          <cell r="FN1191">
            <v>222.14989381999476</v>
          </cell>
          <cell r="FO1191">
            <v>9.3905169800127624</v>
          </cell>
          <cell r="FP1191">
            <v>101.27398529998027</v>
          </cell>
          <cell r="FQ1191">
            <v>14.752375050040428</v>
          </cell>
          <cell r="FR1191">
            <v>-1086.4355657999404</v>
          </cell>
          <cell r="FS1191">
            <v>-38.600421649985947</v>
          </cell>
          <cell r="FT1191">
            <v>77.897924380005861</v>
          </cell>
          <cell r="FU1191">
            <v>0</v>
          </cell>
          <cell r="FV1191">
            <v>-159.40897550000045</v>
          </cell>
          <cell r="FW1191">
            <v>-321.99270409000019</v>
          </cell>
          <cell r="FX1191">
            <v>-208.30859104999399</v>
          </cell>
          <cell r="FY1191">
            <v>9.2822969499975443</v>
          </cell>
          <cell r="FZ1191">
            <v>70.477731899969513</v>
          </cell>
          <cell r="GA1191">
            <v>13.881493080029031</v>
          </cell>
          <cell r="GB1191">
            <v>18.494900659992709</v>
          </cell>
          <cell r="GC1191">
            <v>1131.6189580399951</v>
          </cell>
          <cell r="GD1191">
            <v>-1679.7781785199768</v>
          </cell>
          <cell r="GE1191">
            <v>-2429.3933467199095</v>
          </cell>
          <cell r="GF1191">
            <v>17.413253639999311</v>
          </cell>
          <cell r="GG1191">
            <v>0.3566974000132177</v>
          </cell>
          <cell r="GH1191">
            <v>-0.61174143999596708</v>
          </cell>
          <cell r="GI1191">
            <v>-468.37303872001939</v>
          </cell>
          <cell r="GJ1191">
            <v>-32.525350849988172</v>
          </cell>
          <cell r="GK1191">
            <v>-407.12860183999874</v>
          </cell>
          <cell r="GL1191">
            <v>-30.41937568000867</v>
          </cell>
          <cell r="GM1191">
            <v>-73.785166030022083</v>
          </cell>
          <cell r="GN1191">
            <v>-950.71645085999626</v>
          </cell>
          <cell r="GO1191">
            <v>-696.39517345000058</v>
          </cell>
          <cell r="GP1191">
            <v>497.2318089499895</v>
          </cell>
          <cell r="GQ1191">
            <v>-284.44020784000168</v>
          </cell>
          <cell r="GR1191">
            <v>3689.364888190059</v>
          </cell>
          <cell r="GS1191">
            <v>15.752015459991526</v>
          </cell>
          <cell r="GT1191">
            <v>-2.0692570004030131E-2</v>
          </cell>
          <cell r="GU1191">
            <v>-51.645682340007625</v>
          </cell>
          <cell r="GV1191">
            <v>674.74533243000042</v>
          </cell>
          <cell r="GW1191">
            <v>-26.194803769994905</v>
          </cell>
          <cell r="GX1191">
            <v>1137.6625826200107</v>
          </cell>
          <cell r="GY1191">
            <v>165.54193915997166</v>
          </cell>
          <cell r="GZ1191">
            <v>1149.0845459100383</v>
          </cell>
          <cell r="HA1191">
            <v>11.066021630016621</v>
          </cell>
          <cell r="HB1191">
            <v>2.8322721799922874</v>
          </cell>
          <cell r="HC1191">
            <v>68.560557789984159</v>
          </cell>
          <cell r="HD1191">
            <v>541.98079969000537</v>
          </cell>
          <cell r="HE1191">
            <v>-1817.9698894799221</v>
          </cell>
          <cell r="HF1191">
            <v>22.610139120006352</v>
          </cell>
          <cell r="HG1191">
            <v>-355.94067808000545</v>
          </cell>
          <cell r="HH1191">
            <v>31.477093789995706</v>
          </cell>
          <cell r="HI1191">
            <v>-311.73187495999446</v>
          </cell>
          <cell r="HJ1191">
            <v>-134.02687482000329</v>
          </cell>
          <cell r="HK1191">
            <v>-51.87875055000768</v>
          </cell>
          <cell r="HL1191">
            <v>85.99063988000853</v>
          </cell>
          <cell r="HM1191">
            <v>-765.76726929997676</v>
          </cell>
          <cell r="HN1191">
            <v>2.9025215499859769</v>
          </cell>
          <cell r="HO1191">
            <v>-225.65333650000684</v>
          </cell>
          <cell r="HP1191">
            <v>10.024290129978908</v>
          </cell>
          <cell r="HQ1191">
            <v>-125.97578973995405</v>
          </cell>
          <cell r="HR1191">
            <v>188.95579518005252</v>
          </cell>
          <cell r="HS1191">
            <v>-28.795446100004483</v>
          </cell>
          <cell r="HT1191">
            <v>-38.672466099975281</v>
          </cell>
          <cell r="HU1191">
            <v>0</v>
          </cell>
          <cell r="HV1191">
            <v>0.40397638000013103</v>
          </cell>
          <cell r="HW1191">
            <v>0.20118976999947336</v>
          </cell>
          <cell r="HX1191">
            <v>-44.347698980011046</v>
          </cell>
          <cell r="HY1191">
            <v>145.29326221997326</v>
          </cell>
          <cell r="HZ1191">
            <v>76.996423360018525</v>
          </cell>
          <cell r="IA1191">
            <v>6.7844685699965339</v>
          </cell>
          <cell r="IB1191">
            <v>48.3220315999788</v>
          </cell>
          <cell r="IC1191">
            <v>17.329675739980303</v>
          </cell>
          <cell r="ID1191">
            <v>5.4403787199989893</v>
          </cell>
          <cell r="IE1191">
            <v>-1543.9832912001293</v>
          </cell>
          <cell r="IF1191">
            <v>-0.83416696000494994</v>
          </cell>
          <cell r="IG1191">
            <v>-129.02467764998437</v>
          </cell>
          <cell r="IH1191">
            <v>4.2806892600056017</v>
          </cell>
          <cell r="II1191">
            <v>85.360427099993103</v>
          </cell>
          <cell r="IJ1191">
            <v>10.64679662000708</v>
          </cell>
          <cell r="IK1191">
            <v>31.13742655000533</v>
          </cell>
          <cell r="IL1191">
            <v>-893.26311905001057</v>
          </cell>
          <cell r="IM1191">
            <v>-77.523954310017871</v>
          </cell>
          <cell r="IN1191">
            <v>37.293652869993821</v>
          </cell>
          <cell r="IO1191">
            <v>-720.97370810000575</v>
          </cell>
          <cell r="IP1191">
            <v>60.970990269997856</v>
          </cell>
          <cell r="IQ1191">
            <v>47.946352200000547</v>
          </cell>
          <cell r="IR1191">
            <v>4362.5029628698248</v>
          </cell>
          <cell r="IS1191">
            <v>46.979128780018073</v>
          </cell>
          <cell r="IT1191">
            <v>-8.8469416700099828</v>
          </cell>
          <cell r="IU1191">
            <v>37.914907489997859</v>
          </cell>
          <cell r="IV1191">
            <v>-110.23493137999321</v>
          </cell>
          <cell r="IW1191">
            <v>801.34083692000422</v>
          </cell>
          <cell r="IX1191">
            <v>2666.0935209500167</v>
          </cell>
          <cell r="IY1191">
            <v>41.629528909979854</v>
          </cell>
          <cell r="IZ1191">
            <v>49.730102900008205</v>
          </cell>
          <cell r="JA1191">
            <v>53.069293209991883</v>
          </cell>
          <cell r="JB1191">
            <v>579.50438626999676</v>
          </cell>
          <cell r="JC1191">
            <v>20.934852909995243</v>
          </cell>
          <cell r="JD1191">
            <v>184.38827757997205</v>
          </cell>
          <cell r="JE1191">
            <v>7935.3282439005561</v>
          </cell>
          <cell r="JF1191">
            <v>298.06690038007218</v>
          </cell>
          <cell r="JG1191">
            <v>741.71988301000965</v>
          </cell>
          <cell r="JH1191">
            <v>157.38580074999481</v>
          </cell>
          <cell r="JI1191">
            <v>-189.73161914999946</v>
          </cell>
          <cell r="JJ1191">
            <v>-630.38461849998566</v>
          </cell>
          <cell r="JK1191">
            <v>277.45898504000797</v>
          </cell>
          <cell r="JL1191">
            <v>1030.1144966299762</v>
          </cell>
          <cell r="JM1191">
            <v>1511.8010864700482</v>
          </cell>
          <cell r="JN1191">
            <v>1973.1987066300062</v>
          </cell>
          <cell r="JO1191">
            <v>1127.3412775999896</v>
          </cell>
          <cell r="JP1191">
            <v>1035.038891819946</v>
          </cell>
          <cell r="JQ1191">
            <v>603.31845322001027</v>
          </cell>
        </row>
        <row r="1192">
          <cell r="D1192" t="str">
            <v>CL_.EX.UTS._.___.Hunter 1 GCV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  <cell r="FA1192">
            <v>0</v>
          </cell>
          <cell r="FB1192">
            <v>0</v>
          </cell>
          <cell r="FC1192">
            <v>0</v>
          </cell>
          <cell r="FD1192">
            <v>0</v>
          </cell>
          <cell r="FE1192">
            <v>0</v>
          </cell>
          <cell r="FF1192">
            <v>0</v>
          </cell>
          <cell r="FG1192">
            <v>0</v>
          </cell>
          <cell r="FH1192">
            <v>0</v>
          </cell>
          <cell r="FI1192">
            <v>0</v>
          </cell>
          <cell r="FJ1192">
            <v>0</v>
          </cell>
          <cell r="FK1192">
            <v>0</v>
          </cell>
          <cell r="FL1192">
            <v>0</v>
          </cell>
          <cell r="FM1192">
            <v>0</v>
          </cell>
          <cell r="FN1192">
            <v>0</v>
          </cell>
          <cell r="FO1192">
            <v>0</v>
          </cell>
          <cell r="FP1192">
            <v>0</v>
          </cell>
          <cell r="FQ1192">
            <v>0</v>
          </cell>
          <cell r="FR1192">
            <v>0</v>
          </cell>
          <cell r="FS1192">
            <v>0</v>
          </cell>
          <cell r="FT1192">
            <v>0</v>
          </cell>
          <cell r="FU1192">
            <v>0</v>
          </cell>
          <cell r="FV1192">
            <v>0</v>
          </cell>
          <cell r="FW1192">
            <v>0</v>
          </cell>
          <cell r="FX1192">
            <v>0</v>
          </cell>
          <cell r="FY1192">
            <v>0</v>
          </cell>
          <cell r="FZ1192">
            <v>0</v>
          </cell>
          <cell r="GA1192">
            <v>0</v>
          </cell>
          <cell r="GB1192">
            <v>0</v>
          </cell>
          <cell r="GC1192">
            <v>0</v>
          </cell>
          <cell r="GD1192">
            <v>0</v>
          </cell>
          <cell r="GE1192">
            <v>0</v>
          </cell>
          <cell r="GF1192">
            <v>0</v>
          </cell>
          <cell r="GG1192">
            <v>0</v>
          </cell>
          <cell r="GH1192">
            <v>0</v>
          </cell>
          <cell r="GI1192">
            <v>0</v>
          </cell>
          <cell r="GJ1192">
            <v>0</v>
          </cell>
          <cell r="GK1192">
            <v>0</v>
          </cell>
          <cell r="GL1192">
            <v>0</v>
          </cell>
          <cell r="GM1192">
            <v>0</v>
          </cell>
          <cell r="GN1192">
            <v>0</v>
          </cell>
          <cell r="GO1192">
            <v>0</v>
          </cell>
          <cell r="GP1192">
            <v>0</v>
          </cell>
          <cell r="GQ1192">
            <v>0</v>
          </cell>
          <cell r="GR1192">
            <v>0</v>
          </cell>
          <cell r="GS1192">
            <v>0</v>
          </cell>
          <cell r="GT1192">
            <v>0</v>
          </cell>
          <cell r="GU1192">
            <v>0</v>
          </cell>
          <cell r="GV1192">
            <v>0</v>
          </cell>
          <cell r="GW1192">
            <v>0</v>
          </cell>
          <cell r="GX1192">
            <v>0</v>
          </cell>
          <cell r="GY1192">
            <v>0</v>
          </cell>
          <cell r="GZ1192">
            <v>0</v>
          </cell>
          <cell r="HA1192">
            <v>0</v>
          </cell>
          <cell r="HB1192">
            <v>0</v>
          </cell>
          <cell r="HC1192">
            <v>0</v>
          </cell>
          <cell r="HD1192">
            <v>0</v>
          </cell>
          <cell r="HE1192">
            <v>0</v>
          </cell>
          <cell r="HF1192">
            <v>0</v>
          </cell>
          <cell r="HG1192">
            <v>0</v>
          </cell>
          <cell r="HH1192">
            <v>0</v>
          </cell>
          <cell r="HI1192">
            <v>0</v>
          </cell>
          <cell r="HJ1192">
            <v>0</v>
          </cell>
          <cell r="HK1192">
            <v>0</v>
          </cell>
          <cell r="HL1192">
            <v>0</v>
          </cell>
          <cell r="HM1192">
            <v>0</v>
          </cell>
          <cell r="HN1192">
            <v>0</v>
          </cell>
          <cell r="HO1192">
            <v>0</v>
          </cell>
          <cell r="HP1192">
            <v>0</v>
          </cell>
          <cell r="HQ1192">
            <v>0</v>
          </cell>
          <cell r="HR1192">
            <v>0</v>
          </cell>
          <cell r="HS1192">
            <v>0</v>
          </cell>
          <cell r="HT1192">
            <v>0</v>
          </cell>
          <cell r="HU1192">
            <v>0</v>
          </cell>
          <cell r="HV1192">
            <v>0</v>
          </cell>
          <cell r="HW1192">
            <v>0</v>
          </cell>
          <cell r="HX1192">
            <v>0</v>
          </cell>
          <cell r="HY1192">
            <v>0</v>
          </cell>
          <cell r="HZ1192">
            <v>0</v>
          </cell>
          <cell r="IA1192">
            <v>0</v>
          </cell>
          <cell r="IB1192">
            <v>0</v>
          </cell>
          <cell r="IC1192">
            <v>0</v>
          </cell>
          <cell r="ID1192">
            <v>0</v>
          </cell>
          <cell r="IE1192">
            <v>0</v>
          </cell>
          <cell r="IF1192">
            <v>0</v>
          </cell>
          <cell r="IG1192">
            <v>0</v>
          </cell>
          <cell r="IH1192">
            <v>0</v>
          </cell>
          <cell r="II1192">
            <v>0</v>
          </cell>
          <cell r="IJ1192">
            <v>0</v>
          </cell>
          <cell r="IK1192">
            <v>0</v>
          </cell>
          <cell r="IL1192">
            <v>0</v>
          </cell>
          <cell r="IM1192">
            <v>0</v>
          </cell>
          <cell r="IN1192">
            <v>0</v>
          </cell>
          <cell r="IO1192">
            <v>0</v>
          </cell>
          <cell r="IP1192">
            <v>0</v>
          </cell>
          <cell r="IQ1192">
            <v>0</v>
          </cell>
          <cell r="IR1192">
            <v>0</v>
          </cell>
          <cell r="IS1192">
            <v>0</v>
          </cell>
          <cell r="IT1192">
            <v>0</v>
          </cell>
          <cell r="IU1192">
            <v>0</v>
          </cell>
          <cell r="IV1192">
            <v>0</v>
          </cell>
          <cell r="IW1192">
            <v>0</v>
          </cell>
          <cell r="IX1192">
            <v>0</v>
          </cell>
          <cell r="IY1192">
            <v>0</v>
          </cell>
          <cell r="IZ1192">
            <v>0</v>
          </cell>
          <cell r="JA1192">
            <v>0</v>
          </cell>
          <cell r="JB1192">
            <v>0</v>
          </cell>
          <cell r="JC1192">
            <v>0</v>
          </cell>
          <cell r="JD1192">
            <v>0</v>
          </cell>
          <cell r="JE1192">
            <v>0</v>
          </cell>
          <cell r="JF1192">
            <v>0</v>
          </cell>
          <cell r="JG1192">
            <v>0</v>
          </cell>
          <cell r="JH1192">
            <v>0</v>
          </cell>
          <cell r="JI1192">
            <v>0</v>
          </cell>
          <cell r="JJ1192">
            <v>0</v>
          </cell>
          <cell r="JK1192">
            <v>0</v>
          </cell>
          <cell r="JL1192">
            <v>0</v>
          </cell>
          <cell r="JM1192">
            <v>0</v>
          </cell>
          <cell r="JN1192">
            <v>0</v>
          </cell>
          <cell r="JO1192">
            <v>0</v>
          </cell>
          <cell r="JP1192">
            <v>0</v>
          </cell>
          <cell r="JQ1192">
            <v>0</v>
          </cell>
        </row>
        <row r="1193">
          <cell r="D1193" t="str">
            <v>CL_.EX.UTS._.___.Hunter 2</v>
          </cell>
          <cell r="F1193">
            <v>0</v>
          </cell>
          <cell r="G1193">
            <v>56.34229843999492</v>
          </cell>
          <cell r="H1193">
            <v>1.0011717677116394E-8</v>
          </cell>
          <cell r="I1193">
            <v>75.683562600010191</v>
          </cell>
          <cell r="J1193">
            <v>105.8988414699852</v>
          </cell>
          <cell r="K1193">
            <v>-1.9128121500107227</v>
          </cell>
          <cell r="L1193">
            <v>-38.398955180018675</v>
          </cell>
          <cell r="M1193">
            <v>0</v>
          </cell>
          <cell r="N1193">
            <v>51.970260970003437</v>
          </cell>
          <cell r="O1193">
            <v>-33.533743459993275</v>
          </cell>
          <cell r="P1193">
            <v>-2.0629073400050402</v>
          </cell>
          <cell r="Q1193">
            <v>0</v>
          </cell>
          <cell r="R1193">
            <v>-1880.2412861497141</v>
          </cell>
          <cell r="S1193">
            <v>67.506178510026075</v>
          </cell>
          <cell r="T1193">
            <v>-83.575271859983332</v>
          </cell>
          <cell r="U1193">
            <v>-270.51299105002545</v>
          </cell>
          <cell r="V1193">
            <v>-2.9459387300084927</v>
          </cell>
          <cell r="W1193">
            <v>171.46204939000017</v>
          </cell>
          <cell r="X1193">
            <v>-1475.8504547500052</v>
          </cell>
          <cell r="Y1193">
            <v>-1384.846866250009</v>
          </cell>
          <cell r="Z1193">
            <v>469.54275910998695</v>
          </cell>
          <cell r="AA1193">
            <v>717.85503667000739</v>
          </cell>
          <cell r="AB1193">
            <v>-196.01690149999922</v>
          </cell>
          <cell r="AC1193">
            <v>534.97565879998729</v>
          </cell>
          <cell r="AD1193">
            <v>-427.83454449000419</v>
          </cell>
          <cell r="AE1193">
            <v>3103.1605564600322</v>
          </cell>
          <cell r="AF1193">
            <v>-293.20256089998293</v>
          </cell>
          <cell r="AG1193">
            <v>663.96254895000311</v>
          </cell>
          <cell r="AH1193">
            <v>0</v>
          </cell>
          <cell r="AI1193">
            <v>-96.075942769999529</v>
          </cell>
          <cell r="AJ1193">
            <v>92.077404860014212</v>
          </cell>
          <cell r="AK1193">
            <v>-309.63879935997829</v>
          </cell>
          <cell r="AL1193">
            <v>154.98056731998804</v>
          </cell>
          <cell r="AM1193">
            <v>3275.7536608000228</v>
          </cell>
          <cell r="AN1193">
            <v>229.08528633002425</v>
          </cell>
          <cell r="AO1193">
            <v>-947.95998579999286</v>
          </cell>
          <cell r="AP1193">
            <v>483.05557181002223</v>
          </cell>
          <cell r="AQ1193">
            <v>-148.87719478001236</v>
          </cell>
          <cell r="AR1193">
            <v>-2198.1430572601967</v>
          </cell>
          <cell r="AS1193">
            <v>254.49142126001243</v>
          </cell>
          <cell r="AT1193">
            <v>-365.72532426001271</v>
          </cell>
          <cell r="AU1193">
            <v>-0.86625942998216487</v>
          </cell>
          <cell r="AV1193">
            <v>-500.50579860999278</v>
          </cell>
          <cell r="AW1193">
            <v>14.120659329972113</v>
          </cell>
          <cell r="AX1193">
            <v>116.87980476999655</v>
          </cell>
          <cell r="AY1193">
            <v>1327.4789826800115</v>
          </cell>
          <cell r="AZ1193">
            <v>-1264.8240838100028</v>
          </cell>
          <cell r="BA1193">
            <v>205.39534156999434</v>
          </cell>
          <cell r="BB1193">
            <v>-937.61978026000725</v>
          </cell>
          <cell r="BC1193">
            <v>67.772456750040874</v>
          </cell>
          <cell r="BD1193">
            <v>-1114.7404772500449</v>
          </cell>
          <cell r="BE1193">
            <v>467.20364443981089</v>
          </cell>
          <cell r="BF1193">
            <v>-1534.8803854800062</v>
          </cell>
          <cell r="BG1193">
            <v>787.4472213100089</v>
          </cell>
          <cell r="BH1193">
            <v>6.6335078299889574</v>
          </cell>
          <cell r="BI1193">
            <v>994.14891797001474</v>
          </cell>
          <cell r="BJ1193">
            <v>885.76550688002317</v>
          </cell>
          <cell r="BK1193">
            <v>-212.01304408998112</v>
          </cell>
          <cell r="BL1193">
            <v>-1559.6361298900156</v>
          </cell>
          <cell r="BM1193">
            <v>0</v>
          </cell>
          <cell r="BN1193">
            <v>-151.15022470004624</v>
          </cell>
          <cell r="BO1193">
            <v>1290.0386627899861</v>
          </cell>
          <cell r="BP1193">
            <v>-21.003153760015266</v>
          </cell>
          <cell r="BQ1193">
            <v>-18.147234420030145</v>
          </cell>
          <cell r="BR1193">
            <v>-4965.1898691100068</v>
          </cell>
          <cell r="BS1193">
            <v>0</v>
          </cell>
          <cell r="BT1193">
            <v>-67.34880400000111</v>
          </cell>
          <cell r="BU1193">
            <v>-355.79942134999874</v>
          </cell>
          <cell r="BV1193">
            <v>0</v>
          </cell>
          <cell r="BW1193">
            <v>0</v>
          </cell>
          <cell r="BX1193">
            <v>-72.615459929998906</v>
          </cell>
          <cell r="BY1193">
            <v>-1450.7485917499871</v>
          </cell>
          <cell r="BZ1193">
            <v>-261.74653990000661</v>
          </cell>
          <cell r="CA1193">
            <v>-1849.5378259400095</v>
          </cell>
          <cell r="CB1193">
            <v>-326.84834956000122</v>
          </cell>
          <cell r="CC1193">
            <v>1.6596994400024414</v>
          </cell>
          <cell r="CD1193">
            <v>-582.20457611998427</v>
          </cell>
          <cell r="CE1193">
            <v>-383.16113994008629</v>
          </cell>
          <cell r="CF1193">
            <v>0</v>
          </cell>
          <cell r="CG1193">
            <v>-1.8992012699964107</v>
          </cell>
          <cell r="CH1193">
            <v>0</v>
          </cell>
          <cell r="CI1193">
            <v>0</v>
          </cell>
          <cell r="CJ1193">
            <v>-0.35667075999981535</v>
          </cell>
          <cell r="CK1193">
            <v>-8.5693219998574932E-2</v>
          </cell>
          <cell r="CL1193">
            <v>-141.64550927000528</v>
          </cell>
          <cell r="CM1193">
            <v>-5.8631398500147043</v>
          </cell>
          <cell r="CN1193">
            <v>-7.7109535900090123</v>
          </cell>
          <cell r="CO1193">
            <v>24.787729859999672</v>
          </cell>
          <cell r="CP1193">
            <v>-250.38770183999441</v>
          </cell>
          <cell r="CQ1193">
            <v>0</v>
          </cell>
          <cell r="CR1193">
            <v>1808.2377913699602</v>
          </cell>
          <cell r="CS1193">
            <v>0</v>
          </cell>
          <cell r="CT1193">
            <v>321.00110734999907</v>
          </cell>
          <cell r="CU1193">
            <v>-2.8300369998760289E-2</v>
          </cell>
          <cell r="CV1193">
            <v>213.80809728999998</v>
          </cell>
          <cell r="CW1193">
            <v>0.10396487999992132</v>
          </cell>
          <cell r="CX1193">
            <v>186.96055241999966</v>
          </cell>
          <cell r="CY1193">
            <v>-42.517052529990906</v>
          </cell>
          <cell r="CZ1193">
            <v>209.67089653998846</v>
          </cell>
          <cell r="DA1193">
            <v>-83.405995770001027</v>
          </cell>
          <cell r="DB1193">
            <v>7.0974890000798041E-2</v>
          </cell>
          <cell r="DC1193">
            <v>947.49713182001142</v>
          </cell>
          <cell r="DD1193">
            <v>55.07641485001659</v>
          </cell>
          <cell r="DE1193">
            <v>-30.296079919964541</v>
          </cell>
          <cell r="DF1193">
            <v>0</v>
          </cell>
          <cell r="DG1193">
            <v>72.703073170006974</v>
          </cell>
          <cell r="DH1193">
            <v>-6.5157102000048326</v>
          </cell>
          <cell r="DI1193">
            <v>0</v>
          </cell>
          <cell r="DJ1193">
            <v>0</v>
          </cell>
          <cell r="DK1193">
            <v>0.32036415000038687</v>
          </cell>
          <cell r="DL1193">
            <v>541.23775600999215</v>
          </cell>
          <cell r="DM1193">
            <v>-620.39159016999474</v>
          </cell>
          <cell r="DN1193">
            <v>0.53634981999493903</v>
          </cell>
          <cell r="DO1193">
            <v>17.099907079998957</v>
          </cell>
          <cell r="DP1193">
            <v>107.00805199999741</v>
          </cell>
          <cell r="DQ1193">
            <v>-142.29428177999216</v>
          </cell>
          <cell r="DR1193">
            <v>-899.78771043010056</v>
          </cell>
          <cell r="DS1193">
            <v>0</v>
          </cell>
          <cell r="DT1193">
            <v>-19.230620800000906</v>
          </cell>
          <cell r="DU1193">
            <v>-28.813994300002378</v>
          </cell>
          <cell r="DV1193">
            <v>0</v>
          </cell>
          <cell r="DW1193">
            <v>0.66679586000282143</v>
          </cell>
          <cell r="DX1193">
            <v>0.58148117999917304</v>
          </cell>
          <cell r="DY1193">
            <v>-151.03049911000562</v>
          </cell>
          <cell r="DZ1193">
            <v>14.884755269988091</v>
          </cell>
          <cell r="EA1193">
            <v>720.34465888999694</v>
          </cell>
          <cell r="EB1193">
            <v>-49.092140349996043</v>
          </cell>
          <cell r="EC1193">
            <v>-2.8906721799867228</v>
          </cell>
          <cell r="ED1193">
            <v>-1385.207474890005</v>
          </cell>
          <cell r="EE1193">
            <v>-498.39199782989454</v>
          </cell>
          <cell r="EF1193">
            <v>0</v>
          </cell>
          <cell r="EG1193">
            <v>53.010452439986693</v>
          </cell>
          <cell r="EH1193">
            <v>0</v>
          </cell>
          <cell r="EI1193">
            <v>0</v>
          </cell>
          <cell r="EJ1193">
            <v>0</v>
          </cell>
          <cell r="EK1193">
            <v>1.9628377099979843</v>
          </cell>
          <cell r="EL1193">
            <v>-293.43655855998804</v>
          </cell>
          <cell r="EM1193">
            <v>-145.97667222000018</v>
          </cell>
          <cell r="EN1193">
            <v>-70.425205519990413</v>
          </cell>
          <cell r="EO1193">
            <v>-9.8198852099994838</v>
          </cell>
          <cell r="EP1193">
            <v>-57.765918190001685</v>
          </cell>
          <cell r="EQ1193">
            <v>24.058951720013283</v>
          </cell>
          <cell r="ER1193">
            <v>-630.44867481000256</v>
          </cell>
          <cell r="ES1193">
            <v>0</v>
          </cell>
          <cell r="ET1193">
            <v>-99.173528859995713</v>
          </cell>
          <cell r="EU1193">
            <v>0.23602501999994274</v>
          </cell>
          <cell r="EV1193">
            <v>0</v>
          </cell>
          <cell r="EW1193">
            <v>0</v>
          </cell>
          <cell r="EX1193">
            <v>45.432966830001533</v>
          </cell>
          <cell r="EY1193">
            <v>-461.76708123998833</v>
          </cell>
          <cell r="EZ1193">
            <v>108.48216543000308</v>
          </cell>
          <cell r="FA1193">
            <v>45.83962915999291</v>
          </cell>
          <cell r="FB1193">
            <v>12.674388650000765</v>
          </cell>
          <cell r="FC1193">
            <v>-208.7904505599945</v>
          </cell>
          <cell r="FD1193">
            <v>-73.382789239985868</v>
          </cell>
          <cell r="FE1193">
            <v>651.23014596005669</v>
          </cell>
          <cell r="FF1193">
            <v>-0.56780540000181645</v>
          </cell>
          <cell r="FG1193">
            <v>52.537552260007942</v>
          </cell>
          <cell r="FH1193">
            <v>156.54437842999323</v>
          </cell>
          <cell r="FI1193">
            <v>0</v>
          </cell>
          <cell r="FJ1193">
            <v>152.51580189000015</v>
          </cell>
          <cell r="FK1193">
            <v>-1.6238240800012136</v>
          </cell>
          <cell r="FL1193">
            <v>3.2734584800127777</v>
          </cell>
          <cell r="FM1193">
            <v>-34.564868990011746</v>
          </cell>
          <cell r="FN1193">
            <v>-152.17517110000335</v>
          </cell>
          <cell r="FO1193">
            <v>0</v>
          </cell>
          <cell r="FP1193">
            <v>447.22148254001513</v>
          </cell>
          <cell r="FQ1193">
            <v>28.069141930012847</v>
          </cell>
          <cell r="FR1193">
            <v>559.31852949014865</v>
          </cell>
          <cell r="FS1193">
            <v>0</v>
          </cell>
          <cell r="FT1193">
            <v>642.50533200999052</v>
          </cell>
          <cell r="FU1193">
            <v>4.2832156299991766</v>
          </cell>
          <cell r="FV1193">
            <v>8.7618009999999913E-2</v>
          </cell>
          <cell r="FW1193">
            <v>50.844622289999734</v>
          </cell>
          <cell r="FX1193">
            <v>0</v>
          </cell>
          <cell r="FY1193">
            <v>2.67418453002756</v>
          </cell>
          <cell r="FZ1193">
            <v>-273.60311935002392</v>
          </cell>
          <cell r="GA1193">
            <v>6.8930124699982116</v>
          </cell>
          <cell r="GB1193">
            <v>-36.048872160004976</v>
          </cell>
          <cell r="GC1193">
            <v>20.230063679991872</v>
          </cell>
          <cell r="GD1193">
            <v>141.45247238001321</v>
          </cell>
          <cell r="GE1193">
            <v>120.15563581010792</v>
          </cell>
          <cell r="GF1193">
            <v>0</v>
          </cell>
          <cell r="GG1193">
            <v>-0.30182081999373622</v>
          </cell>
          <cell r="GH1193">
            <v>0</v>
          </cell>
          <cell r="GI1193">
            <v>30.138711820000026</v>
          </cell>
          <cell r="GJ1193">
            <v>5.8029872699999032</v>
          </cell>
          <cell r="GK1193">
            <v>0</v>
          </cell>
          <cell r="GL1193">
            <v>32.359700450004311</v>
          </cell>
          <cell r="GM1193">
            <v>226.62377940001898</v>
          </cell>
          <cell r="GN1193">
            <v>-40.544269659993006</v>
          </cell>
          <cell r="GO1193">
            <v>1.8301487899989297</v>
          </cell>
          <cell r="GP1193">
            <v>-1.258645850000903</v>
          </cell>
          <cell r="GQ1193">
            <v>-134.49495558998024</v>
          </cell>
          <cell r="GR1193">
            <v>-608.97986233001575</v>
          </cell>
          <cell r="GS1193">
            <v>-0.84990970999933779</v>
          </cell>
          <cell r="GT1193">
            <v>2.068303019994346</v>
          </cell>
          <cell r="GU1193">
            <v>16.981558139999834</v>
          </cell>
          <cell r="GV1193">
            <v>-32.084246210000174</v>
          </cell>
          <cell r="GW1193">
            <v>2.612836740000148</v>
          </cell>
          <cell r="GX1193">
            <v>2.0728226999999606</v>
          </cell>
          <cell r="GY1193">
            <v>-397.18449015000078</v>
          </cell>
          <cell r="GZ1193">
            <v>31.464014960001805</v>
          </cell>
          <cell r="HA1193">
            <v>-265.24725658000534</v>
          </cell>
          <cell r="HB1193">
            <v>-122.49534850000418</v>
          </cell>
          <cell r="HC1193">
            <v>147.6816764499963</v>
          </cell>
          <cell r="HD1193">
            <v>6.0001768100191839</v>
          </cell>
          <cell r="HE1193">
            <v>77.15413646993693</v>
          </cell>
          <cell r="HF1193">
            <v>8.4199405600011232</v>
          </cell>
          <cell r="HG1193">
            <v>5.1663876799866557</v>
          </cell>
          <cell r="HH1193">
            <v>5.0398579998727655E-2</v>
          </cell>
          <cell r="HI1193">
            <v>90.449601260000236</v>
          </cell>
          <cell r="HJ1193">
            <v>-81.789787560000036</v>
          </cell>
          <cell r="HK1193">
            <v>226.15491603999908</v>
          </cell>
          <cell r="HL1193">
            <v>99.81708992998756</v>
          </cell>
          <cell r="HM1193">
            <v>-46.868612790000043</v>
          </cell>
          <cell r="HN1193">
            <v>16.21983449000254</v>
          </cell>
          <cell r="HO1193">
            <v>21.582657689999905</v>
          </cell>
          <cell r="HP1193">
            <v>5.4329880003933795E-2</v>
          </cell>
          <cell r="HQ1193">
            <v>-262.10261929000262</v>
          </cell>
          <cell r="HR1193">
            <v>247.0653578400379</v>
          </cell>
          <cell r="HS1193">
            <v>0</v>
          </cell>
          <cell r="HT1193">
            <v>-7.7961728399968706</v>
          </cell>
          <cell r="HU1193">
            <v>-21.289349390001007</v>
          </cell>
          <cell r="HV1193">
            <v>-0.44885001999955421</v>
          </cell>
          <cell r="HW1193">
            <v>0.10299456999996437</v>
          </cell>
          <cell r="HX1193">
            <v>9.133987609999167</v>
          </cell>
          <cell r="HY1193">
            <v>0</v>
          </cell>
          <cell r="HZ1193">
            <v>94.923838870003237</v>
          </cell>
          <cell r="IA1193">
            <v>112.10283546001301</v>
          </cell>
          <cell r="IB1193">
            <v>2.1030931900022551</v>
          </cell>
          <cell r="IC1193">
            <v>64.102903439998045</v>
          </cell>
          <cell r="ID1193">
            <v>-5.8699230499914847</v>
          </cell>
          <cell r="IE1193">
            <v>1163.6553583398927</v>
          </cell>
          <cell r="IF1193">
            <v>-168.9672598899997</v>
          </cell>
          <cell r="IG1193">
            <v>-78.541445089998888</v>
          </cell>
          <cell r="IH1193">
            <v>2.1899998700064316</v>
          </cell>
          <cell r="II1193">
            <v>0</v>
          </cell>
          <cell r="IJ1193">
            <v>0</v>
          </cell>
          <cell r="IK1193">
            <v>14.743208509993565</v>
          </cell>
          <cell r="IL1193">
            <v>-179.17374662001384</v>
          </cell>
          <cell r="IM1193">
            <v>26.296704860025784</v>
          </cell>
          <cell r="IN1193">
            <v>56.145331909989181</v>
          </cell>
          <cell r="IO1193">
            <v>724.47175224000239</v>
          </cell>
          <cell r="IP1193">
            <v>766.30899977002991</v>
          </cell>
          <cell r="IQ1193">
            <v>0.1818127800070215</v>
          </cell>
          <cell r="IR1193">
            <v>1534.2172603498911</v>
          </cell>
          <cell r="IS1193">
            <v>579.25938491999841</v>
          </cell>
          <cell r="IT1193">
            <v>-120.58834397001192</v>
          </cell>
          <cell r="IU1193">
            <v>2.2906486100037</v>
          </cell>
          <cell r="IV1193">
            <v>-805.71097282000028</v>
          </cell>
          <cell r="IW1193">
            <v>-139.10555814</v>
          </cell>
          <cell r="IX1193">
            <v>2026.8712848399919</v>
          </cell>
          <cell r="IY1193">
            <v>7.8901010299887275</v>
          </cell>
          <cell r="IZ1193">
            <v>-20.677887169993483</v>
          </cell>
          <cell r="JA1193">
            <v>23.199942349994672</v>
          </cell>
          <cell r="JB1193">
            <v>7.2508562999937567</v>
          </cell>
          <cell r="JC1193">
            <v>-26.462195599990082</v>
          </cell>
          <cell r="JD1193">
            <v>0</v>
          </cell>
          <cell r="JE1193">
            <v>1660.3237071998883</v>
          </cell>
          <cell r="JF1193">
            <v>138.59599679000166</v>
          </cell>
          <cell r="JG1193">
            <v>144.11280307998823</v>
          </cell>
          <cell r="JH1193">
            <v>1176.5780367100015</v>
          </cell>
          <cell r="JI1193">
            <v>0</v>
          </cell>
          <cell r="JJ1193">
            <v>27.446357259999786</v>
          </cell>
          <cell r="JK1193">
            <v>-908.9483475800007</v>
          </cell>
          <cell r="JL1193">
            <v>479.94507390000217</v>
          </cell>
          <cell r="JM1193">
            <v>26.050804260012228</v>
          </cell>
          <cell r="JN1193">
            <v>-1.0689767099975143</v>
          </cell>
          <cell r="JO1193">
            <v>182.20574627000315</v>
          </cell>
          <cell r="JP1193">
            <v>395.40621321994695</v>
          </cell>
          <cell r="JQ1193">
            <v>0</v>
          </cell>
        </row>
        <row r="1194">
          <cell r="D1194" t="str">
            <v>CL_.EX.UTS._.___.Hunter 2 GCV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  <cell r="FA1194">
            <v>0</v>
          </cell>
          <cell r="FB1194">
            <v>0</v>
          </cell>
          <cell r="FC1194">
            <v>0</v>
          </cell>
          <cell r="FD1194">
            <v>0</v>
          </cell>
          <cell r="FE1194">
            <v>0</v>
          </cell>
          <cell r="FF1194">
            <v>0</v>
          </cell>
          <cell r="FG1194">
            <v>0</v>
          </cell>
          <cell r="FH1194">
            <v>0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0</v>
          </cell>
          <cell r="FR1194">
            <v>0</v>
          </cell>
          <cell r="FS1194">
            <v>0</v>
          </cell>
          <cell r="FT1194">
            <v>0</v>
          </cell>
          <cell r="FU1194">
            <v>0</v>
          </cell>
          <cell r="FV1194">
            <v>0</v>
          </cell>
          <cell r="FW1194">
            <v>0</v>
          </cell>
          <cell r="FX1194">
            <v>0</v>
          </cell>
          <cell r="FY1194">
            <v>0</v>
          </cell>
          <cell r="FZ1194">
            <v>0</v>
          </cell>
          <cell r="GA1194">
            <v>0</v>
          </cell>
          <cell r="GB1194">
            <v>0</v>
          </cell>
          <cell r="GC1194">
            <v>0</v>
          </cell>
          <cell r="GD1194">
            <v>0</v>
          </cell>
          <cell r="GE1194">
            <v>0</v>
          </cell>
          <cell r="GF1194">
            <v>0</v>
          </cell>
          <cell r="GG1194">
            <v>0</v>
          </cell>
          <cell r="GH1194">
            <v>0</v>
          </cell>
          <cell r="GI1194">
            <v>0</v>
          </cell>
          <cell r="GJ1194">
            <v>0</v>
          </cell>
          <cell r="GK1194">
            <v>0</v>
          </cell>
          <cell r="GL1194">
            <v>0</v>
          </cell>
          <cell r="GM1194">
            <v>0</v>
          </cell>
          <cell r="GN1194">
            <v>0</v>
          </cell>
          <cell r="GO1194">
            <v>0</v>
          </cell>
          <cell r="GP1194">
            <v>0</v>
          </cell>
          <cell r="GQ1194">
            <v>0</v>
          </cell>
          <cell r="GR1194">
            <v>0</v>
          </cell>
          <cell r="GS1194">
            <v>0</v>
          </cell>
          <cell r="GT1194">
            <v>0</v>
          </cell>
          <cell r="GU1194">
            <v>0</v>
          </cell>
          <cell r="GV1194">
            <v>0</v>
          </cell>
          <cell r="GW1194">
            <v>0</v>
          </cell>
          <cell r="GX1194">
            <v>0</v>
          </cell>
          <cell r="GY1194">
            <v>0</v>
          </cell>
          <cell r="GZ1194">
            <v>0</v>
          </cell>
          <cell r="HA1194">
            <v>0</v>
          </cell>
          <cell r="HB1194">
            <v>0</v>
          </cell>
          <cell r="HC1194">
            <v>0</v>
          </cell>
          <cell r="HD1194">
            <v>0</v>
          </cell>
          <cell r="HE1194">
            <v>0</v>
          </cell>
          <cell r="HF1194">
            <v>0</v>
          </cell>
          <cell r="HG1194">
            <v>0</v>
          </cell>
          <cell r="HH1194">
            <v>0</v>
          </cell>
          <cell r="HI1194">
            <v>0</v>
          </cell>
          <cell r="HJ1194">
            <v>0</v>
          </cell>
          <cell r="HK1194">
            <v>0</v>
          </cell>
          <cell r="HL1194">
            <v>0</v>
          </cell>
          <cell r="HM1194">
            <v>0</v>
          </cell>
          <cell r="HN1194">
            <v>0</v>
          </cell>
          <cell r="HO1194">
            <v>0</v>
          </cell>
          <cell r="HP1194">
            <v>0</v>
          </cell>
          <cell r="HQ1194">
            <v>0</v>
          </cell>
          <cell r="HR1194">
            <v>0</v>
          </cell>
          <cell r="HS1194">
            <v>0</v>
          </cell>
          <cell r="HT1194">
            <v>0</v>
          </cell>
          <cell r="HU1194">
            <v>0</v>
          </cell>
          <cell r="HV1194">
            <v>0</v>
          </cell>
          <cell r="HW1194">
            <v>0</v>
          </cell>
          <cell r="HX1194">
            <v>0</v>
          </cell>
          <cell r="HY1194">
            <v>0</v>
          </cell>
          <cell r="HZ1194">
            <v>0</v>
          </cell>
          <cell r="IA1194">
            <v>0</v>
          </cell>
          <cell r="IB1194">
            <v>0</v>
          </cell>
          <cell r="IC1194">
            <v>0</v>
          </cell>
          <cell r="ID1194">
            <v>0</v>
          </cell>
          <cell r="IE1194">
            <v>0</v>
          </cell>
          <cell r="IF1194">
            <v>0</v>
          </cell>
          <cell r="IG1194">
            <v>0</v>
          </cell>
          <cell r="IH1194">
            <v>0</v>
          </cell>
          <cell r="II1194">
            <v>0</v>
          </cell>
          <cell r="IJ1194">
            <v>0</v>
          </cell>
          <cell r="IK1194">
            <v>0</v>
          </cell>
          <cell r="IL1194">
            <v>0</v>
          </cell>
          <cell r="IM1194">
            <v>0</v>
          </cell>
          <cell r="IN1194">
            <v>0</v>
          </cell>
          <cell r="IO1194">
            <v>0</v>
          </cell>
          <cell r="IP1194">
            <v>0</v>
          </cell>
          <cell r="IQ1194">
            <v>0</v>
          </cell>
          <cell r="IR1194">
            <v>0</v>
          </cell>
          <cell r="IS1194">
            <v>0</v>
          </cell>
          <cell r="IT1194">
            <v>0</v>
          </cell>
          <cell r="IU1194">
            <v>0</v>
          </cell>
          <cell r="IV1194">
            <v>0</v>
          </cell>
          <cell r="IW1194">
            <v>0</v>
          </cell>
          <cell r="IX1194">
            <v>0</v>
          </cell>
          <cell r="IY1194">
            <v>0</v>
          </cell>
          <cell r="IZ1194">
            <v>0</v>
          </cell>
          <cell r="JA1194">
            <v>0</v>
          </cell>
          <cell r="JB1194">
            <v>0</v>
          </cell>
          <cell r="JC1194">
            <v>0</v>
          </cell>
          <cell r="JD1194">
            <v>0</v>
          </cell>
          <cell r="JE1194">
            <v>0</v>
          </cell>
          <cell r="JF1194">
            <v>0</v>
          </cell>
          <cell r="JG1194">
            <v>0</v>
          </cell>
          <cell r="JH1194">
            <v>0</v>
          </cell>
          <cell r="JI1194">
            <v>0</v>
          </cell>
          <cell r="JJ1194">
            <v>0</v>
          </cell>
          <cell r="JK1194">
            <v>0</v>
          </cell>
          <cell r="JL1194">
            <v>0</v>
          </cell>
          <cell r="JM1194">
            <v>0</v>
          </cell>
          <cell r="JN1194">
            <v>0</v>
          </cell>
          <cell r="JO1194">
            <v>0</v>
          </cell>
          <cell r="JP1194">
            <v>0</v>
          </cell>
          <cell r="JQ1194">
            <v>0</v>
          </cell>
        </row>
        <row r="1195">
          <cell r="D1195" t="str">
            <v>CL_.EX.UTS._.___.Hunter 3</v>
          </cell>
          <cell r="F1195">
            <v>-5.5860202499898151</v>
          </cell>
          <cell r="G1195">
            <v>-17.850819309969665</v>
          </cell>
          <cell r="H1195">
            <v>-124.44815224997001</v>
          </cell>
          <cell r="I1195">
            <v>12.891286530066282</v>
          </cell>
          <cell r="J1195">
            <v>0</v>
          </cell>
          <cell r="K1195">
            <v>114.06043174001388</v>
          </cell>
          <cell r="L1195">
            <v>-24.903728210018016</v>
          </cell>
          <cell r="M1195">
            <v>0</v>
          </cell>
          <cell r="N1195">
            <v>808.16040730001987</v>
          </cell>
          <cell r="O1195">
            <v>35.593572130019311</v>
          </cell>
          <cell r="P1195">
            <v>-15.159551249991637</v>
          </cell>
          <cell r="Q1195">
            <v>-1.7997808754444122E-7</v>
          </cell>
          <cell r="R1195">
            <v>-3217.6726267291233</v>
          </cell>
          <cell r="S1195">
            <v>-177.63312805991154</v>
          </cell>
          <cell r="T1195">
            <v>-155.42373186003533</v>
          </cell>
          <cell r="U1195">
            <v>387.81742791002034</v>
          </cell>
          <cell r="V1195">
            <v>-264.65226055998937</v>
          </cell>
          <cell r="W1195">
            <v>-715.26668196000537</v>
          </cell>
          <cell r="X1195">
            <v>-365.40228509998997</v>
          </cell>
          <cell r="Y1195">
            <v>-1403.1259485199698</v>
          </cell>
          <cell r="Z1195">
            <v>1309.0993932700658</v>
          </cell>
          <cell r="AA1195">
            <v>-1752.0735824199801</v>
          </cell>
          <cell r="AB1195">
            <v>852.51357375000953</v>
          </cell>
          <cell r="AC1195">
            <v>-1081.2075794399716</v>
          </cell>
          <cell r="AD1195">
            <v>147.68217625998659</v>
          </cell>
          <cell r="AE1195">
            <v>-4663.5684090000577</v>
          </cell>
          <cell r="AF1195">
            <v>107.28838690003613</v>
          </cell>
          <cell r="AG1195">
            <v>-306.89636245000293</v>
          </cell>
          <cell r="AH1195">
            <v>264.05007375997957</v>
          </cell>
          <cell r="AI1195">
            <v>1162.078004149982</v>
          </cell>
          <cell r="AJ1195">
            <v>-364.79284315000041</v>
          </cell>
          <cell r="AK1195">
            <v>-699.03251987000112</v>
          </cell>
          <cell r="AL1195">
            <v>-2222.1961658300133</v>
          </cell>
          <cell r="AM1195">
            <v>-2372.2072516700428</v>
          </cell>
          <cell r="AN1195">
            <v>-150.39872984000249</v>
          </cell>
          <cell r="AO1195">
            <v>307.67490142997121</v>
          </cell>
          <cell r="AP1195">
            <v>-564.66920156998094</v>
          </cell>
          <cell r="AQ1195">
            <v>175.53329913999187</v>
          </cell>
          <cell r="AR1195">
            <v>-1228.1962084597908</v>
          </cell>
          <cell r="AS1195">
            <v>-216.30142086988781</v>
          </cell>
          <cell r="AT1195">
            <v>1350.7933095899643</v>
          </cell>
          <cell r="AU1195">
            <v>0</v>
          </cell>
          <cell r="AV1195">
            <v>-326.12957520998316</v>
          </cell>
          <cell r="AW1195">
            <v>-41.91880953999862</v>
          </cell>
          <cell r="AX1195">
            <v>-662.87334201001795</v>
          </cell>
          <cell r="AY1195">
            <v>-236.20862640003907</v>
          </cell>
          <cell r="AZ1195">
            <v>-773.65949494001688</v>
          </cell>
          <cell r="BA1195">
            <v>-507.44950367999263</v>
          </cell>
          <cell r="BB1195">
            <v>446.12130232999334</v>
          </cell>
          <cell r="BC1195">
            <v>-408.21243489003973</v>
          </cell>
          <cell r="BD1195">
            <v>147.64238715998363</v>
          </cell>
          <cell r="BE1195">
            <v>-153.36379193048924</v>
          </cell>
          <cell r="BF1195">
            <v>1085.8532544600312</v>
          </cell>
          <cell r="BG1195">
            <v>-991.73350276998826</v>
          </cell>
          <cell r="BH1195">
            <v>1510.5604871900869</v>
          </cell>
          <cell r="BI1195">
            <v>591.62612558997353</v>
          </cell>
          <cell r="BJ1195">
            <v>177.05099023000366</v>
          </cell>
          <cell r="BK1195">
            <v>91.344490400020732</v>
          </cell>
          <cell r="BL1195">
            <v>591.00179901003139</v>
          </cell>
          <cell r="BM1195">
            <v>-892.73769685003208</v>
          </cell>
          <cell r="BN1195">
            <v>-568.48743295000168</v>
          </cell>
          <cell r="BO1195">
            <v>-1207.4276909100008</v>
          </cell>
          <cell r="BP1195">
            <v>-162.1071260800818</v>
          </cell>
          <cell r="BQ1195">
            <v>-378.3074892499717</v>
          </cell>
          <cell r="BR1195">
            <v>-5938.8310571000911</v>
          </cell>
          <cell r="BS1195">
            <v>-459.62013117002789</v>
          </cell>
          <cell r="BT1195">
            <v>-579.09034046999295</v>
          </cell>
          <cell r="BU1195">
            <v>-57.157400390002294</v>
          </cell>
          <cell r="BV1195">
            <v>0</v>
          </cell>
          <cell r="BW1195">
            <v>0</v>
          </cell>
          <cell r="BX1195">
            <v>-232.15906733999998</v>
          </cell>
          <cell r="BY1195">
            <v>-1254.9143499700294</v>
          </cell>
          <cell r="BZ1195">
            <v>-740.66761583997868</v>
          </cell>
          <cell r="CA1195">
            <v>-1753.6804698100314</v>
          </cell>
          <cell r="CB1195">
            <v>-526.53057308001735</v>
          </cell>
          <cell r="CC1195">
            <v>-272.48869667999679</v>
          </cell>
          <cell r="CD1195">
            <v>-62.522412349993829</v>
          </cell>
          <cell r="CE1195">
            <v>342.28164916997775</v>
          </cell>
          <cell r="CF1195">
            <v>-1.4043490299663972</v>
          </cell>
          <cell r="CG1195">
            <v>0</v>
          </cell>
          <cell r="CH1195">
            <v>-7.164972998725716E-2</v>
          </cell>
          <cell r="CI1195">
            <v>0</v>
          </cell>
          <cell r="CJ1195">
            <v>-6.6012740000587655E-2</v>
          </cell>
          <cell r="CK1195">
            <v>-1.0252647600063938</v>
          </cell>
          <cell r="CL1195">
            <v>204.60705095002777</v>
          </cell>
          <cell r="CM1195">
            <v>-285.91370387998177</v>
          </cell>
          <cell r="CN1195">
            <v>-0.70058456997503527</v>
          </cell>
          <cell r="CO1195">
            <v>416.68401459002052</v>
          </cell>
          <cell r="CP1195">
            <v>-8.5542064699693583</v>
          </cell>
          <cell r="CQ1195">
            <v>18.726354809943587</v>
          </cell>
          <cell r="CR1195">
            <v>-738.37411675974727</v>
          </cell>
          <cell r="CS1195">
            <v>-28.223940990021219</v>
          </cell>
          <cell r="CT1195">
            <v>-52.139552110005752</v>
          </cell>
          <cell r="CU1195">
            <v>-7.3200000000001708E-2</v>
          </cell>
          <cell r="CV1195">
            <v>0</v>
          </cell>
          <cell r="CW1195">
            <v>0</v>
          </cell>
          <cell r="CX1195">
            <v>1.7459019999932934E-2</v>
          </cell>
          <cell r="CY1195">
            <v>-29.447769420017721</v>
          </cell>
          <cell r="CZ1195">
            <v>-12.094365080003627</v>
          </cell>
          <cell r="DA1195">
            <v>-545.02112380001927</v>
          </cell>
          <cell r="DB1195">
            <v>0</v>
          </cell>
          <cell r="DC1195">
            <v>-97.492308940039948</v>
          </cell>
          <cell r="DD1195">
            <v>26.100684560020454</v>
          </cell>
          <cell r="DE1195">
            <v>1164.3609163600486</v>
          </cell>
          <cell r="DF1195">
            <v>-33.823508429981302</v>
          </cell>
          <cell r="DG1195">
            <v>-10.537974740000209</v>
          </cell>
          <cell r="DH1195">
            <v>0</v>
          </cell>
          <cell r="DI1195">
            <v>0</v>
          </cell>
          <cell r="DJ1195">
            <v>0</v>
          </cell>
          <cell r="DK1195">
            <v>0.40096442000049137</v>
          </cell>
          <cell r="DL1195">
            <v>-712.68561089996365</v>
          </cell>
          <cell r="DM1195">
            <v>-67.874614499916788</v>
          </cell>
          <cell r="DN1195">
            <v>0.7334109500516206</v>
          </cell>
          <cell r="DO1195">
            <v>6.3751977799838642</v>
          </cell>
          <cell r="DP1195">
            <v>1685.4757520599815</v>
          </cell>
          <cell r="DQ1195">
            <v>296.29729971996858</v>
          </cell>
          <cell r="DR1195">
            <v>685.06105790031143</v>
          </cell>
          <cell r="DS1195">
            <v>-27.117600929981563</v>
          </cell>
          <cell r="DT1195">
            <v>4.3429250999906799</v>
          </cell>
          <cell r="DU1195">
            <v>282.58036731000175</v>
          </cell>
          <cell r="DV1195">
            <v>0</v>
          </cell>
          <cell r="DW1195">
            <v>4.6901868899967667</v>
          </cell>
          <cell r="DX1195">
            <v>0.70569733999991513</v>
          </cell>
          <cell r="DY1195">
            <v>-85.209733889962081</v>
          </cell>
          <cell r="DZ1195">
            <v>21.669086520007113</v>
          </cell>
          <cell r="EA1195">
            <v>-119.31636380997952</v>
          </cell>
          <cell r="EB1195">
            <v>2.8830593800084898</v>
          </cell>
          <cell r="EC1195">
            <v>749.51612179997028</v>
          </cell>
          <cell r="ED1195">
            <v>-149.68268780998187</v>
          </cell>
          <cell r="EE1195">
            <v>-1635.6088292901404</v>
          </cell>
          <cell r="EF1195">
            <v>15.027983960011625</v>
          </cell>
          <cell r="EG1195">
            <v>-363.61689129000297</v>
          </cell>
          <cell r="EH1195">
            <v>4.1613015000039013</v>
          </cell>
          <cell r="EI1195">
            <v>0</v>
          </cell>
          <cell r="EJ1195">
            <v>0</v>
          </cell>
          <cell r="EK1195">
            <v>0.20157226999981503</v>
          </cell>
          <cell r="EL1195">
            <v>-1724.9852926099993</v>
          </cell>
          <cell r="EM1195">
            <v>88.658920139976544</v>
          </cell>
          <cell r="EN1195">
            <v>280.68859902000986</v>
          </cell>
          <cell r="EO1195">
            <v>-213.299525060007</v>
          </cell>
          <cell r="EP1195">
            <v>50.446045930031687</v>
          </cell>
          <cell r="EQ1195">
            <v>227.10845685002278</v>
          </cell>
          <cell r="ER1195">
            <v>1738.380941970041</v>
          </cell>
          <cell r="ES1195">
            <v>20.892147639984614</v>
          </cell>
          <cell r="ET1195">
            <v>-48.306818400000338</v>
          </cell>
          <cell r="EU1195">
            <v>0</v>
          </cell>
          <cell r="EV1195">
            <v>0</v>
          </cell>
          <cell r="EW1195">
            <v>-0.63145083000063096</v>
          </cell>
          <cell r="EX1195">
            <v>11.980438529999446</v>
          </cell>
          <cell r="EY1195">
            <v>1364.3279691799835</v>
          </cell>
          <cell r="EZ1195">
            <v>-81.48378377998597</v>
          </cell>
          <cell r="FA1195">
            <v>-1.5855051499966066</v>
          </cell>
          <cell r="FB1195">
            <v>462.68904407000809</v>
          </cell>
          <cell r="FC1195">
            <v>73.844827600056306</v>
          </cell>
          <cell r="FD1195">
            <v>-63.34592688997509</v>
          </cell>
          <cell r="FE1195">
            <v>-1203.2136153499596</v>
          </cell>
          <cell r="FF1195">
            <v>-21.058547299995553</v>
          </cell>
          <cell r="FG1195">
            <v>10.13168078000308</v>
          </cell>
          <cell r="FH1195">
            <v>-524.90521547001845</v>
          </cell>
          <cell r="FI1195">
            <v>0</v>
          </cell>
          <cell r="FJ1195">
            <v>1.4126324999997451</v>
          </cell>
          <cell r="FK1195">
            <v>-44.030127699999866</v>
          </cell>
          <cell r="FL1195">
            <v>25.279864770040149</v>
          </cell>
          <cell r="FM1195">
            <v>-838.07596590000321</v>
          </cell>
          <cell r="FN1195">
            <v>17.099667359987507</v>
          </cell>
          <cell r="FO1195">
            <v>367.5784021000145</v>
          </cell>
          <cell r="FP1195">
            <v>-30.459675189951668</v>
          </cell>
          <cell r="FQ1195">
            <v>-166.18633129997761</v>
          </cell>
          <cell r="FR1195">
            <v>-1121.4981894397642</v>
          </cell>
          <cell r="FS1195">
            <v>26.703731339992373</v>
          </cell>
          <cell r="FT1195">
            <v>1.0691249300143681</v>
          </cell>
          <cell r="FU1195">
            <v>-103.95750282000517</v>
          </cell>
          <cell r="FV1195">
            <v>-7.1709878399988156</v>
          </cell>
          <cell r="FW1195">
            <v>-3.9691087000010157</v>
          </cell>
          <cell r="FX1195">
            <v>42.665077910000036</v>
          </cell>
          <cell r="FY1195">
            <v>159.61787565998384</v>
          </cell>
          <cell r="FZ1195">
            <v>56.743642610003008</v>
          </cell>
          <cell r="GA1195">
            <v>20.387031379999826</v>
          </cell>
          <cell r="GB1195">
            <v>1178.4177720600273</v>
          </cell>
          <cell r="GC1195">
            <v>-2483.778930529952</v>
          </cell>
          <cell r="GD1195">
            <v>-8.2259154400089756</v>
          </cell>
          <cell r="GE1195">
            <v>5534.3791272100061</v>
          </cell>
          <cell r="GF1195">
            <v>156.94053563001216</v>
          </cell>
          <cell r="GG1195">
            <v>-22.85510760001489</v>
          </cell>
          <cell r="GH1195">
            <v>32.120926929987036</v>
          </cell>
          <cell r="GI1195">
            <v>-85.835543220000545</v>
          </cell>
          <cell r="GJ1195">
            <v>0</v>
          </cell>
          <cell r="GK1195">
            <v>608.20836513999893</v>
          </cell>
          <cell r="GL1195">
            <v>264.58271118995617</v>
          </cell>
          <cell r="GM1195">
            <v>93.446472059993539</v>
          </cell>
          <cell r="GN1195">
            <v>4349.758113340009</v>
          </cell>
          <cell r="GO1195">
            <v>-6.0791809999500401E-2</v>
          </cell>
          <cell r="GP1195">
            <v>100.61346510000294</v>
          </cell>
          <cell r="GQ1195">
            <v>37.459980450017611</v>
          </cell>
          <cell r="GR1195">
            <v>-1401.78621140006</v>
          </cell>
          <cell r="GS1195">
            <v>-14.643284830002813</v>
          </cell>
          <cell r="GT1195">
            <v>1074.7060493399913</v>
          </cell>
          <cell r="GU1195">
            <v>-1.3199999999415013E-2</v>
          </cell>
          <cell r="GV1195">
            <v>0</v>
          </cell>
          <cell r="GW1195">
            <v>0</v>
          </cell>
          <cell r="GX1195">
            <v>-30.701319849998981</v>
          </cell>
          <cell r="GY1195">
            <v>395.19208375999006</v>
          </cell>
          <cell r="GZ1195">
            <v>-2056.447741400043</v>
          </cell>
          <cell r="HA1195">
            <v>-54.22589060998871</v>
          </cell>
          <cell r="HB1195">
            <v>-733.70330441999249</v>
          </cell>
          <cell r="HC1195">
            <v>-25.045016399992164</v>
          </cell>
          <cell r="HD1195">
            <v>43.09541300998535</v>
          </cell>
          <cell r="HE1195">
            <v>51.705217879731208</v>
          </cell>
          <cell r="HF1195">
            <v>0.31655469001270831</v>
          </cell>
          <cell r="HG1195">
            <v>673.25215591001324</v>
          </cell>
          <cell r="HH1195">
            <v>-443.07451663000393</v>
          </cell>
          <cell r="HI1195">
            <v>0</v>
          </cell>
          <cell r="HJ1195">
            <v>0</v>
          </cell>
          <cell r="HK1195">
            <v>-406.72256474000096</v>
          </cell>
          <cell r="HL1195">
            <v>-46.156740110018291</v>
          </cell>
          <cell r="HM1195">
            <v>57.302061980008148</v>
          </cell>
          <cell r="HN1195">
            <v>18.183238750003511</v>
          </cell>
          <cell r="HO1195">
            <v>176.96045147000405</v>
          </cell>
          <cell r="HP1195">
            <v>10.10171243007062</v>
          </cell>
          <cell r="HQ1195">
            <v>11.542864130053204</v>
          </cell>
          <cell r="HR1195">
            <v>704.77258800016716</v>
          </cell>
          <cell r="HS1195">
            <v>556.21937694001826</v>
          </cell>
          <cell r="HT1195">
            <v>-162.50276488000236</v>
          </cell>
          <cell r="HU1195">
            <v>-10.839982900011819</v>
          </cell>
          <cell r="HV1195">
            <v>-5.0571284199977526</v>
          </cell>
          <cell r="HW1195">
            <v>4.7525173899994115</v>
          </cell>
          <cell r="HX1195">
            <v>103.80406981000851</v>
          </cell>
          <cell r="HY1195">
            <v>91.128533290029736</v>
          </cell>
          <cell r="HZ1195">
            <v>169.20317683002213</v>
          </cell>
          <cell r="IA1195">
            <v>54.824151040054858</v>
          </cell>
          <cell r="IB1195">
            <v>-167.11317339999368</v>
          </cell>
          <cell r="IC1195">
            <v>50.044190639979206</v>
          </cell>
          <cell r="ID1195">
            <v>20.309621660009725</v>
          </cell>
          <cell r="IE1195">
            <v>1641.0252621897962</v>
          </cell>
          <cell r="IF1195">
            <v>6.6102508099575061</v>
          </cell>
          <cell r="IG1195">
            <v>-16.827217990037752</v>
          </cell>
          <cell r="IH1195">
            <v>4.2699921999883372</v>
          </cell>
          <cell r="II1195">
            <v>18.616704669992032</v>
          </cell>
          <cell r="IJ1195">
            <v>4.7207976299978327</v>
          </cell>
          <cell r="IK1195">
            <v>69.307185890022083</v>
          </cell>
          <cell r="IL1195">
            <v>-14.495484529994428</v>
          </cell>
          <cell r="IM1195">
            <v>-50.270419899985427</v>
          </cell>
          <cell r="IN1195">
            <v>85.448417609935859</v>
          </cell>
          <cell r="IO1195">
            <v>1510.2986506500019</v>
          </cell>
          <cell r="IP1195">
            <v>-28.908055970037822</v>
          </cell>
          <cell r="IQ1195">
            <v>52.254441120021511</v>
          </cell>
          <cell r="IR1195">
            <v>-22470.872585779987</v>
          </cell>
          <cell r="IS1195">
            <v>-199.07375768010388</v>
          </cell>
          <cell r="IT1195">
            <v>0</v>
          </cell>
          <cell r="IU1195">
            <v>0</v>
          </cell>
          <cell r="IV1195">
            <v>-62.29485243000272</v>
          </cell>
          <cell r="IW1195">
            <v>339.95712543000081</v>
          </cell>
          <cell r="IX1195">
            <v>-13818.974258150003</v>
          </cell>
          <cell r="IY1195">
            <v>120.73842511998373</v>
          </cell>
          <cell r="IZ1195">
            <v>-1060.8419235099864</v>
          </cell>
          <cell r="JA1195">
            <v>92.364572770020459</v>
          </cell>
          <cell r="JB1195">
            <v>-7923.7410750800045</v>
          </cell>
          <cell r="JC1195">
            <v>40.993157749995589</v>
          </cell>
          <cell r="JD1195">
            <v>0</v>
          </cell>
          <cell r="JE1195">
            <v>8659.6615134798922</v>
          </cell>
          <cell r="JF1195">
            <v>105.21857134002494</v>
          </cell>
          <cell r="JG1195">
            <v>-4.117646996746771E-2</v>
          </cell>
          <cell r="JH1195">
            <v>143.49113372998545</v>
          </cell>
          <cell r="JI1195">
            <v>145.10216983999999</v>
          </cell>
          <cell r="JJ1195">
            <v>0</v>
          </cell>
          <cell r="JK1195">
            <v>2971.0802973099926</v>
          </cell>
          <cell r="JL1195">
            <v>2620.4244943399681</v>
          </cell>
          <cell r="JM1195">
            <v>1246.3490312200447</v>
          </cell>
          <cell r="JN1195">
            <v>67.112407779961359</v>
          </cell>
          <cell r="JO1195">
            <v>57.252076619974105</v>
          </cell>
          <cell r="JP1195">
            <v>1201.9103616999928</v>
          </cell>
          <cell r="JQ1195">
            <v>101.76214606995927</v>
          </cell>
        </row>
        <row r="1196">
          <cell r="D1196" t="str">
            <v>CL_.EX.UTS._.___.Hunter 3 GCV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  <cell r="FA1196">
            <v>0</v>
          </cell>
          <cell r="FB1196">
            <v>0</v>
          </cell>
          <cell r="FC1196">
            <v>0</v>
          </cell>
          <cell r="FD1196">
            <v>0</v>
          </cell>
          <cell r="FE1196">
            <v>0</v>
          </cell>
          <cell r="FF1196">
            <v>0</v>
          </cell>
          <cell r="FG1196">
            <v>0</v>
          </cell>
          <cell r="FH1196">
            <v>0</v>
          </cell>
          <cell r="FI1196">
            <v>0</v>
          </cell>
          <cell r="FJ1196">
            <v>0</v>
          </cell>
          <cell r="FK1196">
            <v>0</v>
          </cell>
          <cell r="FL1196">
            <v>0</v>
          </cell>
          <cell r="FM1196">
            <v>0</v>
          </cell>
          <cell r="FN1196">
            <v>0</v>
          </cell>
          <cell r="FO1196">
            <v>0</v>
          </cell>
          <cell r="FP1196">
            <v>0</v>
          </cell>
          <cell r="FQ1196">
            <v>0</v>
          </cell>
          <cell r="FR1196">
            <v>0</v>
          </cell>
          <cell r="FS1196">
            <v>0</v>
          </cell>
          <cell r="FT1196">
            <v>0</v>
          </cell>
          <cell r="FU1196">
            <v>0</v>
          </cell>
          <cell r="FV1196">
            <v>0</v>
          </cell>
          <cell r="FW1196">
            <v>0</v>
          </cell>
          <cell r="FX1196">
            <v>0</v>
          </cell>
          <cell r="FY1196">
            <v>0</v>
          </cell>
          <cell r="FZ1196">
            <v>0</v>
          </cell>
          <cell r="GA1196">
            <v>0</v>
          </cell>
          <cell r="GB1196">
            <v>0</v>
          </cell>
          <cell r="GC1196">
            <v>0</v>
          </cell>
          <cell r="GD1196">
            <v>0</v>
          </cell>
          <cell r="GE1196">
            <v>0</v>
          </cell>
          <cell r="GF1196">
            <v>0</v>
          </cell>
          <cell r="GG1196">
            <v>0</v>
          </cell>
          <cell r="GH1196">
            <v>0</v>
          </cell>
          <cell r="GI1196">
            <v>0</v>
          </cell>
          <cell r="GJ1196">
            <v>0</v>
          </cell>
          <cell r="GK1196">
            <v>0</v>
          </cell>
          <cell r="GL1196">
            <v>0</v>
          </cell>
          <cell r="GM1196">
            <v>0</v>
          </cell>
          <cell r="GN1196">
            <v>0</v>
          </cell>
          <cell r="GO1196">
            <v>0</v>
          </cell>
          <cell r="GP1196">
            <v>0</v>
          </cell>
          <cell r="GQ1196">
            <v>0</v>
          </cell>
          <cell r="GR1196">
            <v>0</v>
          </cell>
          <cell r="GS1196">
            <v>0</v>
          </cell>
          <cell r="GT1196">
            <v>0</v>
          </cell>
          <cell r="GU1196">
            <v>0</v>
          </cell>
          <cell r="GV1196">
            <v>0</v>
          </cell>
          <cell r="GW1196">
            <v>0</v>
          </cell>
          <cell r="GX1196">
            <v>0</v>
          </cell>
          <cell r="GY1196">
            <v>0</v>
          </cell>
          <cell r="GZ1196">
            <v>0</v>
          </cell>
          <cell r="HA1196">
            <v>0</v>
          </cell>
          <cell r="HB1196">
            <v>0</v>
          </cell>
          <cell r="HC1196">
            <v>0</v>
          </cell>
          <cell r="HD1196">
            <v>0</v>
          </cell>
          <cell r="HE1196">
            <v>0</v>
          </cell>
          <cell r="HF1196">
            <v>0</v>
          </cell>
          <cell r="HG1196">
            <v>0</v>
          </cell>
          <cell r="HH1196">
            <v>0</v>
          </cell>
          <cell r="HI1196">
            <v>0</v>
          </cell>
          <cell r="HJ1196">
            <v>0</v>
          </cell>
          <cell r="HK1196">
            <v>0</v>
          </cell>
          <cell r="HL1196">
            <v>0</v>
          </cell>
          <cell r="HM1196">
            <v>0</v>
          </cell>
          <cell r="HN1196">
            <v>0</v>
          </cell>
          <cell r="HO1196">
            <v>0</v>
          </cell>
          <cell r="HP1196">
            <v>0</v>
          </cell>
          <cell r="HQ1196">
            <v>0</v>
          </cell>
          <cell r="HR1196">
            <v>0</v>
          </cell>
          <cell r="HS1196">
            <v>0</v>
          </cell>
          <cell r="HT1196">
            <v>0</v>
          </cell>
          <cell r="HU1196">
            <v>0</v>
          </cell>
          <cell r="HV1196">
            <v>0</v>
          </cell>
          <cell r="HW1196">
            <v>0</v>
          </cell>
          <cell r="HX1196">
            <v>0</v>
          </cell>
          <cell r="HY1196">
            <v>0</v>
          </cell>
          <cell r="HZ1196">
            <v>0</v>
          </cell>
          <cell r="IA1196">
            <v>0</v>
          </cell>
          <cell r="IB1196">
            <v>0</v>
          </cell>
          <cell r="IC1196">
            <v>0</v>
          </cell>
          <cell r="ID1196">
            <v>0</v>
          </cell>
          <cell r="IE1196">
            <v>0</v>
          </cell>
          <cell r="IF1196">
            <v>0</v>
          </cell>
          <cell r="IG1196">
            <v>0</v>
          </cell>
          <cell r="IH1196">
            <v>0</v>
          </cell>
          <cell r="II1196">
            <v>0</v>
          </cell>
          <cell r="IJ1196">
            <v>0</v>
          </cell>
          <cell r="IK1196">
            <v>0</v>
          </cell>
          <cell r="IL1196">
            <v>0</v>
          </cell>
          <cell r="IM1196">
            <v>0</v>
          </cell>
          <cell r="IN1196">
            <v>0</v>
          </cell>
          <cell r="IO1196">
            <v>0</v>
          </cell>
          <cell r="IP1196">
            <v>0</v>
          </cell>
          <cell r="IQ1196">
            <v>0</v>
          </cell>
          <cell r="IR1196">
            <v>0</v>
          </cell>
          <cell r="IS1196">
            <v>0</v>
          </cell>
          <cell r="IT1196">
            <v>0</v>
          </cell>
          <cell r="IU1196">
            <v>0</v>
          </cell>
          <cell r="IV1196">
            <v>0</v>
          </cell>
          <cell r="IW1196">
            <v>0</v>
          </cell>
          <cell r="IX1196">
            <v>0</v>
          </cell>
          <cell r="IY1196">
            <v>0</v>
          </cell>
          <cell r="IZ1196">
            <v>0</v>
          </cell>
          <cell r="JA1196">
            <v>0</v>
          </cell>
          <cell r="JB1196">
            <v>0</v>
          </cell>
          <cell r="JC1196">
            <v>0</v>
          </cell>
          <cell r="JD1196">
            <v>0</v>
          </cell>
          <cell r="JE1196">
            <v>0</v>
          </cell>
          <cell r="JF1196">
            <v>0</v>
          </cell>
          <cell r="JG1196">
            <v>0</v>
          </cell>
          <cell r="JH1196">
            <v>0</v>
          </cell>
          <cell r="JI1196">
            <v>0</v>
          </cell>
          <cell r="JJ1196">
            <v>0</v>
          </cell>
          <cell r="JK1196">
            <v>0</v>
          </cell>
          <cell r="JL1196">
            <v>0</v>
          </cell>
          <cell r="JM1196">
            <v>0</v>
          </cell>
          <cell r="JN1196">
            <v>0</v>
          </cell>
          <cell r="JO1196">
            <v>0</v>
          </cell>
          <cell r="JP1196">
            <v>0</v>
          </cell>
          <cell r="JQ1196">
            <v>0</v>
          </cell>
        </row>
        <row r="1197">
          <cell r="D1197" t="str">
            <v>CL_.EX.UTS._.___.Huntington 1</v>
          </cell>
          <cell r="F1197">
            <v>-41.99867090996122</v>
          </cell>
          <cell r="G1197">
            <v>-1.1831201399618294</v>
          </cell>
          <cell r="H1197">
            <v>7.9037615999986883</v>
          </cell>
          <cell r="I1197">
            <v>9.7352908300235868</v>
          </cell>
          <cell r="J1197">
            <v>5.3779716799908783</v>
          </cell>
          <cell r="K1197">
            <v>620.55660568000167</v>
          </cell>
          <cell r="L1197">
            <v>35.1973341400153</v>
          </cell>
          <cell r="M1197">
            <v>-22.279577330002212</v>
          </cell>
          <cell r="N1197">
            <v>1.6849985100561753</v>
          </cell>
          <cell r="O1197">
            <v>-44.53991662999033</v>
          </cell>
          <cell r="P1197">
            <v>6.2067818699870259</v>
          </cell>
          <cell r="Q1197">
            <v>0</v>
          </cell>
          <cell r="R1197">
            <v>-3324.4741540197283</v>
          </cell>
          <cell r="S1197">
            <v>-26.229136850015493</v>
          </cell>
          <cell r="T1197">
            <v>644.11492653001915</v>
          </cell>
          <cell r="U1197">
            <v>370.76003587001469</v>
          </cell>
          <cell r="V1197">
            <v>540.12709670996992</v>
          </cell>
          <cell r="W1197">
            <v>-36.765431330015417</v>
          </cell>
          <cell r="X1197">
            <v>-440.63784373999806</v>
          </cell>
          <cell r="Y1197">
            <v>-2030.8295359298936</v>
          </cell>
          <cell r="Z1197">
            <v>-467.90450180001062</v>
          </cell>
          <cell r="AA1197">
            <v>-762.32193960002041</v>
          </cell>
          <cell r="AB1197">
            <v>-661.80329709999933</v>
          </cell>
          <cell r="AC1197">
            <v>-362.63839745998848</v>
          </cell>
          <cell r="AD1197">
            <v>-90.346129320038017</v>
          </cell>
          <cell r="AE1197">
            <v>-5526.0029461309314</v>
          </cell>
          <cell r="AF1197">
            <v>-188.6897010000539</v>
          </cell>
          <cell r="AG1197">
            <v>-1239.8132060999924</v>
          </cell>
          <cell r="AH1197">
            <v>-1172.0226138899452</v>
          </cell>
          <cell r="AI1197">
            <v>-531.85739447994274</v>
          </cell>
          <cell r="AJ1197">
            <v>-450.18687127003795</v>
          </cell>
          <cell r="AK1197">
            <v>-569.61846789999981</v>
          </cell>
          <cell r="AL1197">
            <v>-1157.7354802099871</v>
          </cell>
          <cell r="AM1197">
            <v>236.12487666000379</v>
          </cell>
          <cell r="AN1197">
            <v>-143.06547193002189</v>
          </cell>
          <cell r="AO1197">
            <v>-20.613790449977387</v>
          </cell>
          <cell r="AP1197">
            <v>-259.99458965999656</v>
          </cell>
          <cell r="AQ1197">
            <v>-28.530235900077969</v>
          </cell>
          <cell r="AR1197">
            <v>-3686.342440479435</v>
          </cell>
          <cell r="AS1197">
            <v>-370.66713623001124</v>
          </cell>
          <cell r="AT1197">
            <v>-130.44357957996544</v>
          </cell>
          <cell r="AU1197">
            <v>410.89159422996454</v>
          </cell>
          <cell r="AV1197">
            <v>191.02911762002623</v>
          </cell>
          <cell r="AW1197">
            <v>-294.72747147997143</v>
          </cell>
          <cell r="AX1197">
            <v>-421.644726479979</v>
          </cell>
          <cell r="AY1197">
            <v>-124.50672020995989</v>
          </cell>
          <cell r="AZ1197">
            <v>0</v>
          </cell>
          <cell r="BA1197">
            <v>-1118.7023959499784</v>
          </cell>
          <cell r="BB1197">
            <v>-829.73121408000588</v>
          </cell>
          <cell r="BC1197">
            <v>74.664135780039942</v>
          </cell>
          <cell r="BD1197">
            <v>-1072.5040441000601</v>
          </cell>
          <cell r="BE1197">
            <v>-7455.7204785803333</v>
          </cell>
          <cell r="BF1197">
            <v>-47.796883119968697</v>
          </cell>
          <cell r="BG1197">
            <v>-1222.2967446199909</v>
          </cell>
          <cell r="BH1197">
            <v>-627.58551743000862</v>
          </cell>
          <cell r="BI1197">
            <v>-1853.7152520199888</v>
          </cell>
          <cell r="BJ1197">
            <v>-24.995667760027573</v>
          </cell>
          <cell r="BK1197">
            <v>-341.07264847998158</v>
          </cell>
          <cell r="BL1197">
            <v>-78.582399999955669</v>
          </cell>
          <cell r="BM1197">
            <v>-194.58502029001102</v>
          </cell>
          <cell r="BN1197">
            <v>-242.98189722996904</v>
          </cell>
          <cell r="BO1197">
            <v>-430.06938120003906</v>
          </cell>
          <cell r="BP1197">
            <v>-1046.4203187099483</v>
          </cell>
          <cell r="BQ1197">
            <v>-1345.6187477200874</v>
          </cell>
          <cell r="BR1197">
            <v>-3230.7065995901357</v>
          </cell>
          <cell r="BS1197">
            <v>-149.59028655001021</v>
          </cell>
          <cell r="BT1197">
            <v>-531.86998383997707</v>
          </cell>
          <cell r="BU1197">
            <v>-99.201178719988093</v>
          </cell>
          <cell r="BV1197">
            <v>188.58944748000067</v>
          </cell>
          <cell r="BW1197">
            <v>-72.323301949996676</v>
          </cell>
          <cell r="BX1197">
            <v>1002.5617062199744</v>
          </cell>
          <cell r="BY1197">
            <v>-1024.0220638099709</v>
          </cell>
          <cell r="BZ1197">
            <v>-450.64251077000517</v>
          </cell>
          <cell r="CA1197">
            <v>-651.43687114998465</v>
          </cell>
          <cell r="CB1197">
            <v>-48.751838480005972</v>
          </cell>
          <cell r="CC1197">
            <v>-566.94177346001379</v>
          </cell>
          <cell r="CD1197">
            <v>-827.07794455997646</v>
          </cell>
          <cell r="CE1197">
            <v>-587.71576314978302</v>
          </cell>
          <cell r="CF1197">
            <v>-43.934067250054795</v>
          </cell>
          <cell r="CG1197">
            <v>249.08401498998865</v>
          </cell>
          <cell r="CH1197">
            <v>-0.18732828000793234</v>
          </cell>
          <cell r="CI1197">
            <v>-0.31098889000713825</v>
          </cell>
          <cell r="CJ1197">
            <v>-0.27270178000617307</v>
          </cell>
          <cell r="CK1197">
            <v>-367.16189196001505</v>
          </cell>
          <cell r="CL1197">
            <v>-12.121864259970607</v>
          </cell>
          <cell r="CM1197">
            <v>-0.77306853999471059</v>
          </cell>
          <cell r="CN1197">
            <v>-0.96054726999136619</v>
          </cell>
          <cell r="CO1197">
            <v>-267.84824896001373</v>
          </cell>
          <cell r="CP1197">
            <v>-4.1166733999853022</v>
          </cell>
          <cell r="CQ1197">
            <v>-139.11239754999406</v>
          </cell>
          <cell r="CR1197">
            <v>580.25243338989094</v>
          </cell>
          <cell r="CS1197">
            <v>21.047801279928535</v>
          </cell>
          <cell r="CT1197">
            <v>-8.1882479300256819</v>
          </cell>
          <cell r="CU1197">
            <v>23.690216100003454</v>
          </cell>
          <cell r="CV1197">
            <v>1403.4363568200206</v>
          </cell>
          <cell r="CW1197">
            <v>-36.382609509979375</v>
          </cell>
          <cell r="CX1197">
            <v>-20.004069579998031</v>
          </cell>
          <cell r="CY1197">
            <v>-35.265413580025779</v>
          </cell>
          <cell r="CZ1197">
            <v>0.3299990399973467</v>
          </cell>
          <cell r="DA1197">
            <v>-19.442100419983035</v>
          </cell>
          <cell r="DB1197">
            <v>-62.137062939989846</v>
          </cell>
          <cell r="DC1197">
            <v>-692.7603932400234</v>
          </cell>
          <cell r="DD1197">
            <v>5.9279573499807157</v>
          </cell>
          <cell r="DE1197">
            <v>-1083.6548346697818</v>
          </cell>
          <cell r="DF1197">
            <v>-637.16750010004034</v>
          </cell>
          <cell r="DG1197">
            <v>-36.278379680006765</v>
          </cell>
          <cell r="DH1197">
            <v>1340.3315363999864</v>
          </cell>
          <cell r="DI1197">
            <v>-161.1448613399989</v>
          </cell>
          <cell r="DJ1197">
            <v>-2.4257224299944937</v>
          </cell>
          <cell r="DK1197">
            <v>-632.45237324999471</v>
          </cell>
          <cell r="DL1197">
            <v>158.70179063000251</v>
          </cell>
          <cell r="DM1197">
            <v>5.6303147700018599</v>
          </cell>
          <cell r="DN1197">
            <v>-645.67389926000033</v>
          </cell>
          <cell r="DO1197">
            <v>-289.52058481000131</v>
          </cell>
          <cell r="DP1197">
            <v>-48.477400860021589</v>
          </cell>
          <cell r="DQ1197">
            <v>-135.17775474002701</v>
          </cell>
          <cell r="DR1197">
            <v>-342.69791692006402</v>
          </cell>
          <cell r="DS1197">
            <v>-213.92212393999216</v>
          </cell>
          <cell r="DT1197">
            <v>-75.460772989987163</v>
          </cell>
          <cell r="DU1197">
            <v>-100.6052230100031</v>
          </cell>
          <cell r="DV1197">
            <v>1230.9324031699798</v>
          </cell>
          <cell r="DW1197">
            <v>-782.17357139999513</v>
          </cell>
          <cell r="DX1197">
            <v>10.952354389984976</v>
          </cell>
          <cell r="DY1197">
            <v>99.752913769974839</v>
          </cell>
          <cell r="DZ1197">
            <v>-143.10946284999227</v>
          </cell>
          <cell r="EA1197">
            <v>1.9764222899975721</v>
          </cell>
          <cell r="EB1197">
            <v>5.8124882899865042</v>
          </cell>
          <cell r="EC1197">
            <v>-257.28728927994962</v>
          </cell>
          <cell r="ED1197">
            <v>-119.56605536001734</v>
          </cell>
          <cell r="EE1197">
            <v>188.8530989298597</v>
          </cell>
          <cell r="EF1197">
            <v>176.10783861993696</v>
          </cell>
          <cell r="EG1197">
            <v>83.58451806998346</v>
          </cell>
          <cell r="EH1197">
            <v>141.23143398998945</v>
          </cell>
          <cell r="EI1197">
            <v>70.266485990010551</v>
          </cell>
          <cell r="EJ1197">
            <v>-97.604738549998729</v>
          </cell>
          <cell r="EK1197">
            <v>-280.8277476200019</v>
          </cell>
          <cell r="EL1197">
            <v>-142.24302532000002</v>
          </cell>
          <cell r="EM1197">
            <v>-118.07114218999777</v>
          </cell>
          <cell r="EN1197">
            <v>325.8712784399977</v>
          </cell>
          <cell r="EO1197">
            <v>-5.840106960007688</v>
          </cell>
          <cell r="EP1197">
            <v>19.39492525998503</v>
          </cell>
          <cell r="EQ1197">
            <v>16.983379199984483</v>
          </cell>
          <cell r="ER1197">
            <v>754.37007001042366</v>
          </cell>
          <cell r="ES1197">
            <v>156.2424589599832</v>
          </cell>
          <cell r="ET1197">
            <v>446.77772546003689</v>
          </cell>
          <cell r="EU1197">
            <v>204.27591239001777</v>
          </cell>
          <cell r="EV1197">
            <v>320.01651597999444</v>
          </cell>
          <cell r="EW1197">
            <v>-80.656562899981509</v>
          </cell>
          <cell r="EX1197">
            <v>221.74175603000913</v>
          </cell>
          <cell r="EY1197">
            <v>-607.02440399996703</v>
          </cell>
          <cell r="EZ1197">
            <v>2.5654569399994216</v>
          </cell>
          <cell r="FA1197">
            <v>9.7220858400396537</v>
          </cell>
          <cell r="FB1197">
            <v>-48.33058071997948</v>
          </cell>
          <cell r="FC1197">
            <v>126.73533922000206</v>
          </cell>
          <cell r="FD1197">
            <v>2.3043668100144714</v>
          </cell>
          <cell r="FE1197">
            <v>-1839.1955591903534</v>
          </cell>
          <cell r="FF1197">
            <v>-1976.1948473800148</v>
          </cell>
          <cell r="FG1197">
            <v>-9.419206819991814</v>
          </cell>
          <cell r="FH1197">
            <v>-61.669452590009314</v>
          </cell>
          <cell r="FI1197">
            <v>410.03087895999488</v>
          </cell>
          <cell r="FJ1197">
            <v>-76.079680429989821</v>
          </cell>
          <cell r="FK1197">
            <v>-1.624031110026408</v>
          </cell>
          <cell r="FL1197">
            <v>65.016291579988319</v>
          </cell>
          <cell r="FM1197">
            <v>-116.47242211000412</v>
          </cell>
          <cell r="FN1197">
            <v>31.154959990002681</v>
          </cell>
          <cell r="FO1197">
            <v>-44.788656719989376</v>
          </cell>
          <cell r="FP1197">
            <v>-100.16644419002114</v>
          </cell>
          <cell r="FQ1197">
            <v>41.017051629984053</v>
          </cell>
          <cell r="FR1197">
            <v>-1530.5028595305048</v>
          </cell>
          <cell r="FS1197">
            <v>-2564.9560551000177</v>
          </cell>
          <cell r="FT1197">
            <v>-20.875287739996566</v>
          </cell>
          <cell r="FU1197">
            <v>-201.92919199001335</v>
          </cell>
          <cell r="FV1197">
            <v>393.29407662997255</v>
          </cell>
          <cell r="FW1197">
            <v>-35.238220889994409</v>
          </cell>
          <cell r="FX1197">
            <v>-52.88070924000931</v>
          </cell>
          <cell r="FY1197">
            <v>9.261495329963509</v>
          </cell>
          <cell r="FZ1197">
            <v>19.163708040003257</v>
          </cell>
          <cell r="GA1197">
            <v>30.564991929975804</v>
          </cell>
          <cell r="GB1197">
            <v>-4.421602479997091</v>
          </cell>
          <cell r="GC1197">
            <v>60.363893309986452</v>
          </cell>
          <cell r="GD1197">
            <v>837.15004266996402</v>
          </cell>
          <cell r="GE1197">
            <v>-792.65813652984798</v>
          </cell>
          <cell r="GF1197">
            <v>-30.039934450091096</v>
          </cell>
          <cell r="GG1197">
            <v>-15.366021430032561</v>
          </cell>
          <cell r="GH1197">
            <v>-694.99163299002976</v>
          </cell>
          <cell r="GI1197">
            <v>153.76986742002191</v>
          </cell>
          <cell r="GJ1197">
            <v>-208.79888746999495</v>
          </cell>
          <cell r="GK1197">
            <v>-121.19039012002759</v>
          </cell>
          <cell r="GL1197">
            <v>46.164794100041036</v>
          </cell>
          <cell r="GM1197">
            <v>9.1021968200002448</v>
          </cell>
          <cell r="GN1197">
            <v>17.617906400002539</v>
          </cell>
          <cell r="GO1197">
            <v>-14.452256739983568</v>
          </cell>
          <cell r="GP1197">
            <v>26.271057440055301</v>
          </cell>
          <cell r="GQ1197">
            <v>39.255164490023162</v>
          </cell>
          <cell r="GR1197">
            <v>653.46030631009489</v>
          </cell>
          <cell r="GS1197">
            <v>126.18816082994454</v>
          </cell>
          <cell r="GT1197">
            <v>-45.174208900018129</v>
          </cell>
          <cell r="GU1197">
            <v>-126.45190563001961</v>
          </cell>
          <cell r="GV1197">
            <v>214.56985293996695</v>
          </cell>
          <cell r="GW1197">
            <v>151.10976029001176</v>
          </cell>
          <cell r="GX1197">
            <v>124.26884680002695</v>
          </cell>
          <cell r="GY1197">
            <v>-166.78079627003171</v>
          </cell>
          <cell r="GZ1197">
            <v>10.476139919999696</v>
          </cell>
          <cell r="HA1197">
            <v>275.86075947995414</v>
          </cell>
          <cell r="HB1197">
            <v>127.43662863998907</v>
          </cell>
          <cell r="HC1197">
            <v>4.2583212400204502</v>
          </cell>
          <cell r="HD1197">
            <v>-42.301253030018415</v>
          </cell>
          <cell r="HE1197">
            <v>-21.541905920021236</v>
          </cell>
          <cell r="HF1197">
            <v>-755.5067040900467</v>
          </cell>
          <cell r="HG1197">
            <v>-175.81502195002395</v>
          </cell>
          <cell r="HH1197">
            <v>-275.9036103200051</v>
          </cell>
          <cell r="HI1197">
            <v>65.443834990001051</v>
          </cell>
          <cell r="HJ1197">
            <v>-174.72443679001299</v>
          </cell>
          <cell r="HK1197">
            <v>44.597933949989965</v>
          </cell>
          <cell r="HL1197">
            <v>284.19107893004548</v>
          </cell>
          <cell r="HM1197">
            <v>0</v>
          </cell>
          <cell r="HN1197">
            <v>56.717186449997826</v>
          </cell>
          <cell r="HO1197">
            <v>830.48860831998172</v>
          </cell>
          <cell r="HP1197">
            <v>37.095019509986741</v>
          </cell>
          <cell r="HQ1197">
            <v>41.874205079977401</v>
          </cell>
          <cell r="HR1197">
            <v>199.83001308026724</v>
          </cell>
          <cell r="HS1197">
            <v>60.539573390007718</v>
          </cell>
          <cell r="HT1197">
            <v>-84.059656889992766</v>
          </cell>
          <cell r="HU1197">
            <v>28.490290060028201</v>
          </cell>
          <cell r="HV1197">
            <v>246.2887027200195</v>
          </cell>
          <cell r="HW1197">
            <v>0.16007592999812914</v>
          </cell>
          <cell r="HX1197">
            <v>45.614466140017612</v>
          </cell>
          <cell r="HY1197">
            <v>-20.323201920022257</v>
          </cell>
          <cell r="HZ1197">
            <v>4.7734385300063877</v>
          </cell>
          <cell r="IA1197">
            <v>21.588546660001157</v>
          </cell>
          <cell r="IB1197">
            <v>2.6148971799921128</v>
          </cell>
          <cell r="IC1197">
            <v>-129.98466230000486</v>
          </cell>
          <cell r="ID1197">
            <v>24.127543579961639</v>
          </cell>
          <cell r="IE1197">
            <v>1384.2111372901127</v>
          </cell>
          <cell r="IF1197">
            <v>7.2099788599298336</v>
          </cell>
          <cell r="IG1197">
            <v>-65.529248039994854</v>
          </cell>
          <cell r="IH1197">
            <v>16.424034220020985</v>
          </cell>
          <cell r="II1197">
            <v>295.33897710006568</v>
          </cell>
          <cell r="IJ1197">
            <v>-29.123314149997896</v>
          </cell>
          <cell r="IK1197">
            <v>30.474950400006492</v>
          </cell>
          <cell r="IL1197">
            <v>715.70769404000021</v>
          </cell>
          <cell r="IM1197">
            <v>-3.3435302500001853</v>
          </cell>
          <cell r="IN1197">
            <v>-2.3454637199174613</v>
          </cell>
          <cell r="IO1197">
            <v>-0.90056422000634484</v>
          </cell>
          <cell r="IP1197">
            <v>31.453361609979765</v>
          </cell>
          <cell r="IQ1197">
            <v>388.8442614399828</v>
          </cell>
          <cell r="IR1197">
            <v>5458.2651656200178</v>
          </cell>
          <cell r="IS1197">
            <v>466.71327486002701</v>
          </cell>
          <cell r="IT1197">
            <v>35.390014439995866</v>
          </cell>
          <cell r="IU1197">
            <v>-65.455762019992108</v>
          </cell>
          <cell r="IV1197">
            <v>-238.47476606996497</v>
          </cell>
          <cell r="IW1197">
            <v>46.158567350008525</v>
          </cell>
          <cell r="IX1197">
            <v>-45.239053080033045</v>
          </cell>
          <cell r="IY1197">
            <v>46.687047230021562</v>
          </cell>
          <cell r="IZ1197">
            <v>-24.567781089994241</v>
          </cell>
          <cell r="JA1197">
            <v>80.330621920002159</v>
          </cell>
          <cell r="JB1197">
            <v>5043.4911703798862</v>
          </cell>
          <cell r="JC1197">
            <v>112.79345417997683</v>
          </cell>
          <cell r="JD1197">
            <v>0.43837752006947994</v>
          </cell>
          <cell r="JE1197">
            <v>7547.1345954206772</v>
          </cell>
          <cell r="JF1197">
            <v>881.75373222999042</v>
          </cell>
          <cell r="JG1197">
            <v>633.30746059998637</v>
          </cell>
          <cell r="JH1197">
            <v>160.09517703999882</v>
          </cell>
          <cell r="JI1197">
            <v>-600.38464346996625</v>
          </cell>
          <cell r="JJ1197">
            <v>364.66923574003158</v>
          </cell>
          <cell r="JK1197">
            <v>2079.7062504100613</v>
          </cell>
          <cell r="JL1197">
            <v>1803.9185088500381</v>
          </cell>
          <cell r="JM1197">
            <v>509.77417619000335</v>
          </cell>
          <cell r="JN1197">
            <v>704.87534653994953</v>
          </cell>
          <cell r="JO1197">
            <v>764.93933319000644</v>
          </cell>
          <cell r="JP1197">
            <v>241.7504021700006</v>
          </cell>
          <cell r="JQ1197">
            <v>2.7296159300021827</v>
          </cell>
        </row>
        <row r="1198">
          <cell r="D1198" t="str">
            <v>CL_.EX.UTS._.___.Huntington 1 GCV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  <cell r="FA1198">
            <v>0</v>
          </cell>
          <cell r="FB1198">
            <v>0</v>
          </cell>
          <cell r="FC1198">
            <v>0</v>
          </cell>
          <cell r="FD1198">
            <v>0</v>
          </cell>
          <cell r="FE1198">
            <v>0</v>
          </cell>
          <cell r="FF1198">
            <v>0</v>
          </cell>
          <cell r="FG1198">
            <v>0</v>
          </cell>
          <cell r="FH1198">
            <v>0</v>
          </cell>
          <cell r="FI1198">
            <v>0</v>
          </cell>
          <cell r="FJ1198">
            <v>0</v>
          </cell>
          <cell r="FK1198">
            <v>0</v>
          </cell>
          <cell r="FL1198">
            <v>0</v>
          </cell>
          <cell r="FM1198">
            <v>0</v>
          </cell>
          <cell r="FN1198">
            <v>0</v>
          </cell>
          <cell r="FO1198">
            <v>0</v>
          </cell>
          <cell r="FP1198">
            <v>0</v>
          </cell>
          <cell r="FQ1198">
            <v>0</v>
          </cell>
          <cell r="FR1198">
            <v>0</v>
          </cell>
          <cell r="FS1198">
            <v>0</v>
          </cell>
          <cell r="FT1198">
            <v>0</v>
          </cell>
          <cell r="FU1198">
            <v>0</v>
          </cell>
          <cell r="FV1198">
            <v>0</v>
          </cell>
          <cell r="FW1198">
            <v>0</v>
          </cell>
          <cell r="FX1198">
            <v>0</v>
          </cell>
          <cell r="FY1198">
            <v>0</v>
          </cell>
          <cell r="FZ1198">
            <v>0</v>
          </cell>
          <cell r="GA1198">
            <v>0</v>
          </cell>
          <cell r="GB1198">
            <v>0</v>
          </cell>
          <cell r="GC1198">
            <v>0</v>
          </cell>
          <cell r="GD1198">
            <v>0</v>
          </cell>
          <cell r="GE1198">
            <v>0</v>
          </cell>
          <cell r="GF1198">
            <v>0</v>
          </cell>
          <cell r="GG1198">
            <v>0</v>
          </cell>
          <cell r="GH1198">
            <v>0</v>
          </cell>
          <cell r="GI1198">
            <v>0</v>
          </cell>
          <cell r="GJ1198">
            <v>0</v>
          </cell>
          <cell r="GK1198">
            <v>0</v>
          </cell>
          <cell r="GL1198">
            <v>0</v>
          </cell>
          <cell r="GM1198">
            <v>0</v>
          </cell>
          <cell r="GN1198">
            <v>0</v>
          </cell>
          <cell r="GO1198">
            <v>0</v>
          </cell>
          <cell r="GP1198">
            <v>0</v>
          </cell>
          <cell r="GQ1198">
            <v>0</v>
          </cell>
          <cell r="GR1198">
            <v>0</v>
          </cell>
          <cell r="GS1198">
            <v>0</v>
          </cell>
          <cell r="GT1198">
            <v>0</v>
          </cell>
          <cell r="GU1198">
            <v>0</v>
          </cell>
          <cell r="GV1198">
            <v>0</v>
          </cell>
          <cell r="GW1198">
            <v>0</v>
          </cell>
          <cell r="GX1198">
            <v>0</v>
          </cell>
          <cell r="GY1198">
            <v>0</v>
          </cell>
          <cell r="GZ1198">
            <v>0</v>
          </cell>
          <cell r="HA1198">
            <v>0</v>
          </cell>
          <cell r="HB1198">
            <v>0</v>
          </cell>
          <cell r="HC1198">
            <v>0</v>
          </cell>
          <cell r="HD1198">
            <v>0</v>
          </cell>
          <cell r="HE1198">
            <v>0</v>
          </cell>
          <cell r="HF1198">
            <v>0</v>
          </cell>
          <cell r="HG1198">
            <v>0</v>
          </cell>
          <cell r="HH1198">
            <v>0</v>
          </cell>
          <cell r="HI1198">
            <v>0</v>
          </cell>
          <cell r="HJ1198">
            <v>0</v>
          </cell>
          <cell r="HK1198">
            <v>0</v>
          </cell>
          <cell r="HL1198">
            <v>0</v>
          </cell>
          <cell r="HM1198">
            <v>0</v>
          </cell>
          <cell r="HN1198">
            <v>0</v>
          </cell>
          <cell r="HO1198">
            <v>0</v>
          </cell>
          <cell r="HP1198">
            <v>0</v>
          </cell>
          <cell r="HQ1198">
            <v>0</v>
          </cell>
          <cell r="HR1198">
            <v>0</v>
          </cell>
          <cell r="HS1198">
            <v>0</v>
          </cell>
          <cell r="HT1198">
            <v>0</v>
          </cell>
          <cell r="HU1198">
            <v>0</v>
          </cell>
          <cell r="HV1198">
            <v>0</v>
          </cell>
          <cell r="HW1198">
            <v>0</v>
          </cell>
          <cell r="HX1198">
            <v>0</v>
          </cell>
          <cell r="HY1198">
            <v>0</v>
          </cell>
          <cell r="HZ1198">
            <v>0</v>
          </cell>
          <cell r="IA1198">
            <v>0</v>
          </cell>
          <cell r="IB1198">
            <v>0</v>
          </cell>
          <cell r="IC1198">
            <v>0</v>
          </cell>
          <cell r="ID1198">
            <v>0</v>
          </cell>
          <cell r="IE1198">
            <v>0</v>
          </cell>
          <cell r="IF1198">
            <v>0</v>
          </cell>
          <cell r="IG1198">
            <v>0</v>
          </cell>
          <cell r="IH1198">
            <v>0</v>
          </cell>
          <cell r="II1198">
            <v>0</v>
          </cell>
          <cell r="IJ1198">
            <v>0</v>
          </cell>
          <cell r="IK1198">
            <v>0</v>
          </cell>
          <cell r="IL1198">
            <v>0</v>
          </cell>
          <cell r="IM1198">
            <v>0</v>
          </cell>
          <cell r="IN1198">
            <v>0</v>
          </cell>
          <cell r="IO1198">
            <v>0</v>
          </cell>
          <cell r="IP1198">
            <v>0</v>
          </cell>
          <cell r="IQ1198">
            <v>0</v>
          </cell>
          <cell r="IR1198">
            <v>0</v>
          </cell>
          <cell r="IS1198">
            <v>0</v>
          </cell>
          <cell r="IT1198">
            <v>0</v>
          </cell>
          <cell r="IU1198">
            <v>0</v>
          </cell>
          <cell r="IV1198">
            <v>0</v>
          </cell>
          <cell r="IW1198">
            <v>0</v>
          </cell>
          <cell r="IX1198">
            <v>0</v>
          </cell>
          <cell r="IY1198">
            <v>0</v>
          </cell>
          <cell r="IZ1198">
            <v>0</v>
          </cell>
          <cell r="JA1198">
            <v>0</v>
          </cell>
          <cell r="JB1198">
            <v>0</v>
          </cell>
          <cell r="JC1198">
            <v>0</v>
          </cell>
          <cell r="JD1198">
            <v>0</v>
          </cell>
          <cell r="JE1198">
            <v>0</v>
          </cell>
          <cell r="JF1198">
            <v>0</v>
          </cell>
          <cell r="JG1198">
            <v>0</v>
          </cell>
          <cell r="JH1198">
            <v>0</v>
          </cell>
          <cell r="JI1198">
            <v>0</v>
          </cell>
          <cell r="JJ1198">
            <v>0</v>
          </cell>
          <cell r="JK1198">
            <v>0</v>
          </cell>
          <cell r="JL1198">
            <v>0</v>
          </cell>
          <cell r="JM1198">
            <v>0</v>
          </cell>
          <cell r="JN1198">
            <v>0</v>
          </cell>
          <cell r="JO1198">
            <v>0</v>
          </cell>
          <cell r="JP1198">
            <v>0</v>
          </cell>
          <cell r="JQ1198">
            <v>0</v>
          </cell>
        </row>
        <row r="1199">
          <cell r="D1199" t="str">
            <v>CL_.EX.UTS._.___.Huntington 2</v>
          </cell>
          <cell r="F1199">
            <v>21.539297909941524</v>
          </cell>
          <cell r="G1199">
            <v>18.890245620015776</v>
          </cell>
          <cell r="H1199">
            <v>-5.5869119699927978</v>
          </cell>
          <cell r="I1199">
            <v>-17.925508400003309</v>
          </cell>
          <cell r="J1199">
            <v>-7.7759084800054552</v>
          </cell>
          <cell r="K1199">
            <v>-570.57472778001102</v>
          </cell>
          <cell r="L1199">
            <v>-11.327106920012739</v>
          </cell>
          <cell r="M1199">
            <v>0</v>
          </cell>
          <cell r="N1199">
            <v>1.1207399948034436E-3</v>
          </cell>
          <cell r="O1199">
            <v>42.94010574001004</v>
          </cell>
          <cell r="P1199">
            <v>-5.3685961900046095</v>
          </cell>
          <cell r="Q1199">
            <v>9.9826138466596603E-9</v>
          </cell>
          <cell r="R1199">
            <v>3500.3797544897534</v>
          </cell>
          <cell r="S1199">
            <v>45.317547770042438</v>
          </cell>
          <cell r="T1199">
            <v>-733.6917994999967</v>
          </cell>
          <cell r="U1199">
            <v>19.952668470010394</v>
          </cell>
          <cell r="V1199">
            <v>-451.72572623997985</v>
          </cell>
          <cell r="W1199">
            <v>112.03609747000155</v>
          </cell>
          <cell r="X1199">
            <v>387.17728204997547</v>
          </cell>
          <cell r="Y1199">
            <v>1899.8301543499692</v>
          </cell>
          <cell r="Z1199">
            <v>522.79130523995264</v>
          </cell>
          <cell r="AA1199">
            <v>638.08899717993336</v>
          </cell>
          <cell r="AB1199">
            <v>566.64991450990783</v>
          </cell>
          <cell r="AC1199">
            <v>637.23091414006194</v>
          </cell>
          <cell r="AD1199">
            <v>-143.27760094997939</v>
          </cell>
          <cell r="AE1199">
            <v>4985.6740659901407</v>
          </cell>
          <cell r="AF1199">
            <v>85.523840659938287</v>
          </cell>
          <cell r="AG1199">
            <v>836.41122179996455</v>
          </cell>
          <cell r="AH1199">
            <v>1450.1854164300021</v>
          </cell>
          <cell r="AI1199">
            <v>563.54934548999154</v>
          </cell>
          <cell r="AJ1199">
            <v>412.8250018799954</v>
          </cell>
          <cell r="AK1199">
            <v>532.01045041999896</v>
          </cell>
          <cell r="AL1199">
            <v>1142.342050139996</v>
          </cell>
          <cell r="AM1199">
            <v>-345.37617987993872</v>
          </cell>
          <cell r="AN1199">
            <v>81.027353310011677</v>
          </cell>
          <cell r="AO1199">
            <v>-31.042852450002101</v>
          </cell>
          <cell r="AP1199">
            <v>231.9861108699115</v>
          </cell>
          <cell r="AQ1199">
            <v>26.23230732002412</v>
          </cell>
          <cell r="AR1199">
            <v>91.77898405957967</v>
          </cell>
          <cell r="AS1199">
            <v>352.62538891998702</v>
          </cell>
          <cell r="AT1199">
            <v>-513.51681572000962</v>
          </cell>
          <cell r="AU1199">
            <v>-450.43257073999848</v>
          </cell>
          <cell r="AV1199">
            <v>-154.656593599997</v>
          </cell>
          <cell r="AW1199">
            <v>346.22378710994963</v>
          </cell>
          <cell r="AX1199">
            <v>321.3437239099876</v>
          </cell>
          <cell r="AY1199">
            <v>-872.91753395003616</v>
          </cell>
          <cell r="AZ1199">
            <v>-513.55413162999321</v>
          </cell>
          <cell r="BA1199">
            <v>-109.30018313002074</v>
          </cell>
          <cell r="BB1199">
            <v>965.92087280002306</v>
          </cell>
          <cell r="BC1199">
            <v>-90.137631969992071</v>
          </cell>
          <cell r="BD1199">
            <v>810.18067206002888</v>
          </cell>
          <cell r="BE1199">
            <v>3036.7609390201978</v>
          </cell>
          <cell r="BF1199">
            <v>31.16876507998677</v>
          </cell>
          <cell r="BG1199">
            <v>212.61760410998249</v>
          </cell>
          <cell r="BH1199">
            <v>546.57608534005703</v>
          </cell>
          <cell r="BI1199">
            <v>1751.5690472799761</v>
          </cell>
          <cell r="BJ1199">
            <v>88.371442930030753</v>
          </cell>
          <cell r="BK1199">
            <v>246.5020044700068</v>
          </cell>
          <cell r="BL1199">
            <v>108.15905390007538</v>
          </cell>
          <cell r="BM1199">
            <v>-92.733062720042653</v>
          </cell>
          <cell r="BN1199">
            <v>-692.85963476001052</v>
          </cell>
          <cell r="BO1199">
            <v>317.76612767999177</v>
          </cell>
          <cell r="BP1199">
            <v>346.98536629002774</v>
          </cell>
          <cell r="BQ1199">
            <v>172.63813941995613</v>
          </cell>
          <cell r="BR1199">
            <v>-9024.1037340902258</v>
          </cell>
          <cell r="BS1199">
            <v>-669.99208323998027</v>
          </cell>
          <cell r="BT1199">
            <v>-540.25664910000341</v>
          </cell>
          <cell r="BU1199">
            <v>152.57997375998821</v>
          </cell>
          <cell r="BV1199">
            <v>-104.85981497999819</v>
          </cell>
          <cell r="BW1199">
            <v>-507.79925931999969</v>
          </cell>
          <cell r="BX1199">
            <v>-144.0498562700086</v>
          </cell>
          <cell r="BY1199">
            <v>-1892.7808164999878</v>
          </cell>
          <cell r="BZ1199">
            <v>-1549.3348320200166</v>
          </cell>
          <cell r="CA1199">
            <v>-1044.1501981299953</v>
          </cell>
          <cell r="CB1199">
            <v>-2145.7953202200006</v>
          </cell>
          <cell r="CC1199">
            <v>-257.7014147300506</v>
          </cell>
          <cell r="CD1199">
            <v>-319.96346334001282</v>
          </cell>
          <cell r="CE1199">
            <v>611.92135292035528</v>
          </cell>
          <cell r="CF1199">
            <v>-0.9926140200404916</v>
          </cell>
          <cell r="CG1199">
            <v>193.79948656000488</v>
          </cell>
          <cell r="CH1199">
            <v>-0.71501262999663595</v>
          </cell>
          <cell r="CI1199">
            <v>1.3473816299883765</v>
          </cell>
          <cell r="CJ1199">
            <v>-32.162571409993689</v>
          </cell>
          <cell r="CK1199">
            <v>280.67387225001585</v>
          </cell>
          <cell r="CL1199">
            <v>-40.303284289955627</v>
          </cell>
          <cell r="CM1199">
            <v>-10.517093039990868</v>
          </cell>
          <cell r="CN1199">
            <v>2.5979194099927554</v>
          </cell>
          <cell r="CO1199">
            <v>3.8200554299983196</v>
          </cell>
          <cell r="CP1199">
            <v>229.5680564600334</v>
          </cell>
          <cell r="CQ1199">
            <v>-15.194843429984758</v>
          </cell>
          <cell r="CR1199">
            <v>-2504.7279024100862</v>
          </cell>
          <cell r="CS1199">
            <v>-964.41699654000695</v>
          </cell>
          <cell r="CT1199">
            <v>8.7807080024504103E-2</v>
          </cell>
          <cell r="CU1199">
            <v>-53.886364079997293</v>
          </cell>
          <cell r="CV1199">
            <v>-1254.0377611000004</v>
          </cell>
          <cell r="CW1199">
            <v>0</v>
          </cell>
          <cell r="CX1199">
            <v>-3.0220017899919185</v>
          </cell>
          <cell r="CY1199">
            <v>-107.36613778001629</v>
          </cell>
          <cell r="CZ1199">
            <v>5.6123812799924053</v>
          </cell>
          <cell r="DA1199">
            <v>-254.56154483000864</v>
          </cell>
          <cell r="DB1199">
            <v>-3.0417579700006172</v>
          </cell>
          <cell r="DC1199">
            <v>122.57081064002705</v>
          </cell>
          <cell r="DD1199">
            <v>7.3336626799427904</v>
          </cell>
          <cell r="DE1199">
            <v>249.98615996958688</v>
          </cell>
          <cell r="DF1199">
            <v>70.92838991995086</v>
          </cell>
          <cell r="DG1199">
            <v>-79.405119960007141</v>
          </cell>
          <cell r="DH1199">
            <v>18.019106070001726</v>
          </cell>
          <cell r="DI1199">
            <v>-677.68123265000031</v>
          </cell>
          <cell r="DJ1199">
            <v>-30.379188070000964</v>
          </cell>
          <cell r="DK1199">
            <v>-19.477302660001442</v>
          </cell>
          <cell r="DL1199">
            <v>31.417513049964327</v>
          </cell>
          <cell r="DM1199">
            <v>632.67231830995297</v>
          </cell>
          <cell r="DN1199">
            <v>3.140104620004422</v>
          </cell>
          <cell r="DO1199">
            <v>271.89555352996103</v>
          </cell>
          <cell r="DP1199">
            <v>-43.932360149978194</v>
          </cell>
          <cell r="DQ1199">
            <v>72.788377959979698</v>
          </cell>
          <cell r="DR1199">
            <v>-2369.5304697004613</v>
          </cell>
          <cell r="DS1199">
            <v>-117.83281407998584</v>
          </cell>
          <cell r="DT1199">
            <v>-392.63630354001361</v>
          </cell>
          <cell r="DU1199">
            <v>-10.257546129985712</v>
          </cell>
          <cell r="DV1199">
            <v>-276.75800757999968</v>
          </cell>
          <cell r="DW1199">
            <v>-92.785686869989149</v>
          </cell>
          <cell r="DX1199">
            <v>15.445726499994635</v>
          </cell>
          <cell r="DY1199">
            <v>23.580127019929932</v>
          </cell>
          <cell r="DZ1199">
            <v>3.9863369199738372</v>
          </cell>
          <cell r="EA1199">
            <v>-1409.1303984200058</v>
          </cell>
          <cell r="EB1199">
            <v>-236.42353213000752</v>
          </cell>
          <cell r="EC1199">
            <v>1.7819436999561731</v>
          </cell>
          <cell r="ED1199">
            <v>121.49968491008622</v>
          </cell>
          <cell r="EE1199">
            <v>1035.2093512900174</v>
          </cell>
          <cell r="EF1199">
            <v>-45.683538979981677</v>
          </cell>
          <cell r="EG1199">
            <v>453.46848518001207</v>
          </cell>
          <cell r="EH1199">
            <v>-26.094478679995518</v>
          </cell>
          <cell r="EI1199">
            <v>-59.395211829993059</v>
          </cell>
          <cell r="EJ1199">
            <v>-3.121062370002619</v>
          </cell>
          <cell r="EK1199">
            <v>874.39701475000766</v>
          </cell>
          <cell r="EL1199">
            <v>26.305685929983156</v>
          </cell>
          <cell r="EM1199">
            <v>22.802315499953693</v>
          </cell>
          <cell r="EN1199">
            <v>-59.97475425999437</v>
          </cell>
          <cell r="EO1199">
            <v>-129.51486054998531</v>
          </cell>
          <cell r="EP1199">
            <v>-17.967944860021817</v>
          </cell>
          <cell r="EQ1199">
            <v>-1.2298539950279519E-2</v>
          </cell>
          <cell r="ER1199">
            <v>-470.40845413994975</v>
          </cell>
          <cell r="ES1199">
            <v>24.517706720027491</v>
          </cell>
          <cell r="ET1199">
            <v>-352.80403382997611</v>
          </cell>
          <cell r="EU1199">
            <v>-314.15259557001991</v>
          </cell>
          <cell r="EV1199">
            <v>494.80856849000702</v>
          </cell>
          <cell r="EW1199">
            <v>4.3396054799959529</v>
          </cell>
          <cell r="EX1199">
            <v>-32.543863379978575</v>
          </cell>
          <cell r="EY1199">
            <v>-283.41101297998102</v>
          </cell>
          <cell r="EZ1199">
            <v>79.107183450018056</v>
          </cell>
          <cell r="FA1199">
            <v>4.9625855699705426</v>
          </cell>
          <cell r="FB1199">
            <v>-208.9963176799647</v>
          </cell>
          <cell r="FC1199">
            <v>80.114177899988135</v>
          </cell>
          <cell r="FD1199">
            <v>33.649541690014303</v>
          </cell>
          <cell r="FE1199">
            <v>-373.25011505000293</v>
          </cell>
          <cell r="FF1199">
            <v>652.73154224001337</v>
          </cell>
          <cell r="FG1199">
            <v>-94.094651249994058</v>
          </cell>
          <cell r="FH1199">
            <v>12.871010239978204</v>
          </cell>
          <cell r="FI1199">
            <v>-721.79107393000595</v>
          </cell>
          <cell r="FJ1199">
            <v>179.20472429999791</v>
          </cell>
          <cell r="FK1199">
            <v>3.8726443699852098</v>
          </cell>
          <cell r="FL1199">
            <v>-51.517849580006441</v>
          </cell>
          <cell r="FM1199">
            <v>84.29019845003495</v>
          </cell>
          <cell r="FN1199">
            <v>-7.7350645099650137</v>
          </cell>
          <cell r="FO1199">
            <v>-22.766267859973595</v>
          </cell>
          <cell r="FP1199">
            <v>-64.865916170005221</v>
          </cell>
          <cell r="FQ1199">
            <v>-343.44941134998226</v>
          </cell>
          <cell r="FR1199">
            <v>1393.227684230078</v>
          </cell>
          <cell r="FS1199">
            <v>949.93546139000682</v>
          </cell>
          <cell r="FT1199">
            <v>202.03548077003506</v>
          </cell>
          <cell r="FU1199">
            <v>12.887054470003932</v>
          </cell>
          <cell r="FV1199">
            <v>36.080695039992861</v>
          </cell>
          <cell r="FW1199">
            <v>78.217006639992178</v>
          </cell>
          <cell r="FX1199">
            <v>-132.40570421000302</v>
          </cell>
          <cell r="FY1199">
            <v>-31.658182669983944</v>
          </cell>
          <cell r="FZ1199">
            <v>356.9604864299472</v>
          </cell>
          <cell r="GA1199">
            <v>42.496169530029874</v>
          </cell>
          <cell r="GB1199">
            <v>-520.65744039001584</v>
          </cell>
          <cell r="GC1199">
            <v>28.488983280025423</v>
          </cell>
          <cell r="GD1199">
            <v>370.84767394998926</v>
          </cell>
          <cell r="GE1199">
            <v>-245.55428100982681</v>
          </cell>
          <cell r="GF1199">
            <v>-251.13665247004246</v>
          </cell>
          <cell r="GG1199">
            <v>-127.7753415700281</v>
          </cell>
          <cell r="GH1199">
            <v>323.70311084000423</v>
          </cell>
          <cell r="GI1199">
            <v>0</v>
          </cell>
          <cell r="GJ1199">
            <v>631.60181537999597</v>
          </cell>
          <cell r="GK1199">
            <v>-87.950417649990413</v>
          </cell>
          <cell r="GL1199">
            <v>41.529456649994245</v>
          </cell>
          <cell r="GM1199">
            <v>69.103604470030405</v>
          </cell>
          <cell r="GN1199">
            <v>-511.73048024003219</v>
          </cell>
          <cell r="GO1199">
            <v>-17.049383710007532</v>
          </cell>
          <cell r="GP1199">
            <v>-303.39616808996652</v>
          </cell>
          <cell r="GQ1199">
            <v>-12.45382461999543</v>
          </cell>
          <cell r="GR1199">
            <v>347.33401294983923</v>
          </cell>
          <cell r="GS1199">
            <v>510.82206568995025</v>
          </cell>
          <cell r="GT1199">
            <v>-60.753254330003983</v>
          </cell>
          <cell r="GU1199">
            <v>-76.245952010009205</v>
          </cell>
          <cell r="GV1199">
            <v>332.41982912999811</v>
          </cell>
          <cell r="GW1199">
            <v>-0.16720709999208339</v>
          </cell>
          <cell r="GX1199">
            <v>-34.01677142000699</v>
          </cell>
          <cell r="GY1199">
            <v>1492.1389375700091</v>
          </cell>
          <cell r="GZ1199">
            <v>-314.01369085998158</v>
          </cell>
          <cell r="HA1199">
            <v>-641.21652949998679</v>
          </cell>
          <cell r="HB1199">
            <v>-579.20546721000574</v>
          </cell>
          <cell r="HC1199">
            <v>444.50986639998155</v>
          </cell>
          <cell r="HD1199">
            <v>-726.93781341001159</v>
          </cell>
          <cell r="HE1199">
            <v>-248.54181407019496</v>
          </cell>
          <cell r="HF1199">
            <v>-1555.8617975700181</v>
          </cell>
          <cell r="HG1199">
            <v>23.41539843994542</v>
          </cell>
          <cell r="HH1199">
            <v>409.51581984001677</v>
          </cell>
          <cell r="HI1199">
            <v>10.22346128000936</v>
          </cell>
          <cell r="HJ1199">
            <v>76.131105459997343</v>
          </cell>
          <cell r="HK1199">
            <v>754.53966244999901</v>
          </cell>
          <cell r="HL1199">
            <v>2.7676397200266365</v>
          </cell>
          <cell r="HM1199">
            <v>173.90618156999699</v>
          </cell>
          <cell r="HN1199">
            <v>0.40405539999483153</v>
          </cell>
          <cell r="HO1199">
            <v>7.6718814600171754</v>
          </cell>
          <cell r="HP1199">
            <v>-288.04554236994591</v>
          </cell>
          <cell r="HQ1199">
            <v>136.79032024994376</v>
          </cell>
          <cell r="HR1199">
            <v>168.43264970974997</v>
          </cell>
          <cell r="HS1199">
            <v>-281.44887783002923</v>
          </cell>
          <cell r="HT1199">
            <v>-232.84015296003781</v>
          </cell>
          <cell r="HU1199">
            <v>14.594281979996595</v>
          </cell>
          <cell r="HV1199">
            <v>14.431499880003685</v>
          </cell>
          <cell r="HW1199">
            <v>-137.6109064600023</v>
          </cell>
          <cell r="HX1199">
            <v>-2.5315978599683149</v>
          </cell>
          <cell r="HY1199">
            <v>412.09272765999776</v>
          </cell>
          <cell r="HZ1199">
            <v>80.472926449991064</v>
          </cell>
          <cell r="IA1199">
            <v>15.258450480003376</v>
          </cell>
          <cell r="IB1199">
            <v>202.65704788998119</v>
          </cell>
          <cell r="IC1199">
            <v>38.771827639982803</v>
          </cell>
          <cell r="ID1199">
            <v>44.585422839969397</v>
          </cell>
          <cell r="IE1199">
            <v>-29.922042549820617</v>
          </cell>
          <cell r="IF1199">
            <v>-386.03245860995958</v>
          </cell>
          <cell r="IG1199">
            <v>74.359298980009044</v>
          </cell>
          <cell r="IH1199">
            <v>-188.56544412999938</v>
          </cell>
          <cell r="II1199">
            <v>0</v>
          </cell>
          <cell r="IJ1199">
            <v>0</v>
          </cell>
          <cell r="IK1199">
            <v>3.4901514999946812</v>
          </cell>
          <cell r="IL1199">
            <v>18.119414370012237</v>
          </cell>
          <cell r="IM1199">
            <v>150.24934637997649</v>
          </cell>
          <cell r="IN1199">
            <v>30.15026057997602</v>
          </cell>
          <cell r="IO1199">
            <v>7.4175395300262608</v>
          </cell>
          <cell r="IP1199">
            <v>-397.44560433999868</v>
          </cell>
          <cell r="IQ1199">
            <v>658.33545319005498</v>
          </cell>
          <cell r="IR1199">
            <v>5571.3933667798992</v>
          </cell>
          <cell r="IS1199">
            <v>-156.78608927002642</v>
          </cell>
          <cell r="IT1199">
            <v>-2.865158020023955</v>
          </cell>
          <cell r="IU1199">
            <v>10.097665979978046</v>
          </cell>
          <cell r="IV1199">
            <v>1313.5210074200149</v>
          </cell>
          <cell r="IW1199">
            <v>117.92329852998955</v>
          </cell>
          <cell r="IX1199">
            <v>2574.4922211199882</v>
          </cell>
          <cell r="IY1199">
            <v>16.157141749979928</v>
          </cell>
          <cell r="IZ1199">
            <v>811.95460434994311</v>
          </cell>
          <cell r="JA1199">
            <v>5.2575016100308858</v>
          </cell>
          <cell r="JB1199">
            <v>2797.0675682500005</v>
          </cell>
          <cell r="JC1199">
            <v>-1110.1370857999718</v>
          </cell>
          <cell r="JD1199">
            <v>-805.28930914000375</v>
          </cell>
          <cell r="JE1199">
            <v>7869.7131216400303</v>
          </cell>
          <cell r="JF1199">
            <v>440.01037754002027</v>
          </cell>
          <cell r="JG1199">
            <v>460.72588153998367</v>
          </cell>
          <cell r="JH1199">
            <v>795.283012230022</v>
          </cell>
          <cell r="JI1199">
            <v>1906.3315395499958</v>
          </cell>
          <cell r="JJ1199">
            <v>-11.922540339975967</v>
          </cell>
          <cell r="JK1199">
            <v>1238.6381948400085</v>
          </cell>
          <cell r="JL1199">
            <v>434.40923980996013</v>
          </cell>
          <cell r="JM1199">
            <v>2150.902446849941</v>
          </cell>
          <cell r="JN1199">
            <v>317.25153434000094</v>
          </cell>
          <cell r="JO1199">
            <v>64.879703489976237</v>
          </cell>
          <cell r="JP1199">
            <v>-53.910980789980385</v>
          </cell>
          <cell r="JQ1199">
            <v>127.11471257999074</v>
          </cell>
        </row>
        <row r="1200">
          <cell r="D1200" t="str">
            <v>CL_.EX.UTS._.___.Huntington 2 GCV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  <cell r="FA1200">
            <v>0</v>
          </cell>
          <cell r="FB1200">
            <v>0</v>
          </cell>
          <cell r="FC1200">
            <v>0</v>
          </cell>
          <cell r="FD1200">
            <v>0</v>
          </cell>
          <cell r="FE1200">
            <v>0</v>
          </cell>
          <cell r="FF1200">
            <v>0</v>
          </cell>
          <cell r="FG1200">
            <v>0</v>
          </cell>
          <cell r="FH1200">
            <v>0</v>
          </cell>
          <cell r="FI1200">
            <v>0</v>
          </cell>
          <cell r="FJ1200">
            <v>0</v>
          </cell>
          <cell r="FK1200">
            <v>0</v>
          </cell>
          <cell r="FL1200">
            <v>0</v>
          </cell>
          <cell r="FM1200">
            <v>0</v>
          </cell>
          <cell r="FN1200">
            <v>0</v>
          </cell>
          <cell r="FO1200">
            <v>0</v>
          </cell>
          <cell r="FP1200">
            <v>0</v>
          </cell>
          <cell r="FQ1200">
            <v>0</v>
          </cell>
          <cell r="FR1200">
            <v>0</v>
          </cell>
          <cell r="FS1200">
            <v>0</v>
          </cell>
          <cell r="FT1200">
            <v>0</v>
          </cell>
          <cell r="FU1200">
            <v>0</v>
          </cell>
          <cell r="FV1200">
            <v>0</v>
          </cell>
          <cell r="FW1200">
            <v>0</v>
          </cell>
          <cell r="FX1200">
            <v>0</v>
          </cell>
          <cell r="FY1200">
            <v>0</v>
          </cell>
          <cell r="FZ1200">
            <v>0</v>
          </cell>
          <cell r="GA1200">
            <v>0</v>
          </cell>
          <cell r="GB1200">
            <v>0</v>
          </cell>
          <cell r="GC1200">
            <v>0</v>
          </cell>
          <cell r="GD1200">
            <v>0</v>
          </cell>
          <cell r="GE1200">
            <v>0</v>
          </cell>
          <cell r="GF1200">
            <v>0</v>
          </cell>
          <cell r="GG1200">
            <v>0</v>
          </cell>
          <cell r="GH1200">
            <v>0</v>
          </cell>
          <cell r="GI1200">
            <v>0</v>
          </cell>
          <cell r="GJ1200">
            <v>0</v>
          </cell>
          <cell r="GK1200">
            <v>0</v>
          </cell>
          <cell r="GL1200">
            <v>0</v>
          </cell>
          <cell r="GM1200">
            <v>0</v>
          </cell>
          <cell r="GN1200">
            <v>0</v>
          </cell>
          <cell r="GO1200">
            <v>0</v>
          </cell>
          <cell r="GP1200">
            <v>0</v>
          </cell>
          <cell r="GQ1200">
            <v>0</v>
          </cell>
          <cell r="GR1200">
            <v>0</v>
          </cell>
          <cell r="GS1200">
            <v>0</v>
          </cell>
          <cell r="GT1200">
            <v>0</v>
          </cell>
          <cell r="GU1200">
            <v>0</v>
          </cell>
          <cell r="GV1200">
            <v>0</v>
          </cell>
          <cell r="GW1200">
            <v>0</v>
          </cell>
          <cell r="GX1200">
            <v>0</v>
          </cell>
          <cell r="GY1200">
            <v>0</v>
          </cell>
          <cell r="GZ1200">
            <v>0</v>
          </cell>
          <cell r="HA1200">
            <v>0</v>
          </cell>
          <cell r="HB1200">
            <v>0</v>
          </cell>
          <cell r="HC1200">
            <v>0</v>
          </cell>
          <cell r="HD1200">
            <v>0</v>
          </cell>
          <cell r="HE1200">
            <v>0</v>
          </cell>
          <cell r="HF1200">
            <v>0</v>
          </cell>
          <cell r="HG1200">
            <v>0</v>
          </cell>
          <cell r="HH1200">
            <v>0</v>
          </cell>
          <cell r="HI1200">
            <v>0</v>
          </cell>
          <cell r="HJ1200">
            <v>0</v>
          </cell>
          <cell r="HK1200">
            <v>0</v>
          </cell>
          <cell r="HL1200">
            <v>0</v>
          </cell>
          <cell r="HM1200">
            <v>0</v>
          </cell>
          <cell r="HN1200">
            <v>0</v>
          </cell>
          <cell r="HO1200">
            <v>0</v>
          </cell>
          <cell r="HP1200">
            <v>0</v>
          </cell>
          <cell r="HQ1200">
            <v>0</v>
          </cell>
          <cell r="HR1200">
            <v>0</v>
          </cell>
          <cell r="HS1200">
            <v>0</v>
          </cell>
          <cell r="HT1200">
            <v>0</v>
          </cell>
          <cell r="HU1200">
            <v>0</v>
          </cell>
          <cell r="HV1200">
            <v>0</v>
          </cell>
          <cell r="HW1200">
            <v>0</v>
          </cell>
          <cell r="HX1200">
            <v>0</v>
          </cell>
          <cell r="HY1200">
            <v>0</v>
          </cell>
          <cell r="HZ1200">
            <v>0</v>
          </cell>
          <cell r="IA1200">
            <v>0</v>
          </cell>
          <cell r="IB1200">
            <v>0</v>
          </cell>
          <cell r="IC1200">
            <v>0</v>
          </cell>
          <cell r="ID1200">
            <v>0</v>
          </cell>
          <cell r="IE1200">
            <v>0</v>
          </cell>
          <cell r="IF1200">
            <v>0</v>
          </cell>
          <cell r="IG1200">
            <v>0</v>
          </cell>
          <cell r="IH1200">
            <v>0</v>
          </cell>
          <cell r="II1200">
            <v>0</v>
          </cell>
          <cell r="IJ1200">
            <v>0</v>
          </cell>
          <cell r="IK1200">
            <v>0</v>
          </cell>
          <cell r="IL1200">
            <v>0</v>
          </cell>
          <cell r="IM1200">
            <v>0</v>
          </cell>
          <cell r="IN1200">
            <v>0</v>
          </cell>
          <cell r="IO1200">
            <v>0</v>
          </cell>
          <cell r="IP1200">
            <v>0</v>
          </cell>
          <cell r="IQ1200">
            <v>0</v>
          </cell>
          <cell r="IR1200">
            <v>0</v>
          </cell>
          <cell r="IS1200">
            <v>0</v>
          </cell>
          <cell r="IT1200">
            <v>0</v>
          </cell>
          <cell r="IU1200">
            <v>0</v>
          </cell>
          <cell r="IV1200">
            <v>0</v>
          </cell>
          <cell r="IW1200">
            <v>0</v>
          </cell>
          <cell r="IX1200">
            <v>0</v>
          </cell>
          <cell r="IY1200">
            <v>0</v>
          </cell>
          <cell r="IZ1200">
            <v>0</v>
          </cell>
          <cell r="JA1200">
            <v>0</v>
          </cell>
          <cell r="JB1200">
            <v>0</v>
          </cell>
          <cell r="JC1200">
            <v>0</v>
          </cell>
          <cell r="JD1200">
            <v>0</v>
          </cell>
          <cell r="JE1200">
            <v>0</v>
          </cell>
          <cell r="JF1200">
            <v>0</v>
          </cell>
          <cell r="JG1200">
            <v>0</v>
          </cell>
          <cell r="JH1200">
            <v>0</v>
          </cell>
          <cell r="JI1200">
            <v>0</v>
          </cell>
          <cell r="JJ1200">
            <v>0</v>
          </cell>
          <cell r="JK1200">
            <v>0</v>
          </cell>
          <cell r="JL1200">
            <v>0</v>
          </cell>
          <cell r="JM1200">
            <v>0</v>
          </cell>
          <cell r="JN1200">
            <v>0</v>
          </cell>
          <cell r="JO1200">
            <v>0</v>
          </cell>
          <cell r="JP1200">
            <v>0</v>
          </cell>
          <cell r="JQ1200">
            <v>0</v>
          </cell>
        </row>
        <row r="1201">
          <cell r="D1201" t="str">
            <v>CL_.EX.WYE._.___.DaveJohnston 1</v>
          </cell>
          <cell r="F1201">
            <v>-0.10493934999249177</v>
          </cell>
          <cell r="G1201">
            <v>-4.3350860700011253</v>
          </cell>
          <cell r="H1201">
            <v>0</v>
          </cell>
          <cell r="I1201">
            <v>0</v>
          </cell>
          <cell r="J1201">
            <v>2.0183966500044335</v>
          </cell>
          <cell r="K1201">
            <v>0</v>
          </cell>
          <cell r="L1201">
            <v>5.0502377999873715</v>
          </cell>
          <cell r="M1201">
            <v>0</v>
          </cell>
          <cell r="N1201">
            <v>-1.1953708700020798</v>
          </cell>
          <cell r="O1201">
            <v>0</v>
          </cell>
          <cell r="P1201">
            <v>-0.79516881999734323</v>
          </cell>
          <cell r="Q1201">
            <v>0</v>
          </cell>
          <cell r="R1201">
            <v>-518.76216888998169</v>
          </cell>
          <cell r="S1201">
            <v>25.812784530004137</v>
          </cell>
          <cell r="T1201">
            <v>-221.48720959000639</v>
          </cell>
          <cell r="U1201">
            <v>-85.364568350007175</v>
          </cell>
          <cell r="V1201">
            <v>-77.763482269998349</v>
          </cell>
          <cell r="W1201">
            <v>-64.263277329999255</v>
          </cell>
          <cell r="X1201">
            <v>-5.2868758499971591</v>
          </cell>
          <cell r="Y1201">
            <v>-11.027907000003324</v>
          </cell>
          <cell r="Z1201">
            <v>0</v>
          </cell>
          <cell r="AA1201">
            <v>43.726415089993679</v>
          </cell>
          <cell r="AB1201">
            <v>-77.805648399997153</v>
          </cell>
          <cell r="AC1201">
            <v>-42.04931822999788</v>
          </cell>
          <cell r="AD1201">
            <v>-3.2530814899946563</v>
          </cell>
          <cell r="AE1201">
            <v>-3502.4440321997972</v>
          </cell>
          <cell r="AF1201">
            <v>-325.77544663000299</v>
          </cell>
          <cell r="AG1201">
            <v>40.101854070002446</v>
          </cell>
          <cell r="AH1201">
            <v>-155.66327055999136</v>
          </cell>
          <cell r="AI1201">
            <v>-46.725672709999344</v>
          </cell>
          <cell r="AJ1201">
            <v>-1049.0112473199988</v>
          </cell>
          <cell r="AK1201">
            <v>-256.00803866999922</v>
          </cell>
          <cell r="AL1201">
            <v>-495.74012211999798</v>
          </cell>
          <cell r="AM1201">
            <v>0</v>
          </cell>
          <cell r="AN1201">
            <v>-41.861639650007419</v>
          </cell>
          <cell r="AO1201">
            <v>-425.68272330999025</v>
          </cell>
          <cell r="AP1201">
            <v>-372.19850920999306</v>
          </cell>
          <cell r="AQ1201">
            <v>-373.8792160899975</v>
          </cell>
          <cell r="AR1201">
            <v>-456.61946493003052</v>
          </cell>
          <cell r="AS1201">
            <v>0</v>
          </cell>
          <cell r="AT1201">
            <v>-2.6267897200159496</v>
          </cell>
          <cell r="AU1201">
            <v>-81.256347880000249</v>
          </cell>
          <cell r="AV1201">
            <v>-113.15646834999643</v>
          </cell>
          <cell r="AW1201">
            <v>-60.67332396000711</v>
          </cell>
          <cell r="AX1201">
            <v>-103.69681655999739</v>
          </cell>
          <cell r="AY1201">
            <v>25.89904397999635</v>
          </cell>
          <cell r="AZ1201">
            <v>-16.922237539998605</v>
          </cell>
          <cell r="BA1201">
            <v>0</v>
          </cell>
          <cell r="BB1201">
            <v>-17.336500639998121</v>
          </cell>
          <cell r="BC1201">
            <v>-86.850024260005739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  <cell r="FA1201">
            <v>0</v>
          </cell>
          <cell r="FB1201">
            <v>0</v>
          </cell>
          <cell r="FC1201">
            <v>0</v>
          </cell>
          <cell r="FD1201">
            <v>0</v>
          </cell>
          <cell r="FE1201">
            <v>0</v>
          </cell>
          <cell r="FF1201">
            <v>0</v>
          </cell>
          <cell r="FG1201">
            <v>0</v>
          </cell>
          <cell r="FH1201">
            <v>0</v>
          </cell>
          <cell r="FI1201">
            <v>0</v>
          </cell>
          <cell r="FJ1201">
            <v>0</v>
          </cell>
          <cell r="FK1201">
            <v>0</v>
          </cell>
          <cell r="FL1201">
            <v>0</v>
          </cell>
          <cell r="FM1201">
            <v>0</v>
          </cell>
          <cell r="FN1201">
            <v>0</v>
          </cell>
          <cell r="FO1201">
            <v>0</v>
          </cell>
          <cell r="FP1201">
            <v>0</v>
          </cell>
          <cell r="FQ1201">
            <v>0</v>
          </cell>
          <cell r="FR1201">
            <v>0</v>
          </cell>
          <cell r="FS1201">
            <v>0</v>
          </cell>
          <cell r="FT1201">
            <v>0</v>
          </cell>
          <cell r="FU1201">
            <v>0</v>
          </cell>
          <cell r="FV1201">
            <v>0</v>
          </cell>
          <cell r="FW1201">
            <v>0</v>
          </cell>
          <cell r="FX1201">
            <v>0</v>
          </cell>
          <cell r="FY1201">
            <v>0</v>
          </cell>
          <cell r="FZ1201">
            <v>0</v>
          </cell>
          <cell r="GA1201">
            <v>0</v>
          </cell>
          <cell r="GB1201">
            <v>0</v>
          </cell>
          <cell r="GC1201">
            <v>0</v>
          </cell>
          <cell r="GD1201">
            <v>0</v>
          </cell>
          <cell r="GE1201">
            <v>0</v>
          </cell>
          <cell r="GF1201">
            <v>0</v>
          </cell>
          <cell r="GG1201">
            <v>0</v>
          </cell>
          <cell r="GH1201">
            <v>0</v>
          </cell>
          <cell r="GI1201">
            <v>0</v>
          </cell>
          <cell r="GJ1201">
            <v>0</v>
          </cell>
          <cell r="GK1201">
            <v>0</v>
          </cell>
          <cell r="GL1201">
            <v>0</v>
          </cell>
          <cell r="GM1201">
            <v>0</v>
          </cell>
          <cell r="GN1201">
            <v>0</v>
          </cell>
          <cell r="GO1201">
            <v>0</v>
          </cell>
          <cell r="GP1201">
            <v>0</v>
          </cell>
          <cell r="GQ1201">
            <v>0</v>
          </cell>
          <cell r="GR1201">
            <v>0</v>
          </cell>
          <cell r="GS1201">
            <v>0</v>
          </cell>
          <cell r="GT1201">
            <v>0</v>
          </cell>
          <cell r="GU1201">
            <v>0</v>
          </cell>
          <cell r="GV1201">
            <v>0</v>
          </cell>
          <cell r="GW1201">
            <v>0</v>
          </cell>
          <cell r="GX1201">
            <v>0</v>
          </cell>
          <cell r="GY1201">
            <v>0</v>
          </cell>
          <cell r="GZ1201">
            <v>0</v>
          </cell>
          <cell r="HA1201">
            <v>0</v>
          </cell>
          <cell r="HB1201">
            <v>0</v>
          </cell>
          <cell r="HC1201">
            <v>0</v>
          </cell>
          <cell r="HD1201">
            <v>0</v>
          </cell>
          <cell r="HE1201">
            <v>0</v>
          </cell>
          <cell r="HF1201">
            <v>0</v>
          </cell>
          <cell r="HG1201">
            <v>0</v>
          </cell>
          <cell r="HH1201">
            <v>0</v>
          </cell>
          <cell r="HI1201">
            <v>0</v>
          </cell>
          <cell r="HJ1201">
            <v>0</v>
          </cell>
          <cell r="HK1201">
            <v>0</v>
          </cell>
          <cell r="HL1201">
            <v>0</v>
          </cell>
          <cell r="HM1201">
            <v>0</v>
          </cell>
          <cell r="HN1201">
            <v>0</v>
          </cell>
          <cell r="HO1201">
            <v>0</v>
          </cell>
          <cell r="HP1201">
            <v>0</v>
          </cell>
          <cell r="HQ1201">
            <v>0</v>
          </cell>
          <cell r="HR1201">
            <v>0</v>
          </cell>
          <cell r="HS1201">
            <v>0</v>
          </cell>
          <cell r="HT1201">
            <v>0</v>
          </cell>
          <cell r="HU1201">
            <v>0</v>
          </cell>
          <cell r="HV1201">
            <v>0</v>
          </cell>
          <cell r="HW1201">
            <v>0</v>
          </cell>
          <cell r="HX1201">
            <v>0</v>
          </cell>
          <cell r="HY1201">
            <v>0</v>
          </cell>
          <cell r="HZ1201">
            <v>0</v>
          </cell>
          <cell r="IA1201">
            <v>0</v>
          </cell>
          <cell r="IB1201">
            <v>0</v>
          </cell>
          <cell r="IC1201">
            <v>0</v>
          </cell>
          <cell r="ID1201">
            <v>0</v>
          </cell>
          <cell r="IE1201">
            <v>0</v>
          </cell>
          <cell r="IF1201">
            <v>0</v>
          </cell>
          <cell r="IG1201">
            <v>0</v>
          </cell>
          <cell r="IH1201">
            <v>0</v>
          </cell>
          <cell r="II1201">
            <v>0</v>
          </cell>
          <cell r="IJ1201">
            <v>0</v>
          </cell>
          <cell r="IK1201">
            <v>0</v>
          </cell>
          <cell r="IL1201">
            <v>0</v>
          </cell>
          <cell r="IM1201">
            <v>0</v>
          </cell>
          <cell r="IN1201">
            <v>0</v>
          </cell>
          <cell r="IO1201">
            <v>0</v>
          </cell>
          <cell r="IP1201">
            <v>0</v>
          </cell>
          <cell r="IQ1201">
            <v>0</v>
          </cell>
          <cell r="IR1201">
            <v>0</v>
          </cell>
          <cell r="IS1201">
            <v>0</v>
          </cell>
          <cell r="IT1201">
            <v>0</v>
          </cell>
          <cell r="IU1201">
            <v>0</v>
          </cell>
          <cell r="IV1201">
            <v>0</v>
          </cell>
          <cell r="IW1201">
            <v>0</v>
          </cell>
          <cell r="IX1201">
            <v>0</v>
          </cell>
          <cell r="IY1201">
            <v>0</v>
          </cell>
          <cell r="IZ1201">
            <v>0</v>
          </cell>
          <cell r="JA1201">
            <v>0</v>
          </cell>
          <cell r="JB1201">
            <v>0</v>
          </cell>
          <cell r="JC1201">
            <v>0</v>
          </cell>
          <cell r="JD1201">
            <v>0</v>
          </cell>
          <cell r="JE1201">
            <v>0</v>
          </cell>
          <cell r="JF1201">
            <v>0</v>
          </cell>
          <cell r="JG1201">
            <v>0</v>
          </cell>
          <cell r="JH1201">
            <v>0</v>
          </cell>
          <cell r="JI1201">
            <v>0</v>
          </cell>
          <cell r="JJ1201">
            <v>0</v>
          </cell>
          <cell r="JK1201">
            <v>0</v>
          </cell>
          <cell r="JL1201">
            <v>0</v>
          </cell>
          <cell r="JM1201">
            <v>0</v>
          </cell>
          <cell r="JN1201">
            <v>0</v>
          </cell>
          <cell r="JO1201">
            <v>0</v>
          </cell>
          <cell r="JP1201">
            <v>0</v>
          </cell>
          <cell r="JQ1201">
            <v>0</v>
          </cell>
        </row>
        <row r="1202">
          <cell r="D1202" t="str">
            <v>CL_.EX.WYE._.___.DaveJohnston 2</v>
          </cell>
          <cell r="F1202">
            <v>-0.24056182999629527</v>
          </cell>
          <cell r="G1202">
            <v>0</v>
          </cell>
          <cell r="H1202">
            <v>0</v>
          </cell>
          <cell r="I1202">
            <v>2.9267421800032025</v>
          </cell>
          <cell r="J1202">
            <v>0</v>
          </cell>
          <cell r="K1202">
            <v>0</v>
          </cell>
          <cell r="L1202">
            <v>-3.4073010299907764</v>
          </cell>
          <cell r="M1202">
            <v>0</v>
          </cell>
          <cell r="N1202">
            <v>0</v>
          </cell>
          <cell r="O1202">
            <v>0</v>
          </cell>
          <cell r="P1202">
            <v>9.9971657618880272E-9</v>
          </cell>
          <cell r="Q1202">
            <v>8.6000363808125257E-7</v>
          </cell>
          <cell r="R1202">
            <v>-856.58994732995052</v>
          </cell>
          <cell r="S1202">
            <v>-109.59578109000722</v>
          </cell>
          <cell r="T1202">
            <v>-58.530108600003587</v>
          </cell>
          <cell r="U1202">
            <v>-91.824142379999103</v>
          </cell>
          <cell r="V1202">
            <v>-80.89838415000122</v>
          </cell>
          <cell r="W1202">
            <v>-12.767947669999558</v>
          </cell>
          <cell r="X1202">
            <v>-22.399999999994179</v>
          </cell>
          <cell r="Y1202">
            <v>0</v>
          </cell>
          <cell r="Z1202">
            <v>0</v>
          </cell>
          <cell r="AA1202">
            <v>-5.3329151100042509</v>
          </cell>
          <cell r="AB1202">
            <v>-372.9095349400086</v>
          </cell>
          <cell r="AC1202">
            <v>-73.430738100003509</v>
          </cell>
          <cell r="AD1202">
            <v>-28.900395290002052</v>
          </cell>
          <cell r="AE1202">
            <v>-2124.500562910107</v>
          </cell>
          <cell r="AF1202">
            <v>101.43282631999318</v>
          </cell>
          <cell r="AG1202">
            <v>-114.36359966999589</v>
          </cell>
          <cell r="AH1202">
            <v>-422.14018553999631</v>
          </cell>
          <cell r="AI1202">
            <v>-185.38871572000062</v>
          </cell>
          <cell r="AJ1202">
            <v>-232.26557968000998</v>
          </cell>
          <cell r="AK1202">
            <v>-744.73826200000622</v>
          </cell>
          <cell r="AL1202">
            <v>-382.98334372001409</v>
          </cell>
          <cell r="AM1202">
            <v>0</v>
          </cell>
          <cell r="AN1202">
            <v>193.05059653001081</v>
          </cell>
          <cell r="AO1202">
            <v>18.782639500001096</v>
          </cell>
          <cell r="AP1202">
            <v>-223.03854692999448</v>
          </cell>
          <cell r="AQ1202">
            <v>-132.8483919999926</v>
          </cell>
          <cell r="AR1202">
            <v>-1371.0636564599117</v>
          </cell>
          <cell r="AS1202">
            <v>0</v>
          </cell>
          <cell r="AT1202">
            <v>-156.5851111699958</v>
          </cell>
          <cell r="AU1202">
            <v>-548.38791014999879</v>
          </cell>
          <cell r="AV1202">
            <v>-40.445179380003538</v>
          </cell>
          <cell r="AW1202">
            <v>-87.918045040009019</v>
          </cell>
          <cell r="AX1202">
            <v>-43.773303120011406</v>
          </cell>
          <cell r="AY1202">
            <v>-0.65812883999024052</v>
          </cell>
          <cell r="AZ1202">
            <v>0</v>
          </cell>
          <cell r="BA1202">
            <v>0</v>
          </cell>
          <cell r="BB1202">
            <v>-304.51039279998804</v>
          </cell>
          <cell r="BC1202">
            <v>-188.78558595999493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  <cell r="FA1202">
            <v>0</v>
          </cell>
          <cell r="FB1202">
            <v>0</v>
          </cell>
          <cell r="FC1202">
            <v>0</v>
          </cell>
          <cell r="FD1202">
            <v>0</v>
          </cell>
          <cell r="FE1202">
            <v>0</v>
          </cell>
          <cell r="FF1202">
            <v>0</v>
          </cell>
          <cell r="FG1202">
            <v>0</v>
          </cell>
          <cell r="FH1202">
            <v>0</v>
          </cell>
          <cell r="FI1202">
            <v>0</v>
          </cell>
          <cell r="FJ1202">
            <v>0</v>
          </cell>
          <cell r="FK1202">
            <v>0</v>
          </cell>
          <cell r="FL1202">
            <v>0</v>
          </cell>
          <cell r="FM1202">
            <v>0</v>
          </cell>
          <cell r="FN1202">
            <v>0</v>
          </cell>
          <cell r="FO1202">
            <v>0</v>
          </cell>
          <cell r="FP1202">
            <v>0</v>
          </cell>
          <cell r="FQ1202">
            <v>0</v>
          </cell>
          <cell r="FR1202">
            <v>0</v>
          </cell>
          <cell r="FS1202">
            <v>0</v>
          </cell>
          <cell r="FT1202">
            <v>0</v>
          </cell>
          <cell r="FU1202">
            <v>0</v>
          </cell>
          <cell r="FV1202">
            <v>0</v>
          </cell>
          <cell r="FW1202">
            <v>0</v>
          </cell>
          <cell r="FX1202">
            <v>0</v>
          </cell>
          <cell r="FY1202">
            <v>0</v>
          </cell>
          <cell r="FZ1202">
            <v>0</v>
          </cell>
          <cell r="GA1202">
            <v>0</v>
          </cell>
          <cell r="GB1202">
            <v>0</v>
          </cell>
          <cell r="GC1202">
            <v>0</v>
          </cell>
          <cell r="GD1202">
            <v>0</v>
          </cell>
          <cell r="GE1202">
            <v>0</v>
          </cell>
          <cell r="GF1202">
            <v>0</v>
          </cell>
          <cell r="GG1202">
            <v>0</v>
          </cell>
          <cell r="GH1202">
            <v>0</v>
          </cell>
          <cell r="GI1202">
            <v>0</v>
          </cell>
          <cell r="GJ1202">
            <v>0</v>
          </cell>
          <cell r="GK1202">
            <v>0</v>
          </cell>
          <cell r="GL1202">
            <v>0</v>
          </cell>
          <cell r="GM1202">
            <v>0</v>
          </cell>
          <cell r="GN1202">
            <v>0</v>
          </cell>
          <cell r="GO1202">
            <v>0</v>
          </cell>
          <cell r="GP1202">
            <v>0</v>
          </cell>
          <cell r="GQ1202">
            <v>0</v>
          </cell>
          <cell r="GR1202">
            <v>0</v>
          </cell>
          <cell r="GS1202">
            <v>0</v>
          </cell>
          <cell r="GT1202">
            <v>0</v>
          </cell>
          <cell r="GU1202">
            <v>0</v>
          </cell>
          <cell r="GV1202">
            <v>0</v>
          </cell>
          <cell r="GW1202">
            <v>0</v>
          </cell>
          <cell r="GX1202">
            <v>0</v>
          </cell>
          <cell r="GY1202">
            <v>0</v>
          </cell>
          <cell r="GZ1202">
            <v>0</v>
          </cell>
          <cell r="HA1202">
            <v>0</v>
          </cell>
          <cell r="HB1202">
            <v>0</v>
          </cell>
          <cell r="HC1202">
            <v>0</v>
          </cell>
          <cell r="HD1202">
            <v>0</v>
          </cell>
          <cell r="HE1202">
            <v>0</v>
          </cell>
          <cell r="HF1202">
            <v>0</v>
          </cell>
          <cell r="HG1202">
            <v>0</v>
          </cell>
          <cell r="HH1202">
            <v>0</v>
          </cell>
          <cell r="HI1202">
            <v>0</v>
          </cell>
          <cell r="HJ1202">
            <v>0</v>
          </cell>
          <cell r="HK1202">
            <v>0</v>
          </cell>
          <cell r="HL1202">
            <v>0</v>
          </cell>
          <cell r="HM1202">
            <v>0</v>
          </cell>
          <cell r="HN1202">
            <v>0</v>
          </cell>
          <cell r="HO1202">
            <v>0</v>
          </cell>
          <cell r="HP1202">
            <v>0</v>
          </cell>
          <cell r="HQ1202">
            <v>0</v>
          </cell>
          <cell r="HR1202">
            <v>0</v>
          </cell>
          <cell r="HS1202">
            <v>0</v>
          </cell>
          <cell r="HT1202">
            <v>0</v>
          </cell>
          <cell r="HU1202">
            <v>0</v>
          </cell>
          <cell r="HV1202">
            <v>0</v>
          </cell>
          <cell r="HW1202">
            <v>0</v>
          </cell>
          <cell r="HX1202">
            <v>0</v>
          </cell>
          <cell r="HY1202">
            <v>0</v>
          </cell>
          <cell r="HZ1202">
            <v>0</v>
          </cell>
          <cell r="IA1202">
            <v>0</v>
          </cell>
          <cell r="IB1202">
            <v>0</v>
          </cell>
          <cell r="IC1202">
            <v>0</v>
          </cell>
          <cell r="ID1202">
            <v>0</v>
          </cell>
          <cell r="IE1202">
            <v>0</v>
          </cell>
          <cell r="IF1202">
            <v>0</v>
          </cell>
          <cell r="IG1202">
            <v>0</v>
          </cell>
          <cell r="IH1202">
            <v>0</v>
          </cell>
          <cell r="II1202">
            <v>0</v>
          </cell>
          <cell r="IJ1202">
            <v>0</v>
          </cell>
          <cell r="IK1202">
            <v>0</v>
          </cell>
          <cell r="IL1202">
            <v>0</v>
          </cell>
          <cell r="IM1202">
            <v>0</v>
          </cell>
          <cell r="IN1202">
            <v>0</v>
          </cell>
          <cell r="IO1202">
            <v>0</v>
          </cell>
          <cell r="IP1202">
            <v>0</v>
          </cell>
          <cell r="IQ1202">
            <v>0</v>
          </cell>
          <cell r="IR1202">
            <v>0</v>
          </cell>
          <cell r="IS1202">
            <v>0</v>
          </cell>
          <cell r="IT1202">
            <v>0</v>
          </cell>
          <cell r="IU1202">
            <v>0</v>
          </cell>
          <cell r="IV1202">
            <v>0</v>
          </cell>
          <cell r="IW1202">
            <v>0</v>
          </cell>
          <cell r="IX1202">
            <v>0</v>
          </cell>
          <cell r="IY1202">
            <v>0</v>
          </cell>
          <cell r="IZ1202">
            <v>0</v>
          </cell>
          <cell r="JA1202">
            <v>0</v>
          </cell>
          <cell r="JB1202">
            <v>0</v>
          </cell>
          <cell r="JC1202">
            <v>0</v>
          </cell>
          <cell r="JD1202">
            <v>0</v>
          </cell>
          <cell r="JE1202">
            <v>0</v>
          </cell>
          <cell r="JF1202">
            <v>0</v>
          </cell>
          <cell r="JG1202">
            <v>0</v>
          </cell>
          <cell r="JH1202">
            <v>0</v>
          </cell>
          <cell r="JI1202">
            <v>0</v>
          </cell>
          <cell r="JJ1202">
            <v>0</v>
          </cell>
          <cell r="JK1202">
            <v>0</v>
          </cell>
          <cell r="JL1202">
            <v>0</v>
          </cell>
          <cell r="JM1202">
            <v>0</v>
          </cell>
          <cell r="JN1202">
            <v>0</v>
          </cell>
          <cell r="JO1202">
            <v>0</v>
          </cell>
          <cell r="JP1202">
            <v>0</v>
          </cell>
          <cell r="JQ1202">
            <v>0</v>
          </cell>
        </row>
        <row r="1203">
          <cell r="D1203" t="str">
            <v>CL_.EX.WYE._.___.DaveJohnston 3</v>
          </cell>
          <cell r="F1203">
            <v>-11.0780842499953</v>
          </cell>
          <cell r="G1203">
            <v>-2.2488949995022267E-2</v>
          </cell>
          <cell r="H1203">
            <v>-18.630155859995284</v>
          </cell>
          <cell r="I1203">
            <v>-23.341713919988251</v>
          </cell>
          <cell r="J1203">
            <v>-2.4488404899893794</v>
          </cell>
          <cell r="K1203">
            <v>0</v>
          </cell>
          <cell r="L1203">
            <v>7.6075909699866315</v>
          </cell>
          <cell r="M1203">
            <v>0</v>
          </cell>
          <cell r="N1203">
            <v>0</v>
          </cell>
          <cell r="O1203">
            <v>-1.1078343600020162</v>
          </cell>
          <cell r="P1203">
            <v>-3.7428737200098112</v>
          </cell>
          <cell r="Q1203">
            <v>0</v>
          </cell>
          <cell r="R1203">
            <v>-6286.5724957601633</v>
          </cell>
          <cell r="S1203">
            <v>-531.00232024998695</v>
          </cell>
          <cell r="T1203">
            <v>-344.88387224001053</v>
          </cell>
          <cell r="U1203">
            <v>-3137.7277266299934</v>
          </cell>
          <cell r="V1203">
            <v>-139.01637475003372</v>
          </cell>
          <cell r="W1203">
            <v>-1045.7665265299875</v>
          </cell>
          <cell r="X1203">
            <v>-215.8963959300163</v>
          </cell>
          <cell r="Y1203">
            <v>-71.859274959992035</v>
          </cell>
          <cell r="Z1203">
            <v>0</v>
          </cell>
          <cell r="AA1203">
            <v>-28.406784810009412</v>
          </cell>
          <cell r="AB1203">
            <v>-470.67271328998322</v>
          </cell>
          <cell r="AC1203">
            <v>-276.91717676000553</v>
          </cell>
          <cell r="AD1203">
            <v>-24.423329609984648</v>
          </cell>
          <cell r="AE1203">
            <v>-2460.1943039596081</v>
          </cell>
          <cell r="AF1203">
            <v>-125.62857927000732</v>
          </cell>
          <cell r="AG1203">
            <v>-318.70324183000776</v>
          </cell>
          <cell r="AH1203">
            <v>-150.62909406999825</v>
          </cell>
          <cell r="AI1203">
            <v>-31.165992940004799</v>
          </cell>
          <cell r="AJ1203">
            <v>-379.61532601997897</v>
          </cell>
          <cell r="AK1203">
            <v>-523.09555893995275</v>
          </cell>
          <cell r="AL1203">
            <v>-108.97438525001053</v>
          </cell>
          <cell r="AM1203">
            <v>-220.28659084999526</v>
          </cell>
          <cell r="AN1203">
            <v>-398.58652685000561</v>
          </cell>
          <cell r="AO1203">
            <v>-411.40614006000396</v>
          </cell>
          <cell r="AP1203">
            <v>5.3271277700114297</v>
          </cell>
          <cell r="AQ1203">
            <v>202.5700043499819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  <cell r="FA1203">
            <v>0</v>
          </cell>
          <cell r="FB1203">
            <v>0</v>
          </cell>
          <cell r="FC1203">
            <v>0</v>
          </cell>
          <cell r="FD1203">
            <v>0</v>
          </cell>
          <cell r="FE1203">
            <v>0</v>
          </cell>
          <cell r="FF1203">
            <v>0</v>
          </cell>
          <cell r="FG1203">
            <v>0</v>
          </cell>
          <cell r="FH1203">
            <v>0</v>
          </cell>
          <cell r="FI1203">
            <v>0</v>
          </cell>
          <cell r="FJ1203">
            <v>0</v>
          </cell>
          <cell r="FK1203">
            <v>0</v>
          </cell>
          <cell r="FL1203">
            <v>0</v>
          </cell>
          <cell r="FM1203">
            <v>0</v>
          </cell>
          <cell r="FN1203">
            <v>0</v>
          </cell>
          <cell r="FO1203">
            <v>0</v>
          </cell>
          <cell r="FP1203">
            <v>0</v>
          </cell>
          <cell r="FQ1203">
            <v>0</v>
          </cell>
          <cell r="FR1203">
            <v>0</v>
          </cell>
          <cell r="FS1203">
            <v>0</v>
          </cell>
          <cell r="FT1203">
            <v>0</v>
          </cell>
          <cell r="FU1203">
            <v>0</v>
          </cell>
          <cell r="FV1203">
            <v>0</v>
          </cell>
          <cell r="FW1203">
            <v>0</v>
          </cell>
          <cell r="FX1203">
            <v>0</v>
          </cell>
          <cell r="FY1203">
            <v>0</v>
          </cell>
          <cell r="FZ1203">
            <v>0</v>
          </cell>
          <cell r="GA1203">
            <v>0</v>
          </cell>
          <cell r="GB1203">
            <v>0</v>
          </cell>
          <cell r="GC1203">
            <v>0</v>
          </cell>
          <cell r="GD1203">
            <v>0</v>
          </cell>
          <cell r="GE1203">
            <v>0</v>
          </cell>
          <cell r="GF1203">
            <v>0</v>
          </cell>
          <cell r="GG1203">
            <v>0</v>
          </cell>
          <cell r="GH1203">
            <v>0</v>
          </cell>
          <cell r="GI1203">
            <v>0</v>
          </cell>
          <cell r="GJ1203">
            <v>0</v>
          </cell>
          <cell r="GK1203">
            <v>0</v>
          </cell>
          <cell r="GL1203">
            <v>0</v>
          </cell>
          <cell r="GM1203">
            <v>0</v>
          </cell>
          <cell r="GN1203">
            <v>0</v>
          </cell>
          <cell r="GO1203">
            <v>0</v>
          </cell>
          <cell r="GP1203">
            <v>0</v>
          </cell>
          <cell r="GQ1203">
            <v>0</v>
          </cell>
          <cell r="GR1203">
            <v>0</v>
          </cell>
          <cell r="GS1203">
            <v>0</v>
          </cell>
          <cell r="GT1203">
            <v>0</v>
          </cell>
          <cell r="GU1203">
            <v>0</v>
          </cell>
          <cell r="GV1203">
            <v>0</v>
          </cell>
          <cell r="GW1203">
            <v>0</v>
          </cell>
          <cell r="GX1203">
            <v>0</v>
          </cell>
          <cell r="GY1203">
            <v>0</v>
          </cell>
          <cell r="GZ1203">
            <v>0</v>
          </cell>
          <cell r="HA1203">
            <v>0</v>
          </cell>
          <cell r="HB1203">
            <v>0</v>
          </cell>
          <cell r="HC1203">
            <v>0</v>
          </cell>
          <cell r="HD1203">
            <v>0</v>
          </cell>
          <cell r="HE1203">
            <v>0</v>
          </cell>
          <cell r="HF1203">
            <v>0</v>
          </cell>
          <cell r="HG1203">
            <v>0</v>
          </cell>
          <cell r="HH1203">
            <v>0</v>
          </cell>
          <cell r="HI1203">
            <v>0</v>
          </cell>
          <cell r="HJ1203">
            <v>0</v>
          </cell>
          <cell r="HK1203">
            <v>0</v>
          </cell>
          <cell r="HL1203">
            <v>0</v>
          </cell>
          <cell r="HM1203">
            <v>0</v>
          </cell>
          <cell r="HN1203">
            <v>0</v>
          </cell>
          <cell r="HO1203">
            <v>0</v>
          </cell>
          <cell r="HP1203">
            <v>0</v>
          </cell>
          <cell r="HQ1203">
            <v>0</v>
          </cell>
          <cell r="HR1203">
            <v>0</v>
          </cell>
          <cell r="HS1203">
            <v>0</v>
          </cell>
          <cell r="HT1203">
            <v>0</v>
          </cell>
          <cell r="HU1203">
            <v>0</v>
          </cell>
          <cell r="HV1203">
            <v>0</v>
          </cell>
          <cell r="HW1203">
            <v>0</v>
          </cell>
          <cell r="HX1203">
            <v>0</v>
          </cell>
          <cell r="HY1203">
            <v>0</v>
          </cell>
          <cell r="HZ1203">
            <v>0</v>
          </cell>
          <cell r="IA1203">
            <v>0</v>
          </cell>
          <cell r="IB1203">
            <v>0</v>
          </cell>
          <cell r="IC1203">
            <v>0</v>
          </cell>
          <cell r="ID1203">
            <v>0</v>
          </cell>
          <cell r="IE1203">
            <v>0</v>
          </cell>
          <cell r="IF1203">
            <v>0</v>
          </cell>
          <cell r="IG1203">
            <v>0</v>
          </cell>
          <cell r="IH1203">
            <v>0</v>
          </cell>
          <cell r="II1203">
            <v>0</v>
          </cell>
          <cell r="IJ1203">
            <v>0</v>
          </cell>
          <cell r="IK1203">
            <v>0</v>
          </cell>
          <cell r="IL1203">
            <v>0</v>
          </cell>
          <cell r="IM1203">
            <v>0</v>
          </cell>
          <cell r="IN1203">
            <v>0</v>
          </cell>
          <cell r="IO1203">
            <v>0</v>
          </cell>
          <cell r="IP1203">
            <v>0</v>
          </cell>
          <cell r="IQ1203">
            <v>0</v>
          </cell>
          <cell r="IR1203">
            <v>0</v>
          </cell>
          <cell r="IS1203">
            <v>0</v>
          </cell>
          <cell r="IT1203">
            <v>0</v>
          </cell>
          <cell r="IU1203">
            <v>0</v>
          </cell>
          <cell r="IV1203">
            <v>0</v>
          </cell>
          <cell r="IW1203">
            <v>0</v>
          </cell>
          <cell r="IX1203">
            <v>0</v>
          </cell>
          <cell r="IY1203">
            <v>0</v>
          </cell>
          <cell r="IZ1203">
            <v>0</v>
          </cell>
          <cell r="JA1203">
            <v>0</v>
          </cell>
          <cell r="JB1203">
            <v>0</v>
          </cell>
          <cell r="JC1203">
            <v>0</v>
          </cell>
          <cell r="JD1203">
            <v>0</v>
          </cell>
          <cell r="JE1203">
            <v>0</v>
          </cell>
          <cell r="JF1203">
            <v>0</v>
          </cell>
          <cell r="JG1203">
            <v>0</v>
          </cell>
          <cell r="JH1203">
            <v>0</v>
          </cell>
          <cell r="JI1203">
            <v>0</v>
          </cell>
          <cell r="JJ1203">
            <v>0</v>
          </cell>
          <cell r="JK1203">
            <v>0</v>
          </cell>
          <cell r="JL1203">
            <v>0</v>
          </cell>
          <cell r="JM1203">
            <v>0</v>
          </cell>
          <cell r="JN1203">
            <v>0</v>
          </cell>
          <cell r="JO1203">
            <v>0</v>
          </cell>
          <cell r="JP1203">
            <v>0</v>
          </cell>
          <cell r="JQ1203">
            <v>0</v>
          </cell>
        </row>
        <row r="1204">
          <cell r="D1204" t="str">
            <v>CL_.EX.WYE._.___.DaveJohnston 4</v>
          </cell>
          <cell r="F1204">
            <v>42.021321020001778</v>
          </cell>
          <cell r="G1204">
            <v>0.38087048998568207</v>
          </cell>
          <cell r="H1204">
            <v>249.2223907400039</v>
          </cell>
          <cell r="I1204">
            <v>-2.4678237700136378</v>
          </cell>
          <cell r="J1204">
            <v>0.395245129999239</v>
          </cell>
          <cell r="K1204">
            <v>0</v>
          </cell>
          <cell r="L1204">
            <v>-36.88613389004604</v>
          </cell>
          <cell r="M1204">
            <v>0</v>
          </cell>
          <cell r="N1204">
            <v>0</v>
          </cell>
          <cell r="O1204">
            <v>-1.2823059980291873E-2</v>
          </cell>
          <cell r="P1204">
            <v>0.15450314999907278</v>
          </cell>
          <cell r="Q1204">
            <v>31.106660759978695</v>
          </cell>
          <cell r="R1204">
            <v>-3005.6824786500074</v>
          </cell>
          <cell r="S1204">
            <v>278.70364700999926</v>
          </cell>
          <cell r="T1204">
            <v>-331.53875652002171</v>
          </cell>
          <cell r="U1204">
            <v>576.51229882999905</v>
          </cell>
          <cell r="V1204">
            <v>-5.4600000000004201E-2</v>
          </cell>
          <cell r="W1204">
            <v>0</v>
          </cell>
          <cell r="X1204">
            <v>-729.27136809003423</v>
          </cell>
          <cell r="Y1204">
            <v>-101.65984133997699</v>
          </cell>
          <cell r="Z1204">
            <v>-5.3905359900090843</v>
          </cell>
          <cell r="AA1204">
            <v>-425.78061662000255</v>
          </cell>
          <cell r="AB1204">
            <v>-824.38134975999128</v>
          </cell>
          <cell r="AC1204">
            <v>-416.17821872000059</v>
          </cell>
          <cell r="AD1204">
            <v>-1026.6431374500389</v>
          </cell>
          <cell r="AE1204">
            <v>-5647.9250587900169</v>
          </cell>
          <cell r="AF1204">
            <v>-558.92205019001267</v>
          </cell>
          <cell r="AG1204">
            <v>-1561.9415598900086</v>
          </cell>
          <cell r="AH1204">
            <v>-458.38423568001599</v>
          </cell>
          <cell r="AI1204">
            <v>-245.7997027800011</v>
          </cell>
          <cell r="AJ1204">
            <v>-142.4405809599848</v>
          </cell>
          <cell r="AK1204">
            <v>-610.5848545700137</v>
          </cell>
          <cell r="AL1204">
            <v>-67.6322915799974</v>
          </cell>
          <cell r="AM1204">
            <v>0</v>
          </cell>
          <cell r="AN1204">
            <v>-424.78621012004442</v>
          </cell>
          <cell r="AO1204">
            <v>-831.86003986996366</v>
          </cell>
          <cell r="AP1204">
            <v>-14.128693250007927</v>
          </cell>
          <cell r="AQ1204">
            <v>-731.44483990001027</v>
          </cell>
          <cell r="AR1204">
            <v>-2364.6082623295952</v>
          </cell>
          <cell r="AS1204">
            <v>0</v>
          </cell>
          <cell r="AT1204">
            <v>325.25828463998914</v>
          </cell>
          <cell r="AU1204">
            <v>-137.36733355998877</v>
          </cell>
          <cell r="AV1204">
            <v>-370.47907005998422</v>
          </cell>
          <cell r="AW1204">
            <v>-671.33327269001893</v>
          </cell>
          <cell r="AX1204">
            <v>-608.12719200004358</v>
          </cell>
          <cell r="AY1204">
            <v>-218.27421747997869</v>
          </cell>
          <cell r="AZ1204">
            <v>9.6492244100081734</v>
          </cell>
          <cell r="BA1204">
            <v>0</v>
          </cell>
          <cell r="BB1204">
            <v>-304.66797134996159</v>
          </cell>
          <cell r="BC1204">
            <v>-389.23400493999361</v>
          </cell>
          <cell r="BD1204">
            <v>-3.2709300008718856E-2</v>
          </cell>
          <cell r="BE1204">
            <v>-1794.5226115803234</v>
          </cell>
          <cell r="BF1204">
            <v>0</v>
          </cell>
          <cell r="BG1204">
            <v>-41.169047050003428</v>
          </cell>
          <cell r="BH1204">
            <v>-269.06886155999382</v>
          </cell>
          <cell r="BI1204">
            <v>-443.98542772000656</v>
          </cell>
          <cell r="BJ1204">
            <v>-28.528529339993838</v>
          </cell>
          <cell r="BK1204">
            <v>-10.991845260025002</v>
          </cell>
          <cell r="BL1204">
            <v>0</v>
          </cell>
          <cell r="BM1204">
            <v>-96.71719147998374</v>
          </cell>
          <cell r="BN1204">
            <v>-615.3345989100053</v>
          </cell>
          <cell r="BO1204">
            <v>20.100559649989009</v>
          </cell>
          <cell r="BP1204">
            <v>-308.82766991003882</v>
          </cell>
          <cell r="BQ1204">
            <v>0</v>
          </cell>
          <cell r="BR1204">
            <v>-2422.5920957899652</v>
          </cell>
          <cell r="BS1204">
            <v>-0.52803292003227398</v>
          </cell>
          <cell r="BT1204">
            <v>-39.373168190009892</v>
          </cell>
          <cell r="BU1204">
            <v>-379.97917968998081</v>
          </cell>
          <cell r="BV1204">
            <v>-5.4599999999997095E-2</v>
          </cell>
          <cell r="BW1204">
            <v>-282.44894781000039</v>
          </cell>
          <cell r="BX1204">
            <v>-520.36742634998518</v>
          </cell>
          <cell r="BY1204">
            <v>0</v>
          </cell>
          <cell r="BZ1204">
            <v>0</v>
          </cell>
          <cell r="CA1204">
            <v>-869.37237173999893</v>
          </cell>
          <cell r="CB1204">
            <v>-330.4683690899983</v>
          </cell>
          <cell r="CC1204">
            <v>0</v>
          </cell>
          <cell r="CD1204">
            <v>0</v>
          </cell>
          <cell r="CE1204">
            <v>-2854.0231161101256</v>
          </cell>
          <cell r="CF1204">
            <v>-18.866011970007094</v>
          </cell>
          <cell r="CG1204">
            <v>0</v>
          </cell>
          <cell r="CH1204">
            <v>-2.1930668499553576</v>
          </cell>
          <cell r="CI1204">
            <v>-6.2085925200372003</v>
          </cell>
          <cell r="CJ1204">
            <v>-2698.0201380800136</v>
          </cell>
          <cell r="CK1204">
            <v>-141.50153546000365</v>
          </cell>
          <cell r="CL1204">
            <v>0</v>
          </cell>
          <cell r="CM1204">
            <v>9.5736729999771342E-2</v>
          </cell>
          <cell r="CN1204">
            <v>0</v>
          </cell>
          <cell r="CO1204">
            <v>12.670492039993405</v>
          </cell>
          <cell r="CP1204">
            <v>0</v>
          </cell>
          <cell r="CQ1204">
            <v>0</v>
          </cell>
          <cell r="CR1204">
            <v>138.87811206979677</v>
          </cell>
          <cell r="CS1204">
            <v>0</v>
          </cell>
          <cell r="CT1204">
            <v>140.88557356997626</v>
          </cell>
          <cell r="CU1204">
            <v>24.507549999980256</v>
          </cell>
          <cell r="CV1204">
            <v>1.1033619986847043E-2</v>
          </cell>
          <cell r="CW1204">
            <v>-1.9506700016791001E-2</v>
          </cell>
          <cell r="CX1204">
            <v>-20.15110247003031</v>
          </cell>
          <cell r="CY1204">
            <v>-0.15659992999280803</v>
          </cell>
          <cell r="CZ1204">
            <v>0.84852925999439321</v>
          </cell>
          <cell r="DA1204">
            <v>0.10999988002004102</v>
          </cell>
          <cell r="DB1204">
            <v>-7.1573651599755976</v>
          </cell>
          <cell r="DC1204">
            <v>0</v>
          </cell>
          <cell r="DD1204">
            <v>0</v>
          </cell>
          <cell r="DE1204">
            <v>2552.0959322599228</v>
          </cell>
          <cell r="DF1204">
            <v>-9.9055170999781694</v>
          </cell>
          <cell r="DG1204">
            <v>52.478831159998663</v>
          </cell>
          <cell r="DH1204">
            <v>2403.1285993600031</v>
          </cell>
          <cell r="DI1204">
            <v>-9.5040512300038245</v>
          </cell>
          <cell r="DJ1204">
            <v>9.0305247500073165</v>
          </cell>
          <cell r="DK1204">
            <v>1.5185618000105023</v>
          </cell>
          <cell r="DL1204">
            <v>0</v>
          </cell>
          <cell r="DM1204">
            <v>0</v>
          </cell>
          <cell r="DN1204">
            <v>36.538098229997559</v>
          </cell>
          <cell r="DO1204">
            <v>37.874189890018897</v>
          </cell>
          <cell r="DP1204">
            <v>30.936695399985183</v>
          </cell>
          <cell r="DQ1204">
            <v>0</v>
          </cell>
          <cell r="DR1204">
            <v>251.73172676982358</v>
          </cell>
          <cell r="DS1204">
            <v>-23.305217559973244</v>
          </cell>
          <cell r="DT1204">
            <v>-0.35870114003773779</v>
          </cell>
          <cell r="DU1204">
            <v>41.564322510006605</v>
          </cell>
          <cell r="DV1204">
            <v>3.9656828699953621</v>
          </cell>
          <cell r="DW1204">
            <v>0</v>
          </cell>
          <cell r="DX1204">
            <v>99.529674260003958</v>
          </cell>
          <cell r="DY1204">
            <v>0</v>
          </cell>
          <cell r="DZ1204">
            <v>0</v>
          </cell>
          <cell r="EA1204">
            <v>-6.9973079982446507E-2</v>
          </cell>
          <cell r="EB1204">
            <v>150.80526744999224</v>
          </cell>
          <cell r="EC1204">
            <v>0</v>
          </cell>
          <cell r="ED1204">
            <v>-20.399328540006536</v>
          </cell>
          <cell r="EE1204">
            <v>-996.78885967005044</v>
          </cell>
          <cell r="EF1204">
            <v>-7.9542787399841473</v>
          </cell>
          <cell r="EG1204">
            <v>-983.05032111000037</v>
          </cell>
          <cell r="EH1204">
            <v>5.5752059099904727</v>
          </cell>
          <cell r="EI1204">
            <v>-0.71267239996814169</v>
          </cell>
          <cell r="EJ1204">
            <v>2.2224953599943547</v>
          </cell>
          <cell r="EK1204">
            <v>5.6513806300063152</v>
          </cell>
          <cell r="EL1204">
            <v>-7.7759003033861518E-4</v>
          </cell>
          <cell r="EM1204">
            <v>11.147483139997348</v>
          </cell>
          <cell r="EN1204">
            <v>-81.978506199986441</v>
          </cell>
          <cell r="EO1204">
            <v>68.085751470003743</v>
          </cell>
          <cell r="EP1204">
            <v>-15.774620140000479</v>
          </cell>
          <cell r="EQ1204">
            <v>0</v>
          </cell>
          <cell r="ER1204">
            <v>295.5144680198282</v>
          </cell>
          <cell r="ES1204">
            <v>9.4353858200192917</v>
          </cell>
          <cell r="ET1204">
            <v>46.200190679985099</v>
          </cell>
          <cell r="EU1204">
            <v>0.29055386999971233</v>
          </cell>
          <cell r="EV1204">
            <v>2.1564964299905114</v>
          </cell>
          <cell r="EW1204">
            <v>1.5921150299982401</v>
          </cell>
          <cell r="EX1204">
            <v>231.26581115002045</v>
          </cell>
          <cell r="EY1204">
            <v>0.71251215998199768</v>
          </cell>
          <cell r="EZ1204">
            <v>-0.13255008999840356</v>
          </cell>
          <cell r="FA1204">
            <v>-8.6175025900010951</v>
          </cell>
          <cell r="FB1204">
            <v>30.8080816300062</v>
          </cell>
          <cell r="FC1204">
            <v>-18.196626070013735</v>
          </cell>
          <cell r="FD1204">
            <v>0</v>
          </cell>
          <cell r="FE1204">
            <v>727.86741156992503</v>
          </cell>
          <cell r="FF1204">
            <v>-98.837709889980033</v>
          </cell>
          <cell r="FG1204">
            <v>21.155805379996309</v>
          </cell>
          <cell r="FH1204">
            <v>10.278792710072594</v>
          </cell>
          <cell r="FI1204">
            <v>749.83871106000151</v>
          </cell>
          <cell r="FJ1204">
            <v>21.746099050011253</v>
          </cell>
          <cell r="FK1204">
            <v>1.8869563799817115</v>
          </cell>
          <cell r="FL1204">
            <v>6.1387335099861957</v>
          </cell>
          <cell r="FM1204">
            <v>-3.171499993186444E-4</v>
          </cell>
          <cell r="FN1204">
            <v>14.209971820004284</v>
          </cell>
          <cell r="FO1204">
            <v>1.4503687100077514</v>
          </cell>
          <cell r="FP1204">
            <v>0</v>
          </cell>
          <cell r="FQ1204">
            <v>-1.0011717677116394E-8</v>
          </cell>
          <cell r="FR1204">
            <v>429.2648219098337</v>
          </cell>
          <cell r="FS1204">
            <v>-0.28538183000637218</v>
          </cell>
          <cell r="FT1204">
            <v>0.25125765001575928</v>
          </cell>
          <cell r="FU1204">
            <v>19.001514060015325</v>
          </cell>
          <cell r="FV1204">
            <v>1.8112113299866905</v>
          </cell>
          <cell r="FW1204">
            <v>2.4261447399985627</v>
          </cell>
          <cell r="FX1204">
            <v>6.6391701900283806</v>
          </cell>
          <cell r="FY1204">
            <v>7.2298838199931197</v>
          </cell>
          <cell r="FZ1204">
            <v>0</v>
          </cell>
          <cell r="GA1204">
            <v>14.765025970002171</v>
          </cell>
          <cell r="GB1204">
            <v>377.39892887999304</v>
          </cell>
          <cell r="GC1204">
            <v>2.7067099974374287E-2</v>
          </cell>
          <cell r="GD1204">
            <v>0</v>
          </cell>
          <cell r="GE1204">
            <v>40.920576150296256</v>
          </cell>
          <cell r="GF1204">
            <v>-2.7191286099841818</v>
          </cell>
          <cell r="GG1204">
            <v>19.3860702499951</v>
          </cell>
          <cell r="GH1204">
            <v>5.8649447799834888</v>
          </cell>
          <cell r="GI1204">
            <v>9.5230115799931809</v>
          </cell>
          <cell r="GJ1204">
            <v>0</v>
          </cell>
          <cell r="GK1204">
            <v>6.2380054100067355</v>
          </cell>
          <cell r="GL1204">
            <v>6.8280421700328588</v>
          </cell>
          <cell r="GM1204">
            <v>18.588680919987382</v>
          </cell>
          <cell r="GN1204">
            <v>0</v>
          </cell>
          <cell r="GO1204">
            <v>16.549767190008424</v>
          </cell>
          <cell r="GP1204">
            <v>-39.338817529991502</v>
          </cell>
          <cell r="GQ1204">
            <v>-1.0011717677116394E-8</v>
          </cell>
          <cell r="GR1204">
            <v>-310.25623002019711</v>
          </cell>
          <cell r="GS1204">
            <v>69.327274609997403</v>
          </cell>
          <cell r="GT1204">
            <v>3.3980671499739401</v>
          </cell>
          <cell r="GU1204">
            <v>5.1468809800135205</v>
          </cell>
          <cell r="GV1204">
            <v>4.0800000000000836E-2</v>
          </cell>
          <cell r="GW1204">
            <v>0</v>
          </cell>
          <cell r="GX1204">
            <v>28.599963209970156</v>
          </cell>
          <cell r="GY1204">
            <v>-436.04450178000843</v>
          </cell>
          <cell r="GZ1204">
            <v>0</v>
          </cell>
          <cell r="HA1204">
            <v>0.13685056997928768</v>
          </cell>
          <cell r="HB1204">
            <v>18.829230490024202</v>
          </cell>
          <cell r="HC1204">
            <v>0.92725572999916039</v>
          </cell>
          <cell r="HD1204">
            <v>-0.61805098000331782</v>
          </cell>
          <cell r="HE1204">
            <v>65.621555970050395</v>
          </cell>
          <cell r="HF1204">
            <v>0.3276289900240954</v>
          </cell>
          <cell r="HG1204">
            <v>-33.56975348998094</v>
          </cell>
          <cell r="HH1204">
            <v>4.0397555300150998</v>
          </cell>
          <cell r="HI1204">
            <v>-56.606962940015364</v>
          </cell>
          <cell r="HJ1204">
            <v>3.5299948399915593</v>
          </cell>
          <cell r="HK1204">
            <v>32.411307349975687</v>
          </cell>
          <cell r="HL1204">
            <v>7.0599883899849374</v>
          </cell>
          <cell r="HM1204">
            <v>39.199148140003672</v>
          </cell>
          <cell r="HN1204">
            <v>65.250101999990875</v>
          </cell>
          <cell r="HO1204">
            <v>9.5929416200087871</v>
          </cell>
          <cell r="HP1204">
            <v>-5.6125944599916693</v>
          </cell>
          <cell r="HQ1204">
            <v>0</v>
          </cell>
          <cell r="HR1204">
            <v>253.85926607018337</v>
          </cell>
          <cell r="HS1204">
            <v>0</v>
          </cell>
          <cell r="HT1204">
            <v>1.3005796399957035</v>
          </cell>
          <cell r="HU1204">
            <v>5.7367462799593341</v>
          </cell>
          <cell r="HV1204">
            <v>11.492344530037371</v>
          </cell>
          <cell r="HW1204">
            <v>7.6395159800013062</v>
          </cell>
          <cell r="HX1204">
            <v>17.36586145000183</v>
          </cell>
          <cell r="HY1204">
            <v>7.8199742899741977</v>
          </cell>
          <cell r="HZ1204">
            <v>0</v>
          </cell>
          <cell r="IA1204">
            <v>0</v>
          </cell>
          <cell r="IB1204">
            <v>202.5042439000099</v>
          </cell>
          <cell r="IC1204">
            <v>0</v>
          </cell>
          <cell r="ID1204">
            <v>0</v>
          </cell>
          <cell r="IE1204">
            <v>-314.20044339029118</v>
          </cell>
          <cell r="IF1204">
            <v>0</v>
          </cell>
          <cell r="IG1204">
            <v>38.011400000017602</v>
          </cell>
          <cell r="IH1204">
            <v>8.5404301200178452</v>
          </cell>
          <cell r="II1204">
            <v>-627.4028167000215</v>
          </cell>
          <cell r="IJ1204">
            <v>265.89300293997803</v>
          </cell>
          <cell r="IK1204">
            <v>10.387328510027146</v>
          </cell>
          <cell r="IL1204">
            <v>8.5399719199631363</v>
          </cell>
          <cell r="IM1204">
            <v>0</v>
          </cell>
          <cell r="IN1204">
            <v>-18.169760179996956</v>
          </cell>
          <cell r="IO1204">
            <v>0</v>
          </cell>
          <cell r="IP1204">
            <v>0</v>
          </cell>
          <cell r="IQ1204">
            <v>0</v>
          </cell>
          <cell r="IR1204">
            <v>220.62859639991075</v>
          </cell>
          <cell r="IS1204">
            <v>0</v>
          </cell>
          <cell r="IT1204">
            <v>0</v>
          </cell>
          <cell r="IU1204">
            <v>14.426812630030327</v>
          </cell>
          <cell r="IV1204">
            <v>0</v>
          </cell>
          <cell r="IW1204">
            <v>0.99376895000023069</v>
          </cell>
          <cell r="IX1204">
            <v>72.613975579995895</v>
          </cell>
          <cell r="IY1204">
            <v>4.6399847400025465</v>
          </cell>
          <cell r="IZ1204">
            <v>0</v>
          </cell>
          <cell r="JA1204">
            <v>0</v>
          </cell>
          <cell r="JB1204">
            <v>106.89289982998162</v>
          </cell>
          <cell r="JC1204">
            <v>0</v>
          </cell>
          <cell r="JD1204">
            <v>21.061154669994721</v>
          </cell>
          <cell r="JE1204">
            <v>3265.8638874299359</v>
          </cell>
          <cell r="JF1204">
            <v>12.746484610019252</v>
          </cell>
          <cell r="JG1204">
            <v>86.685414739971748</v>
          </cell>
          <cell r="JH1204">
            <v>-75.419398169964552</v>
          </cell>
          <cell r="JI1204">
            <v>386.38537237001583</v>
          </cell>
          <cell r="JJ1204">
            <v>356.56096325999533</v>
          </cell>
          <cell r="JK1204">
            <v>1394.7672932999849</v>
          </cell>
          <cell r="JL1204">
            <v>652.40182416001335</v>
          </cell>
          <cell r="JM1204">
            <v>0</v>
          </cell>
          <cell r="JN1204">
            <v>0</v>
          </cell>
          <cell r="JO1204">
            <v>440.49359567000647</v>
          </cell>
          <cell r="JP1204">
            <v>11.242337489966303</v>
          </cell>
          <cell r="JQ1204">
            <v>0</v>
          </cell>
        </row>
        <row r="1205">
          <cell r="D1205" t="str">
            <v>CL_.EX.WYE._.___.DaveJohnston 4 GCV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  <cell r="FA1205">
            <v>0</v>
          </cell>
          <cell r="FB1205">
            <v>0</v>
          </cell>
          <cell r="FC1205">
            <v>0</v>
          </cell>
          <cell r="FD1205">
            <v>0</v>
          </cell>
          <cell r="FE1205">
            <v>0</v>
          </cell>
          <cell r="FF1205">
            <v>0</v>
          </cell>
          <cell r="FG1205">
            <v>0</v>
          </cell>
          <cell r="FH1205">
            <v>0</v>
          </cell>
          <cell r="FI1205">
            <v>0</v>
          </cell>
          <cell r="FJ1205">
            <v>0</v>
          </cell>
          <cell r="FK1205">
            <v>0</v>
          </cell>
          <cell r="FL1205">
            <v>0</v>
          </cell>
          <cell r="FM1205">
            <v>0</v>
          </cell>
          <cell r="FN1205">
            <v>0</v>
          </cell>
          <cell r="FO1205">
            <v>0</v>
          </cell>
          <cell r="FP1205">
            <v>0</v>
          </cell>
          <cell r="FQ1205">
            <v>0</v>
          </cell>
          <cell r="FR1205">
            <v>0</v>
          </cell>
          <cell r="FS1205">
            <v>0</v>
          </cell>
          <cell r="FT1205">
            <v>0</v>
          </cell>
          <cell r="FU1205">
            <v>0</v>
          </cell>
          <cell r="FV1205">
            <v>0</v>
          </cell>
          <cell r="FW1205">
            <v>0</v>
          </cell>
          <cell r="FX1205">
            <v>0</v>
          </cell>
          <cell r="FY1205">
            <v>0</v>
          </cell>
          <cell r="FZ1205">
            <v>0</v>
          </cell>
          <cell r="GA1205">
            <v>0</v>
          </cell>
          <cell r="GB1205">
            <v>0</v>
          </cell>
          <cell r="GC1205">
            <v>0</v>
          </cell>
          <cell r="GD1205">
            <v>0</v>
          </cell>
          <cell r="GE1205">
            <v>0</v>
          </cell>
          <cell r="GF1205">
            <v>0</v>
          </cell>
          <cell r="GG1205">
            <v>0</v>
          </cell>
          <cell r="GH1205">
            <v>0</v>
          </cell>
          <cell r="GI1205">
            <v>0</v>
          </cell>
          <cell r="GJ1205">
            <v>0</v>
          </cell>
          <cell r="GK1205">
            <v>0</v>
          </cell>
          <cell r="GL1205">
            <v>0</v>
          </cell>
          <cell r="GM1205">
            <v>0</v>
          </cell>
          <cell r="GN1205">
            <v>0</v>
          </cell>
          <cell r="GO1205">
            <v>0</v>
          </cell>
          <cell r="GP1205">
            <v>0</v>
          </cell>
          <cell r="GQ1205">
            <v>0</v>
          </cell>
          <cell r="GR1205">
            <v>0</v>
          </cell>
          <cell r="GS1205">
            <v>0</v>
          </cell>
          <cell r="GT1205">
            <v>0</v>
          </cell>
          <cell r="GU1205">
            <v>0</v>
          </cell>
          <cell r="GV1205">
            <v>0</v>
          </cell>
          <cell r="GW1205">
            <v>0</v>
          </cell>
          <cell r="GX1205">
            <v>0</v>
          </cell>
          <cell r="GY1205">
            <v>0</v>
          </cell>
          <cell r="GZ1205">
            <v>0</v>
          </cell>
          <cell r="HA1205">
            <v>0</v>
          </cell>
          <cell r="HB1205">
            <v>0</v>
          </cell>
          <cell r="HC1205">
            <v>0</v>
          </cell>
          <cell r="HD1205">
            <v>0</v>
          </cell>
          <cell r="HE1205">
            <v>0</v>
          </cell>
          <cell r="HF1205">
            <v>0</v>
          </cell>
          <cell r="HG1205">
            <v>0</v>
          </cell>
          <cell r="HH1205">
            <v>0</v>
          </cell>
          <cell r="HI1205">
            <v>0</v>
          </cell>
          <cell r="HJ1205">
            <v>0</v>
          </cell>
          <cell r="HK1205">
            <v>0</v>
          </cell>
          <cell r="HL1205">
            <v>0</v>
          </cell>
          <cell r="HM1205">
            <v>0</v>
          </cell>
          <cell r="HN1205">
            <v>0</v>
          </cell>
          <cell r="HO1205">
            <v>0</v>
          </cell>
          <cell r="HP1205">
            <v>0</v>
          </cell>
          <cell r="HQ1205">
            <v>0</v>
          </cell>
          <cell r="HR1205">
            <v>0</v>
          </cell>
          <cell r="HS1205">
            <v>0</v>
          </cell>
          <cell r="HT1205">
            <v>0</v>
          </cell>
          <cell r="HU1205">
            <v>0</v>
          </cell>
          <cell r="HV1205">
            <v>0</v>
          </cell>
          <cell r="HW1205">
            <v>0</v>
          </cell>
          <cell r="HX1205">
            <v>0</v>
          </cell>
          <cell r="HY1205">
            <v>0</v>
          </cell>
          <cell r="HZ1205">
            <v>0</v>
          </cell>
          <cell r="IA1205">
            <v>0</v>
          </cell>
          <cell r="IB1205">
            <v>0</v>
          </cell>
          <cell r="IC1205">
            <v>0</v>
          </cell>
          <cell r="ID1205">
            <v>0</v>
          </cell>
          <cell r="IE1205">
            <v>0</v>
          </cell>
          <cell r="IF1205">
            <v>0</v>
          </cell>
          <cell r="IG1205">
            <v>0</v>
          </cell>
          <cell r="IH1205">
            <v>0</v>
          </cell>
          <cell r="II1205">
            <v>0</v>
          </cell>
          <cell r="IJ1205">
            <v>0</v>
          </cell>
          <cell r="IK1205">
            <v>0</v>
          </cell>
          <cell r="IL1205">
            <v>0</v>
          </cell>
          <cell r="IM1205">
            <v>0</v>
          </cell>
          <cell r="IN1205">
            <v>0</v>
          </cell>
          <cell r="IO1205">
            <v>0</v>
          </cell>
          <cell r="IP1205">
            <v>0</v>
          </cell>
          <cell r="IQ1205">
            <v>0</v>
          </cell>
          <cell r="IR1205">
            <v>0</v>
          </cell>
          <cell r="IS1205">
            <v>0</v>
          </cell>
          <cell r="IT1205">
            <v>0</v>
          </cell>
          <cell r="IU1205">
            <v>0</v>
          </cell>
          <cell r="IV1205">
            <v>0</v>
          </cell>
          <cell r="IW1205">
            <v>0</v>
          </cell>
          <cell r="IX1205">
            <v>0</v>
          </cell>
          <cell r="IY1205">
            <v>0</v>
          </cell>
          <cell r="IZ1205">
            <v>0</v>
          </cell>
          <cell r="JA1205">
            <v>0</v>
          </cell>
          <cell r="JB1205">
            <v>0</v>
          </cell>
          <cell r="JC1205">
            <v>0</v>
          </cell>
          <cell r="JD1205">
            <v>0</v>
          </cell>
          <cell r="JE1205">
            <v>0</v>
          </cell>
          <cell r="JF1205">
            <v>0</v>
          </cell>
          <cell r="JG1205">
            <v>0</v>
          </cell>
          <cell r="JH1205">
            <v>0</v>
          </cell>
          <cell r="JI1205">
            <v>0</v>
          </cell>
          <cell r="JJ1205">
            <v>0</v>
          </cell>
          <cell r="JK1205">
            <v>0</v>
          </cell>
          <cell r="JL1205">
            <v>0</v>
          </cell>
          <cell r="JM1205">
            <v>0</v>
          </cell>
          <cell r="JN1205">
            <v>0</v>
          </cell>
          <cell r="JO1205">
            <v>0</v>
          </cell>
          <cell r="JP1205">
            <v>0</v>
          </cell>
          <cell r="JQ1205">
            <v>0</v>
          </cell>
        </row>
        <row r="1206">
          <cell r="D1206" t="str">
            <v>CL_.EX.WYE._.___.Wyodak</v>
          </cell>
          <cell r="F1206">
            <v>9.259139999630861E-2</v>
          </cell>
          <cell r="G1206">
            <v>-18.302242370002205</v>
          </cell>
          <cell r="H1206">
            <v>0</v>
          </cell>
          <cell r="I1206">
            <v>117.20442164999258</v>
          </cell>
          <cell r="J1206">
            <v>-312.24528611000278</v>
          </cell>
          <cell r="K1206">
            <v>-413.63113971000712</v>
          </cell>
          <cell r="L1206">
            <v>-161.7454519400053</v>
          </cell>
          <cell r="M1206">
            <v>1.0011717677116394E-8</v>
          </cell>
          <cell r="N1206">
            <v>5.5511297799821477</v>
          </cell>
          <cell r="O1206">
            <v>0</v>
          </cell>
          <cell r="P1206">
            <v>0.8844553899980383</v>
          </cell>
          <cell r="Q1206">
            <v>-2.2999665816314518E-7</v>
          </cell>
          <cell r="R1206">
            <v>-7922.3020553400274</v>
          </cell>
          <cell r="S1206">
            <v>119.24150350999844</v>
          </cell>
          <cell r="T1206">
            <v>-135.50759879000543</v>
          </cell>
          <cell r="U1206">
            <v>-594.8747904899792</v>
          </cell>
          <cell r="V1206">
            <v>-1386.6947483099793</v>
          </cell>
          <cell r="W1206">
            <v>-1722.3764728100214</v>
          </cell>
          <cell r="X1206">
            <v>-80.578429119996144</v>
          </cell>
          <cell r="Y1206">
            <v>-3568.0682997100084</v>
          </cell>
          <cell r="Z1206">
            <v>0</v>
          </cell>
          <cell r="AA1206">
            <v>0</v>
          </cell>
          <cell r="AB1206">
            <v>-47.505042770000728</v>
          </cell>
          <cell r="AC1206">
            <v>-443.68432146002306</v>
          </cell>
          <cell r="AD1206">
            <v>-62.253855390001263</v>
          </cell>
          <cell r="AE1206">
            <v>-4119.4024809398688</v>
          </cell>
          <cell r="AF1206">
            <v>-435.43899092001084</v>
          </cell>
          <cell r="AG1206">
            <v>-490.44845753001573</v>
          </cell>
          <cell r="AH1206">
            <v>-879.17473899999459</v>
          </cell>
          <cell r="AI1206">
            <v>-101.58441628000219</v>
          </cell>
          <cell r="AJ1206">
            <v>-890.15231365000363</v>
          </cell>
          <cell r="AK1206">
            <v>-1162.6396717400057</v>
          </cell>
          <cell r="AL1206">
            <v>-59.59616832001484</v>
          </cell>
          <cell r="AM1206">
            <v>0</v>
          </cell>
          <cell r="AN1206">
            <v>-25.38600908999797</v>
          </cell>
          <cell r="AO1206">
            <v>-14.031667230003222</v>
          </cell>
          <cell r="AP1206">
            <v>-53.41997353998886</v>
          </cell>
          <cell r="AQ1206">
            <v>-7.5300736400022288</v>
          </cell>
          <cell r="AR1206">
            <v>-3355.1058391996194</v>
          </cell>
          <cell r="AS1206">
            <v>0</v>
          </cell>
          <cell r="AT1206">
            <v>420.81399717001477</v>
          </cell>
          <cell r="AU1206">
            <v>-1111.6760052799946</v>
          </cell>
          <cell r="AV1206">
            <v>641.99906337000721</v>
          </cell>
          <cell r="AW1206">
            <v>-1654.5201761700155</v>
          </cell>
          <cell r="AX1206">
            <v>-296.07676555999205</v>
          </cell>
          <cell r="AY1206">
            <v>-212.17636196000967</v>
          </cell>
          <cell r="AZ1206">
            <v>-225.47087598999497</v>
          </cell>
          <cell r="BA1206">
            <v>-466.46253675996559</v>
          </cell>
          <cell r="BB1206">
            <v>-320.18464066000161</v>
          </cell>
          <cell r="BC1206">
            <v>-131.35153735999484</v>
          </cell>
          <cell r="BD1206">
            <v>0</v>
          </cell>
          <cell r="BE1206">
            <v>-4917.2068024398759</v>
          </cell>
          <cell r="BF1206">
            <v>-86.291331110012834</v>
          </cell>
          <cell r="BG1206">
            <v>-17.650283550014137</v>
          </cell>
          <cell r="BH1206">
            <v>-2411.8770554200019</v>
          </cell>
          <cell r="BI1206">
            <v>-27.116813019980327</v>
          </cell>
          <cell r="BJ1206">
            <v>-216.47884778998559</v>
          </cell>
          <cell r="BK1206">
            <v>-75.798999789985828</v>
          </cell>
          <cell r="BL1206">
            <v>-21.946648399985861</v>
          </cell>
          <cell r="BM1206">
            <v>-8.0502404699800536</v>
          </cell>
          <cell r="BN1206">
            <v>-92.585523499990813</v>
          </cell>
          <cell r="BO1206">
            <v>-1955.0132719300018</v>
          </cell>
          <cell r="BP1206">
            <v>-4.3977874600095674</v>
          </cell>
          <cell r="BQ1206">
            <v>0</v>
          </cell>
          <cell r="BR1206">
            <v>-2575.3313219305128</v>
          </cell>
          <cell r="BS1206">
            <v>44.812382210002397</v>
          </cell>
          <cell r="BT1206">
            <v>64.977242579989252</v>
          </cell>
          <cell r="BU1206">
            <v>-543.09358983000857</v>
          </cell>
          <cell r="BV1206">
            <v>-405.04738876997726</v>
          </cell>
          <cell r="BW1206">
            <v>-193.53258029998688</v>
          </cell>
          <cell r="BX1206">
            <v>-650.94443909998517</v>
          </cell>
          <cell r="BY1206">
            <v>0</v>
          </cell>
          <cell r="BZ1206">
            <v>0</v>
          </cell>
          <cell r="CA1206">
            <v>-12.585347429994727</v>
          </cell>
          <cell r="CB1206">
            <v>-884.01524027001869</v>
          </cell>
          <cell r="CC1206">
            <v>8.8777859986294061E-2</v>
          </cell>
          <cell r="CD1206">
            <v>4.0088611199898878</v>
          </cell>
          <cell r="CE1206">
            <v>-224.30003604991361</v>
          </cell>
          <cell r="CF1206">
            <v>0</v>
          </cell>
          <cell r="CG1206">
            <v>-3.5215129988500848E-2</v>
          </cell>
          <cell r="CH1206">
            <v>-2.5751139997737482E-2</v>
          </cell>
          <cell r="CI1206">
            <v>-0.25643608000245877</v>
          </cell>
          <cell r="CJ1206">
            <v>-0.47375870999530889</v>
          </cell>
          <cell r="CK1206">
            <v>-164.06560000000172</v>
          </cell>
          <cell r="CL1206">
            <v>0</v>
          </cell>
          <cell r="CM1206">
            <v>0</v>
          </cell>
          <cell r="CN1206">
            <v>-0.47011463998933323</v>
          </cell>
          <cell r="CO1206">
            <v>-58.97316034999676</v>
          </cell>
          <cell r="CP1206">
            <v>0</v>
          </cell>
          <cell r="CQ1206">
            <v>0</v>
          </cell>
          <cell r="CR1206">
            <v>237.39772543008439</v>
          </cell>
          <cell r="CS1206">
            <v>0</v>
          </cell>
          <cell r="CT1206">
            <v>-169.23808799999824</v>
          </cell>
          <cell r="CU1206">
            <v>-0.76223436002328526</v>
          </cell>
          <cell r="CV1206">
            <v>8.5016999219078571E-4</v>
          </cell>
          <cell r="CW1206">
            <v>-2.5770001229830086E-5</v>
          </cell>
          <cell r="CX1206">
            <v>266.04674889000307</v>
          </cell>
          <cell r="CY1206">
            <v>0</v>
          </cell>
          <cell r="CZ1206">
            <v>0</v>
          </cell>
          <cell r="DA1206">
            <v>-1.5872360003413633E-2</v>
          </cell>
          <cell r="DB1206">
            <v>140.64883510999789</v>
          </cell>
          <cell r="DC1206">
            <v>0.71751175000099465</v>
          </cell>
          <cell r="DD1206">
            <v>0</v>
          </cell>
          <cell r="DE1206">
            <v>-1822.9819242502563</v>
          </cell>
          <cell r="DF1206">
            <v>50.196158339997055</v>
          </cell>
          <cell r="DG1206">
            <v>19.982185910033877</v>
          </cell>
          <cell r="DH1206">
            <v>-2151.9174274699762</v>
          </cell>
          <cell r="DI1206">
            <v>226.35028490997502</v>
          </cell>
          <cell r="DJ1206">
            <v>1.5373381999816047</v>
          </cell>
          <cell r="DK1206">
            <v>56.1608807699522</v>
          </cell>
          <cell r="DL1206">
            <v>0.72684031000244431</v>
          </cell>
          <cell r="DM1206">
            <v>0.72782264003762975</v>
          </cell>
          <cell r="DN1206">
            <v>3.2633922000241</v>
          </cell>
          <cell r="DO1206">
            <v>4.5778779100073734</v>
          </cell>
          <cell r="DP1206">
            <v>-34.587277970014839</v>
          </cell>
          <cell r="DQ1206">
            <v>0</v>
          </cell>
          <cell r="DR1206">
            <v>-154.83618702017702</v>
          </cell>
          <cell r="DS1206">
            <v>-0.40924924999126233</v>
          </cell>
          <cell r="DT1206">
            <v>0.81453741001314484</v>
          </cell>
          <cell r="DU1206">
            <v>-258.28157914000622</v>
          </cell>
          <cell r="DV1206">
            <v>-25.955358570005046</v>
          </cell>
          <cell r="DW1206">
            <v>5.7084121899824822</v>
          </cell>
          <cell r="DX1206">
            <v>1.0219093899941072</v>
          </cell>
          <cell r="DY1206">
            <v>0.40138175000902265</v>
          </cell>
          <cell r="DZ1206">
            <v>0.92137167000328191</v>
          </cell>
          <cell r="EA1206">
            <v>11.645933719963068</v>
          </cell>
          <cell r="EB1206">
            <v>22.018954550017952</v>
          </cell>
          <cell r="EC1206">
            <v>3.2684157700277865</v>
          </cell>
          <cell r="ED1206">
            <v>84.009083490003832</v>
          </cell>
          <cell r="EE1206">
            <v>-37.310380859998986</v>
          </cell>
          <cell r="EF1206">
            <v>-3.4930249996250495E-2</v>
          </cell>
          <cell r="EG1206">
            <v>-14.562455120016239</v>
          </cell>
          <cell r="EH1206">
            <v>-75.751197560006403</v>
          </cell>
          <cell r="EI1206">
            <v>2.7477228999923682</v>
          </cell>
          <cell r="EJ1206">
            <v>5.6272535099997185</v>
          </cell>
          <cell r="EK1206">
            <v>7.0031914299761411</v>
          </cell>
          <cell r="EL1206">
            <v>6.0928735100023914</v>
          </cell>
          <cell r="EM1206">
            <v>-86.016518120013643</v>
          </cell>
          <cell r="EN1206">
            <v>8.3270932000014</v>
          </cell>
          <cell r="EO1206">
            <v>87.413840949986479</v>
          </cell>
          <cell r="EP1206">
            <v>21.842744690016843</v>
          </cell>
          <cell r="EQ1206">
            <v>0</v>
          </cell>
          <cell r="ER1206">
            <v>467.50362419011071</v>
          </cell>
          <cell r="ES1206">
            <v>-21.042183780009509</v>
          </cell>
          <cell r="ET1206">
            <v>50.952986780030187</v>
          </cell>
          <cell r="EU1206">
            <v>5.5961428100126795</v>
          </cell>
          <cell r="EV1206">
            <v>0.6485524800082203</v>
          </cell>
          <cell r="EW1206">
            <v>5.3789347699930659</v>
          </cell>
          <cell r="EX1206">
            <v>10.229212910024216</v>
          </cell>
          <cell r="EY1206">
            <v>3.2999885500030359</v>
          </cell>
          <cell r="EZ1206">
            <v>0.10661633993731812</v>
          </cell>
          <cell r="FA1206">
            <v>6.7266804300015792</v>
          </cell>
          <cell r="FB1206">
            <v>7.4367160099936882</v>
          </cell>
          <cell r="FC1206">
            <v>398.16997689002892</v>
          </cell>
          <cell r="FD1206">
            <v>0</v>
          </cell>
          <cell r="FE1206">
            <v>-860.85428722016513</v>
          </cell>
          <cell r="FF1206">
            <v>0</v>
          </cell>
          <cell r="FG1206">
            <v>7.79660322998825</v>
          </cell>
          <cell r="FH1206">
            <v>32.489489909930853</v>
          </cell>
          <cell r="FI1206">
            <v>-962.38644625997404</v>
          </cell>
          <cell r="FJ1206">
            <v>18.434027430004789</v>
          </cell>
          <cell r="FK1206">
            <v>22.418958239999483</v>
          </cell>
          <cell r="FL1206">
            <v>0.1194216700096149</v>
          </cell>
          <cell r="FM1206">
            <v>4.7940105300222058</v>
          </cell>
          <cell r="FN1206">
            <v>11.280240030027926</v>
          </cell>
          <cell r="FO1206">
            <v>0.54049042999395169</v>
          </cell>
          <cell r="FP1206">
            <v>4.0755676999979187</v>
          </cell>
          <cell r="FQ1206">
            <v>-0.41665012999146711</v>
          </cell>
          <cell r="FR1206">
            <v>74.986701409798115</v>
          </cell>
          <cell r="FS1206">
            <v>-0.1498451899678912</v>
          </cell>
          <cell r="FT1206">
            <v>1.7456128099875059</v>
          </cell>
          <cell r="FU1206">
            <v>1.3514011600054801</v>
          </cell>
          <cell r="FV1206">
            <v>2.3871829000127036</v>
          </cell>
          <cell r="FW1206">
            <v>1.9818505599832861</v>
          </cell>
          <cell r="FX1206">
            <v>49.492095870009507</v>
          </cell>
          <cell r="FY1206">
            <v>0</v>
          </cell>
          <cell r="FZ1206">
            <v>25.54348095000023</v>
          </cell>
          <cell r="GA1206">
            <v>0</v>
          </cell>
          <cell r="GB1206">
            <v>0</v>
          </cell>
          <cell r="GC1206">
            <v>0</v>
          </cell>
          <cell r="GD1206">
            <v>-7.3650776499853237</v>
          </cell>
          <cell r="GE1206">
            <v>83.418984510237351</v>
          </cell>
          <cell r="GF1206">
            <v>8.5174605300126132</v>
          </cell>
          <cell r="GG1206">
            <v>10.804892820015084</v>
          </cell>
          <cell r="GH1206">
            <v>22.364434040035121</v>
          </cell>
          <cell r="GI1206">
            <v>-10.664854319998994</v>
          </cell>
          <cell r="GJ1206">
            <v>16.253230689995689</v>
          </cell>
          <cell r="GK1206">
            <v>18.569630939993658</v>
          </cell>
          <cell r="GL1206">
            <v>5.5799806200084276</v>
          </cell>
          <cell r="GM1206">
            <v>2.7950300000084098</v>
          </cell>
          <cell r="GN1206">
            <v>-11.852054339979077</v>
          </cell>
          <cell r="GO1206">
            <v>12.844615180016262</v>
          </cell>
          <cell r="GP1206">
            <v>8.2066183500282932</v>
          </cell>
          <cell r="GQ1206">
            <v>0</v>
          </cell>
          <cell r="GR1206">
            <v>-194.04752158978954</v>
          </cell>
          <cell r="GS1206">
            <v>-449.27660263000871</v>
          </cell>
          <cell r="GT1206">
            <v>110.38294158001372</v>
          </cell>
          <cell r="GU1206">
            <v>5.0471071000065422</v>
          </cell>
          <cell r="GV1206">
            <v>0</v>
          </cell>
          <cell r="GW1206">
            <v>3.182319510000525</v>
          </cell>
          <cell r="GX1206">
            <v>40.387295109976549</v>
          </cell>
          <cell r="GY1206">
            <v>5.4294726899970556</v>
          </cell>
          <cell r="GZ1206">
            <v>0</v>
          </cell>
          <cell r="HA1206">
            <v>0</v>
          </cell>
          <cell r="HB1206">
            <v>62.665484959987225</v>
          </cell>
          <cell r="HC1206">
            <v>0</v>
          </cell>
          <cell r="HD1206">
            <v>28.134460090004723</v>
          </cell>
          <cell r="HE1206">
            <v>-370.32391889998689</v>
          </cell>
          <cell r="HF1206">
            <v>-3.7460084699996514</v>
          </cell>
          <cell r="HG1206">
            <v>6.4705880009569228E-2</v>
          </cell>
          <cell r="HH1206">
            <v>12.686292610014789</v>
          </cell>
          <cell r="HI1206">
            <v>-28.095707379980013</v>
          </cell>
          <cell r="HJ1206">
            <v>-515.43388975999551</v>
          </cell>
          <cell r="HK1206">
            <v>45.965663949988084</v>
          </cell>
          <cell r="HL1206">
            <v>7.023673969990341</v>
          </cell>
          <cell r="HM1206">
            <v>1.459618960012449</v>
          </cell>
          <cell r="HN1206">
            <v>3.2058280399942305</v>
          </cell>
          <cell r="HO1206">
            <v>8.1188780999946175</v>
          </cell>
          <cell r="HP1206">
            <v>46.411865780013613</v>
          </cell>
          <cell r="HQ1206">
            <v>52.015159419985139</v>
          </cell>
          <cell r="HR1206">
            <v>-346.89521886012517</v>
          </cell>
          <cell r="HS1206">
            <v>0</v>
          </cell>
          <cell r="HT1206">
            <v>0</v>
          </cell>
          <cell r="HU1206">
            <v>8.2162288500112481</v>
          </cell>
          <cell r="HV1206">
            <v>-80.352617730008205</v>
          </cell>
          <cell r="HW1206">
            <v>6.3947929800051497</v>
          </cell>
          <cell r="HX1206">
            <v>35.322392679998302</v>
          </cell>
          <cell r="HY1206">
            <v>3.909990000014659</v>
          </cell>
          <cell r="HZ1206">
            <v>0</v>
          </cell>
          <cell r="IA1206">
            <v>0</v>
          </cell>
          <cell r="IB1206">
            <v>-320.38600563998625</v>
          </cell>
          <cell r="IC1206">
            <v>0</v>
          </cell>
          <cell r="ID1206">
            <v>0</v>
          </cell>
          <cell r="IE1206">
            <v>511.42284687981009</v>
          </cell>
          <cell r="IF1206">
            <v>0</v>
          </cell>
          <cell r="IG1206">
            <v>-18.763743389979936</v>
          </cell>
          <cell r="IH1206">
            <v>191.19979752998916</v>
          </cell>
          <cell r="II1206">
            <v>179.67845007996948</v>
          </cell>
          <cell r="IJ1206">
            <v>-0.54172063001897186</v>
          </cell>
          <cell r="IK1206">
            <v>57.202418489992851</v>
          </cell>
          <cell r="IL1206">
            <v>15.20857676002197</v>
          </cell>
          <cell r="IM1206">
            <v>0</v>
          </cell>
          <cell r="IN1206">
            <v>154.72821008000756</v>
          </cell>
          <cell r="IO1206">
            <v>-67.289142039982835</v>
          </cell>
          <cell r="IP1206">
            <v>0</v>
          </cell>
          <cell r="IQ1206">
            <v>0</v>
          </cell>
          <cell r="IR1206">
            <v>-261.26222416991368</v>
          </cell>
          <cell r="IS1206">
            <v>3.6746957800060045</v>
          </cell>
          <cell r="IT1206">
            <v>0</v>
          </cell>
          <cell r="IU1206">
            <v>6.6090633700077888</v>
          </cell>
          <cell r="IV1206">
            <v>8.1031018400026369</v>
          </cell>
          <cell r="IW1206">
            <v>24.109676179999951</v>
          </cell>
          <cell r="IX1206">
            <v>-149.06923463000567</v>
          </cell>
          <cell r="IY1206">
            <v>9.2799677800212521</v>
          </cell>
          <cell r="IZ1206">
            <v>0</v>
          </cell>
          <cell r="JA1206">
            <v>0</v>
          </cell>
          <cell r="JB1206">
            <v>-163.96949448999658</v>
          </cell>
          <cell r="JC1206">
            <v>0</v>
          </cell>
          <cell r="JD1206">
            <v>0</v>
          </cell>
          <cell r="JE1206">
            <v>2581.5596351099666</v>
          </cell>
          <cell r="JF1206">
            <v>97.439141040027607</v>
          </cell>
          <cell r="JG1206">
            <v>0</v>
          </cell>
          <cell r="JH1206">
            <v>872.87574903998757</v>
          </cell>
          <cell r="JI1206">
            <v>768.1130770000309</v>
          </cell>
          <cell r="JJ1206">
            <v>203.14959585001634</v>
          </cell>
          <cell r="JK1206">
            <v>335.08586744999047</v>
          </cell>
          <cell r="JL1206">
            <v>0</v>
          </cell>
          <cell r="JM1206">
            <v>0</v>
          </cell>
          <cell r="JN1206">
            <v>206.2721092599968</v>
          </cell>
          <cell r="JO1206">
            <v>228.18500573000347</v>
          </cell>
          <cell r="JP1206">
            <v>-129.56091025998467</v>
          </cell>
          <cell r="JQ1206">
            <v>0</v>
          </cell>
        </row>
        <row r="1207">
          <cell r="D1207" t="str">
            <v>CLC.EX.WYE._._32.DaveJohnston 4 CCUS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  <cell r="FA1207">
            <v>0</v>
          </cell>
          <cell r="FB1207">
            <v>0</v>
          </cell>
          <cell r="FC1207">
            <v>0</v>
          </cell>
          <cell r="FD1207">
            <v>0</v>
          </cell>
          <cell r="FE1207">
            <v>0</v>
          </cell>
          <cell r="FF1207">
            <v>0</v>
          </cell>
          <cell r="FG1207">
            <v>0</v>
          </cell>
          <cell r="FH1207">
            <v>0</v>
          </cell>
          <cell r="FI1207">
            <v>0</v>
          </cell>
          <cell r="FJ1207">
            <v>0</v>
          </cell>
          <cell r="FK1207">
            <v>0</v>
          </cell>
          <cell r="FL1207">
            <v>0</v>
          </cell>
          <cell r="FM1207">
            <v>0</v>
          </cell>
          <cell r="FN1207">
            <v>0</v>
          </cell>
          <cell r="FO1207">
            <v>0</v>
          </cell>
          <cell r="FP1207">
            <v>0</v>
          </cell>
          <cell r="FQ1207">
            <v>0</v>
          </cell>
          <cell r="FR1207">
            <v>0</v>
          </cell>
          <cell r="FS1207">
            <v>0</v>
          </cell>
          <cell r="FT1207">
            <v>0</v>
          </cell>
          <cell r="FU1207">
            <v>0</v>
          </cell>
          <cell r="FV1207">
            <v>0</v>
          </cell>
          <cell r="FW1207">
            <v>0</v>
          </cell>
          <cell r="FX1207">
            <v>0</v>
          </cell>
          <cell r="FY1207">
            <v>0</v>
          </cell>
          <cell r="FZ1207">
            <v>0</v>
          </cell>
          <cell r="GA1207">
            <v>0</v>
          </cell>
          <cell r="GB1207">
            <v>0</v>
          </cell>
          <cell r="GC1207">
            <v>0</v>
          </cell>
          <cell r="GD1207">
            <v>0</v>
          </cell>
          <cell r="GE1207">
            <v>0</v>
          </cell>
          <cell r="GF1207">
            <v>0</v>
          </cell>
          <cell r="GG1207">
            <v>0</v>
          </cell>
          <cell r="GH1207">
            <v>0</v>
          </cell>
          <cell r="GI1207">
            <v>0</v>
          </cell>
          <cell r="GJ1207">
            <v>0</v>
          </cell>
          <cell r="GK1207">
            <v>0</v>
          </cell>
          <cell r="GL1207">
            <v>0</v>
          </cell>
          <cell r="GM1207">
            <v>0</v>
          </cell>
          <cell r="GN1207">
            <v>0</v>
          </cell>
          <cell r="GO1207">
            <v>0</v>
          </cell>
          <cell r="GP1207">
            <v>0</v>
          </cell>
          <cell r="GQ1207">
            <v>0</v>
          </cell>
          <cell r="GR1207">
            <v>0</v>
          </cell>
          <cell r="GS1207">
            <v>0</v>
          </cell>
          <cell r="GT1207">
            <v>0</v>
          </cell>
          <cell r="GU1207">
            <v>0</v>
          </cell>
          <cell r="GV1207">
            <v>0</v>
          </cell>
          <cell r="GW1207">
            <v>0</v>
          </cell>
          <cell r="GX1207">
            <v>0</v>
          </cell>
          <cell r="GY1207">
            <v>0</v>
          </cell>
          <cell r="GZ1207">
            <v>0</v>
          </cell>
          <cell r="HA1207">
            <v>0</v>
          </cell>
          <cell r="HB1207">
            <v>0</v>
          </cell>
          <cell r="HC1207">
            <v>0</v>
          </cell>
          <cell r="HD1207">
            <v>0</v>
          </cell>
          <cell r="HE1207">
            <v>0</v>
          </cell>
          <cell r="HF1207">
            <v>0</v>
          </cell>
          <cell r="HG1207">
            <v>0</v>
          </cell>
          <cell r="HH1207">
            <v>0</v>
          </cell>
          <cell r="HI1207">
            <v>0</v>
          </cell>
          <cell r="HJ1207">
            <v>0</v>
          </cell>
          <cell r="HK1207">
            <v>0</v>
          </cell>
          <cell r="HL1207">
            <v>0</v>
          </cell>
          <cell r="HM1207">
            <v>0</v>
          </cell>
          <cell r="HN1207">
            <v>0</v>
          </cell>
          <cell r="HO1207">
            <v>0</v>
          </cell>
          <cell r="HP1207">
            <v>0</v>
          </cell>
          <cell r="HQ1207">
            <v>0</v>
          </cell>
          <cell r="HR1207">
            <v>0</v>
          </cell>
          <cell r="HS1207">
            <v>0</v>
          </cell>
          <cell r="HT1207">
            <v>0</v>
          </cell>
          <cell r="HU1207">
            <v>0</v>
          </cell>
          <cell r="HV1207">
            <v>0</v>
          </cell>
          <cell r="HW1207">
            <v>0</v>
          </cell>
          <cell r="HX1207">
            <v>0</v>
          </cell>
          <cell r="HY1207">
            <v>0</v>
          </cell>
          <cell r="HZ1207">
            <v>0</v>
          </cell>
          <cell r="IA1207">
            <v>0</v>
          </cell>
          <cell r="IB1207">
            <v>0</v>
          </cell>
          <cell r="IC1207">
            <v>0</v>
          </cell>
          <cell r="ID1207">
            <v>0</v>
          </cell>
          <cell r="IE1207">
            <v>0</v>
          </cell>
          <cell r="IF1207">
            <v>0</v>
          </cell>
          <cell r="IG1207">
            <v>0</v>
          </cell>
          <cell r="IH1207">
            <v>0</v>
          </cell>
          <cell r="II1207">
            <v>0</v>
          </cell>
          <cell r="IJ1207">
            <v>0</v>
          </cell>
          <cell r="IK1207">
            <v>0</v>
          </cell>
          <cell r="IL1207">
            <v>0</v>
          </cell>
          <cell r="IM1207">
            <v>0</v>
          </cell>
          <cell r="IN1207">
            <v>0</v>
          </cell>
          <cell r="IO1207">
            <v>0</v>
          </cell>
          <cell r="IP1207">
            <v>0</v>
          </cell>
          <cell r="IQ1207">
            <v>0</v>
          </cell>
          <cell r="IR1207">
            <v>0</v>
          </cell>
          <cell r="IS1207">
            <v>0</v>
          </cell>
          <cell r="IT1207">
            <v>0</v>
          </cell>
          <cell r="IU1207">
            <v>0</v>
          </cell>
          <cell r="IV1207">
            <v>0</v>
          </cell>
          <cell r="IW1207">
            <v>0</v>
          </cell>
          <cell r="IX1207">
            <v>0</v>
          </cell>
          <cell r="IY1207">
            <v>0</v>
          </cell>
          <cell r="IZ1207">
            <v>0</v>
          </cell>
          <cell r="JA1207">
            <v>0</v>
          </cell>
          <cell r="JB1207">
            <v>0</v>
          </cell>
          <cell r="JC1207">
            <v>0</v>
          </cell>
          <cell r="JD1207">
            <v>0</v>
          </cell>
          <cell r="JE1207">
            <v>0</v>
          </cell>
          <cell r="JF1207">
            <v>0</v>
          </cell>
          <cell r="JG1207">
            <v>0</v>
          </cell>
          <cell r="JH1207">
            <v>0</v>
          </cell>
          <cell r="JI1207">
            <v>0</v>
          </cell>
          <cell r="JJ1207">
            <v>0</v>
          </cell>
          <cell r="JK1207">
            <v>0</v>
          </cell>
          <cell r="JL1207">
            <v>0</v>
          </cell>
          <cell r="JM1207">
            <v>0</v>
          </cell>
          <cell r="JN1207">
            <v>0</v>
          </cell>
          <cell r="JO1207">
            <v>0</v>
          </cell>
          <cell r="JP1207">
            <v>0</v>
          </cell>
          <cell r="JQ1207">
            <v>0</v>
          </cell>
        </row>
        <row r="1208">
          <cell r="D1208" t="str">
            <v>CLC.EX.BDG._._30.JimBridger 3 CCUS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  <cell r="FA1208">
            <v>0</v>
          </cell>
          <cell r="FB1208">
            <v>0</v>
          </cell>
          <cell r="FC1208">
            <v>0</v>
          </cell>
          <cell r="FD1208">
            <v>0</v>
          </cell>
          <cell r="FE1208">
            <v>0</v>
          </cell>
          <cell r="FF1208">
            <v>0</v>
          </cell>
          <cell r="FG1208">
            <v>0</v>
          </cell>
          <cell r="FH1208">
            <v>0</v>
          </cell>
          <cell r="FI1208">
            <v>0</v>
          </cell>
          <cell r="FJ1208">
            <v>0</v>
          </cell>
          <cell r="FK1208">
            <v>0</v>
          </cell>
          <cell r="FL1208">
            <v>0</v>
          </cell>
          <cell r="FM1208">
            <v>0</v>
          </cell>
          <cell r="FN1208">
            <v>0</v>
          </cell>
          <cell r="FO1208">
            <v>0</v>
          </cell>
          <cell r="FP1208">
            <v>0</v>
          </cell>
          <cell r="FQ1208">
            <v>0</v>
          </cell>
          <cell r="FR1208">
            <v>0</v>
          </cell>
          <cell r="FS1208">
            <v>0</v>
          </cell>
          <cell r="FT1208">
            <v>0</v>
          </cell>
          <cell r="FU1208">
            <v>0</v>
          </cell>
          <cell r="FV1208">
            <v>0</v>
          </cell>
          <cell r="FW1208">
            <v>0</v>
          </cell>
          <cell r="FX1208">
            <v>0</v>
          </cell>
          <cell r="FY1208">
            <v>0</v>
          </cell>
          <cell r="FZ1208">
            <v>0</v>
          </cell>
          <cell r="GA1208">
            <v>0</v>
          </cell>
          <cell r="GB1208">
            <v>0</v>
          </cell>
          <cell r="GC1208">
            <v>0</v>
          </cell>
          <cell r="GD1208">
            <v>0</v>
          </cell>
          <cell r="GE1208">
            <v>0</v>
          </cell>
          <cell r="GF1208">
            <v>0</v>
          </cell>
          <cell r="GG1208">
            <v>0</v>
          </cell>
          <cell r="GH1208">
            <v>0</v>
          </cell>
          <cell r="GI1208">
            <v>0</v>
          </cell>
          <cell r="GJ1208">
            <v>0</v>
          </cell>
          <cell r="GK1208">
            <v>0</v>
          </cell>
          <cell r="GL1208">
            <v>0</v>
          </cell>
          <cell r="GM1208">
            <v>0</v>
          </cell>
          <cell r="GN1208">
            <v>0</v>
          </cell>
          <cell r="GO1208">
            <v>0</v>
          </cell>
          <cell r="GP1208">
            <v>0</v>
          </cell>
          <cell r="GQ1208">
            <v>0</v>
          </cell>
          <cell r="GR1208">
            <v>0</v>
          </cell>
          <cell r="GS1208">
            <v>0</v>
          </cell>
          <cell r="GT1208">
            <v>0</v>
          </cell>
          <cell r="GU1208">
            <v>0</v>
          </cell>
          <cell r="GV1208">
            <v>0</v>
          </cell>
          <cell r="GW1208">
            <v>0</v>
          </cell>
          <cell r="GX1208">
            <v>0</v>
          </cell>
          <cell r="GY1208">
            <v>0</v>
          </cell>
          <cell r="GZ1208">
            <v>0</v>
          </cell>
          <cell r="HA1208">
            <v>0</v>
          </cell>
          <cell r="HB1208">
            <v>0</v>
          </cell>
          <cell r="HC1208">
            <v>0</v>
          </cell>
          <cell r="HD1208">
            <v>0</v>
          </cell>
          <cell r="HE1208">
            <v>0</v>
          </cell>
          <cell r="HF1208">
            <v>0</v>
          </cell>
          <cell r="HG1208">
            <v>0</v>
          </cell>
          <cell r="HH1208">
            <v>0</v>
          </cell>
          <cell r="HI1208">
            <v>0</v>
          </cell>
          <cell r="HJ1208">
            <v>0</v>
          </cell>
          <cell r="HK1208">
            <v>0</v>
          </cell>
          <cell r="HL1208">
            <v>0</v>
          </cell>
          <cell r="HM1208">
            <v>0</v>
          </cell>
          <cell r="HN1208">
            <v>0</v>
          </cell>
          <cell r="HO1208">
            <v>0</v>
          </cell>
          <cell r="HP1208">
            <v>0</v>
          </cell>
          <cell r="HQ1208">
            <v>0</v>
          </cell>
          <cell r="HR1208">
            <v>-187.5069509599125</v>
          </cell>
          <cell r="HS1208">
            <v>-64.528065560007235</v>
          </cell>
          <cell r="HT1208">
            <v>22.982661620015278</v>
          </cell>
          <cell r="HU1208">
            <v>129.63926614999946</v>
          </cell>
          <cell r="HV1208">
            <v>0</v>
          </cell>
          <cell r="HW1208">
            <v>-0.41512263999902643</v>
          </cell>
          <cell r="HX1208">
            <v>-518.38505197000632</v>
          </cell>
          <cell r="HY1208">
            <v>-0.52019107999512926</v>
          </cell>
          <cell r="HZ1208">
            <v>41.359560940007214</v>
          </cell>
          <cell r="IA1208">
            <v>82.13990823997301</v>
          </cell>
          <cell r="IB1208">
            <v>111.21648333999474</v>
          </cell>
          <cell r="IC1208">
            <v>9.0036000000036438</v>
          </cell>
          <cell r="ID1208">
            <v>0</v>
          </cell>
          <cell r="IE1208">
            <v>0</v>
          </cell>
          <cell r="IF1208">
            <v>0</v>
          </cell>
          <cell r="IG1208">
            <v>0</v>
          </cell>
          <cell r="IH1208">
            <v>0</v>
          </cell>
          <cell r="II1208">
            <v>0</v>
          </cell>
          <cell r="IJ1208">
            <v>0</v>
          </cell>
          <cell r="IK1208">
            <v>0</v>
          </cell>
          <cell r="IL1208">
            <v>0</v>
          </cell>
          <cell r="IM1208">
            <v>0</v>
          </cell>
          <cell r="IN1208">
            <v>0</v>
          </cell>
          <cell r="IO1208">
            <v>0</v>
          </cell>
          <cell r="IP1208">
            <v>0</v>
          </cell>
          <cell r="IQ1208">
            <v>0</v>
          </cell>
          <cell r="IR1208">
            <v>0</v>
          </cell>
          <cell r="IS1208">
            <v>0</v>
          </cell>
          <cell r="IT1208">
            <v>0</v>
          </cell>
          <cell r="IU1208">
            <v>0</v>
          </cell>
          <cell r="IV1208">
            <v>0</v>
          </cell>
          <cell r="IW1208">
            <v>0</v>
          </cell>
          <cell r="IX1208">
            <v>0</v>
          </cell>
          <cell r="IY1208">
            <v>0</v>
          </cell>
          <cell r="IZ1208">
            <v>0</v>
          </cell>
          <cell r="JA1208">
            <v>0</v>
          </cell>
          <cell r="JB1208">
            <v>0</v>
          </cell>
          <cell r="JC1208">
            <v>0</v>
          </cell>
          <cell r="JD1208">
            <v>0</v>
          </cell>
          <cell r="JE1208">
            <v>0</v>
          </cell>
          <cell r="JF1208">
            <v>0</v>
          </cell>
          <cell r="JG1208">
            <v>0</v>
          </cell>
          <cell r="JH1208">
            <v>0</v>
          </cell>
          <cell r="JI1208">
            <v>0</v>
          </cell>
          <cell r="JJ1208">
            <v>0</v>
          </cell>
          <cell r="JK1208">
            <v>0</v>
          </cell>
          <cell r="JL1208">
            <v>0</v>
          </cell>
          <cell r="JM1208">
            <v>0</v>
          </cell>
          <cell r="JN1208">
            <v>0</v>
          </cell>
          <cell r="JO1208">
            <v>0</v>
          </cell>
          <cell r="JP1208">
            <v>0</v>
          </cell>
          <cell r="JQ1208">
            <v>0</v>
          </cell>
        </row>
        <row r="1209">
          <cell r="D1209" t="str">
            <v>CLC.EX.BDG._._30.JimBridger 4 CCUS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56.064124670112506</v>
          </cell>
          <cell r="DS1209">
            <v>0</v>
          </cell>
          <cell r="DT1209">
            <v>0</v>
          </cell>
          <cell r="DU1209">
            <v>0</v>
          </cell>
          <cell r="DV1209">
            <v>56.06412466999609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  <cell r="FA1209">
            <v>0</v>
          </cell>
          <cell r="FB1209">
            <v>0</v>
          </cell>
          <cell r="FC1209">
            <v>0</v>
          </cell>
          <cell r="FD1209">
            <v>0</v>
          </cell>
          <cell r="FE1209">
            <v>0</v>
          </cell>
          <cell r="FF1209">
            <v>0</v>
          </cell>
          <cell r="FG1209">
            <v>0</v>
          </cell>
          <cell r="FH1209">
            <v>0</v>
          </cell>
          <cell r="FI1209">
            <v>0</v>
          </cell>
          <cell r="FJ1209">
            <v>0</v>
          </cell>
          <cell r="FK1209">
            <v>0</v>
          </cell>
          <cell r="FL1209">
            <v>0</v>
          </cell>
          <cell r="FM1209">
            <v>0</v>
          </cell>
          <cell r="FN1209">
            <v>0</v>
          </cell>
          <cell r="FO1209">
            <v>0</v>
          </cell>
          <cell r="FP1209">
            <v>0</v>
          </cell>
          <cell r="FQ1209">
            <v>0</v>
          </cell>
          <cell r="FR1209">
            <v>0</v>
          </cell>
          <cell r="FS1209">
            <v>0</v>
          </cell>
          <cell r="FT1209">
            <v>0</v>
          </cell>
          <cell r="FU1209">
            <v>0</v>
          </cell>
          <cell r="FV1209">
            <v>0</v>
          </cell>
          <cell r="FW1209">
            <v>0</v>
          </cell>
          <cell r="FX1209">
            <v>0</v>
          </cell>
          <cell r="FY1209">
            <v>0</v>
          </cell>
          <cell r="FZ1209">
            <v>0</v>
          </cell>
          <cell r="GA1209">
            <v>0</v>
          </cell>
          <cell r="GB1209">
            <v>0</v>
          </cell>
          <cell r="GC1209">
            <v>0</v>
          </cell>
          <cell r="GD1209">
            <v>0</v>
          </cell>
          <cell r="GE1209">
            <v>0</v>
          </cell>
          <cell r="GF1209">
            <v>0</v>
          </cell>
          <cell r="GG1209">
            <v>0</v>
          </cell>
          <cell r="GH1209">
            <v>0</v>
          </cell>
          <cell r="GI1209">
            <v>0</v>
          </cell>
          <cell r="GJ1209">
            <v>0</v>
          </cell>
          <cell r="GK1209">
            <v>0</v>
          </cell>
          <cell r="GL1209">
            <v>0</v>
          </cell>
          <cell r="GM1209">
            <v>0</v>
          </cell>
          <cell r="GN1209">
            <v>0</v>
          </cell>
          <cell r="GO1209">
            <v>0</v>
          </cell>
          <cell r="GP1209">
            <v>0</v>
          </cell>
          <cell r="GQ1209">
            <v>0</v>
          </cell>
          <cell r="GR1209">
            <v>0</v>
          </cell>
          <cell r="GS1209">
            <v>0</v>
          </cell>
          <cell r="GT1209">
            <v>0</v>
          </cell>
          <cell r="GU1209">
            <v>0</v>
          </cell>
          <cell r="GV1209">
            <v>0</v>
          </cell>
          <cell r="GW1209">
            <v>0</v>
          </cell>
          <cell r="GX1209">
            <v>0</v>
          </cell>
          <cell r="GY1209">
            <v>0</v>
          </cell>
          <cell r="GZ1209">
            <v>0</v>
          </cell>
          <cell r="HA1209">
            <v>0</v>
          </cell>
          <cell r="HB1209">
            <v>0</v>
          </cell>
          <cell r="HC1209">
            <v>0</v>
          </cell>
          <cell r="HD1209">
            <v>0</v>
          </cell>
          <cell r="HE1209">
            <v>0</v>
          </cell>
          <cell r="HF1209">
            <v>0</v>
          </cell>
          <cell r="HG1209">
            <v>0</v>
          </cell>
          <cell r="HH1209">
            <v>0</v>
          </cell>
          <cell r="HI1209">
            <v>0</v>
          </cell>
          <cell r="HJ1209">
            <v>0</v>
          </cell>
          <cell r="HK1209">
            <v>0</v>
          </cell>
          <cell r="HL1209">
            <v>0</v>
          </cell>
          <cell r="HM1209">
            <v>0</v>
          </cell>
          <cell r="HN1209">
            <v>0</v>
          </cell>
          <cell r="HO1209">
            <v>0</v>
          </cell>
          <cell r="HP1209">
            <v>0</v>
          </cell>
          <cell r="HQ1209">
            <v>0</v>
          </cell>
          <cell r="HR1209">
            <v>65.550330920144916</v>
          </cell>
          <cell r="HS1209">
            <v>10.924940359982429</v>
          </cell>
          <cell r="HT1209">
            <v>-68.035911839993787</v>
          </cell>
          <cell r="HU1209">
            <v>-46.087235279999732</v>
          </cell>
          <cell r="HV1209">
            <v>3.9099942800021381</v>
          </cell>
          <cell r="HW1209">
            <v>6.5528088899991417</v>
          </cell>
          <cell r="HX1209">
            <v>34.619361660006689</v>
          </cell>
          <cell r="HY1209">
            <v>13.047374510002555</v>
          </cell>
          <cell r="HZ1209">
            <v>37.488473920035176</v>
          </cell>
          <cell r="IA1209">
            <v>22.958902040001703</v>
          </cell>
          <cell r="IB1209">
            <v>24.881249999991269</v>
          </cell>
          <cell r="IC1209">
            <v>25.290372379997279</v>
          </cell>
          <cell r="ID1209">
            <v>0</v>
          </cell>
          <cell r="IE1209">
            <v>0</v>
          </cell>
          <cell r="IF1209">
            <v>0</v>
          </cell>
          <cell r="IG1209">
            <v>0</v>
          </cell>
          <cell r="IH1209">
            <v>0</v>
          </cell>
          <cell r="II1209">
            <v>0</v>
          </cell>
          <cell r="IJ1209">
            <v>0</v>
          </cell>
          <cell r="IK1209">
            <v>0</v>
          </cell>
          <cell r="IL1209">
            <v>0</v>
          </cell>
          <cell r="IM1209">
            <v>0</v>
          </cell>
          <cell r="IN1209">
            <v>0</v>
          </cell>
          <cell r="IO1209">
            <v>0</v>
          </cell>
          <cell r="IP1209">
            <v>0</v>
          </cell>
          <cell r="IQ1209">
            <v>0</v>
          </cell>
          <cell r="IR1209">
            <v>0</v>
          </cell>
          <cell r="IS1209">
            <v>0</v>
          </cell>
          <cell r="IT1209">
            <v>0</v>
          </cell>
          <cell r="IU1209">
            <v>0</v>
          </cell>
          <cell r="IV1209">
            <v>0</v>
          </cell>
          <cell r="IW1209">
            <v>0</v>
          </cell>
          <cell r="IX1209">
            <v>0</v>
          </cell>
          <cell r="IY1209">
            <v>0</v>
          </cell>
          <cell r="IZ1209">
            <v>0</v>
          </cell>
          <cell r="JA1209">
            <v>0</v>
          </cell>
          <cell r="JB1209">
            <v>0</v>
          </cell>
          <cell r="JC1209">
            <v>0</v>
          </cell>
          <cell r="JD1209">
            <v>0</v>
          </cell>
          <cell r="JE1209">
            <v>0</v>
          </cell>
          <cell r="JF1209">
            <v>0</v>
          </cell>
          <cell r="JG1209">
            <v>0</v>
          </cell>
          <cell r="JH1209">
            <v>0</v>
          </cell>
          <cell r="JI1209">
            <v>0</v>
          </cell>
          <cell r="JJ1209">
            <v>0</v>
          </cell>
          <cell r="JK1209">
            <v>0</v>
          </cell>
          <cell r="JL1209">
            <v>0</v>
          </cell>
          <cell r="JM1209">
            <v>0</v>
          </cell>
          <cell r="JN1209">
            <v>0</v>
          </cell>
          <cell r="JO1209">
            <v>0</v>
          </cell>
          <cell r="JP1209">
            <v>0</v>
          </cell>
          <cell r="JQ1209">
            <v>0</v>
          </cell>
        </row>
        <row r="1210">
          <cell r="D1210" t="str">
            <v>CLC.EX.UTS._._32.Hunter 1 CCUS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  <cell r="FA1210">
            <v>0</v>
          </cell>
          <cell r="FB1210">
            <v>0</v>
          </cell>
          <cell r="FC1210">
            <v>0</v>
          </cell>
          <cell r="FD1210">
            <v>0</v>
          </cell>
          <cell r="FE1210">
            <v>0</v>
          </cell>
          <cell r="FF1210">
            <v>0</v>
          </cell>
          <cell r="FG1210">
            <v>0</v>
          </cell>
          <cell r="FH1210">
            <v>0</v>
          </cell>
          <cell r="FI1210">
            <v>0</v>
          </cell>
          <cell r="FJ1210">
            <v>0</v>
          </cell>
          <cell r="FK1210">
            <v>0</v>
          </cell>
          <cell r="FL1210">
            <v>0</v>
          </cell>
          <cell r="FM1210">
            <v>0</v>
          </cell>
          <cell r="FN1210">
            <v>0</v>
          </cell>
          <cell r="FO1210">
            <v>0</v>
          </cell>
          <cell r="FP1210">
            <v>0</v>
          </cell>
          <cell r="FQ1210">
            <v>0</v>
          </cell>
          <cell r="FR1210">
            <v>0</v>
          </cell>
          <cell r="FS1210">
            <v>0</v>
          </cell>
          <cell r="FT1210">
            <v>0</v>
          </cell>
          <cell r="FU1210">
            <v>0</v>
          </cell>
          <cell r="FV1210">
            <v>0</v>
          </cell>
          <cell r="FW1210">
            <v>0</v>
          </cell>
          <cell r="FX1210">
            <v>0</v>
          </cell>
          <cell r="FY1210">
            <v>0</v>
          </cell>
          <cell r="FZ1210">
            <v>0</v>
          </cell>
          <cell r="GA1210">
            <v>0</v>
          </cell>
          <cell r="GB1210">
            <v>0</v>
          </cell>
          <cell r="GC1210">
            <v>0</v>
          </cell>
          <cell r="GD1210">
            <v>0</v>
          </cell>
          <cell r="GE1210">
            <v>0</v>
          </cell>
          <cell r="GF1210">
            <v>0</v>
          </cell>
          <cell r="GG1210">
            <v>0</v>
          </cell>
          <cell r="GH1210">
            <v>0</v>
          </cell>
          <cell r="GI1210">
            <v>0</v>
          </cell>
          <cell r="GJ1210">
            <v>0</v>
          </cell>
          <cell r="GK1210">
            <v>0</v>
          </cell>
          <cell r="GL1210">
            <v>0</v>
          </cell>
          <cell r="GM1210">
            <v>0</v>
          </cell>
          <cell r="GN1210">
            <v>0</v>
          </cell>
          <cell r="GO1210">
            <v>0</v>
          </cell>
          <cell r="GP1210">
            <v>0</v>
          </cell>
          <cell r="GQ1210">
            <v>0</v>
          </cell>
          <cell r="GR1210">
            <v>0</v>
          </cell>
          <cell r="GS1210">
            <v>0</v>
          </cell>
          <cell r="GT1210">
            <v>0</v>
          </cell>
          <cell r="GU1210">
            <v>0</v>
          </cell>
          <cell r="GV1210">
            <v>0</v>
          </cell>
          <cell r="GW1210">
            <v>0</v>
          </cell>
          <cell r="GX1210">
            <v>0</v>
          </cell>
          <cell r="GY1210">
            <v>0</v>
          </cell>
          <cell r="GZ1210">
            <v>0</v>
          </cell>
          <cell r="HA1210">
            <v>0</v>
          </cell>
          <cell r="HB1210">
            <v>0</v>
          </cell>
          <cell r="HC1210">
            <v>0</v>
          </cell>
          <cell r="HD1210">
            <v>0</v>
          </cell>
          <cell r="HE1210">
            <v>0</v>
          </cell>
          <cell r="HF1210">
            <v>0</v>
          </cell>
          <cell r="HG1210">
            <v>0</v>
          </cell>
          <cell r="HH1210">
            <v>0</v>
          </cell>
          <cell r="HI1210">
            <v>0</v>
          </cell>
          <cell r="HJ1210">
            <v>0</v>
          </cell>
          <cell r="HK1210">
            <v>0</v>
          </cell>
          <cell r="HL1210">
            <v>0</v>
          </cell>
          <cell r="HM1210">
            <v>0</v>
          </cell>
          <cell r="HN1210">
            <v>0</v>
          </cell>
          <cell r="HO1210">
            <v>0</v>
          </cell>
          <cell r="HP1210">
            <v>0</v>
          </cell>
          <cell r="HQ1210">
            <v>0</v>
          </cell>
          <cell r="HR1210">
            <v>0</v>
          </cell>
          <cell r="HS1210">
            <v>0</v>
          </cell>
          <cell r="HT1210">
            <v>0</v>
          </cell>
          <cell r="HU1210">
            <v>0</v>
          </cell>
          <cell r="HV1210">
            <v>0</v>
          </cell>
          <cell r="HW1210">
            <v>0</v>
          </cell>
          <cell r="HX1210">
            <v>0</v>
          </cell>
          <cell r="HY1210">
            <v>0</v>
          </cell>
          <cell r="HZ1210">
            <v>0</v>
          </cell>
          <cell r="IA1210">
            <v>0</v>
          </cell>
          <cell r="IB1210">
            <v>0</v>
          </cell>
          <cell r="IC1210">
            <v>0</v>
          </cell>
          <cell r="ID1210">
            <v>0</v>
          </cell>
          <cell r="IE1210">
            <v>0</v>
          </cell>
          <cell r="IF1210">
            <v>0</v>
          </cell>
          <cell r="IG1210">
            <v>0</v>
          </cell>
          <cell r="IH1210">
            <v>0</v>
          </cell>
          <cell r="II1210">
            <v>0</v>
          </cell>
          <cell r="IJ1210">
            <v>0</v>
          </cell>
          <cell r="IK1210">
            <v>0</v>
          </cell>
          <cell r="IL1210">
            <v>0</v>
          </cell>
          <cell r="IM1210">
            <v>0</v>
          </cell>
          <cell r="IN1210">
            <v>0</v>
          </cell>
          <cell r="IO1210">
            <v>0</v>
          </cell>
          <cell r="IP1210">
            <v>0</v>
          </cell>
          <cell r="IQ1210">
            <v>0</v>
          </cell>
          <cell r="IR1210">
            <v>0</v>
          </cell>
          <cell r="IS1210">
            <v>0</v>
          </cell>
          <cell r="IT1210">
            <v>0</v>
          </cell>
          <cell r="IU1210">
            <v>0</v>
          </cell>
          <cell r="IV1210">
            <v>0</v>
          </cell>
          <cell r="IW1210">
            <v>0</v>
          </cell>
          <cell r="IX1210">
            <v>0</v>
          </cell>
          <cell r="IY1210">
            <v>0</v>
          </cell>
          <cell r="IZ1210">
            <v>0</v>
          </cell>
          <cell r="JA1210">
            <v>0</v>
          </cell>
          <cell r="JB1210">
            <v>0</v>
          </cell>
          <cell r="JC1210">
            <v>0</v>
          </cell>
          <cell r="JD1210">
            <v>0</v>
          </cell>
          <cell r="JE1210">
            <v>0</v>
          </cell>
          <cell r="JF1210">
            <v>0</v>
          </cell>
          <cell r="JG1210">
            <v>0</v>
          </cell>
          <cell r="JH1210">
            <v>0</v>
          </cell>
          <cell r="JI1210">
            <v>0</v>
          </cell>
          <cell r="JJ1210">
            <v>0</v>
          </cell>
          <cell r="JK1210">
            <v>0</v>
          </cell>
          <cell r="JL1210">
            <v>0</v>
          </cell>
          <cell r="JM1210">
            <v>0</v>
          </cell>
          <cell r="JN1210">
            <v>0</v>
          </cell>
          <cell r="JO1210">
            <v>0</v>
          </cell>
          <cell r="JP1210">
            <v>0</v>
          </cell>
          <cell r="JQ1210">
            <v>0</v>
          </cell>
        </row>
        <row r="1211">
          <cell r="D1211" t="str">
            <v>CLC.EX.UTS._._32.Hunter 2 CCUS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  <cell r="FA1211">
            <v>0</v>
          </cell>
          <cell r="FB1211">
            <v>0</v>
          </cell>
          <cell r="FC1211">
            <v>0</v>
          </cell>
          <cell r="FD1211">
            <v>0</v>
          </cell>
          <cell r="FE1211">
            <v>0</v>
          </cell>
          <cell r="FF1211">
            <v>0</v>
          </cell>
          <cell r="FG1211">
            <v>0</v>
          </cell>
          <cell r="FH1211">
            <v>0</v>
          </cell>
          <cell r="FI1211">
            <v>0</v>
          </cell>
          <cell r="FJ1211">
            <v>0</v>
          </cell>
          <cell r="FK1211">
            <v>0</v>
          </cell>
          <cell r="FL1211">
            <v>0</v>
          </cell>
          <cell r="FM1211">
            <v>0</v>
          </cell>
          <cell r="FN1211">
            <v>0</v>
          </cell>
          <cell r="FO1211">
            <v>0</v>
          </cell>
          <cell r="FP1211">
            <v>0</v>
          </cell>
          <cell r="FQ1211">
            <v>0</v>
          </cell>
          <cell r="FR1211">
            <v>0</v>
          </cell>
          <cell r="FS1211">
            <v>0</v>
          </cell>
          <cell r="FT1211">
            <v>0</v>
          </cell>
          <cell r="FU1211">
            <v>0</v>
          </cell>
          <cell r="FV1211">
            <v>0</v>
          </cell>
          <cell r="FW1211">
            <v>0</v>
          </cell>
          <cell r="FX1211">
            <v>0</v>
          </cell>
          <cell r="FY1211">
            <v>0</v>
          </cell>
          <cell r="FZ1211">
            <v>0</v>
          </cell>
          <cell r="GA1211">
            <v>0</v>
          </cell>
          <cell r="GB1211">
            <v>0</v>
          </cell>
          <cell r="GC1211">
            <v>0</v>
          </cell>
          <cell r="GD1211">
            <v>0</v>
          </cell>
          <cell r="GE1211">
            <v>0</v>
          </cell>
          <cell r="GF1211">
            <v>0</v>
          </cell>
          <cell r="GG1211">
            <v>0</v>
          </cell>
          <cell r="GH1211">
            <v>0</v>
          </cell>
          <cell r="GI1211">
            <v>0</v>
          </cell>
          <cell r="GJ1211">
            <v>0</v>
          </cell>
          <cell r="GK1211">
            <v>0</v>
          </cell>
          <cell r="GL1211">
            <v>0</v>
          </cell>
          <cell r="GM1211">
            <v>0</v>
          </cell>
          <cell r="GN1211">
            <v>0</v>
          </cell>
          <cell r="GO1211">
            <v>0</v>
          </cell>
          <cell r="GP1211">
            <v>0</v>
          </cell>
          <cell r="GQ1211">
            <v>0</v>
          </cell>
          <cell r="GR1211">
            <v>0</v>
          </cell>
          <cell r="GS1211">
            <v>0</v>
          </cell>
          <cell r="GT1211">
            <v>0</v>
          </cell>
          <cell r="GU1211">
            <v>0</v>
          </cell>
          <cell r="GV1211">
            <v>0</v>
          </cell>
          <cell r="GW1211">
            <v>0</v>
          </cell>
          <cell r="GX1211">
            <v>0</v>
          </cell>
          <cell r="GY1211">
            <v>0</v>
          </cell>
          <cell r="GZ1211">
            <v>0</v>
          </cell>
          <cell r="HA1211">
            <v>0</v>
          </cell>
          <cell r="HB1211">
            <v>0</v>
          </cell>
          <cell r="HC1211">
            <v>0</v>
          </cell>
          <cell r="HD1211">
            <v>0</v>
          </cell>
          <cell r="HE1211">
            <v>0</v>
          </cell>
          <cell r="HF1211">
            <v>0</v>
          </cell>
          <cell r="HG1211">
            <v>0</v>
          </cell>
          <cell r="HH1211">
            <v>0</v>
          </cell>
          <cell r="HI1211">
            <v>0</v>
          </cell>
          <cell r="HJ1211">
            <v>0</v>
          </cell>
          <cell r="HK1211">
            <v>0</v>
          </cell>
          <cell r="HL1211">
            <v>0</v>
          </cell>
          <cell r="HM1211">
            <v>0</v>
          </cell>
          <cell r="HN1211">
            <v>0</v>
          </cell>
          <cell r="HO1211">
            <v>0</v>
          </cell>
          <cell r="HP1211">
            <v>0</v>
          </cell>
          <cell r="HQ1211">
            <v>0</v>
          </cell>
          <cell r="HR1211">
            <v>0</v>
          </cell>
          <cell r="HS1211">
            <v>0</v>
          </cell>
          <cell r="HT1211">
            <v>0</v>
          </cell>
          <cell r="HU1211">
            <v>0</v>
          </cell>
          <cell r="HV1211">
            <v>0</v>
          </cell>
          <cell r="HW1211">
            <v>0</v>
          </cell>
          <cell r="HX1211">
            <v>0</v>
          </cell>
          <cell r="HY1211">
            <v>0</v>
          </cell>
          <cell r="HZ1211">
            <v>0</v>
          </cell>
          <cell r="IA1211">
            <v>0</v>
          </cell>
          <cell r="IB1211">
            <v>0</v>
          </cell>
          <cell r="IC1211">
            <v>0</v>
          </cell>
          <cell r="ID1211">
            <v>0</v>
          </cell>
          <cell r="IE1211">
            <v>0</v>
          </cell>
          <cell r="IF1211">
            <v>0</v>
          </cell>
          <cell r="IG1211">
            <v>0</v>
          </cell>
          <cell r="IH1211">
            <v>0</v>
          </cell>
          <cell r="II1211">
            <v>0</v>
          </cell>
          <cell r="IJ1211">
            <v>0</v>
          </cell>
          <cell r="IK1211">
            <v>0</v>
          </cell>
          <cell r="IL1211">
            <v>0</v>
          </cell>
          <cell r="IM1211">
            <v>0</v>
          </cell>
          <cell r="IN1211">
            <v>0</v>
          </cell>
          <cell r="IO1211">
            <v>0</v>
          </cell>
          <cell r="IP1211">
            <v>0</v>
          </cell>
          <cell r="IQ1211">
            <v>0</v>
          </cell>
          <cell r="IR1211">
            <v>0</v>
          </cell>
          <cell r="IS1211">
            <v>0</v>
          </cell>
          <cell r="IT1211">
            <v>0</v>
          </cell>
          <cell r="IU1211">
            <v>0</v>
          </cell>
          <cell r="IV1211">
            <v>0</v>
          </cell>
          <cell r="IW1211">
            <v>0</v>
          </cell>
          <cell r="IX1211">
            <v>0</v>
          </cell>
          <cell r="IY1211">
            <v>0</v>
          </cell>
          <cell r="IZ1211">
            <v>0</v>
          </cell>
          <cell r="JA1211">
            <v>0</v>
          </cell>
          <cell r="JB1211">
            <v>0</v>
          </cell>
          <cell r="JC1211">
            <v>0</v>
          </cell>
          <cell r="JD1211">
            <v>0</v>
          </cell>
          <cell r="JE1211">
            <v>0</v>
          </cell>
          <cell r="JF1211">
            <v>0</v>
          </cell>
          <cell r="JG1211">
            <v>0</v>
          </cell>
          <cell r="JH1211">
            <v>0</v>
          </cell>
          <cell r="JI1211">
            <v>0</v>
          </cell>
          <cell r="JJ1211">
            <v>0</v>
          </cell>
          <cell r="JK1211">
            <v>0</v>
          </cell>
          <cell r="JL1211">
            <v>0</v>
          </cell>
          <cell r="JM1211">
            <v>0</v>
          </cell>
          <cell r="JN1211">
            <v>0</v>
          </cell>
          <cell r="JO1211">
            <v>0</v>
          </cell>
          <cell r="JP1211">
            <v>0</v>
          </cell>
          <cell r="JQ1211">
            <v>0</v>
          </cell>
        </row>
        <row r="1212">
          <cell r="D1212" t="str">
            <v>CLC.EX.UTS._._32.Hunter 3 CCUS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  <cell r="FA1212">
            <v>0</v>
          </cell>
          <cell r="FB1212">
            <v>0</v>
          </cell>
          <cell r="FC1212">
            <v>0</v>
          </cell>
          <cell r="FD1212">
            <v>0</v>
          </cell>
          <cell r="FE1212">
            <v>0</v>
          </cell>
          <cell r="FF1212">
            <v>0</v>
          </cell>
          <cell r="FG1212">
            <v>0</v>
          </cell>
          <cell r="FH1212">
            <v>0</v>
          </cell>
          <cell r="FI1212">
            <v>0</v>
          </cell>
          <cell r="FJ1212">
            <v>0</v>
          </cell>
          <cell r="FK1212">
            <v>0</v>
          </cell>
          <cell r="FL1212">
            <v>0</v>
          </cell>
          <cell r="FM1212">
            <v>0</v>
          </cell>
          <cell r="FN1212">
            <v>0</v>
          </cell>
          <cell r="FO1212">
            <v>0</v>
          </cell>
          <cell r="FP1212">
            <v>0</v>
          </cell>
          <cell r="FQ1212">
            <v>0</v>
          </cell>
          <cell r="FR1212">
            <v>0</v>
          </cell>
          <cell r="FS1212">
            <v>0</v>
          </cell>
          <cell r="FT1212">
            <v>0</v>
          </cell>
          <cell r="FU1212">
            <v>0</v>
          </cell>
          <cell r="FV1212">
            <v>0</v>
          </cell>
          <cell r="FW1212">
            <v>0</v>
          </cell>
          <cell r="FX1212">
            <v>0</v>
          </cell>
          <cell r="FY1212">
            <v>0</v>
          </cell>
          <cell r="FZ1212">
            <v>0</v>
          </cell>
          <cell r="GA1212">
            <v>0</v>
          </cell>
          <cell r="GB1212">
            <v>0</v>
          </cell>
          <cell r="GC1212">
            <v>0</v>
          </cell>
          <cell r="GD1212">
            <v>0</v>
          </cell>
          <cell r="GE1212">
            <v>0</v>
          </cell>
          <cell r="GF1212">
            <v>0</v>
          </cell>
          <cell r="GG1212">
            <v>0</v>
          </cell>
          <cell r="GH1212">
            <v>0</v>
          </cell>
          <cell r="GI1212">
            <v>0</v>
          </cell>
          <cell r="GJ1212">
            <v>0</v>
          </cell>
          <cell r="GK1212">
            <v>0</v>
          </cell>
          <cell r="GL1212">
            <v>0</v>
          </cell>
          <cell r="GM1212">
            <v>0</v>
          </cell>
          <cell r="GN1212">
            <v>0</v>
          </cell>
          <cell r="GO1212">
            <v>0</v>
          </cell>
          <cell r="GP1212">
            <v>0</v>
          </cell>
          <cell r="GQ1212">
            <v>0</v>
          </cell>
          <cell r="GR1212">
            <v>0</v>
          </cell>
          <cell r="GS1212">
            <v>0</v>
          </cell>
          <cell r="GT1212">
            <v>0</v>
          </cell>
          <cell r="GU1212">
            <v>0</v>
          </cell>
          <cell r="GV1212">
            <v>0</v>
          </cell>
          <cell r="GW1212">
            <v>0</v>
          </cell>
          <cell r="GX1212">
            <v>0</v>
          </cell>
          <cell r="GY1212">
            <v>0</v>
          </cell>
          <cell r="GZ1212">
            <v>0</v>
          </cell>
          <cell r="HA1212">
            <v>0</v>
          </cell>
          <cell r="HB1212">
            <v>0</v>
          </cell>
          <cell r="HC1212">
            <v>0</v>
          </cell>
          <cell r="HD1212">
            <v>0</v>
          </cell>
          <cell r="HE1212">
            <v>0</v>
          </cell>
          <cell r="HF1212">
            <v>0</v>
          </cell>
          <cell r="HG1212">
            <v>0</v>
          </cell>
          <cell r="HH1212">
            <v>0</v>
          </cell>
          <cell r="HI1212">
            <v>0</v>
          </cell>
          <cell r="HJ1212">
            <v>0</v>
          </cell>
          <cell r="HK1212">
            <v>0</v>
          </cell>
          <cell r="HL1212">
            <v>0</v>
          </cell>
          <cell r="HM1212">
            <v>0</v>
          </cell>
          <cell r="HN1212">
            <v>0</v>
          </cell>
          <cell r="HO1212">
            <v>0</v>
          </cell>
          <cell r="HP1212">
            <v>0</v>
          </cell>
          <cell r="HQ1212">
            <v>0</v>
          </cell>
          <cell r="HR1212">
            <v>0</v>
          </cell>
          <cell r="HS1212">
            <v>0</v>
          </cell>
          <cell r="HT1212">
            <v>0</v>
          </cell>
          <cell r="HU1212">
            <v>0</v>
          </cell>
          <cell r="HV1212">
            <v>0</v>
          </cell>
          <cell r="HW1212">
            <v>0</v>
          </cell>
          <cell r="HX1212">
            <v>0</v>
          </cell>
          <cell r="HY1212">
            <v>0</v>
          </cell>
          <cell r="HZ1212">
            <v>0</v>
          </cell>
          <cell r="IA1212">
            <v>0</v>
          </cell>
          <cell r="IB1212">
            <v>0</v>
          </cell>
          <cell r="IC1212">
            <v>0</v>
          </cell>
          <cell r="ID1212">
            <v>0</v>
          </cell>
          <cell r="IE1212">
            <v>0</v>
          </cell>
          <cell r="IF1212">
            <v>0</v>
          </cell>
          <cell r="IG1212">
            <v>0</v>
          </cell>
          <cell r="IH1212">
            <v>0</v>
          </cell>
          <cell r="II1212">
            <v>0</v>
          </cell>
          <cell r="IJ1212">
            <v>0</v>
          </cell>
          <cell r="IK1212">
            <v>0</v>
          </cell>
          <cell r="IL1212">
            <v>0</v>
          </cell>
          <cell r="IM1212">
            <v>0</v>
          </cell>
          <cell r="IN1212">
            <v>0</v>
          </cell>
          <cell r="IO1212">
            <v>0</v>
          </cell>
          <cell r="IP1212">
            <v>0</v>
          </cell>
          <cell r="IQ1212">
            <v>0</v>
          </cell>
          <cell r="IR1212">
            <v>0</v>
          </cell>
          <cell r="IS1212">
            <v>0</v>
          </cell>
          <cell r="IT1212">
            <v>0</v>
          </cell>
          <cell r="IU1212">
            <v>0</v>
          </cell>
          <cell r="IV1212">
            <v>0</v>
          </cell>
          <cell r="IW1212">
            <v>0</v>
          </cell>
          <cell r="IX1212">
            <v>0</v>
          </cell>
          <cell r="IY1212">
            <v>0</v>
          </cell>
          <cell r="IZ1212">
            <v>0</v>
          </cell>
          <cell r="JA1212">
            <v>0</v>
          </cell>
          <cell r="JB1212">
            <v>0</v>
          </cell>
          <cell r="JC1212">
            <v>0</v>
          </cell>
          <cell r="JD1212">
            <v>0</v>
          </cell>
          <cell r="JE1212">
            <v>0</v>
          </cell>
          <cell r="JF1212">
            <v>0</v>
          </cell>
          <cell r="JG1212">
            <v>0</v>
          </cell>
          <cell r="JH1212">
            <v>0</v>
          </cell>
          <cell r="JI1212">
            <v>0</v>
          </cell>
          <cell r="JJ1212">
            <v>0</v>
          </cell>
          <cell r="JK1212">
            <v>0</v>
          </cell>
          <cell r="JL1212">
            <v>0</v>
          </cell>
          <cell r="JM1212">
            <v>0</v>
          </cell>
          <cell r="JN1212">
            <v>0</v>
          </cell>
          <cell r="JO1212">
            <v>0</v>
          </cell>
          <cell r="JP1212">
            <v>0</v>
          </cell>
          <cell r="JQ1212">
            <v>0</v>
          </cell>
        </row>
        <row r="1213">
          <cell r="D1213" t="str">
            <v>CLC.EX.UTS._._32.Huntington 1 CCUS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  <cell r="FA1213">
            <v>0</v>
          </cell>
          <cell r="FB1213">
            <v>0</v>
          </cell>
          <cell r="FC1213">
            <v>0</v>
          </cell>
          <cell r="FD1213">
            <v>0</v>
          </cell>
          <cell r="FE1213">
            <v>0</v>
          </cell>
          <cell r="FF1213">
            <v>0</v>
          </cell>
          <cell r="FG1213">
            <v>0</v>
          </cell>
          <cell r="FH1213">
            <v>0</v>
          </cell>
          <cell r="FI1213">
            <v>0</v>
          </cell>
          <cell r="FJ1213">
            <v>0</v>
          </cell>
          <cell r="FK1213">
            <v>0</v>
          </cell>
          <cell r="FL1213">
            <v>0</v>
          </cell>
          <cell r="FM1213">
            <v>0</v>
          </cell>
          <cell r="FN1213">
            <v>0</v>
          </cell>
          <cell r="FO1213">
            <v>0</v>
          </cell>
          <cell r="FP1213">
            <v>0</v>
          </cell>
          <cell r="FQ1213">
            <v>0</v>
          </cell>
          <cell r="FR1213">
            <v>0</v>
          </cell>
          <cell r="FS1213">
            <v>0</v>
          </cell>
          <cell r="FT1213">
            <v>0</v>
          </cell>
          <cell r="FU1213">
            <v>0</v>
          </cell>
          <cell r="FV1213">
            <v>0</v>
          </cell>
          <cell r="FW1213">
            <v>0</v>
          </cell>
          <cell r="FX1213">
            <v>0</v>
          </cell>
          <cell r="FY1213">
            <v>0</v>
          </cell>
          <cell r="FZ1213">
            <v>0</v>
          </cell>
          <cell r="GA1213">
            <v>0</v>
          </cell>
          <cell r="GB1213">
            <v>0</v>
          </cell>
          <cell r="GC1213">
            <v>0</v>
          </cell>
          <cell r="GD1213">
            <v>0</v>
          </cell>
          <cell r="GE1213">
            <v>0</v>
          </cell>
          <cell r="GF1213">
            <v>0</v>
          </cell>
          <cell r="GG1213">
            <v>0</v>
          </cell>
          <cell r="GH1213">
            <v>0</v>
          </cell>
          <cell r="GI1213">
            <v>0</v>
          </cell>
          <cell r="GJ1213">
            <v>0</v>
          </cell>
          <cell r="GK1213">
            <v>0</v>
          </cell>
          <cell r="GL1213">
            <v>0</v>
          </cell>
          <cell r="GM1213">
            <v>0</v>
          </cell>
          <cell r="GN1213">
            <v>0</v>
          </cell>
          <cell r="GO1213">
            <v>0</v>
          </cell>
          <cell r="GP1213">
            <v>0</v>
          </cell>
          <cell r="GQ1213">
            <v>0</v>
          </cell>
          <cell r="GR1213">
            <v>0</v>
          </cell>
          <cell r="GS1213">
            <v>0</v>
          </cell>
          <cell r="GT1213">
            <v>0</v>
          </cell>
          <cell r="GU1213">
            <v>0</v>
          </cell>
          <cell r="GV1213">
            <v>0</v>
          </cell>
          <cell r="GW1213">
            <v>0</v>
          </cell>
          <cell r="GX1213">
            <v>0</v>
          </cell>
          <cell r="GY1213">
            <v>0</v>
          </cell>
          <cell r="GZ1213">
            <v>0</v>
          </cell>
          <cell r="HA1213">
            <v>0</v>
          </cell>
          <cell r="HB1213">
            <v>0</v>
          </cell>
          <cell r="HC1213">
            <v>0</v>
          </cell>
          <cell r="HD1213">
            <v>0</v>
          </cell>
          <cell r="HE1213">
            <v>0</v>
          </cell>
          <cell r="HF1213">
            <v>0</v>
          </cell>
          <cell r="HG1213">
            <v>0</v>
          </cell>
          <cell r="HH1213">
            <v>0</v>
          </cell>
          <cell r="HI1213">
            <v>0</v>
          </cell>
          <cell r="HJ1213">
            <v>0</v>
          </cell>
          <cell r="HK1213">
            <v>0</v>
          </cell>
          <cell r="HL1213">
            <v>0</v>
          </cell>
          <cell r="HM1213">
            <v>0</v>
          </cell>
          <cell r="HN1213">
            <v>0</v>
          </cell>
          <cell r="HO1213">
            <v>0</v>
          </cell>
          <cell r="HP1213">
            <v>0</v>
          </cell>
          <cell r="HQ1213">
            <v>0</v>
          </cell>
          <cell r="HR1213">
            <v>0</v>
          </cell>
          <cell r="HS1213">
            <v>0</v>
          </cell>
          <cell r="HT1213">
            <v>0</v>
          </cell>
          <cell r="HU1213">
            <v>0</v>
          </cell>
          <cell r="HV1213">
            <v>0</v>
          </cell>
          <cell r="HW1213">
            <v>0</v>
          </cell>
          <cell r="HX1213">
            <v>0</v>
          </cell>
          <cell r="HY1213">
            <v>0</v>
          </cell>
          <cell r="HZ1213">
            <v>0</v>
          </cell>
          <cell r="IA1213">
            <v>0</v>
          </cell>
          <cell r="IB1213">
            <v>0</v>
          </cell>
          <cell r="IC1213">
            <v>0</v>
          </cell>
          <cell r="ID1213">
            <v>0</v>
          </cell>
          <cell r="IE1213">
            <v>0</v>
          </cell>
          <cell r="IF1213">
            <v>0</v>
          </cell>
          <cell r="IG1213">
            <v>0</v>
          </cell>
          <cell r="IH1213">
            <v>0</v>
          </cell>
          <cell r="II1213">
            <v>0</v>
          </cell>
          <cell r="IJ1213">
            <v>0</v>
          </cell>
          <cell r="IK1213">
            <v>0</v>
          </cell>
          <cell r="IL1213">
            <v>0</v>
          </cell>
          <cell r="IM1213">
            <v>0</v>
          </cell>
          <cell r="IN1213">
            <v>0</v>
          </cell>
          <cell r="IO1213">
            <v>0</v>
          </cell>
          <cell r="IP1213">
            <v>0</v>
          </cell>
          <cell r="IQ1213">
            <v>0</v>
          </cell>
          <cell r="IR1213">
            <v>0</v>
          </cell>
          <cell r="IS1213">
            <v>0</v>
          </cell>
          <cell r="IT1213">
            <v>0</v>
          </cell>
          <cell r="IU1213">
            <v>0</v>
          </cell>
          <cell r="IV1213">
            <v>0</v>
          </cell>
          <cell r="IW1213">
            <v>0</v>
          </cell>
          <cell r="IX1213">
            <v>0</v>
          </cell>
          <cell r="IY1213">
            <v>0</v>
          </cell>
          <cell r="IZ1213">
            <v>0</v>
          </cell>
          <cell r="JA1213">
            <v>0</v>
          </cell>
          <cell r="JB1213">
            <v>0</v>
          </cell>
          <cell r="JC1213">
            <v>0</v>
          </cell>
          <cell r="JD1213">
            <v>0</v>
          </cell>
          <cell r="JE1213">
            <v>0</v>
          </cell>
          <cell r="JF1213">
            <v>0</v>
          </cell>
          <cell r="JG1213">
            <v>0</v>
          </cell>
          <cell r="JH1213">
            <v>0</v>
          </cell>
          <cell r="JI1213">
            <v>0</v>
          </cell>
          <cell r="JJ1213">
            <v>0</v>
          </cell>
          <cell r="JK1213">
            <v>0</v>
          </cell>
          <cell r="JL1213">
            <v>0</v>
          </cell>
          <cell r="JM1213">
            <v>0</v>
          </cell>
          <cell r="JN1213">
            <v>0</v>
          </cell>
          <cell r="JO1213">
            <v>0</v>
          </cell>
          <cell r="JP1213">
            <v>0</v>
          </cell>
          <cell r="JQ1213">
            <v>0</v>
          </cell>
        </row>
        <row r="1214">
          <cell r="D1214" t="str">
            <v>CLC.EX.UTS._._32.Huntington 2 CCUS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  <cell r="FA1214">
            <v>0</v>
          </cell>
          <cell r="FB1214">
            <v>0</v>
          </cell>
          <cell r="FC1214">
            <v>0</v>
          </cell>
          <cell r="FD1214">
            <v>0</v>
          </cell>
          <cell r="FE1214">
            <v>0</v>
          </cell>
          <cell r="FF1214">
            <v>0</v>
          </cell>
          <cell r="FG1214">
            <v>0</v>
          </cell>
          <cell r="FH1214">
            <v>0</v>
          </cell>
          <cell r="FI1214">
            <v>0</v>
          </cell>
          <cell r="FJ1214">
            <v>0</v>
          </cell>
          <cell r="FK1214">
            <v>0</v>
          </cell>
          <cell r="FL1214">
            <v>0</v>
          </cell>
          <cell r="FM1214">
            <v>0</v>
          </cell>
          <cell r="FN1214">
            <v>0</v>
          </cell>
          <cell r="FO1214">
            <v>0</v>
          </cell>
          <cell r="FP1214">
            <v>0</v>
          </cell>
          <cell r="FQ1214">
            <v>0</v>
          </cell>
          <cell r="FR1214">
            <v>0</v>
          </cell>
          <cell r="FS1214">
            <v>0</v>
          </cell>
          <cell r="FT1214">
            <v>0</v>
          </cell>
          <cell r="FU1214">
            <v>0</v>
          </cell>
          <cell r="FV1214">
            <v>0</v>
          </cell>
          <cell r="FW1214">
            <v>0</v>
          </cell>
          <cell r="FX1214">
            <v>0</v>
          </cell>
          <cell r="FY1214">
            <v>0</v>
          </cell>
          <cell r="FZ1214">
            <v>0</v>
          </cell>
          <cell r="GA1214">
            <v>0</v>
          </cell>
          <cell r="GB1214">
            <v>0</v>
          </cell>
          <cell r="GC1214">
            <v>0</v>
          </cell>
          <cell r="GD1214">
            <v>0</v>
          </cell>
          <cell r="GE1214">
            <v>0</v>
          </cell>
          <cell r="GF1214">
            <v>0</v>
          </cell>
          <cell r="GG1214">
            <v>0</v>
          </cell>
          <cell r="GH1214">
            <v>0</v>
          </cell>
          <cell r="GI1214">
            <v>0</v>
          </cell>
          <cell r="GJ1214">
            <v>0</v>
          </cell>
          <cell r="GK1214">
            <v>0</v>
          </cell>
          <cell r="GL1214">
            <v>0</v>
          </cell>
          <cell r="GM1214">
            <v>0</v>
          </cell>
          <cell r="GN1214">
            <v>0</v>
          </cell>
          <cell r="GO1214">
            <v>0</v>
          </cell>
          <cell r="GP1214">
            <v>0</v>
          </cell>
          <cell r="GQ1214">
            <v>0</v>
          </cell>
          <cell r="GR1214">
            <v>0</v>
          </cell>
          <cell r="GS1214">
            <v>0</v>
          </cell>
          <cell r="GT1214">
            <v>0</v>
          </cell>
          <cell r="GU1214">
            <v>0</v>
          </cell>
          <cell r="GV1214">
            <v>0</v>
          </cell>
          <cell r="GW1214">
            <v>0</v>
          </cell>
          <cell r="GX1214">
            <v>0</v>
          </cell>
          <cell r="GY1214">
            <v>0</v>
          </cell>
          <cell r="GZ1214">
            <v>0</v>
          </cell>
          <cell r="HA1214">
            <v>0</v>
          </cell>
          <cell r="HB1214">
            <v>0</v>
          </cell>
          <cell r="HC1214">
            <v>0</v>
          </cell>
          <cell r="HD1214">
            <v>0</v>
          </cell>
          <cell r="HE1214">
            <v>0</v>
          </cell>
          <cell r="HF1214">
            <v>0</v>
          </cell>
          <cell r="HG1214">
            <v>0</v>
          </cell>
          <cell r="HH1214">
            <v>0</v>
          </cell>
          <cell r="HI1214">
            <v>0</v>
          </cell>
          <cell r="HJ1214">
            <v>0</v>
          </cell>
          <cell r="HK1214">
            <v>0</v>
          </cell>
          <cell r="HL1214">
            <v>0</v>
          </cell>
          <cell r="HM1214">
            <v>0</v>
          </cell>
          <cell r="HN1214">
            <v>0</v>
          </cell>
          <cell r="HO1214">
            <v>0</v>
          </cell>
          <cell r="HP1214">
            <v>0</v>
          </cell>
          <cell r="HQ1214">
            <v>0</v>
          </cell>
          <cell r="HR1214">
            <v>0</v>
          </cell>
          <cell r="HS1214">
            <v>0</v>
          </cell>
          <cell r="HT1214">
            <v>0</v>
          </cell>
          <cell r="HU1214">
            <v>0</v>
          </cell>
          <cell r="HV1214">
            <v>0</v>
          </cell>
          <cell r="HW1214">
            <v>0</v>
          </cell>
          <cell r="HX1214">
            <v>0</v>
          </cell>
          <cell r="HY1214">
            <v>0</v>
          </cell>
          <cell r="HZ1214">
            <v>0</v>
          </cell>
          <cell r="IA1214">
            <v>0</v>
          </cell>
          <cell r="IB1214">
            <v>0</v>
          </cell>
          <cell r="IC1214">
            <v>0</v>
          </cell>
          <cell r="ID1214">
            <v>0</v>
          </cell>
          <cell r="IE1214">
            <v>0</v>
          </cell>
          <cell r="IF1214">
            <v>0</v>
          </cell>
          <cell r="IG1214">
            <v>0</v>
          </cell>
          <cell r="IH1214">
            <v>0</v>
          </cell>
          <cell r="II1214">
            <v>0</v>
          </cell>
          <cell r="IJ1214">
            <v>0</v>
          </cell>
          <cell r="IK1214">
            <v>0</v>
          </cell>
          <cell r="IL1214">
            <v>0</v>
          </cell>
          <cell r="IM1214">
            <v>0</v>
          </cell>
          <cell r="IN1214">
            <v>0</v>
          </cell>
          <cell r="IO1214">
            <v>0</v>
          </cell>
          <cell r="IP1214">
            <v>0</v>
          </cell>
          <cell r="IQ1214">
            <v>0</v>
          </cell>
          <cell r="IR1214">
            <v>0</v>
          </cell>
          <cell r="IS1214">
            <v>0</v>
          </cell>
          <cell r="IT1214">
            <v>0</v>
          </cell>
          <cell r="IU1214">
            <v>0</v>
          </cell>
          <cell r="IV1214">
            <v>0</v>
          </cell>
          <cell r="IW1214">
            <v>0</v>
          </cell>
          <cell r="IX1214">
            <v>0</v>
          </cell>
          <cell r="IY1214">
            <v>0</v>
          </cell>
          <cell r="IZ1214">
            <v>0</v>
          </cell>
          <cell r="JA1214">
            <v>0</v>
          </cell>
          <cell r="JB1214">
            <v>0</v>
          </cell>
          <cell r="JC1214">
            <v>0</v>
          </cell>
          <cell r="JD1214">
            <v>0</v>
          </cell>
          <cell r="JE1214">
            <v>0</v>
          </cell>
          <cell r="JF1214">
            <v>0</v>
          </cell>
          <cell r="JG1214">
            <v>0</v>
          </cell>
          <cell r="JH1214">
            <v>0</v>
          </cell>
          <cell r="JI1214">
            <v>0</v>
          </cell>
          <cell r="JJ1214">
            <v>0</v>
          </cell>
          <cell r="JK1214">
            <v>0</v>
          </cell>
          <cell r="JL1214">
            <v>0</v>
          </cell>
          <cell r="JM1214">
            <v>0</v>
          </cell>
          <cell r="JN1214">
            <v>0</v>
          </cell>
          <cell r="JO1214">
            <v>0</v>
          </cell>
          <cell r="JP1214">
            <v>0</v>
          </cell>
          <cell r="JQ1214">
            <v>0</v>
          </cell>
        </row>
        <row r="1215">
          <cell r="D1215" t="str">
            <v>CLC.EX.WYE._._32.Wyodak CCUS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  <cell r="FA1215">
            <v>0</v>
          </cell>
          <cell r="FB1215">
            <v>0</v>
          </cell>
          <cell r="FC1215">
            <v>0</v>
          </cell>
          <cell r="FD1215">
            <v>0</v>
          </cell>
          <cell r="FE1215">
            <v>0</v>
          </cell>
          <cell r="FF1215">
            <v>0</v>
          </cell>
          <cell r="FG1215">
            <v>0</v>
          </cell>
          <cell r="FH1215">
            <v>0</v>
          </cell>
          <cell r="FI1215">
            <v>0</v>
          </cell>
          <cell r="FJ1215">
            <v>0</v>
          </cell>
          <cell r="FK1215">
            <v>0</v>
          </cell>
          <cell r="FL1215">
            <v>0</v>
          </cell>
          <cell r="FM1215">
            <v>0</v>
          </cell>
          <cell r="FN1215">
            <v>0</v>
          </cell>
          <cell r="FO1215">
            <v>0</v>
          </cell>
          <cell r="FP1215">
            <v>0</v>
          </cell>
          <cell r="FQ1215">
            <v>0</v>
          </cell>
          <cell r="FR1215">
            <v>0</v>
          </cell>
          <cell r="FS1215">
            <v>0</v>
          </cell>
          <cell r="FT1215">
            <v>0</v>
          </cell>
          <cell r="FU1215">
            <v>0</v>
          </cell>
          <cell r="FV1215">
            <v>0</v>
          </cell>
          <cell r="FW1215">
            <v>0</v>
          </cell>
          <cell r="FX1215">
            <v>0</v>
          </cell>
          <cell r="FY1215">
            <v>0</v>
          </cell>
          <cell r="FZ1215">
            <v>0</v>
          </cell>
          <cell r="GA1215">
            <v>0</v>
          </cell>
          <cell r="GB1215">
            <v>0</v>
          </cell>
          <cell r="GC1215">
            <v>0</v>
          </cell>
          <cell r="GD1215">
            <v>0</v>
          </cell>
          <cell r="GE1215">
            <v>0</v>
          </cell>
          <cell r="GF1215">
            <v>0</v>
          </cell>
          <cell r="GG1215">
            <v>0</v>
          </cell>
          <cell r="GH1215">
            <v>0</v>
          </cell>
          <cell r="GI1215">
            <v>0</v>
          </cell>
          <cell r="GJ1215">
            <v>0</v>
          </cell>
          <cell r="GK1215">
            <v>0</v>
          </cell>
          <cell r="GL1215">
            <v>0</v>
          </cell>
          <cell r="GM1215">
            <v>0</v>
          </cell>
          <cell r="GN1215">
            <v>0</v>
          </cell>
          <cell r="GO1215">
            <v>0</v>
          </cell>
          <cell r="GP1215">
            <v>0</v>
          </cell>
          <cell r="GQ1215">
            <v>0</v>
          </cell>
          <cell r="GR1215">
            <v>0</v>
          </cell>
          <cell r="GS1215">
            <v>0</v>
          </cell>
          <cell r="GT1215">
            <v>0</v>
          </cell>
          <cell r="GU1215">
            <v>0</v>
          </cell>
          <cell r="GV1215">
            <v>0</v>
          </cell>
          <cell r="GW1215">
            <v>0</v>
          </cell>
          <cell r="GX1215">
            <v>0</v>
          </cell>
          <cell r="GY1215">
            <v>0</v>
          </cell>
          <cell r="GZ1215">
            <v>0</v>
          </cell>
          <cell r="HA1215">
            <v>0</v>
          </cell>
          <cell r="HB1215">
            <v>0</v>
          </cell>
          <cell r="HC1215">
            <v>0</v>
          </cell>
          <cell r="HD1215">
            <v>0</v>
          </cell>
          <cell r="HE1215">
            <v>0</v>
          </cell>
          <cell r="HF1215">
            <v>0</v>
          </cell>
          <cell r="HG1215">
            <v>0</v>
          </cell>
          <cell r="HH1215">
            <v>0</v>
          </cell>
          <cell r="HI1215">
            <v>0</v>
          </cell>
          <cell r="HJ1215">
            <v>0</v>
          </cell>
          <cell r="HK1215">
            <v>0</v>
          </cell>
          <cell r="HL1215">
            <v>0</v>
          </cell>
          <cell r="HM1215">
            <v>0</v>
          </cell>
          <cell r="HN1215">
            <v>0</v>
          </cell>
          <cell r="HO1215">
            <v>0</v>
          </cell>
          <cell r="HP1215">
            <v>0</v>
          </cell>
          <cell r="HQ1215">
            <v>0</v>
          </cell>
          <cell r="HR1215">
            <v>0</v>
          </cell>
          <cell r="HS1215">
            <v>0</v>
          </cell>
          <cell r="HT1215">
            <v>0</v>
          </cell>
          <cell r="HU1215">
            <v>0</v>
          </cell>
          <cell r="HV1215">
            <v>0</v>
          </cell>
          <cell r="HW1215">
            <v>0</v>
          </cell>
          <cell r="HX1215">
            <v>0</v>
          </cell>
          <cell r="HY1215">
            <v>0</v>
          </cell>
          <cell r="HZ1215">
            <v>0</v>
          </cell>
          <cell r="IA1215">
            <v>0</v>
          </cell>
          <cell r="IB1215">
            <v>0</v>
          </cell>
          <cell r="IC1215">
            <v>0</v>
          </cell>
          <cell r="ID1215">
            <v>0</v>
          </cell>
          <cell r="IE1215">
            <v>0</v>
          </cell>
          <cell r="IF1215">
            <v>0</v>
          </cell>
          <cell r="IG1215">
            <v>0</v>
          </cell>
          <cell r="IH1215">
            <v>0</v>
          </cell>
          <cell r="II1215">
            <v>0</v>
          </cell>
          <cell r="IJ1215">
            <v>0</v>
          </cell>
          <cell r="IK1215">
            <v>0</v>
          </cell>
          <cell r="IL1215">
            <v>0</v>
          </cell>
          <cell r="IM1215">
            <v>0</v>
          </cell>
          <cell r="IN1215">
            <v>0</v>
          </cell>
          <cell r="IO1215">
            <v>0</v>
          </cell>
          <cell r="IP1215">
            <v>0</v>
          </cell>
          <cell r="IQ1215">
            <v>0</v>
          </cell>
          <cell r="IR1215">
            <v>0</v>
          </cell>
          <cell r="IS1215">
            <v>0</v>
          </cell>
          <cell r="IT1215">
            <v>0</v>
          </cell>
          <cell r="IU1215">
            <v>0</v>
          </cell>
          <cell r="IV1215">
            <v>0</v>
          </cell>
          <cell r="IW1215">
            <v>0</v>
          </cell>
          <cell r="IX1215">
            <v>0</v>
          </cell>
          <cell r="IY1215">
            <v>0</v>
          </cell>
          <cell r="IZ1215">
            <v>0</v>
          </cell>
          <cell r="JA1215">
            <v>0</v>
          </cell>
          <cell r="JB1215">
            <v>0</v>
          </cell>
          <cell r="JC1215">
            <v>0</v>
          </cell>
          <cell r="JD1215">
            <v>0</v>
          </cell>
          <cell r="JE1215">
            <v>0</v>
          </cell>
          <cell r="JF1215">
            <v>0</v>
          </cell>
          <cell r="JG1215">
            <v>0</v>
          </cell>
          <cell r="JH1215">
            <v>0</v>
          </cell>
          <cell r="JI1215">
            <v>0</v>
          </cell>
          <cell r="JJ1215">
            <v>0</v>
          </cell>
          <cell r="JK1215">
            <v>0</v>
          </cell>
          <cell r="JL1215">
            <v>0</v>
          </cell>
          <cell r="JM1215">
            <v>0</v>
          </cell>
          <cell r="JN1215">
            <v>0</v>
          </cell>
          <cell r="JO1215">
            <v>0</v>
          </cell>
          <cell r="JP1215">
            <v>0</v>
          </cell>
          <cell r="JQ1215">
            <v>0</v>
          </cell>
        </row>
        <row r="1216">
          <cell r="D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  <cell r="FA1216">
            <v>0</v>
          </cell>
          <cell r="FB1216">
            <v>0</v>
          </cell>
          <cell r="FC1216">
            <v>0</v>
          </cell>
          <cell r="FD1216">
            <v>0</v>
          </cell>
          <cell r="FE1216">
            <v>0</v>
          </cell>
          <cell r="FF1216">
            <v>0</v>
          </cell>
          <cell r="FG1216">
            <v>0</v>
          </cell>
          <cell r="FH1216">
            <v>0</v>
          </cell>
          <cell r="FI1216">
            <v>0</v>
          </cell>
          <cell r="FJ1216">
            <v>0</v>
          </cell>
          <cell r="FK1216">
            <v>0</v>
          </cell>
          <cell r="FL1216">
            <v>0</v>
          </cell>
          <cell r="FM1216">
            <v>0</v>
          </cell>
          <cell r="FN1216">
            <v>0</v>
          </cell>
          <cell r="FO1216">
            <v>0</v>
          </cell>
          <cell r="FP1216">
            <v>0</v>
          </cell>
          <cell r="FQ1216">
            <v>0</v>
          </cell>
          <cell r="FR1216">
            <v>0</v>
          </cell>
          <cell r="FS1216">
            <v>0</v>
          </cell>
          <cell r="FT1216">
            <v>0</v>
          </cell>
          <cell r="FU1216">
            <v>0</v>
          </cell>
          <cell r="FV1216">
            <v>0</v>
          </cell>
          <cell r="FW1216">
            <v>0</v>
          </cell>
          <cell r="FX1216">
            <v>0</v>
          </cell>
          <cell r="FY1216">
            <v>0</v>
          </cell>
          <cell r="FZ1216">
            <v>0</v>
          </cell>
          <cell r="GA1216">
            <v>0</v>
          </cell>
          <cell r="GB1216">
            <v>0</v>
          </cell>
          <cell r="GC1216">
            <v>0</v>
          </cell>
          <cell r="GD1216">
            <v>0</v>
          </cell>
          <cell r="GE1216">
            <v>0</v>
          </cell>
          <cell r="GF1216">
            <v>0</v>
          </cell>
          <cell r="GG1216">
            <v>0</v>
          </cell>
          <cell r="GH1216">
            <v>0</v>
          </cell>
          <cell r="GI1216">
            <v>0</v>
          </cell>
          <cell r="GJ1216">
            <v>0</v>
          </cell>
          <cell r="GK1216">
            <v>0</v>
          </cell>
          <cell r="GL1216">
            <v>0</v>
          </cell>
          <cell r="GM1216">
            <v>0</v>
          </cell>
          <cell r="GN1216">
            <v>0</v>
          </cell>
          <cell r="GO1216">
            <v>0</v>
          </cell>
          <cell r="GP1216">
            <v>0</v>
          </cell>
          <cell r="GQ1216">
            <v>0</v>
          </cell>
          <cell r="GR1216">
            <v>0</v>
          </cell>
          <cell r="GS1216">
            <v>0</v>
          </cell>
          <cell r="GT1216">
            <v>0</v>
          </cell>
          <cell r="GU1216">
            <v>0</v>
          </cell>
          <cell r="GV1216">
            <v>0</v>
          </cell>
          <cell r="GW1216">
            <v>0</v>
          </cell>
          <cell r="GX1216">
            <v>0</v>
          </cell>
          <cell r="GY1216">
            <v>0</v>
          </cell>
          <cell r="GZ1216">
            <v>0</v>
          </cell>
          <cell r="HA1216">
            <v>0</v>
          </cell>
          <cell r="HB1216">
            <v>0</v>
          </cell>
          <cell r="HC1216">
            <v>0</v>
          </cell>
          <cell r="HD1216">
            <v>0</v>
          </cell>
          <cell r="HE1216">
            <v>0</v>
          </cell>
          <cell r="HF1216">
            <v>0</v>
          </cell>
          <cell r="HG1216">
            <v>0</v>
          </cell>
          <cell r="HH1216">
            <v>0</v>
          </cell>
          <cell r="HI1216">
            <v>0</v>
          </cell>
          <cell r="HJ1216">
            <v>0</v>
          </cell>
          <cell r="HK1216">
            <v>0</v>
          </cell>
          <cell r="HL1216">
            <v>0</v>
          </cell>
          <cell r="HM1216">
            <v>0</v>
          </cell>
          <cell r="HN1216">
            <v>0</v>
          </cell>
          <cell r="HO1216">
            <v>0</v>
          </cell>
          <cell r="HP1216">
            <v>0</v>
          </cell>
          <cell r="HQ1216">
            <v>0</v>
          </cell>
          <cell r="HR1216">
            <v>0</v>
          </cell>
          <cell r="HS1216">
            <v>0</v>
          </cell>
          <cell r="HT1216">
            <v>0</v>
          </cell>
          <cell r="HU1216">
            <v>0</v>
          </cell>
          <cell r="HV1216">
            <v>0</v>
          </cell>
          <cell r="HW1216">
            <v>0</v>
          </cell>
          <cell r="HX1216">
            <v>0</v>
          </cell>
          <cell r="HY1216">
            <v>0</v>
          </cell>
          <cell r="HZ1216">
            <v>0</v>
          </cell>
          <cell r="IA1216">
            <v>0</v>
          </cell>
          <cell r="IB1216">
            <v>0</v>
          </cell>
          <cell r="IC1216">
            <v>0</v>
          </cell>
          <cell r="ID1216">
            <v>0</v>
          </cell>
          <cell r="IE1216">
            <v>0</v>
          </cell>
          <cell r="IF1216">
            <v>0</v>
          </cell>
          <cell r="IG1216">
            <v>0</v>
          </cell>
          <cell r="IH1216">
            <v>0</v>
          </cell>
          <cell r="II1216">
            <v>0</v>
          </cell>
          <cell r="IJ1216">
            <v>0</v>
          </cell>
          <cell r="IK1216">
            <v>0</v>
          </cell>
          <cell r="IL1216">
            <v>0</v>
          </cell>
          <cell r="IM1216">
            <v>0</v>
          </cell>
          <cell r="IN1216">
            <v>0</v>
          </cell>
          <cell r="IO1216">
            <v>0</v>
          </cell>
          <cell r="IP1216">
            <v>0</v>
          </cell>
          <cell r="IQ1216">
            <v>0</v>
          </cell>
          <cell r="IR1216">
            <v>0</v>
          </cell>
          <cell r="IS1216">
            <v>0</v>
          </cell>
          <cell r="IT1216">
            <v>0</v>
          </cell>
          <cell r="IU1216">
            <v>0</v>
          </cell>
          <cell r="IV1216">
            <v>0</v>
          </cell>
          <cell r="IW1216">
            <v>0</v>
          </cell>
          <cell r="IX1216">
            <v>0</v>
          </cell>
          <cell r="IY1216">
            <v>0</v>
          </cell>
          <cell r="IZ1216">
            <v>0</v>
          </cell>
          <cell r="JA1216">
            <v>0</v>
          </cell>
          <cell r="JB1216">
            <v>0</v>
          </cell>
          <cell r="JC1216">
            <v>0</v>
          </cell>
          <cell r="JD1216">
            <v>0</v>
          </cell>
          <cell r="JE1216">
            <v>0</v>
          </cell>
          <cell r="JF1216">
            <v>0</v>
          </cell>
          <cell r="JG1216">
            <v>0</v>
          </cell>
          <cell r="JH1216">
            <v>0</v>
          </cell>
          <cell r="JI1216">
            <v>0</v>
          </cell>
          <cell r="JJ1216">
            <v>0</v>
          </cell>
          <cell r="JK1216">
            <v>0</v>
          </cell>
          <cell r="JL1216">
            <v>0</v>
          </cell>
          <cell r="JM1216">
            <v>0</v>
          </cell>
          <cell r="JN1216">
            <v>0</v>
          </cell>
          <cell r="JO1216">
            <v>0</v>
          </cell>
          <cell r="JP1216">
            <v>0</v>
          </cell>
          <cell r="JQ1216">
            <v>0</v>
          </cell>
        </row>
        <row r="1217">
          <cell r="D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  <cell r="FA1217">
            <v>0</v>
          </cell>
          <cell r="FB1217">
            <v>0</v>
          </cell>
          <cell r="FC1217">
            <v>0</v>
          </cell>
          <cell r="FD1217">
            <v>0</v>
          </cell>
          <cell r="FE1217">
            <v>0</v>
          </cell>
          <cell r="FF1217">
            <v>0</v>
          </cell>
          <cell r="FG1217">
            <v>0</v>
          </cell>
          <cell r="FH1217">
            <v>0</v>
          </cell>
          <cell r="FI1217">
            <v>0</v>
          </cell>
          <cell r="FJ1217">
            <v>0</v>
          </cell>
          <cell r="FK1217">
            <v>0</v>
          </cell>
          <cell r="FL1217">
            <v>0</v>
          </cell>
          <cell r="FM1217">
            <v>0</v>
          </cell>
          <cell r="FN1217">
            <v>0</v>
          </cell>
          <cell r="FO1217">
            <v>0</v>
          </cell>
          <cell r="FP1217">
            <v>0</v>
          </cell>
          <cell r="FQ1217">
            <v>0</v>
          </cell>
          <cell r="FR1217">
            <v>0</v>
          </cell>
          <cell r="FS1217">
            <v>0</v>
          </cell>
          <cell r="FT1217">
            <v>0</v>
          </cell>
          <cell r="FU1217">
            <v>0</v>
          </cell>
          <cell r="FV1217">
            <v>0</v>
          </cell>
          <cell r="FW1217">
            <v>0</v>
          </cell>
          <cell r="FX1217">
            <v>0</v>
          </cell>
          <cell r="FY1217">
            <v>0</v>
          </cell>
          <cell r="FZ1217">
            <v>0</v>
          </cell>
          <cell r="GA1217">
            <v>0</v>
          </cell>
          <cell r="GB1217">
            <v>0</v>
          </cell>
          <cell r="GC1217">
            <v>0</v>
          </cell>
          <cell r="GD1217">
            <v>0</v>
          </cell>
          <cell r="GE1217">
            <v>0</v>
          </cell>
          <cell r="GF1217">
            <v>0</v>
          </cell>
          <cell r="GG1217">
            <v>0</v>
          </cell>
          <cell r="GH1217">
            <v>0</v>
          </cell>
          <cell r="GI1217">
            <v>0</v>
          </cell>
          <cell r="GJ1217">
            <v>0</v>
          </cell>
          <cell r="GK1217">
            <v>0</v>
          </cell>
          <cell r="GL1217">
            <v>0</v>
          </cell>
          <cell r="GM1217">
            <v>0</v>
          </cell>
          <cell r="GN1217">
            <v>0</v>
          </cell>
          <cell r="GO1217">
            <v>0</v>
          </cell>
          <cell r="GP1217">
            <v>0</v>
          </cell>
          <cell r="GQ1217">
            <v>0</v>
          </cell>
          <cell r="GR1217">
            <v>0</v>
          </cell>
          <cell r="GS1217">
            <v>0</v>
          </cell>
          <cell r="GT1217">
            <v>0</v>
          </cell>
          <cell r="GU1217">
            <v>0</v>
          </cell>
          <cell r="GV1217">
            <v>0</v>
          </cell>
          <cell r="GW1217">
            <v>0</v>
          </cell>
          <cell r="GX1217">
            <v>0</v>
          </cell>
          <cell r="GY1217">
            <v>0</v>
          </cell>
          <cell r="GZ1217">
            <v>0</v>
          </cell>
          <cell r="HA1217">
            <v>0</v>
          </cell>
          <cell r="HB1217">
            <v>0</v>
          </cell>
          <cell r="HC1217">
            <v>0</v>
          </cell>
          <cell r="HD1217">
            <v>0</v>
          </cell>
          <cell r="HE1217">
            <v>0</v>
          </cell>
          <cell r="HF1217">
            <v>0</v>
          </cell>
          <cell r="HG1217">
            <v>0</v>
          </cell>
          <cell r="HH1217">
            <v>0</v>
          </cell>
          <cell r="HI1217">
            <v>0</v>
          </cell>
          <cell r="HJ1217">
            <v>0</v>
          </cell>
          <cell r="HK1217">
            <v>0</v>
          </cell>
          <cell r="HL1217">
            <v>0</v>
          </cell>
          <cell r="HM1217">
            <v>0</v>
          </cell>
          <cell r="HN1217">
            <v>0</v>
          </cell>
          <cell r="HO1217">
            <v>0</v>
          </cell>
          <cell r="HP1217">
            <v>0</v>
          </cell>
          <cell r="HQ1217">
            <v>0</v>
          </cell>
          <cell r="HR1217">
            <v>0</v>
          </cell>
          <cell r="HS1217">
            <v>0</v>
          </cell>
          <cell r="HT1217">
            <v>0</v>
          </cell>
          <cell r="HU1217">
            <v>0</v>
          </cell>
          <cell r="HV1217">
            <v>0</v>
          </cell>
          <cell r="HW1217">
            <v>0</v>
          </cell>
          <cell r="HX1217">
            <v>0</v>
          </cell>
          <cell r="HY1217">
            <v>0</v>
          </cell>
          <cell r="HZ1217">
            <v>0</v>
          </cell>
          <cell r="IA1217">
            <v>0</v>
          </cell>
          <cell r="IB1217">
            <v>0</v>
          </cell>
          <cell r="IC1217">
            <v>0</v>
          </cell>
          <cell r="ID1217">
            <v>0</v>
          </cell>
          <cell r="IE1217">
            <v>0</v>
          </cell>
          <cell r="IF1217">
            <v>0</v>
          </cell>
          <cell r="IG1217">
            <v>0</v>
          </cell>
          <cell r="IH1217">
            <v>0</v>
          </cell>
          <cell r="II1217">
            <v>0</v>
          </cell>
          <cell r="IJ1217">
            <v>0</v>
          </cell>
          <cell r="IK1217">
            <v>0</v>
          </cell>
          <cell r="IL1217">
            <v>0</v>
          </cell>
          <cell r="IM1217">
            <v>0</v>
          </cell>
          <cell r="IN1217">
            <v>0</v>
          </cell>
          <cell r="IO1217">
            <v>0</v>
          </cell>
          <cell r="IP1217">
            <v>0</v>
          </cell>
          <cell r="IQ1217">
            <v>0</v>
          </cell>
          <cell r="IR1217">
            <v>0</v>
          </cell>
          <cell r="IS1217">
            <v>0</v>
          </cell>
          <cell r="IT1217">
            <v>0</v>
          </cell>
          <cell r="IU1217">
            <v>0</v>
          </cell>
          <cell r="IV1217">
            <v>0</v>
          </cell>
          <cell r="IW1217">
            <v>0</v>
          </cell>
          <cell r="IX1217">
            <v>0</v>
          </cell>
          <cell r="IY1217">
            <v>0</v>
          </cell>
          <cell r="IZ1217">
            <v>0</v>
          </cell>
          <cell r="JA1217">
            <v>0</v>
          </cell>
          <cell r="JB1217">
            <v>0</v>
          </cell>
          <cell r="JC1217">
            <v>0</v>
          </cell>
          <cell r="JD1217">
            <v>0</v>
          </cell>
          <cell r="JE1217">
            <v>0</v>
          </cell>
          <cell r="JF1217">
            <v>0</v>
          </cell>
          <cell r="JG1217">
            <v>0</v>
          </cell>
          <cell r="JH1217">
            <v>0</v>
          </cell>
          <cell r="JI1217">
            <v>0</v>
          </cell>
          <cell r="JJ1217">
            <v>0</v>
          </cell>
          <cell r="JK1217">
            <v>0</v>
          </cell>
          <cell r="JL1217">
            <v>0</v>
          </cell>
          <cell r="JM1217">
            <v>0</v>
          </cell>
          <cell r="JN1217">
            <v>0</v>
          </cell>
          <cell r="JO1217">
            <v>0</v>
          </cell>
          <cell r="JP1217">
            <v>0</v>
          </cell>
          <cell r="JQ1217">
            <v>0</v>
          </cell>
        </row>
        <row r="1218">
          <cell r="D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  <cell r="FA1218">
            <v>0</v>
          </cell>
          <cell r="FB1218">
            <v>0</v>
          </cell>
          <cell r="FC1218">
            <v>0</v>
          </cell>
          <cell r="FD1218">
            <v>0</v>
          </cell>
          <cell r="FE1218">
            <v>0</v>
          </cell>
          <cell r="FF1218">
            <v>0</v>
          </cell>
          <cell r="FG1218">
            <v>0</v>
          </cell>
          <cell r="FH1218">
            <v>0</v>
          </cell>
          <cell r="FI1218">
            <v>0</v>
          </cell>
          <cell r="FJ1218">
            <v>0</v>
          </cell>
          <cell r="FK1218">
            <v>0</v>
          </cell>
          <cell r="FL1218">
            <v>0</v>
          </cell>
          <cell r="FM1218">
            <v>0</v>
          </cell>
          <cell r="FN1218">
            <v>0</v>
          </cell>
          <cell r="FO1218">
            <v>0</v>
          </cell>
          <cell r="FP1218">
            <v>0</v>
          </cell>
          <cell r="FQ1218">
            <v>0</v>
          </cell>
          <cell r="FR1218">
            <v>0</v>
          </cell>
          <cell r="FS1218">
            <v>0</v>
          </cell>
          <cell r="FT1218">
            <v>0</v>
          </cell>
          <cell r="FU1218">
            <v>0</v>
          </cell>
          <cell r="FV1218">
            <v>0</v>
          </cell>
          <cell r="FW1218">
            <v>0</v>
          </cell>
          <cell r="FX1218">
            <v>0</v>
          </cell>
          <cell r="FY1218">
            <v>0</v>
          </cell>
          <cell r="FZ1218">
            <v>0</v>
          </cell>
          <cell r="GA1218">
            <v>0</v>
          </cell>
          <cell r="GB1218">
            <v>0</v>
          </cell>
          <cell r="GC1218">
            <v>0</v>
          </cell>
          <cell r="GD1218">
            <v>0</v>
          </cell>
          <cell r="GE1218">
            <v>0</v>
          </cell>
          <cell r="GF1218">
            <v>0</v>
          </cell>
          <cell r="GG1218">
            <v>0</v>
          </cell>
          <cell r="GH1218">
            <v>0</v>
          </cell>
          <cell r="GI1218">
            <v>0</v>
          </cell>
          <cell r="GJ1218">
            <v>0</v>
          </cell>
          <cell r="GK1218">
            <v>0</v>
          </cell>
          <cell r="GL1218">
            <v>0</v>
          </cell>
          <cell r="GM1218">
            <v>0</v>
          </cell>
          <cell r="GN1218">
            <v>0</v>
          </cell>
          <cell r="GO1218">
            <v>0</v>
          </cell>
          <cell r="GP1218">
            <v>0</v>
          </cell>
          <cell r="GQ1218">
            <v>0</v>
          </cell>
          <cell r="GR1218">
            <v>0</v>
          </cell>
          <cell r="GS1218">
            <v>0</v>
          </cell>
          <cell r="GT1218">
            <v>0</v>
          </cell>
          <cell r="GU1218">
            <v>0</v>
          </cell>
          <cell r="GV1218">
            <v>0</v>
          </cell>
          <cell r="GW1218">
            <v>0</v>
          </cell>
          <cell r="GX1218">
            <v>0</v>
          </cell>
          <cell r="GY1218">
            <v>0</v>
          </cell>
          <cell r="GZ1218">
            <v>0</v>
          </cell>
          <cell r="HA1218">
            <v>0</v>
          </cell>
          <cell r="HB1218">
            <v>0</v>
          </cell>
          <cell r="HC1218">
            <v>0</v>
          </cell>
          <cell r="HD1218">
            <v>0</v>
          </cell>
          <cell r="HE1218">
            <v>0</v>
          </cell>
          <cell r="HF1218">
            <v>0</v>
          </cell>
          <cell r="HG1218">
            <v>0</v>
          </cell>
          <cell r="HH1218">
            <v>0</v>
          </cell>
          <cell r="HI1218">
            <v>0</v>
          </cell>
          <cell r="HJ1218">
            <v>0</v>
          </cell>
          <cell r="HK1218">
            <v>0</v>
          </cell>
          <cell r="HL1218">
            <v>0</v>
          </cell>
          <cell r="HM1218">
            <v>0</v>
          </cell>
          <cell r="HN1218">
            <v>0</v>
          </cell>
          <cell r="HO1218">
            <v>0</v>
          </cell>
          <cell r="HP1218">
            <v>0</v>
          </cell>
          <cell r="HQ1218">
            <v>0</v>
          </cell>
          <cell r="HR1218">
            <v>0</v>
          </cell>
          <cell r="HS1218">
            <v>0</v>
          </cell>
          <cell r="HT1218">
            <v>0</v>
          </cell>
          <cell r="HU1218">
            <v>0</v>
          </cell>
          <cell r="HV1218">
            <v>0</v>
          </cell>
          <cell r="HW1218">
            <v>0</v>
          </cell>
          <cell r="HX1218">
            <v>0</v>
          </cell>
          <cell r="HY1218">
            <v>0</v>
          </cell>
          <cell r="HZ1218">
            <v>0</v>
          </cell>
          <cell r="IA1218">
            <v>0</v>
          </cell>
          <cell r="IB1218">
            <v>0</v>
          </cell>
          <cell r="IC1218">
            <v>0</v>
          </cell>
          <cell r="ID1218">
            <v>0</v>
          </cell>
          <cell r="IE1218">
            <v>0</v>
          </cell>
          <cell r="IF1218">
            <v>0</v>
          </cell>
          <cell r="IG1218">
            <v>0</v>
          </cell>
          <cell r="IH1218">
            <v>0</v>
          </cell>
          <cell r="II1218">
            <v>0</v>
          </cell>
          <cell r="IJ1218">
            <v>0</v>
          </cell>
          <cell r="IK1218">
            <v>0</v>
          </cell>
          <cell r="IL1218">
            <v>0</v>
          </cell>
          <cell r="IM1218">
            <v>0</v>
          </cell>
          <cell r="IN1218">
            <v>0</v>
          </cell>
          <cell r="IO1218">
            <v>0</v>
          </cell>
          <cell r="IP1218">
            <v>0</v>
          </cell>
          <cell r="IQ1218">
            <v>0</v>
          </cell>
          <cell r="IR1218">
            <v>0</v>
          </cell>
          <cell r="IS1218">
            <v>0</v>
          </cell>
          <cell r="IT1218">
            <v>0</v>
          </cell>
          <cell r="IU1218">
            <v>0</v>
          </cell>
          <cell r="IV1218">
            <v>0</v>
          </cell>
          <cell r="IW1218">
            <v>0</v>
          </cell>
          <cell r="IX1218">
            <v>0</v>
          </cell>
          <cell r="IY1218">
            <v>0</v>
          </cell>
          <cell r="IZ1218">
            <v>0</v>
          </cell>
          <cell r="JA1218">
            <v>0</v>
          </cell>
          <cell r="JB1218">
            <v>0</v>
          </cell>
          <cell r="JC1218">
            <v>0</v>
          </cell>
          <cell r="JD1218">
            <v>0</v>
          </cell>
          <cell r="JE1218">
            <v>0</v>
          </cell>
          <cell r="JF1218">
            <v>0</v>
          </cell>
          <cell r="JG1218">
            <v>0</v>
          </cell>
          <cell r="JH1218">
            <v>0</v>
          </cell>
          <cell r="JI1218">
            <v>0</v>
          </cell>
          <cell r="JJ1218">
            <v>0</v>
          </cell>
          <cell r="JK1218">
            <v>0</v>
          </cell>
          <cell r="JL1218">
            <v>0</v>
          </cell>
          <cell r="JM1218">
            <v>0</v>
          </cell>
          <cell r="JN1218">
            <v>0</v>
          </cell>
          <cell r="JO1218">
            <v>0</v>
          </cell>
          <cell r="JP1218">
            <v>0</v>
          </cell>
          <cell r="JQ1218">
            <v>0</v>
          </cell>
        </row>
        <row r="1219">
          <cell r="F1219">
            <v>-27.98024817998521</v>
          </cell>
          <cell r="G1219">
            <v>40.410118159838021</v>
          </cell>
          <cell r="H1219">
            <v>231.03321088012308</v>
          </cell>
          <cell r="I1219">
            <v>27.005182890105061</v>
          </cell>
          <cell r="J1219">
            <v>-44.521418949821964</v>
          </cell>
          <cell r="K1219">
            <v>-184.83193624019623</v>
          </cell>
          <cell r="L1219">
            <v>-415.67982046026736</v>
          </cell>
          <cell r="M1219">
            <v>3.0035153031349182E-8</v>
          </cell>
          <cell r="N1219">
            <v>38.642513179918751</v>
          </cell>
          <cell r="O1219">
            <v>-239.21254285995383</v>
          </cell>
          <cell r="P1219">
            <v>74.310516900150105</v>
          </cell>
          <cell r="Q1219">
            <v>31.10666125966236</v>
          </cell>
          <cell r="R1219">
            <v>-54531.189015101641</v>
          </cell>
          <cell r="S1219">
            <v>-641.4438305797521</v>
          </cell>
          <cell r="T1219">
            <v>-2428.8340673097409</v>
          </cell>
          <cell r="U1219">
            <v>-2913.7891622097231</v>
          </cell>
          <cell r="V1219">
            <v>-2718.5922770700417</v>
          </cell>
          <cell r="W1219">
            <v>-4215.3348625099752</v>
          </cell>
          <cell r="X1219">
            <v>-1736.3958849401679</v>
          </cell>
          <cell r="Y1219">
            <v>-10011.977290459909</v>
          </cell>
          <cell r="Z1219">
            <v>-10167.225902270293</v>
          </cell>
          <cell r="AA1219">
            <v>-10912.964273030404</v>
          </cell>
          <cell r="AB1219">
            <v>-2875.7362558899913</v>
          </cell>
          <cell r="AC1219">
            <v>-3635.1491200402379</v>
          </cell>
          <cell r="AD1219">
            <v>-2273.7460887900088</v>
          </cell>
          <cell r="AE1219">
            <v>-45863.414319027215</v>
          </cell>
          <cell r="AF1219">
            <v>-2480.9579876298085</v>
          </cell>
          <cell r="AG1219">
            <v>-2409.8584384296555</v>
          </cell>
          <cell r="AH1219">
            <v>-1913.9699525199831</v>
          </cell>
          <cell r="AI1219">
            <v>-311.42365448980127</v>
          </cell>
          <cell r="AJ1219">
            <v>-3536.6818970398745</v>
          </cell>
          <cell r="AK1219">
            <v>-11735.090165549889</v>
          </cell>
          <cell r="AL1219">
            <v>-3788.9154804996215</v>
          </cell>
          <cell r="AM1219">
            <v>-4897.421361440327</v>
          </cell>
          <cell r="AN1219">
            <v>-6302.7544147805311</v>
          </cell>
          <cell r="AO1219">
            <v>-4564.1006234399974</v>
          </cell>
          <cell r="AP1219">
            <v>-2231.4689433004241</v>
          </cell>
          <cell r="AQ1219">
            <v>-1690.7713999000844</v>
          </cell>
          <cell r="AR1219">
            <v>-34544.820983029902</v>
          </cell>
          <cell r="AS1219">
            <v>-2193.554823149927</v>
          </cell>
          <cell r="AT1219">
            <v>61.780787440016866</v>
          </cell>
          <cell r="AU1219">
            <v>-1741.274845720036</v>
          </cell>
          <cell r="AV1219">
            <v>-508.91946189000737</v>
          </cell>
          <cell r="AW1219">
            <v>-2613.8824210899184</v>
          </cell>
          <cell r="AX1219">
            <v>-7449.0767504200339</v>
          </cell>
          <cell r="AY1219">
            <v>-3353.0116518198047</v>
          </cell>
          <cell r="AZ1219">
            <v>-6557.1931772099342</v>
          </cell>
          <cell r="BA1219">
            <v>-5062.752193729626</v>
          </cell>
          <cell r="BB1219">
            <v>-1692.1858341298066</v>
          </cell>
          <cell r="BC1219">
            <v>-2841.4332032196689</v>
          </cell>
          <cell r="BD1219">
            <v>-593.31740809022449</v>
          </cell>
          <cell r="BE1219">
            <v>-33842.197451066226</v>
          </cell>
          <cell r="BF1219">
            <v>-1094.7962864800356</v>
          </cell>
          <cell r="BG1219">
            <v>-3773.4924380199518</v>
          </cell>
          <cell r="BH1219">
            <v>-6152.1361989600118</v>
          </cell>
          <cell r="BI1219">
            <v>-4237.8195055299439</v>
          </cell>
          <cell r="BJ1219">
            <v>-3114.7961975599173</v>
          </cell>
          <cell r="BK1219">
            <v>-3003.9213499997277</v>
          </cell>
          <cell r="BL1219">
            <v>-847.98794238991104</v>
          </cell>
          <cell r="BM1219">
            <v>-2057.0669125099666</v>
          </cell>
          <cell r="BN1219">
            <v>-3064.7249321001582</v>
          </cell>
          <cell r="BO1219">
            <v>-3420.7577714195941</v>
          </cell>
          <cell r="BP1219">
            <v>-1245.0007451297715</v>
          </cell>
          <cell r="BQ1219">
            <v>-1829.6971709700301</v>
          </cell>
          <cell r="BR1219">
            <v>-36977.690937461331</v>
          </cell>
          <cell r="BS1219">
            <v>-1659.7537284099963</v>
          </cell>
          <cell r="BT1219">
            <v>-1913.0431390102021</v>
          </cell>
          <cell r="BU1219">
            <v>-1282.8287935300032</v>
          </cell>
          <cell r="BV1219">
            <v>-501.38164758996572</v>
          </cell>
          <cell r="BW1219">
            <v>-1056.1840893799672</v>
          </cell>
          <cell r="BX1219">
            <v>-1160.7684778498951</v>
          </cell>
          <cell r="BY1219">
            <v>-9216.7794398595579</v>
          </cell>
          <cell r="BZ1219">
            <v>-5988.375315269921</v>
          </cell>
          <cell r="CA1219">
            <v>-6293.5852310000919</v>
          </cell>
          <cell r="CB1219">
            <v>-4208.2422498500673</v>
          </cell>
          <cell r="CC1219">
            <v>-1824.8209387804382</v>
          </cell>
          <cell r="CD1219">
            <v>-1871.9278869302943</v>
          </cell>
          <cell r="CE1219">
            <v>-3420.2995719201863</v>
          </cell>
          <cell r="CF1219">
            <v>-67.434480170020834</v>
          </cell>
          <cell r="CG1219">
            <v>418.78229430003557</v>
          </cell>
          <cell r="CH1219">
            <v>-3.2712465799413621</v>
          </cell>
          <cell r="CI1219">
            <v>-5.2353736702352762</v>
          </cell>
          <cell r="CJ1219">
            <v>-2731.6979333700147</v>
          </cell>
          <cell r="CK1219">
            <v>-708.94648925005458</v>
          </cell>
          <cell r="CL1219">
            <v>4.3318082501646131</v>
          </cell>
          <cell r="CM1219">
            <v>-321.02112321997993</v>
          </cell>
          <cell r="CN1219">
            <v>-7.902808640152216</v>
          </cell>
          <cell r="CO1219">
            <v>130.1127530799713</v>
          </cell>
          <cell r="CP1219">
            <v>-16.485092879971489</v>
          </cell>
          <cell r="CQ1219">
            <v>-111.53187977010384</v>
          </cell>
          <cell r="CR1219">
            <v>151.54172443971038</v>
          </cell>
          <cell r="CS1219">
            <v>-969.77534374012612</v>
          </cell>
          <cell r="CT1219">
            <v>-395.0633948398754</v>
          </cell>
          <cell r="CU1219">
            <v>-6.7610902299638838</v>
          </cell>
          <cell r="CV1219">
            <v>407.91913557995576</v>
          </cell>
          <cell r="CW1219">
            <v>-185.23648596019484</v>
          </cell>
          <cell r="CX1219">
            <v>538.44449262006674</v>
          </cell>
          <cell r="CY1219">
            <v>-316.62383577995934</v>
          </cell>
          <cell r="CZ1219">
            <v>205.20480292988941</v>
          </cell>
          <cell r="DA1219">
            <v>-468.03442646982148</v>
          </cell>
          <cell r="DB1219">
            <v>237.43254486005753</v>
          </cell>
          <cell r="DC1219">
            <v>192.95426223007962</v>
          </cell>
          <cell r="DD1219">
            <v>911.0810632398352</v>
          </cell>
          <cell r="DE1219">
            <v>-683.63067382760346</v>
          </cell>
          <cell r="DF1219">
            <v>-661.5706159803085</v>
          </cell>
          <cell r="DG1219">
            <v>-65.803259749896824</v>
          </cell>
          <cell r="DH1219">
            <v>1603.0202784601133</v>
          </cell>
          <cell r="DI1219">
            <v>-787.01734848006163</v>
          </cell>
          <cell r="DJ1219">
            <v>-78.633913979865611</v>
          </cell>
          <cell r="DK1219">
            <v>-898.30914137000218</v>
          </cell>
          <cell r="DL1219">
            <v>-597.4856088696979</v>
          </cell>
          <cell r="DM1219">
            <v>-33.824503879761323</v>
          </cell>
          <cell r="DN1219">
            <v>-607.48640529997647</v>
          </cell>
          <cell r="DO1219">
            <v>-342.43687754007988</v>
          </cell>
          <cell r="DP1219">
            <v>1698.5389522800688</v>
          </cell>
          <cell r="DQ1219">
            <v>87.377770580118522</v>
          </cell>
          <cell r="DR1219">
            <v>-3645.2782168313861</v>
          </cell>
          <cell r="DS1219">
            <v>-354.50650016008876</v>
          </cell>
          <cell r="DT1219">
            <v>-568.40553086972795</v>
          </cell>
          <cell r="DU1219">
            <v>-73.793652759981342</v>
          </cell>
          <cell r="DV1219">
            <v>914.00445569981821</v>
          </cell>
          <cell r="DW1219">
            <v>-873.93035010993481</v>
          </cell>
          <cell r="DX1219">
            <v>8.747221399913542</v>
          </cell>
          <cell r="DY1219">
            <v>-244.8093081000261</v>
          </cell>
          <cell r="DZ1219">
            <v>-119.37765192007646</v>
          </cell>
          <cell r="EA1219">
            <v>-1061.4038807700854</v>
          </cell>
          <cell r="EB1219">
            <v>-310.27900060999673</v>
          </cell>
          <cell r="EC1219">
            <v>503.39764672005549</v>
          </cell>
          <cell r="ED1219">
            <v>-1464.9216653499752</v>
          </cell>
          <cell r="EE1219">
            <v>494.42261585779488</v>
          </cell>
          <cell r="EF1219">
            <v>90.509136050008237</v>
          </cell>
          <cell r="EG1219">
            <v>-827.67448681010865</v>
          </cell>
          <cell r="EH1219">
            <v>49.893140209955163</v>
          </cell>
          <cell r="EI1219">
            <v>-22.834182799910195</v>
          </cell>
          <cell r="EJ1219">
            <v>-90.240189780015498</v>
          </cell>
          <cell r="EK1219">
            <v>567.94865034997929</v>
          </cell>
          <cell r="EL1219">
            <v>28.900647489819676</v>
          </cell>
          <cell r="EM1219">
            <v>-199.88009041990153</v>
          </cell>
          <cell r="EN1219">
            <v>472.16821577004157</v>
          </cell>
          <cell r="EO1219">
            <v>-235.51557728997432</v>
          </cell>
          <cell r="EP1219">
            <v>9.7063363001216203</v>
          </cell>
          <cell r="EQ1219">
            <v>651.44101678999141</v>
          </cell>
          <cell r="ER1219">
            <v>1254.1019273679703</v>
          </cell>
          <cell r="ES1219">
            <v>162.58767066011205</v>
          </cell>
          <cell r="ET1219">
            <v>130.31813707994297</v>
          </cell>
          <cell r="EU1219">
            <v>-165.06187267985661</v>
          </cell>
          <cell r="EV1219">
            <v>808.23275545996148</v>
          </cell>
          <cell r="EW1219">
            <v>-114.21579662000295</v>
          </cell>
          <cell r="EX1219">
            <v>-16.477649499895051</v>
          </cell>
          <cell r="EY1219">
            <v>-87.678220120025799</v>
          </cell>
          <cell r="EZ1219">
            <v>118.26001445017755</v>
          </cell>
          <cell r="FA1219">
            <v>40.413362649967894</v>
          </cell>
          <cell r="FB1219">
            <v>247.0655211500125</v>
          </cell>
          <cell r="FC1219">
            <v>433.45830222009681</v>
          </cell>
          <cell r="FD1219">
            <v>-302.80029737995937</v>
          </cell>
          <cell r="FE1219">
            <v>-1900.3825730718672</v>
          </cell>
          <cell r="FF1219">
            <v>-1423.5633165698964</v>
          </cell>
          <cell r="FG1219">
            <v>1101.0576730398461</v>
          </cell>
          <cell r="FH1219">
            <v>-377.90480039012618</v>
          </cell>
          <cell r="FI1219">
            <v>-563.06391970999539</v>
          </cell>
          <cell r="FJ1219">
            <v>-293.53392418997828</v>
          </cell>
          <cell r="FK1219">
            <v>-446.30887082999106</v>
          </cell>
          <cell r="FL1219">
            <v>77.424302179832011</v>
          </cell>
          <cell r="FM1219">
            <v>-352.74424346000887</v>
          </cell>
          <cell r="FN1219">
            <v>135.98449741001241</v>
          </cell>
          <cell r="FO1219">
            <v>311.40485364000779</v>
          </cell>
          <cell r="FP1219">
            <v>357.07899998989888</v>
          </cell>
          <cell r="FQ1219">
            <v>-426.213824179722</v>
          </cell>
          <cell r="FR1219">
            <v>-1281.5788777321577</v>
          </cell>
          <cell r="FS1219">
            <v>-1627.3525110399351</v>
          </cell>
          <cell r="FT1219">
            <v>904.62944480997976</v>
          </cell>
          <cell r="FU1219">
            <v>-268.34350949001964</v>
          </cell>
          <cell r="FV1219">
            <v>267.10082057002001</v>
          </cell>
          <cell r="FW1219">
            <v>-227.73040945001412</v>
          </cell>
          <cell r="FX1219">
            <v>-294.77866052999161</v>
          </cell>
          <cell r="FY1219">
            <v>156.4075536201708</v>
          </cell>
          <cell r="FZ1219">
            <v>255.28593057999387</v>
          </cell>
          <cell r="GA1219">
            <v>128.9877243603114</v>
          </cell>
          <cell r="GB1219">
            <v>1013.1836865700316</v>
          </cell>
          <cell r="GC1219">
            <v>-1243.0499651203863</v>
          </cell>
          <cell r="GD1219">
            <v>-345.91898261010647</v>
          </cell>
          <cell r="GE1219">
            <v>2311.3785594217479</v>
          </cell>
          <cell r="GF1219">
            <v>-101.02446573018096</v>
          </cell>
          <cell r="GG1219">
            <v>-135.75063095008954</v>
          </cell>
          <cell r="GH1219">
            <v>-311.49995783995837</v>
          </cell>
          <cell r="GI1219">
            <v>-371.42184544005431</v>
          </cell>
          <cell r="GJ1219">
            <v>412.36379501991905</v>
          </cell>
          <cell r="GK1219">
            <v>16.75659187999554</v>
          </cell>
          <cell r="GL1219">
            <v>366.62530949991196</v>
          </cell>
          <cell r="GM1219">
            <v>345.8745976400096</v>
          </cell>
          <cell r="GN1219">
            <v>2852.5327646399383</v>
          </cell>
          <cell r="GO1219">
            <v>-696.73307454993483</v>
          </cell>
          <cell r="GP1219">
            <v>288.32931837020442</v>
          </cell>
          <cell r="GQ1219">
            <v>-354.67384311999194</v>
          </cell>
          <cell r="GR1219">
            <v>2174.9893821105361</v>
          </cell>
          <cell r="GS1219">
            <v>257.31971941981465</v>
          </cell>
          <cell r="GT1219">
            <v>1084.6072052898817</v>
          </cell>
          <cell r="GU1219">
            <v>-227.21119376015849</v>
          </cell>
          <cell r="GV1219">
            <v>1189.6815682899905</v>
          </cell>
          <cell r="GW1219">
            <v>130.48290566995274</v>
          </cell>
          <cell r="GX1219">
            <v>1268.2734191699419</v>
          </cell>
          <cell r="GY1219">
            <v>1058.2926449798979</v>
          </cell>
          <cell r="GZ1219">
            <v>-1179.4367314700503</v>
          </cell>
          <cell r="HA1219">
            <v>-673.62604500981979</v>
          </cell>
          <cell r="HB1219">
            <v>-1223.6405038600788</v>
          </cell>
          <cell r="HC1219">
            <v>640.89266121014953</v>
          </cell>
          <cell r="HD1219">
            <v>-150.64626782014966</v>
          </cell>
          <cell r="HE1219">
            <v>-2264.046618051827</v>
          </cell>
          <cell r="HF1219">
            <v>-2283.4402467701584</v>
          </cell>
          <cell r="HG1219">
            <v>136.57319439016283</v>
          </cell>
          <cell r="HH1219">
            <v>-261.27876659994945</v>
          </cell>
          <cell r="HI1219">
            <v>-230.34764774993528</v>
          </cell>
          <cell r="HJ1219">
            <v>-826.3638886300032</v>
          </cell>
          <cell r="HK1219">
            <v>645.06816844991408</v>
          </cell>
          <cell r="HL1219">
            <v>440.69337071012706</v>
          </cell>
          <cell r="HM1219">
            <v>-540.76887143985368</v>
          </cell>
          <cell r="HN1219">
            <v>162.88276667986065</v>
          </cell>
          <cell r="HO1219">
            <v>828.76208215998486</v>
          </cell>
          <cell r="HP1219">
            <v>-189.97091909963638</v>
          </cell>
          <cell r="HQ1219">
            <v>-145.85586014995351</v>
          </cell>
          <cell r="HR1219">
            <v>1294.1138309799135</v>
          </cell>
          <cell r="HS1219">
            <v>252.91150119993836</v>
          </cell>
          <cell r="HT1219">
            <v>-569.62388425006066</v>
          </cell>
          <cell r="HU1219">
            <v>108.49024575005751</v>
          </cell>
          <cell r="HV1219">
            <v>190.67792162008118</v>
          </cell>
          <cell r="HW1219">
            <v>-112.21213359001558</v>
          </cell>
          <cell r="HX1219">
            <v>-319.40420946001541</v>
          </cell>
          <cell r="HY1219">
            <v>652.44846896990202</v>
          </cell>
          <cell r="HZ1219">
            <v>505.21783889993094</v>
          </cell>
          <cell r="IA1219">
            <v>315.65726249013096</v>
          </cell>
          <cell r="IB1219">
            <v>106.79986805992667</v>
          </cell>
          <cell r="IC1219">
            <v>74.557907539885491</v>
          </cell>
          <cell r="ID1219">
            <v>88.593043749919161</v>
          </cell>
          <cell r="IE1219">
            <v>2812.2088275589049</v>
          </cell>
          <cell r="IF1219">
            <v>-542.01365579012781</v>
          </cell>
          <cell r="IG1219">
            <v>-196.31563318008557</v>
          </cell>
          <cell r="IH1219">
            <v>38.339499069959857</v>
          </cell>
          <cell r="II1219">
            <v>-48.408257749979384</v>
          </cell>
          <cell r="IJ1219">
            <v>251.5955624099588</v>
          </cell>
          <cell r="IK1219">
            <v>216.74266985012218</v>
          </cell>
          <cell r="IL1219">
            <v>-329.35669310996309</v>
          </cell>
          <cell r="IM1219">
            <v>45.408146779984236</v>
          </cell>
          <cell r="IN1219">
            <v>343.2506491499953</v>
          </cell>
          <cell r="IO1219">
            <v>1453.0245280601084</v>
          </cell>
          <cell r="IP1219">
            <v>432.37969133979641</v>
          </cell>
          <cell r="IQ1219">
            <v>1147.5623207301833</v>
          </cell>
          <cell r="IR1219">
            <v>-5585.1274579316378</v>
          </cell>
          <cell r="IS1219">
            <v>740.76663739001378</v>
          </cell>
          <cell r="IT1219">
            <v>-96.910429219948128</v>
          </cell>
          <cell r="IU1219">
            <v>5.8833360599819571</v>
          </cell>
          <cell r="IV1219">
            <v>104.90858656010823</v>
          </cell>
          <cell r="IW1219">
            <v>1191.3777152200346</v>
          </cell>
          <cell r="IX1219">
            <v>-6673.2115433698054</v>
          </cell>
          <cell r="IY1219">
            <v>247.02219655993395</v>
          </cell>
          <cell r="IZ1219">
            <v>-244.40288451965898</v>
          </cell>
          <cell r="JA1219">
            <v>254.22193185985088</v>
          </cell>
          <cell r="JB1219">
            <v>446.49631145969033</v>
          </cell>
          <cell r="JC1219">
            <v>-961.87781655997969</v>
          </cell>
          <cell r="JD1219">
            <v>-599.40149936988018</v>
          </cell>
          <cell r="JE1219">
            <v>39519.584704181179</v>
          </cell>
          <cell r="JF1219">
            <v>1973.8312039305456</v>
          </cell>
          <cell r="JG1219">
            <v>2066.5102664998267</v>
          </cell>
          <cell r="JH1219">
            <v>3230.2895113299601</v>
          </cell>
          <cell r="JI1219">
            <v>2415.8158961401787</v>
          </cell>
          <cell r="JJ1219">
            <v>309.51899327011779</v>
          </cell>
          <cell r="JK1219">
            <v>7387.7885407701833</v>
          </cell>
          <cell r="JL1219">
            <v>7021.2136376900598</v>
          </cell>
          <cell r="JM1219">
            <v>5444.8775449900422</v>
          </cell>
          <cell r="JN1219">
            <v>3267.6411278396845</v>
          </cell>
          <cell r="JO1219">
            <v>2865.2967385700904</v>
          </cell>
          <cell r="JP1219">
            <v>2701.876315349713</v>
          </cell>
          <cell r="JQ1219">
            <v>834.92492779996246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  <cell r="FA1220">
            <v>0</v>
          </cell>
          <cell r="FB1220">
            <v>0</v>
          </cell>
          <cell r="FC1220">
            <v>0</v>
          </cell>
          <cell r="FD1220">
            <v>0</v>
          </cell>
          <cell r="FE1220">
            <v>0</v>
          </cell>
          <cell r="FF1220">
            <v>0</v>
          </cell>
          <cell r="FG1220">
            <v>0</v>
          </cell>
          <cell r="FH1220">
            <v>0</v>
          </cell>
          <cell r="FI1220">
            <v>0</v>
          </cell>
          <cell r="FJ1220">
            <v>0</v>
          </cell>
          <cell r="FK1220">
            <v>0</v>
          </cell>
          <cell r="FL1220">
            <v>0</v>
          </cell>
          <cell r="FM1220">
            <v>0</v>
          </cell>
          <cell r="FN1220">
            <v>0</v>
          </cell>
          <cell r="FO1220">
            <v>0</v>
          </cell>
          <cell r="FP1220">
            <v>0</v>
          </cell>
          <cell r="FQ1220">
            <v>0</v>
          </cell>
          <cell r="FR1220">
            <v>0</v>
          </cell>
          <cell r="FS1220">
            <v>0</v>
          </cell>
          <cell r="FT1220">
            <v>0</v>
          </cell>
          <cell r="FU1220">
            <v>0</v>
          </cell>
          <cell r="FV1220">
            <v>0</v>
          </cell>
          <cell r="FW1220">
            <v>0</v>
          </cell>
          <cell r="FX1220">
            <v>0</v>
          </cell>
          <cell r="FY1220">
            <v>0</v>
          </cell>
          <cell r="FZ1220">
            <v>0</v>
          </cell>
          <cell r="GA1220">
            <v>0</v>
          </cell>
          <cell r="GB1220">
            <v>0</v>
          </cell>
          <cell r="GC1220">
            <v>0</v>
          </cell>
          <cell r="GD1220">
            <v>0</v>
          </cell>
          <cell r="GE1220">
            <v>0</v>
          </cell>
          <cell r="GF1220">
            <v>0</v>
          </cell>
          <cell r="GG1220">
            <v>0</v>
          </cell>
          <cell r="GH1220">
            <v>0</v>
          </cell>
          <cell r="GI1220">
            <v>0</v>
          </cell>
          <cell r="GJ1220">
            <v>0</v>
          </cell>
          <cell r="GK1220">
            <v>0</v>
          </cell>
          <cell r="GL1220">
            <v>0</v>
          </cell>
          <cell r="GM1220">
            <v>0</v>
          </cell>
          <cell r="GN1220">
            <v>0</v>
          </cell>
          <cell r="GO1220">
            <v>0</v>
          </cell>
          <cell r="GP1220">
            <v>0</v>
          </cell>
          <cell r="GQ1220">
            <v>0</v>
          </cell>
          <cell r="GR1220">
            <v>0</v>
          </cell>
          <cell r="GS1220">
            <v>0</v>
          </cell>
          <cell r="GT1220">
            <v>0</v>
          </cell>
          <cell r="GU1220">
            <v>0</v>
          </cell>
          <cell r="GV1220">
            <v>0</v>
          </cell>
          <cell r="GW1220">
            <v>0</v>
          </cell>
          <cell r="GX1220">
            <v>0</v>
          </cell>
          <cell r="GY1220">
            <v>0</v>
          </cell>
          <cell r="GZ1220">
            <v>0</v>
          </cell>
          <cell r="HA1220">
            <v>0</v>
          </cell>
          <cell r="HB1220">
            <v>0</v>
          </cell>
          <cell r="HC1220">
            <v>0</v>
          </cell>
          <cell r="HD1220">
            <v>0</v>
          </cell>
          <cell r="HE1220">
            <v>0</v>
          </cell>
          <cell r="HF1220">
            <v>0</v>
          </cell>
          <cell r="HG1220">
            <v>0</v>
          </cell>
          <cell r="HH1220">
            <v>0</v>
          </cell>
          <cell r="HI1220">
            <v>0</v>
          </cell>
          <cell r="HJ1220">
            <v>0</v>
          </cell>
          <cell r="HK1220">
            <v>0</v>
          </cell>
          <cell r="HL1220">
            <v>0</v>
          </cell>
          <cell r="HM1220">
            <v>0</v>
          </cell>
          <cell r="HN1220">
            <v>0</v>
          </cell>
          <cell r="HO1220">
            <v>0</v>
          </cell>
          <cell r="HP1220">
            <v>0</v>
          </cell>
          <cell r="HQ1220">
            <v>0</v>
          </cell>
          <cell r="HR1220">
            <v>0</v>
          </cell>
          <cell r="HS1220">
            <v>0</v>
          </cell>
          <cell r="HT1220">
            <v>0</v>
          </cell>
          <cell r="HU1220">
            <v>0</v>
          </cell>
          <cell r="HV1220">
            <v>0</v>
          </cell>
          <cell r="HW1220">
            <v>0</v>
          </cell>
          <cell r="HX1220">
            <v>0</v>
          </cell>
          <cell r="HY1220">
            <v>0</v>
          </cell>
          <cell r="HZ1220">
            <v>0</v>
          </cell>
          <cell r="IA1220">
            <v>0</v>
          </cell>
          <cell r="IB1220">
            <v>0</v>
          </cell>
          <cell r="IC1220">
            <v>0</v>
          </cell>
          <cell r="ID1220">
            <v>0</v>
          </cell>
          <cell r="IE1220">
            <v>0</v>
          </cell>
          <cell r="IF1220">
            <v>0</v>
          </cell>
          <cell r="IG1220">
            <v>0</v>
          </cell>
          <cell r="IH1220">
            <v>0</v>
          </cell>
          <cell r="II1220">
            <v>0</v>
          </cell>
          <cell r="IJ1220">
            <v>0</v>
          </cell>
          <cell r="IK1220">
            <v>0</v>
          </cell>
          <cell r="IL1220">
            <v>0</v>
          </cell>
          <cell r="IM1220">
            <v>0</v>
          </cell>
          <cell r="IN1220">
            <v>0</v>
          </cell>
          <cell r="IO1220">
            <v>0</v>
          </cell>
          <cell r="IP1220">
            <v>0</v>
          </cell>
          <cell r="IQ1220">
            <v>0</v>
          </cell>
          <cell r="IR1220">
            <v>0</v>
          </cell>
          <cell r="IS1220">
            <v>0</v>
          </cell>
          <cell r="IT1220">
            <v>0</v>
          </cell>
          <cell r="IU1220">
            <v>0</v>
          </cell>
          <cell r="IV1220">
            <v>0</v>
          </cell>
          <cell r="IW1220">
            <v>0</v>
          </cell>
          <cell r="IX1220">
            <v>0</v>
          </cell>
          <cell r="IY1220">
            <v>0</v>
          </cell>
          <cell r="IZ1220">
            <v>0</v>
          </cell>
          <cell r="JA1220">
            <v>0</v>
          </cell>
          <cell r="JB1220">
            <v>0</v>
          </cell>
          <cell r="JC1220">
            <v>0</v>
          </cell>
          <cell r="JD1220">
            <v>0</v>
          </cell>
          <cell r="JE1220">
            <v>0</v>
          </cell>
          <cell r="JF1220">
            <v>0</v>
          </cell>
          <cell r="JG1220">
            <v>0</v>
          </cell>
          <cell r="JH1220">
            <v>0</v>
          </cell>
          <cell r="JI1220">
            <v>0</v>
          </cell>
          <cell r="JJ1220">
            <v>0</v>
          </cell>
          <cell r="JK1220">
            <v>0</v>
          </cell>
          <cell r="JL1220">
            <v>0</v>
          </cell>
          <cell r="JM1220">
            <v>0</v>
          </cell>
          <cell r="JN1220">
            <v>0</v>
          </cell>
          <cell r="JO1220">
            <v>0</v>
          </cell>
          <cell r="JP1220">
            <v>0</v>
          </cell>
          <cell r="JQ1220">
            <v>0</v>
          </cell>
        </row>
        <row r="1222">
          <cell r="D1222" t="str">
            <v>GCV.EX.BDG._._24.JimBridger 1</v>
          </cell>
          <cell r="F1222">
            <v>557.54285647999495</v>
          </cell>
          <cell r="G1222">
            <v>-124.94785452997894</v>
          </cell>
          <cell r="H1222">
            <v>-270.21187369996915</v>
          </cell>
          <cell r="I1222">
            <v>472.01145538000856</v>
          </cell>
          <cell r="J1222">
            <v>1531.3530049399997</v>
          </cell>
          <cell r="K1222">
            <v>-87.654259180038935</v>
          </cell>
          <cell r="L1222">
            <v>401.81905372999609</v>
          </cell>
          <cell r="M1222">
            <v>176.29697904002387</v>
          </cell>
          <cell r="N1222">
            <v>-88.095706499996595</v>
          </cell>
          <cell r="O1222">
            <v>-146.39172800997039</v>
          </cell>
          <cell r="P1222">
            <v>-169.99146453998401</v>
          </cell>
          <cell r="Q1222">
            <v>294.34572029000265</v>
          </cell>
          <cell r="R1222">
            <v>-5386.5405296500539</v>
          </cell>
          <cell r="S1222">
            <v>218.14065779999873</v>
          </cell>
          <cell r="T1222">
            <v>-232.22819621999952</v>
          </cell>
          <cell r="U1222">
            <v>-3.9456124099961016</v>
          </cell>
          <cell r="V1222">
            <v>0.14005262996943202</v>
          </cell>
          <cell r="W1222">
            <v>-61.911552149991621</v>
          </cell>
          <cell r="X1222">
            <v>-1138.1877714700095</v>
          </cell>
          <cell r="Y1222">
            <v>-963.40301196998917</v>
          </cell>
          <cell r="Z1222">
            <v>-1792.3696659100096</v>
          </cell>
          <cell r="AA1222">
            <v>927.13302414000646</v>
          </cell>
          <cell r="AB1222">
            <v>63.135304559997167</v>
          </cell>
          <cell r="AC1222">
            <v>-124.13345831999686</v>
          </cell>
          <cell r="AD1222">
            <v>-2278.9103003300006</v>
          </cell>
          <cell r="AE1222">
            <v>-9771.804665200063</v>
          </cell>
          <cell r="AF1222">
            <v>-226.50431456999922</v>
          </cell>
          <cell r="AG1222">
            <v>62.935402450002584</v>
          </cell>
          <cell r="AH1222">
            <v>811.12080756999785</v>
          </cell>
          <cell r="AI1222">
            <v>-1205.1113221000051</v>
          </cell>
          <cell r="AJ1222">
            <v>-269.32974550999643</v>
          </cell>
          <cell r="AK1222">
            <v>-220.77043263001542</v>
          </cell>
          <cell r="AL1222">
            <v>-3436.3302402200061</v>
          </cell>
          <cell r="AM1222">
            <v>-3491.4344564099883</v>
          </cell>
          <cell r="AN1222">
            <v>-1496.7131723099883</v>
          </cell>
          <cell r="AO1222">
            <v>165.65592864000428</v>
          </cell>
          <cell r="AP1222">
            <v>-390.66465775000688</v>
          </cell>
          <cell r="AQ1222">
            <v>-74.658462359999248</v>
          </cell>
          <cell r="AR1222">
            <v>-7321.1524476099294</v>
          </cell>
          <cell r="AS1222">
            <v>247.01117747999524</v>
          </cell>
          <cell r="AT1222">
            <v>-398.8486155999999</v>
          </cell>
          <cell r="AU1222">
            <v>-449.58401433000836</v>
          </cell>
          <cell r="AV1222">
            <v>294.62989270999969</v>
          </cell>
          <cell r="AW1222">
            <v>-512.17460668999411</v>
          </cell>
          <cell r="AX1222">
            <v>-322.60743069999444</v>
          </cell>
          <cell r="AY1222">
            <v>-1737.9166656100133</v>
          </cell>
          <cell r="AZ1222">
            <v>-2396.1048809299828</v>
          </cell>
          <cell r="BA1222">
            <v>-621.88939807002316</v>
          </cell>
          <cell r="BB1222">
            <v>395.64579948999017</v>
          </cell>
          <cell r="BC1222">
            <v>-1253.3293597500015</v>
          </cell>
          <cell r="BD1222">
            <v>-565.98434560999885</v>
          </cell>
          <cell r="BE1222">
            <v>-1650.8310386500671</v>
          </cell>
          <cell r="BF1222">
            <v>223.02781762000086</v>
          </cell>
          <cell r="BG1222">
            <v>1275.1793175700041</v>
          </cell>
          <cell r="BH1222">
            <v>0</v>
          </cell>
          <cell r="BI1222">
            <v>0</v>
          </cell>
          <cell r="BJ1222">
            <v>-315.34692272000029</v>
          </cell>
          <cell r="BK1222">
            <v>-579.86087778000365</v>
          </cell>
          <cell r="BL1222">
            <v>-1437.2754524499906</v>
          </cell>
          <cell r="BM1222">
            <v>-527.79368712000723</v>
          </cell>
          <cell r="BN1222">
            <v>-696.84636629000306</v>
          </cell>
          <cell r="BO1222">
            <v>-98.396202730000368</v>
          </cell>
          <cell r="BP1222">
            <v>490.44921251000051</v>
          </cell>
          <cell r="BQ1222">
            <v>16.032122739998158</v>
          </cell>
          <cell r="BR1222">
            <v>-1217.4523360400926</v>
          </cell>
          <cell r="BS1222">
            <v>359.22325704999821</v>
          </cell>
          <cell r="BT1222">
            <v>17.308684169991466</v>
          </cell>
          <cell r="BU1222">
            <v>167.08255286999702</v>
          </cell>
          <cell r="BV1222">
            <v>904.40297162999923</v>
          </cell>
          <cell r="BW1222">
            <v>897.79642977999902</v>
          </cell>
          <cell r="BX1222">
            <v>-759.1158688699943</v>
          </cell>
          <cell r="BY1222">
            <v>-1001.6092468599963</v>
          </cell>
          <cell r="BZ1222">
            <v>-1408.3073582700308</v>
          </cell>
          <cell r="CA1222">
            <v>-282.12546214999747</v>
          </cell>
          <cell r="CB1222">
            <v>-89.439171680001891</v>
          </cell>
          <cell r="CC1222">
            <v>141.15264730000126</v>
          </cell>
          <cell r="CD1222">
            <v>-163.82177101000707</v>
          </cell>
          <cell r="CE1222">
            <v>-371.80659853992984</v>
          </cell>
          <cell r="CF1222">
            <v>-99.892617040002733</v>
          </cell>
          <cell r="CG1222">
            <v>88.159526880004705</v>
          </cell>
          <cell r="CH1222">
            <v>-0.58741467999789165</v>
          </cell>
          <cell r="CI1222">
            <v>-62.292299369997636</v>
          </cell>
          <cell r="CJ1222">
            <v>-51.158385579998139</v>
          </cell>
          <cell r="CK1222">
            <v>-213.60965573000067</v>
          </cell>
          <cell r="CL1222">
            <v>48.889919510009349</v>
          </cell>
          <cell r="CM1222">
            <v>36.488649949984392</v>
          </cell>
          <cell r="CN1222">
            <v>-184.38097110998933</v>
          </cell>
          <cell r="CO1222">
            <v>-150.15258917000028</v>
          </cell>
          <cell r="CP1222">
            <v>316.8838542799931</v>
          </cell>
          <cell r="CQ1222">
            <v>-100.15461648000201</v>
          </cell>
          <cell r="CR1222">
            <v>-1004.6891617698711</v>
          </cell>
          <cell r="CS1222">
            <v>440.63338355000087</v>
          </cell>
          <cell r="CT1222">
            <v>-139.20225014000243</v>
          </cell>
          <cell r="CU1222">
            <v>-15.236318070004927</v>
          </cell>
          <cell r="CV1222">
            <v>-429.64325720999841</v>
          </cell>
          <cell r="CW1222">
            <v>319.91636600999482</v>
          </cell>
          <cell r="CX1222">
            <v>-190.57741691999763</v>
          </cell>
          <cell r="CY1222">
            <v>-243.94894215999375</v>
          </cell>
          <cell r="CZ1222">
            <v>-62.835240580010577</v>
          </cell>
          <cell r="DA1222">
            <v>-184.832907349999</v>
          </cell>
          <cell r="DB1222">
            <v>-373.07629495999936</v>
          </cell>
          <cell r="DC1222">
            <v>-126.16670687999431</v>
          </cell>
          <cell r="DD1222">
            <v>0.28042293999897083</v>
          </cell>
          <cell r="DE1222">
            <v>-502.99896971002454</v>
          </cell>
          <cell r="DF1222">
            <v>24.19852069999979</v>
          </cell>
          <cell r="DG1222">
            <v>-125.88249058000292</v>
          </cell>
          <cell r="DH1222">
            <v>1612.1891097400003</v>
          </cell>
          <cell r="DI1222">
            <v>-703.30932390000089</v>
          </cell>
          <cell r="DJ1222">
            <v>-1003.7361731500059</v>
          </cell>
          <cell r="DK1222">
            <v>-685.79589404000217</v>
          </cell>
          <cell r="DL1222">
            <v>-0.17362251000304241</v>
          </cell>
          <cell r="DM1222">
            <v>-376.91728877999412</v>
          </cell>
          <cell r="DN1222">
            <v>-37.557736530005059</v>
          </cell>
          <cell r="DO1222">
            <v>375.16137978000006</v>
          </cell>
          <cell r="DP1222">
            <v>356.83175091999874</v>
          </cell>
          <cell r="DQ1222">
            <v>61.992798639992543</v>
          </cell>
          <cell r="DR1222">
            <v>-1918.2824725899263</v>
          </cell>
          <cell r="DS1222">
            <v>-43.27992943999925</v>
          </cell>
          <cell r="DT1222">
            <v>156.06837980000273</v>
          </cell>
          <cell r="DU1222">
            <v>-1.5639152799958538</v>
          </cell>
          <cell r="DV1222">
            <v>453.90299912999944</v>
          </cell>
          <cell r="DW1222">
            <v>-760.11262613000144</v>
          </cell>
          <cell r="DX1222">
            <v>150.17606310000338</v>
          </cell>
          <cell r="DY1222">
            <v>-588.60472952001146</v>
          </cell>
          <cell r="DZ1222">
            <v>2.3263410800282145</v>
          </cell>
          <cell r="EA1222">
            <v>-122.54653959000279</v>
          </cell>
          <cell r="EB1222">
            <v>-470.44699442000274</v>
          </cell>
          <cell r="EC1222">
            <v>-861.19453079000232</v>
          </cell>
          <cell r="ED1222">
            <v>166.99300946999574</v>
          </cell>
          <cell r="EE1222">
            <v>1950.6647943099961</v>
          </cell>
          <cell r="EF1222">
            <v>30.259978529998989</v>
          </cell>
          <cell r="EG1222">
            <v>-81.097906519997196</v>
          </cell>
          <cell r="EH1222">
            <v>-16.296102440002869</v>
          </cell>
          <cell r="EI1222">
            <v>30.33762342999762</v>
          </cell>
          <cell r="EJ1222">
            <v>561.91439700999763</v>
          </cell>
          <cell r="EK1222">
            <v>1028.6985246900003</v>
          </cell>
          <cell r="EL1222">
            <v>12.453143679998902</v>
          </cell>
          <cell r="EM1222">
            <v>-399.34498572000302</v>
          </cell>
          <cell r="EN1222">
            <v>615.53539168999123</v>
          </cell>
          <cell r="EO1222">
            <v>251.93760083000598</v>
          </cell>
          <cell r="EP1222">
            <v>-637.68130559000201</v>
          </cell>
          <cell r="EQ1222">
            <v>553.94843471999775</v>
          </cell>
          <cell r="ER1222">
            <v>909.18291715008672</v>
          </cell>
          <cell r="ES1222">
            <v>-83.378013049999936</v>
          </cell>
          <cell r="ET1222">
            <v>-58.67344643999968</v>
          </cell>
          <cell r="EU1222">
            <v>-132.47261858000275</v>
          </cell>
          <cell r="EV1222">
            <v>39.980134050001652</v>
          </cell>
          <cell r="EW1222">
            <v>634.9962426800048</v>
          </cell>
          <cell r="EX1222">
            <v>754.55071855999995</v>
          </cell>
          <cell r="EY1222">
            <v>74.014773619997868</v>
          </cell>
          <cell r="EZ1222">
            <v>193.20758348000527</v>
          </cell>
          <cell r="FA1222">
            <v>74.055611430005229</v>
          </cell>
          <cell r="FB1222">
            <v>124.67962758999784</v>
          </cell>
          <cell r="FC1222">
            <v>39.23465438000494</v>
          </cell>
          <cell r="FD1222">
            <v>-751.01235057000304</v>
          </cell>
          <cell r="FE1222">
            <v>2815.9434501798823</v>
          </cell>
          <cell r="FF1222">
            <v>-856.70211672999903</v>
          </cell>
          <cell r="FG1222">
            <v>721.96488906000013</v>
          </cell>
          <cell r="FH1222">
            <v>152.82621472000392</v>
          </cell>
          <cell r="FI1222">
            <v>11.907085030001326</v>
          </cell>
          <cell r="FJ1222">
            <v>-87.436554799998703</v>
          </cell>
          <cell r="FK1222">
            <v>843.23944067999946</v>
          </cell>
          <cell r="FL1222">
            <v>-79.691765349998605</v>
          </cell>
          <cell r="FM1222">
            <v>1857.0741373900091</v>
          </cell>
          <cell r="FN1222">
            <v>-90.932839790002618</v>
          </cell>
          <cell r="FO1222">
            <v>-143.98334008000529</v>
          </cell>
          <cell r="FP1222">
            <v>561.39233279000473</v>
          </cell>
          <cell r="FQ1222">
            <v>-73.714032740004768</v>
          </cell>
          <cell r="FR1222">
            <v>-1884.1117880399688</v>
          </cell>
          <cell r="FS1222">
            <v>271.09117646999948</v>
          </cell>
          <cell r="FT1222">
            <v>-37.697122440004023</v>
          </cell>
          <cell r="FU1222">
            <v>-221.5146772099979</v>
          </cell>
          <cell r="FV1222">
            <v>15.866834409996954</v>
          </cell>
          <cell r="FW1222">
            <v>-2.6862945200009563</v>
          </cell>
          <cell r="FX1222">
            <v>193.71131170000081</v>
          </cell>
          <cell r="FY1222">
            <v>-310.53093493000779</v>
          </cell>
          <cell r="FZ1222">
            <v>-721.92564564000349</v>
          </cell>
          <cell r="GA1222">
            <v>-1248.660220470003</v>
          </cell>
          <cell r="GB1222">
            <v>-270.89814490999197</v>
          </cell>
          <cell r="GC1222">
            <v>-155.45447367001179</v>
          </cell>
          <cell r="GD1222">
            <v>604.5864031700039</v>
          </cell>
          <cell r="GE1222">
            <v>-320.66065933997743</v>
          </cell>
          <cell r="GF1222">
            <v>-4.7360179299994343</v>
          </cell>
          <cell r="GG1222">
            <v>236.0059353599936</v>
          </cell>
          <cell r="GH1222">
            <v>0</v>
          </cell>
          <cell r="GI1222">
            <v>-554.10300001999894</v>
          </cell>
          <cell r="GJ1222">
            <v>-385.51513510000223</v>
          </cell>
          <cell r="GK1222">
            <v>-127.40090548999797</v>
          </cell>
          <cell r="GL1222">
            <v>-303.50737243999902</v>
          </cell>
          <cell r="GM1222">
            <v>-164.1480864299956</v>
          </cell>
          <cell r="GN1222">
            <v>174.81761944999744</v>
          </cell>
          <cell r="GO1222">
            <v>-101.47243141999934</v>
          </cell>
          <cell r="GP1222">
            <v>477.34868117998849</v>
          </cell>
          <cell r="GQ1222">
            <v>432.05005350000283</v>
          </cell>
          <cell r="GR1222">
            <v>-5486.366952309967</v>
          </cell>
          <cell r="GS1222">
            <v>-307.22626293000212</v>
          </cell>
          <cell r="GT1222">
            <v>20.518099570006598</v>
          </cell>
          <cell r="GU1222">
            <v>371.42967838000914</v>
          </cell>
          <cell r="GV1222">
            <v>-422.21951308999996</v>
          </cell>
          <cell r="GW1222">
            <v>-85.465422220007895</v>
          </cell>
          <cell r="GX1222">
            <v>-342.78642247999596</v>
          </cell>
          <cell r="GY1222">
            <v>-4379.0737252699946</v>
          </cell>
          <cell r="GZ1222">
            <v>-50.603748960013036</v>
          </cell>
          <cell r="HA1222">
            <v>-9.6700698400018155</v>
          </cell>
          <cell r="HB1222">
            <v>3.6156005799966806</v>
          </cell>
          <cell r="HC1222">
            <v>-42.588185800006613</v>
          </cell>
          <cell r="HD1222">
            <v>-242.29698025001562</v>
          </cell>
          <cell r="HE1222">
            <v>3098.3547228599782</v>
          </cell>
          <cell r="HF1222">
            <v>237.48315857999842</v>
          </cell>
          <cell r="HG1222">
            <v>121.54272228998889</v>
          </cell>
          <cell r="HH1222">
            <v>-12.627199079997808</v>
          </cell>
          <cell r="HI1222">
            <v>77.938249230002839</v>
          </cell>
          <cell r="HJ1222">
            <v>343.09971051000321</v>
          </cell>
          <cell r="HK1222">
            <v>-60.857982209996408</v>
          </cell>
          <cell r="HL1222">
            <v>-125.4095799200004</v>
          </cell>
          <cell r="HM1222">
            <v>2243.5257906700135</v>
          </cell>
          <cell r="HN1222">
            <v>7.7925378200015984</v>
          </cell>
          <cell r="HO1222">
            <v>9.384647920003772</v>
          </cell>
          <cell r="HP1222">
            <v>157.92139507001411</v>
          </cell>
          <cell r="HQ1222">
            <v>98.561271980011952</v>
          </cell>
          <cell r="HR1222">
            <v>-399.42398446996231</v>
          </cell>
          <cell r="HS1222">
            <v>-8.2115802799926314</v>
          </cell>
          <cell r="HT1222">
            <v>34.680329959992378</v>
          </cell>
          <cell r="HU1222">
            <v>37.605525150000176</v>
          </cell>
          <cell r="HV1222">
            <v>-11.389485859997876</v>
          </cell>
          <cell r="HW1222">
            <v>-56.159349120003753</v>
          </cell>
          <cell r="HX1222">
            <v>-7.8248100799996791</v>
          </cell>
          <cell r="HY1222">
            <v>-339.65915790999861</v>
          </cell>
          <cell r="HZ1222">
            <v>-38.795121460003429</v>
          </cell>
          <cell r="IA1222">
            <v>7.9600454100000206</v>
          </cell>
          <cell r="IB1222">
            <v>-0.59481727000456885</v>
          </cell>
          <cell r="IC1222">
            <v>-56.319963699999789</v>
          </cell>
          <cell r="ID1222">
            <v>39.284400690004986</v>
          </cell>
          <cell r="IE1222">
            <v>725.91412089008372</v>
          </cell>
          <cell r="IF1222">
            <v>36.989914840007259</v>
          </cell>
          <cell r="IG1222">
            <v>-31.888629490000312</v>
          </cell>
          <cell r="IH1222">
            <v>39.945827090006787</v>
          </cell>
          <cell r="II1222">
            <v>-203.89669723000043</v>
          </cell>
          <cell r="IJ1222">
            <v>-21.074456249993091</v>
          </cell>
          <cell r="IK1222">
            <v>70.228810199998406</v>
          </cell>
          <cell r="IL1222">
            <v>-88.742109610015177</v>
          </cell>
          <cell r="IM1222">
            <v>-84.043946559977485</v>
          </cell>
          <cell r="IN1222">
            <v>-268.8096453699909</v>
          </cell>
          <cell r="IO1222">
            <v>4.8930151500062493</v>
          </cell>
          <cell r="IP1222">
            <v>1023.0623012299911</v>
          </cell>
          <cell r="IQ1222">
            <v>249.24973688999307</v>
          </cell>
          <cell r="IR1222">
            <v>-2342.930914490018</v>
          </cell>
          <cell r="IS1222">
            <v>2.3129071299917996</v>
          </cell>
          <cell r="IT1222">
            <v>-153.71717772999546</v>
          </cell>
          <cell r="IU1222">
            <v>-55.74854889999915</v>
          </cell>
          <cell r="IV1222">
            <v>189.85213627999974</v>
          </cell>
          <cell r="IW1222">
            <v>-531.09843060999992</v>
          </cell>
          <cell r="IX1222">
            <v>501.87730632000057</v>
          </cell>
          <cell r="IY1222">
            <v>23.992207620016416</v>
          </cell>
          <cell r="IZ1222">
            <v>-395.1784118499927</v>
          </cell>
          <cell r="JA1222">
            <v>-20.882389859994873</v>
          </cell>
          <cell r="JB1222">
            <v>-0.27234515999589348</v>
          </cell>
          <cell r="JC1222">
            <v>-1900.8742421700008</v>
          </cell>
          <cell r="JD1222">
            <v>-3.1939255600009346</v>
          </cell>
          <cell r="JE1222">
            <v>7090.37545012997</v>
          </cell>
          <cell r="JF1222">
            <v>80.7159285099915</v>
          </cell>
          <cell r="JG1222">
            <v>250.77083691999724</v>
          </cell>
          <cell r="JH1222">
            <v>94.523210069994093</v>
          </cell>
          <cell r="JI1222">
            <v>40.553596549999838</v>
          </cell>
          <cell r="JJ1222">
            <v>46.571275789999163</v>
          </cell>
          <cell r="JK1222">
            <v>7.9927817199995843</v>
          </cell>
          <cell r="JL1222">
            <v>3263.0683052999957</v>
          </cell>
          <cell r="JM1222">
            <v>969.8840191700001</v>
          </cell>
          <cell r="JN1222">
            <v>1947.1642101199977</v>
          </cell>
          <cell r="JO1222">
            <v>-104.08038233000116</v>
          </cell>
          <cell r="JP1222">
            <v>466.8530707800237</v>
          </cell>
          <cell r="JQ1222">
            <v>26.358597529993858</v>
          </cell>
        </row>
        <row r="1223">
          <cell r="D1223" t="str">
            <v>GCV.EX.BDG._._24.JimBridger 1 OR</v>
          </cell>
          <cell r="F1223">
            <v>-3.076349159993697</v>
          </cell>
          <cell r="G1223">
            <v>682.2578313099948</v>
          </cell>
          <cell r="H1223">
            <v>-299.56194677999156</v>
          </cell>
          <cell r="I1223">
            <v>-385.64177670000208</v>
          </cell>
          <cell r="J1223">
            <v>161.7411064899934</v>
          </cell>
          <cell r="K1223">
            <v>17.757697299995925</v>
          </cell>
          <cell r="L1223">
            <v>-173.50542871999642</v>
          </cell>
          <cell r="M1223">
            <v>-1.1251936899934663</v>
          </cell>
          <cell r="N1223">
            <v>94.425819130003219</v>
          </cell>
          <cell r="O1223">
            <v>-541.53877737998846</v>
          </cell>
          <cell r="P1223">
            <v>283.97281304000353</v>
          </cell>
          <cell r="Q1223">
            <v>-57.377003290006542</v>
          </cell>
          <cell r="R1223">
            <v>-2575.1590616799949</v>
          </cell>
          <cell r="S1223">
            <v>-266.26892642999701</v>
          </cell>
          <cell r="T1223">
            <v>-94.702927430000273</v>
          </cell>
          <cell r="U1223">
            <v>-155.17771486000493</v>
          </cell>
          <cell r="V1223">
            <v>-137.3574711700021</v>
          </cell>
          <cell r="W1223">
            <v>-273.51463004999459</v>
          </cell>
          <cell r="X1223">
            <v>-731.15356038999016</v>
          </cell>
          <cell r="Y1223">
            <v>-955.29577027999767</v>
          </cell>
          <cell r="Z1223">
            <v>-11.814888990003965</v>
          </cell>
          <cell r="AA1223">
            <v>-1849.0816486799995</v>
          </cell>
          <cell r="AB1223">
            <v>556.89814115000081</v>
          </cell>
          <cell r="AC1223">
            <v>-59.963563299998896</v>
          </cell>
          <cell r="AD1223">
            <v>1402.2738987500006</v>
          </cell>
          <cell r="AE1223">
            <v>-766.17846925003687</v>
          </cell>
          <cell r="AF1223">
            <v>491.26679706999994</v>
          </cell>
          <cell r="AG1223">
            <v>123.04468407000059</v>
          </cell>
          <cell r="AH1223">
            <v>-1319.2912408699995</v>
          </cell>
          <cell r="AI1223">
            <v>883.38414016000024</v>
          </cell>
          <cell r="AJ1223">
            <v>-348.77492940999946</v>
          </cell>
          <cell r="AK1223">
            <v>340.02603635000014</v>
          </cell>
          <cell r="AL1223">
            <v>-1117.5852723000062</v>
          </cell>
          <cell r="AM1223">
            <v>-950.12441633999333</v>
          </cell>
          <cell r="AN1223">
            <v>493.69665959999838</v>
          </cell>
          <cell r="AO1223">
            <v>417.96563784000045</v>
          </cell>
          <cell r="AP1223">
            <v>166.60995442000058</v>
          </cell>
          <cell r="AQ1223">
            <v>53.60348015999989</v>
          </cell>
          <cell r="AR1223">
            <v>-823.92906068995944</v>
          </cell>
          <cell r="AS1223">
            <v>-395.04469680999864</v>
          </cell>
          <cell r="AT1223">
            <v>329.55950400000074</v>
          </cell>
          <cell r="AU1223">
            <v>361.61341958999583</v>
          </cell>
          <cell r="AV1223">
            <v>-323.20464317000369</v>
          </cell>
          <cell r="AW1223">
            <v>48.511915319999389</v>
          </cell>
          <cell r="AX1223">
            <v>149.05644738999763</v>
          </cell>
          <cell r="AY1223">
            <v>-347.55617334999988</v>
          </cell>
          <cell r="AZ1223">
            <v>-913.61260870000115</v>
          </cell>
          <cell r="BA1223">
            <v>-846.80295644000216</v>
          </cell>
          <cell r="BB1223">
            <v>-332.19644464999965</v>
          </cell>
          <cell r="BC1223">
            <v>1248.458014869997</v>
          </cell>
          <cell r="BD1223">
            <v>197.28916126000331</v>
          </cell>
          <cell r="BE1223">
            <v>-3274.3847863900301</v>
          </cell>
          <cell r="BF1223">
            <v>-666.05331460999969</v>
          </cell>
          <cell r="BG1223">
            <v>-1002.2966023599984</v>
          </cell>
          <cell r="BH1223">
            <v>0</v>
          </cell>
          <cell r="BI1223">
            <v>0</v>
          </cell>
          <cell r="BJ1223">
            <v>846.28998404999857</v>
          </cell>
          <cell r="BK1223">
            <v>251.64097070000025</v>
          </cell>
          <cell r="BL1223">
            <v>-701.14534925000044</v>
          </cell>
          <cell r="BM1223">
            <v>-939.25927111000783</v>
          </cell>
          <cell r="BN1223">
            <v>-322.30330460000187</v>
          </cell>
          <cell r="BO1223">
            <v>58.077417260000402</v>
          </cell>
          <cell r="BP1223">
            <v>-508.24167467999905</v>
          </cell>
          <cell r="BQ1223">
            <v>-291.09364179000113</v>
          </cell>
          <cell r="BR1223">
            <v>-1710.5040990600246</v>
          </cell>
          <cell r="BS1223">
            <v>-453.3025754600003</v>
          </cell>
          <cell r="BT1223">
            <v>-305.2828205299993</v>
          </cell>
          <cell r="BU1223">
            <v>14.423889579999013</v>
          </cell>
          <cell r="BV1223">
            <v>-227.25905550999778</v>
          </cell>
          <cell r="BW1223">
            <v>0</v>
          </cell>
          <cell r="BX1223">
            <v>373.70138522999878</v>
          </cell>
          <cell r="BY1223">
            <v>-1172.9203285399963</v>
          </cell>
          <cell r="BZ1223">
            <v>501.8159093600043</v>
          </cell>
          <cell r="CA1223">
            <v>-173.94042310000077</v>
          </cell>
          <cell r="CB1223">
            <v>-49.315711040000679</v>
          </cell>
          <cell r="CC1223">
            <v>-399.17676905000189</v>
          </cell>
          <cell r="CD1223">
            <v>180.75240000000122</v>
          </cell>
          <cell r="CE1223">
            <v>-406.22442472999683</v>
          </cell>
          <cell r="CF1223">
            <v>100.07901649999894</v>
          </cell>
          <cell r="CG1223">
            <v>-88.236786700001176</v>
          </cell>
          <cell r="CH1223">
            <v>0.76610315000107221</v>
          </cell>
          <cell r="CI1223">
            <v>-85.786899009999615</v>
          </cell>
          <cell r="CJ1223">
            <v>50.069523489997664</v>
          </cell>
          <cell r="CK1223">
            <v>9.7972214700002951</v>
          </cell>
          <cell r="CL1223">
            <v>-342.8395745600028</v>
          </cell>
          <cell r="CM1223">
            <v>-77.359273519999988</v>
          </cell>
          <cell r="CN1223">
            <v>181.3492103200042</v>
          </cell>
          <cell r="CO1223">
            <v>76.375458510000499</v>
          </cell>
          <cell r="CP1223">
            <v>-330.41459442999985</v>
          </cell>
          <cell r="CQ1223">
            <v>99.976170049998473</v>
          </cell>
          <cell r="CR1223">
            <v>-32.367499730025884</v>
          </cell>
          <cell r="CS1223">
            <v>-440.62563404999992</v>
          </cell>
          <cell r="CT1223">
            <v>121.99655915000039</v>
          </cell>
          <cell r="CU1223">
            <v>-259.79394288999902</v>
          </cell>
          <cell r="CV1223">
            <v>322.23848824000015</v>
          </cell>
          <cell r="CW1223">
            <v>-296.66884399000082</v>
          </cell>
          <cell r="CX1223">
            <v>-206.81279472999904</v>
          </cell>
          <cell r="CY1223">
            <v>96.45254785000725</v>
          </cell>
          <cell r="CZ1223">
            <v>-85.311840309997933</v>
          </cell>
          <cell r="DA1223">
            <v>208.10095481999451</v>
          </cell>
          <cell r="DB1223">
            <v>398.50537033000001</v>
          </cell>
          <cell r="DC1223">
            <v>123.17154638000284</v>
          </cell>
          <cell r="DD1223">
            <v>-13.619910530000197</v>
          </cell>
          <cell r="DE1223">
            <v>-265.39260835995083</v>
          </cell>
          <cell r="DF1223">
            <v>-25.796299630000703</v>
          </cell>
          <cell r="DG1223">
            <v>119.37530905000131</v>
          </cell>
          <cell r="DH1223">
            <v>-1626.7010252199998</v>
          </cell>
          <cell r="DI1223">
            <v>590.7315462100014</v>
          </cell>
          <cell r="DJ1223">
            <v>967.22060828999565</v>
          </cell>
          <cell r="DK1223">
            <v>545.96798486999887</v>
          </cell>
          <cell r="DL1223">
            <v>-164.24779128000046</v>
          </cell>
          <cell r="DM1223">
            <v>128.68885730000693</v>
          </cell>
          <cell r="DN1223">
            <v>36.095480339998176</v>
          </cell>
          <cell r="DO1223">
            <v>-346.97562619999917</v>
          </cell>
          <cell r="DP1223">
            <v>-400.28286808000121</v>
          </cell>
          <cell r="DQ1223">
            <v>-89.468784009997762</v>
          </cell>
          <cell r="DR1223">
            <v>2445.079426160024</v>
          </cell>
          <cell r="DS1223">
            <v>43.007560080000076</v>
          </cell>
          <cell r="DT1223">
            <v>230.06059987000117</v>
          </cell>
          <cell r="DU1223">
            <v>0</v>
          </cell>
          <cell r="DV1223">
            <v>-466.75883208000005</v>
          </cell>
          <cell r="DW1223">
            <v>912.38504648000162</v>
          </cell>
          <cell r="DX1223">
            <v>-87.05353076999927</v>
          </cell>
          <cell r="DY1223">
            <v>376.93055701000048</v>
          </cell>
          <cell r="DZ1223">
            <v>370.75762711000061</v>
          </cell>
          <cell r="EA1223">
            <v>12.218143009999039</v>
          </cell>
          <cell r="EB1223">
            <v>378.22839067000132</v>
          </cell>
          <cell r="EC1223">
            <v>759.23659790000056</v>
          </cell>
          <cell r="ED1223">
            <v>-83.932733120000194</v>
          </cell>
          <cell r="EE1223">
            <v>-2850.6475733800035</v>
          </cell>
          <cell r="EF1223">
            <v>-30.029022510000686</v>
          </cell>
          <cell r="EG1223">
            <v>81.243531940001048</v>
          </cell>
          <cell r="EH1223">
            <v>75.352720719998615</v>
          </cell>
          <cell r="EI1223">
            <v>-89.485693739999988</v>
          </cell>
          <cell r="EJ1223">
            <v>-643.04901299000085</v>
          </cell>
          <cell r="EK1223">
            <v>-1262.5455839899987</v>
          </cell>
          <cell r="EL1223">
            <v>-270.99994461999813</v>
          </cell>
          <cell r="EM1223">
            <v>163.24899377999827</v>
          </cell>
          <cell r="EN1223">
            <v>-734.71460927999942</v>
          </cell>
          <cell r="EO1223">
            <v>-241.14957202999994</v>
          </cell>
          <cell r="EP1223">
            <v>654.49437134999789</v>
          </cell>
          <cell r="EQ1223">
            <v>-553.01375200999973</v>
          </cell>
          <cell r="ER1223">
            <v>-2447.7116228700033</v>
          </cell>
          <cell r="ES1223">
            <v>76.738620380000611</v>
          </cell>
          <cell r="ET1223">
            <v>-156.0977828699979</v>
          </cell>
          <cell r="EU1223">
            <v>134.23521472000175</v>
          </cell>
          <cell r="EV1223">
            <v>-96.86257188000036</v>
          </cell>
          <cell r="EW1223">
            <v>-1030.2548785799972</v>
          </cell>
          <cell r="EX1223">
            <v>-758.74591198000144</v>
          </cell>
          <cell r="EY1223">
            <v>-629.97905435999928</v>
          </cell>
          <cell r="EZ1223">
            <v>74.116262170005939</v>
          </cell>
          <cell r="FA1223">
            <v>-90.303287280003133</v>
          </cell>
          <cell r="FB1223">
            <v>-97.077625090000765</v>
          </cell>
          <cell r="FC1223">
            <v>-555.14486682000097</v>
          </cell>
          <cell r="FD1223">
            <v>681.66425872000036</v>
          </cell>
          <cell r="FE1223">
            <v>-2639.5297849399503</v>
          </cell>
          <cell r="FF1223">
            <v>853.87455356000009</v>
          </cell>
          <cell r="FG1223">
            <v>-642.79883880999841</v>
          </cell>
          <cell r="FH1223">
            <v>-165.65208297999925</v>
          </cell>
          <cell r="FI1223">
            <v>-40.140326150001783</v>
          </cell>
          <cell r="FJ1223">
            <v>78.614391439999963</v>
          </cell>
          <cell r="FK1223">
            <v>-920.77481867999904</v>
          </cell>
          <cell r="FL1223">
            <v>28.06512617000044</v>
          </cell>
          <cell r="FM1223">
            <v>-1801.4198643499913</v>
          </cell>
          <cell r="FN1223">
            <v>75.637144510001235</v>
          </cell>
          <cell r="FO1223">
            <v>142.99754616999962</v>
          </cell>
          <cell r="FP1223">
            <v>-264.4432158999989</v>
          </cell>
          <cell r="FQ1223">
            <v>16.510600080000586</v>
          </cell>
          <cell r="FR1223">
            <v>537.67913984999177</v>
          </cell>
          <cell r="FS1223">
            <v>-300.80135969999992</v>
          </cell>
          <cell r="FT1223">
            <v>26.418341100001271</v>
          </cell>
          <cell r="FU1223">
            <v>96.088135430001785</v>
          </cell>
          <cell r="FV1223">
            <v>-16.440928099999837</v>
          </cell>
          <cell r="FW1223">
            <v>-120.94581808000112</v>
          </cell>
          <cell r="FX1223">
            <v>-97.597657939999408</v>
          </cell>
          <cell r="FY1223">
            <v>-166.26471634000154</v>
          </cell>
          <cell r="FZ1223">
            <v>328.81841667999834</v>
          </cell>
          <cell r="GA1223">
            <v>1249.8360008599993</v>
          </cell>
          <cell r="GB1223">
            <v>269.16874323000047</v>
          </cell>
          <cell r="GC1223">
            <v>-99.215210849994037</v>
          </cell>
          <cell r="GD1223">
            <v>-631.38480643999719</v>
          </cell>
          <cell r="GE1223">
            <v>-328.03761363001831</v>
          </cell>
          <cell r="GF1223">
            <v>-0.34730890999890107</v>
          </cell>
          <cell r="GG1223">
            <v>-259.90119580999999</v>
          </cell>
          <cell r="GH1223">
            <v>0</v>
          </cell>
          <cell r="GI1223">
            <v>481.23383125999999</v>
          </cell>
          <cell r="GJ1223">
            <v>365.41293571000006</v>
          </cell>
          <cell r="GK1223">
            <v>-99.931539199999861</v>
          </cell>
          <cell r="GL1223">
            <v>124.32157618999736</v>
          </cell>
          <cell r="GM1223">
            <v>175.75571071000377</v>
          </cell>
          <cell r="GN1223">
            <v>-283.14575845000036</v>
          </cell>
          <cell r="GO1223">
            <v>115.30455859999984</v>
          </cell>
          <cell r="GP1223">
            <v>-509.85306197000136</v>
          </cell>
          <cell r="GQ1223">
            <v>-436.8873617600002</v>
          </cell>
          <cell r="GR1223">
            <v>0</v>
          </cell>
          <cell r="GS1223">
            <v>0</v>
          </cell>
          <cell r="GT1223">
            <v>0</v>
          </cell>
          <cell r="GU1223">
            <v>0</v>
          </cell>
          <cell r="GV1223">
            <v>0</v>
          </cell>
          <cell r="GW1223">
            <v>0</v>
          </cell>
          <cell r="GX1223">
            <v>0</v>
          </cell>
          <cell r="GY1223">
            <v>0</v>
          </cell>
          <cell r="GZ1223">
            <v>0</v>
          </cell>
          <cell r="HA1223">
            <v>0</v>
          </cell>
          <cell r="HB1223">
            <v>0</v>
          </cell>
          <cell r="HC1223">
            <v>0</v>
          </cell>
          <cell r="HD1223">
            <v>0</v>
          </cell>
          <cell r="HE1223">
            <v>0</v>
          </cell>
          <cell r="HF1223">
            <v>0</v>
          </cell>
          <cell r="HG1223">
            <v>0</v>
          </cell>
          <cell r="HH1223">
            <v>0</v>
          </cell>
          <cell r="HI1223">
            <v>0</v>
          </cell>
          <cell r="HJ1223">
            <v>0</v>
          </cell>
          <cell r="HK1223">
            <v>0</v>
          </cell>
          <cell r="HL1223">
            <v>0</v>
          </cell>
          <cell r="HM1223">
            <v>0</v>
          </cell>
          <cell r="HN1223">
            <v>0</v>
          </cell>
          <cell r="HO1223">
            <v>0</v>
          </cell>
          <cell r="HP1223">
            <v>0</v>
          </cell>
          <cell r="HQ1223">
            <v>0</v>
          </cell>
          <cell r="HR1223">
            <v>0</v>
          </cell>
          <cell r="HS1223">
            <v>0</v>
          </cell>
          <cell r="HT1223">
            <v>0</v>
          </cell>
          <cell r="HU1223">
            <v>0</v>
          </cell>
          <cell r="HV1223">
            <v>0</v>
          </cell>
          <cell r="HW1223">
            <v>0</v>
          </cell>
          <cell r="HX1223">
            <v>0</v>
          </cell>
          <cell r="HY1223">
            <v>0</v>
          </cell>
          <cell r="HZ1223">
            <v>0</v>
          </cell>
          <cell r="IA1223">
            <v>0</v>
          </cell>
          <cell r="IB1223">
            <v>0</v>
          </cell>
          <cell r="IC1223">
            <v>0</v>
          </cell>
          <cell r="ID1223">
            <v>0</v>
          </cell>
          <cell r="IE1223">
            <v>0</v>
          </cell>
          <cell r="IF1223">
            <v>0</v>
          </cell>
          <cell r="IG1223">
            <v>0</v>
          </cell>
          <cell r="IH1223">
            <v>0</v>
          </cell>
          <cell r="II1223">
            <v>0</v>
          </cell>
          <cell r="IJ1223">
            <v>0</v>
          </cell>
          <cell r="IK1223">
            <v>0</v>
          </cell>
          <cell r="IL1223">
            <v>0</v>
          </cell>
          <cell r="IM1223">
            <v>0</v>
          </cell>
          <cell r="IN1223">
            <v>0</v>
          </cell>
          <cell r="IO1223">
            <v>0</v>
          </cell>
          <cell r="IP1223">
            <v>0</v>
          </cell>
          <cell r="IQ1223">
            <v>0</v>
          </cell>
          <cell r="IR1223">
            <v>0</v>
          </cell>
          <cell r="IS1223">
            <v>0</v>
          </cell>
          <cell r="IT1223">
            <v>0</v>
          </cell>
          <cell r="IU1223">
            <v>0</v>
          </cell>
          <cell r="IV1223">
            <v>0</v>
          </cell>
          <cell r="IW1223">
            <v>0</v>
          </cell>
          <cell r="IX1223">
            <v>0</v>
          </cell>
          <cell r="IY1223">
            <v>0</v>
          </cell>
          <cell r="IZ1223">
            <v>0</v>
          </cell>
          <cell r="JA1223">
            <v>0</v>
          </cell>
          <cell r="JB1223">
            <v>0</v>
          </cell>
          <cell r="JC1223">
            <v>0</v>
          </cell>
          <cell r="JD1223">
            <v>0</v>
          </cell>
          <cell r="JE1223">
            <v>0</v>
          </cell>
          <cell r="JF1223">
            <v>0</v>
          </cell>
          <cell r="JG1223">
            <v>0</v>
          </cell>
          <cell r="JH1223">
            <v>0</v>
          </cell>
          <cell r="JI1223">
            <v>0</v>
          </cell>
          <cell r="JJ1223">
            <v>0</v>
          </cell>
          <cell r="JK1223">
            <v>0</v>
          </cell>
          <cell r="JL1223">
            <v>0</v>
          </cell>
          <cell r="JM1223">
            <v>0</v>
          </cell>
          <cell r="JN1223">
            <v>0</v>
          </cell>
          <cell r="JO1223">
            <v>0</v>
          </cell>
          <cell r="JP1223">
            <v>0</v>
          </cell>
          <cell r="JQ1223">
            <v>0</v>
          </cell>
        </row>
        <row r="1224">
          <cell r="D1224" t="str">
            <v>GCV.EX.BDG._._24.JimBridger 2</v>
          </cell>
          <cell r="F1224">
            <v>194.54238063003868</v>
          </cell>
          <cell r="G1224">
            <v>-160.60352870999486</v>
          </cell>
          <cell r="H1224">
            <v>534.36478117996012</v>
          </cell>
          <cell r="I1224">
            <v>-99.264873379957862</v>
          </cell>
          <cell r="J1224">
            <v>-1782.0199400300044</v>
          </cell>
          <cell r="K1224">
            <v>-251.7989640099695</v>
          </cell>
          <cell r="L1224">
            <v>-143.33026205003262</v>
          </cell>
          <cell r="M1224">
            <v>168.13022508000722</v>
          </cell>
          <cell r="N1224">
            <v>-48.446156270016218</v>
          </cell>
          <cell r="O1224">
            <v>655.9281132100441</v>
          </cell>
          <cell r="P1224">
            <v>-168.72458270000061</v>
          </cell>
          <cell r="Q1224">
            <v>-505.4388203600538</v>
          </cell>
          <cell r="R1224">
            <v>-4034.2231437000446</v>
          </cell>
          <cell r="S1224">
            <v>170.47905320999962</v>
          </cell>
          <cell r="T1224">
            <v>231.36767378999866</v>
          </cell>
          <cell r="U1224">
            <v>81.971939359988028</v>
          </cell>
          <cell r="V1224">
            <v>741.90698933998647</v>
          </cell>
          <cell r="W1224">
            <v>87.940964130015345</v>
          </cell>
          <cell r="X1224">
            <v>-2515.2965506300097</v>
          </cell>
          <cell r="Y1224">
            <v>-1914.1011885999978</v>
          </cell>
          <cell r="Z1224">
            <v>-1061.1852348800021</v>
          </cell>
          <cell r="AA1224">
            <v>2091.3525631900047</v>
          </cell>
          <cell r="AB1224">
            <v>-1359.46487781</v>
          </cell>
          <cell r="AC1224">
            <v>-511.6183208099992</v>
          </cell>
          <cell r="AD1224">
            <v>-77.576153989999966</v>
          </cell>
          <cell r="AE1224">
            <v>-2727.5233957600431</v>
          </cell>
          <cell r="AF1224">
            <v>0</v>
          </cell>
          <cell r="AG1224">
            <v>-110.30204946999947</v>
          </cell>
          <cell r="AH1224">
            <v>101.11078684000131</v>
          </cell>
          <cell r="AI1224">
            <v>572.45056018999821</v>
          </cell>
          <cell r="AJ1224">
            <v>693.3636025700107</v>
          </cell>
          <cell r="AK1224">
            <v>-1041.6153851700037</v>
          </cell>
          <cell r="AL1224">
            <v>-1863.5012888699857</v>
          </cell>
          <cell r="AM1224">
            <v>-624.75701210999978</v>
          </cell>
          <cell r="AN1224">
            <v>-669.28333528000439</v>
          </cell>
          <cell r="AO1224">
            <v>-81.701796290000857</v>
          </cell>
          <cell r="AP1224">
            <v>-30.632012930000201</v>
          </cell>
          <cell r="AQ1224">
            <v>327.34453475999544</v>
          </cell>
          <cell r="AR1224">
            <v>-3907.7033051799517</v>
          </cell>
          <cell r="AS1224">
            <v>-524.73729481999908</v>
          </cell>
          <cell r="AT1224">
            <v>-100.84366487999796</v>
          </cell>
          <cell r="AU1224">
            <v>-111.68410968000171</v>
          </cell>
          <cell r="AV1224">
            <v>-1.197714329999144</v>
          </cell>
          <cell r="AW1224">
            <v>61.965233380004065</v>
          </cell>
          <cell r="AX1224">
            <v>76.036787719989661</v>
          </cell>
          <cell r="AY1224">
            <v>-465.89173334000225</v>
          </cell>
          <cell r="AZ1224">
            <v>-1102.8072416699724</v>
          </cell>
          <cell r="BA1224">
            <v>-1237.5485242399955</v>
          </cell>
          <cell r="BB1224">
            <v>-186.16003925000041</v>
          </cell>
          <cell r="BC1224">
            <v>-269.65280173000065</v>
          </cell>
          <cell r="BD1224">
            <v>-45.182202339994546</v>
          </cell>
          <cell r="BE1224">
            <v>-6522.7055329899886</v>
          </cell>
          <cell r="BF1224">
            <v>221.508000920001</v>
          </cell>
          <cell r="BG1224">
            <v>-1047.7516060000016</v>
          </cell>
          <cell r="BH1224">
            <v>298.02710653999929</v>
          </cell>
          <cell r="BI1224">
            <v>164.0668245099987</v>
          </cell>
          <cell r="BJ1224">
            <v>-178.81518163999954</v>
          </cell>
          <cell r="BK1224">
            <v>-1811.2744672299996</v>
          </cell>
          <cell r="BL1224">
            <v>-1644.6613761799963</v>
          </cell>
          <cell r="BM1224">
            <v>-3090.960854140023</v>
          </cell>
          <cell r="BN1224">
            <v>576.43873446999351</v>
          </cell>
          <cell r="BO1224">
            <v>665.14687413000001</v>
          </cell>
          <cell r="BP1224">
            <v>-644.29857730000367</v>
          </cell>
          <cell r="BQ1224">
            <v>-30.131011069999659</v>
          </cell>
          <cell r="BR1224">
            <v>-1933.3207027899916</v>
          </cell>
          <cell r="BS1224">
            <v>-11.641846300000907</v>
          </cell>
          <cell r="BT1224">
            <v>-176.38910062000286</v>
          </cell>
          <cell r="BU1224">
            <v>0</v>
          </cell>
          <cell r="BV1224">
            <v>-181.94310172000405</v>
          </cell>
          <cell r="BW1224">
            <v>272.7740525800009</v>
          </cell>
          <cell r="BX1224">
            <v>-635.50765338000019</v>
          </cell>
          <cell r="BY1224">
            <v>-1222.1082388799987</v>
          </cell>
          <cell r="BZ1224">
            <v>-780.3462639900099</v>
          </cell>
          <cell r="CA1224">
            <v>332.81114510000407</v>
          </cell>
          <cell r="CB1224">
            <v>67.830713570001535</v>
          </cell>
          <cell r="CC1224">
            <v>406.24248536999585</v>
          </cell>
          <cell r="CD1224">
            <v>-5.042894520003756</v>
          </cell>
          <cell r="CE1224">
            <v>-754.93693983001867</v>
          </cell>
          <cell r="CF1224">
            <v>-4.492793000099482E-2</v>
          </cell>
          <cell r="CG1224">
            <v>-14.646396640000603</v>
          </cell>
          <cell r="CH1224">
            <v>-551.43813338000109</v>
          </cell>
          <cell r="CI1224">
            <v>-600.34405605000029</v>
          </cell>
          <cell r="CJ1224">
            <v>469.63388662999932</v>
          </cell>
          <cell r="CK1224">
            <v>-243.78498939999963</v>
          </cell>
          <cell r="CL1224">
            <v>-155.5561323800066</v>
          </cell>
          <cell r="CM1224">
            <v>335.38443362000544</v>
          </cell>
          <cell r="CN1224">
            <v>168.98057455000526</v>
          </cell>
          <cell r="CO1224">
            <v>-222.3005546100012</v>
          </cell>
          <cell r="CP1224">
            <v>98.519754969998758</v>
          </cell>
          <cell r="CQ1224">
            <v>-39.340399209999305</v>
          </cell>
          <cell r="CR1224">
            <v>732.67485265003052</v>
          </cell>
          <cell r="CS1224">
            <v>-4.5390332699998908</v>
          </cell>
          <cell r="CT1224">
            <v>7.6014788600023167</v>
          </cell>
          <cell r="CU1224">
            <v>-10.834788609994575</v>
          </cell>
          <cell r="CV1224">
            <v>-150.71078932999899</v>
          </cell>
          <cell r="CW1224">
            <v>309.20610673000556</v>
          </cell>
          <cell r="CX1224">
            <v>-313.3643446899996</v>
          </cell>
          <cell r="CY1224">
            <v>1804.6530744999982</v>
          </cell>
          <cell r="CZ1224">
            <v>-440.07453856999928</v>
          </cell>
          <cell r="DA1224">
            <v>-740.64801344999432</v>
          </cell>
          <cell r="DB1224">
            <v>4.1661488600020675</v>
          </cell>
          <cell r="DC1224">
            <v>84.025100559993007</v>
          </cell>
          <cell r="DD1224">
            <v>183.19445106000057</v>
          </cell>
          <cell r="DE1224">
            <v>921.38712708000094</v>
          </cell>
          <cell r="DF1224">
            <v>-23.790493370000149</v>
          </cell>
          <cell r="DG1224">
            <v>1028.3378936999979</v>
          </cell>
          <cell r="DH1224">
            <v>1.5498051399999895</v>
          </cell>
          <cell r="DI1224">
            <v>-25.251865750000434</v>
          </cell>
          <cell r="DJ1224">
            <v>84.10222094999699</v>
          </cell>
          <cell r="DK1224">
            <v>113.89888688999963</v>
          </cell>
          <cell r="DL1224">
            <v>488.04186487999687</v>
          </cell>
          <cell r="DM1224">
            <v>84.612226789999113</v>
          </cell>
          <cell r="DN1224">
            <v>-398.66715134000333</v>
          </cell>
          <cell r="DO1224">
            <v>-61.022966910000832</v>
          </cell>
          <cell r="DP1224">
            <v>-256.98967843000355</v>
          </cell>
          <cell r="DQ1224">
            <v>-113.43361546999949</v>
          </cell>
          <cell r="DR1224">
            <v>1470.2492368600215</v>
          </cell>
          <cell r="DS1224">
            <v>-319.94554981999954</v>
          </cell>
          <cell r="DT1224">
            <v>-448.46189406000485</v>
          </cell>
          <cell r="DU1224">
            <v>-695.43999408000309</v>
          </cell>
          <cell r="DV1224">
            <v>-418.20599117000529</v>
          </cell>
          <cell r="DW1224">
            <v>-207.76380536999932</v>
          </cell>
          <cell r="DX1224">
            <v>1245.0394129800025</v>
          </cell>
          <cell r="DY1224">
            <v>300.14729867999995</v>
          </cell>
          <cell r="DZ1224">
            <v>-757.88162613000168</v>
          </cell>
          <cell r="EA1224">
            <v>2204.6724637100051</v>
          </cell>
          <cell r="EB1224">
            <v>294.91654550000203</v>
          </cell>
          <cell r="EC1224">
            <v>-11.17513229999895</v>
          </cell>
          <cell r="ED1224">
            <v>284.34750891999283</v>
          </cell>
          <cell r="EE1224">
            <v>-1729.7744198300643</v>
          </cell>
          <cell r="EF1224">
            <v>98.061085690002074</v>
          </cell>
          <cell r="EG1224">
            <v>-222.77816502999849</v>
          </cell>
          <cell r="EH1224">
            <v>-151.78002359999846</v>
          </cell>
          <cell r="EI1224">
            <v>-85.65410121000059</v>
          </cell>
          <cell r="EJ1224">
            <v>160.72214334000091</v>
          </cell>
          <cell r="EK1224">
            <v>-468.5077205000016</v>
          </cell>
          <cell r="EL1224">
            <v>-1071.5909786599987</v>
          </cell>
          <cell r="EM1224">
            <v>-202.96407471000566</v>
          </cell>
          <cell r="EN1224">
            <v>65.956220220010437</v>
          </cell>
          <cell r="EO1224">
            <v>-321.68658586000311</v>
          </cell>
          <cell r="EP1224">
            <v>468.92328758000076</v>
          </cell>
          <cell r="EQ1224">
            <v>1.5244929099862929</v>
          </cell>
          <cell r="ER1224">
            <v>-1056.7230609600083</v>
          </cell>
          <cell r="ES1224">
            <v>-273.2162796800003</v>
          </cell>
          <cell r="ET1224">
            <v>234.8894588799958</v>
          </cell>
          <cell r="EU1224">
            <v>525.79055576000064</v>
          </cell>
          <cell r="EV1224">
            <v>213.38761522000095</v>
          </cell>
          <cell r="EW1224">
            <v>-265.43402781999976</v>
          </cell>
          <cell r="EX1224">
            <v>-161.38305994000075</v>
          </cell>
          <cell r="EY1224">
            <v>68.545559090000097</v>
          </cell>
          <cell r="EZ1224">
            <v>-1155.7054319499948</v>
          </cell>
          <cell r="FA1224">
            <v>125.93772281998827</v>
          </cell>
          <cell r="FB1224">
            <v>80.432774900000368</v>
          </cell>
          <cell r="FC1224">
            <v>-334.84282745000019</v>
          </cell>
          <cell r="FD1224">
            <v>-115.12512079000589</v>
          </cell>
          <cell r="FE1224">
            <v>772.57769421994453</v>
          </cell>
          <cell r="FF1224">
            <v>2.6737299100004748</v>
          </cell>
          <cell r="FG1224">
            <v>155.40459227999963</v>
          </cell>
          <cell r="FH1224">
            <v>14.698410880006122</v>
          </cell>
          <cell r="FI1224">
            <v>22.37107504999949</v>
          </cell>
          <cell r="FJ1224">
            <v>475.14100422999763</v>
          </cell>
          <cell r="FK1224">
            <v>248.63606161000052</v>
          </cell>
          <cell r="FL1224">
            <v>-589.40244971000357</v>
          </cell>
          <cell r="FM1224">
            <v>-512.48133943998982</v>
          </cell>
          <cell r="FN1224">
            <v>870.82206472998951</v>
          </cell>
          <cell r="FO1224">
            <v>355.71676087999913</v>
          </cell>
          <cell r="FP1224">
            <v>57.58571836000192</v>
          </cell>
          <cell r="FQ1224">
            <v>-328.58793456000421</v>
          </cell>
          <cell r="FR1224">
            <v>441.95155662001343</v>
          </cell>
          <cell r="FS1224">
            <v>283.4718082399977</v>
          </cell>
          <cell r="FT1224">
            <v>238.52057038000203</v>
          </cell>
          <cell r="FU1224">
            <v>1927.1404386200011</v>
          </cell>
          <cell r="FV1224">
            <v>-331.74007280999922</v>
          </cell>
          <cell r="FW1224">
            <v>87.061499380000896</v>
          </cell>
          <cell r="FX1224">
            <v>-89.592806080000628</v>
          </cell>
          <cell r="FY1224">
            <v>-668.72708445998796</v>
          </cell>
          <cell r="FZ1224">
            <v>-343.17165697999735</v>
          </cell>
          <cell r="GA1224">
            <v>86.356286100002762</v>
          </cell>
          <cell r="GB1224">
            <v>-351.61207799000113</v>
          </cell>
          <cell r="GC1224">
            <v>-278.76065463000123</v>
          </cell>
          <cell r="GD1224">
            <v>-116.99469315000897</v>
          </cell>
          <cell r="GE1224">
            <v>-741.17223845992703</v>
          </cell>
          <cell r="GF1224">
            <v>-806.40622855000038</v>
          </cell>
          <cell r="GG1224">
            <v>-619.56274296999982</v>
          </cell>
          <cell r="GH1224">
            <v>638.69037469999603</v>
          </cell>
          <cell r="GI1224">
            <v>-90.917655359997298</v>
          </cell>
          <cell r="GJ1224">
            <v>-108.44926658000077</v>
          </cell>
          <cell r="GK1224">
            <v>-920.53648703999897</v>
          </cell>
          <cell r="GL1224">
            <v>84.943347749995155</v>
          </cell>
          <cell r="GM1224">
            <v>418.86467587000516</v>
          </cell>
          <cell r="GN1224">
            <v>584.40825698999834</v>
          </cell>
          <cell r="GO1224">
            <v>-26.268622329998834</v>
          </cell>
          <cell r="GP1224">
            <v>103.91704030000255</v>
          </cell>
          <cell r="GQ1224">
            <v>0.14506876000814373</v>
          </cell>
          <cell r="GR1224">
            <v>-1409.6015287299524</v>
          </cell>
          <cell r="GS1224">
            <v>8.6400160000266624E-2</v>
          </cell>
          <cell r="GT1224">
            <v>-196.36168637000446</v>
          </cell>
          <cell r="GU1224">
            <v>230.67246989000705</v>
          </cell>
          <cell r="GV1224">
            <v>-97.947507369999585</v>
          </cell>
          <cell r="GW1224">
            <v>-129.57032106000042</v>
          </cell>
          <cell r="GX1224">
            <v>-355.47671030999936</v>
          </cell>
          <cell r="GY1224">
            <v>-393.00349535000169</v>
          </cell>
          <cell r="GZ1224">
            <v>-316.39891338000598</v>
          </cell>
          <cell r="HA1224">
            <v>75.185499180002807</v>
          </cell>
          <cell r="HB1224">
            <v>-37.510335280003346</v>
          </cell>
          <cell r="HC1224">
            <v>-17.059980209996866</v>
          </cell>
          <cell r="HD1224">
            <v>-172.2169486299972</v>
          </cell>
          <cell r="HE1224">
            <v>356.99753660999704</v>
          </cell>
          <cell r="HF1224">
            <v>225.89179975000025</v>
          </cell>
          <cell r="HG1224">
            <v>-74.758835580003506</v>
          </cell>
          <cell r="HH1224">
            <v>-63.379760920000081</v>
          </cell>
          <cell r="HI1224">
            <v>-35.624018959997557</v>
          </cell>
          <cell r="HJ1224">
            <v>4.1144100499986962</v>
          </cell>
          <cell r="HK1224">
            <v>-25.435481709999294</v>
          </cell>
          <cell r="HL1224">
            <v>-490.47394639000049</v>
          </cell>
          <cell r="HM1224">
            <v>419.8895859199838</v>
          </cell>
          <cell r="HN1224">
            <v>-34.685164060014358</v>
          </cell>
          <cell r="HO1224">
            <v>-2.0053609099995811</v>
          </cell>
          <cell r="HP1224">
            <v>495.0958504400005</v>
          </cell>
          <cell r="HQ1224">
            <v>-61.631541019989527</v>
          </cell>
          <cell r="HR1224">
            <v>-1323.8801494900254</v>
          </cell>
          <cell r="HS1224">
            <v>-4.3249405100004878</v>
          </cell>
          <cell r="HT1224">
            <v>-16.151085869998496</v>
          </cell>
          <cell r="HU1224">
            <v>-100.81208484000308</v>
          </cell>
          <cell r="HV1224">
            <v>-13.080143789999966</v>
          </cell>
          <cell r="HW1224">
            <v>-83.812135900001522</v>
          </cell>
          <cell r="HX1224">
            <v>0</v>
          </cell>
          <cell r="HY1224">
            <v>2.3123819699994783</v>
          </cell>
          <cell r="HZ1224">
            <v>-612.1717639999988</v>
          </cell>
          <cell r="IA1224">
            <v>-340.87816452002153</v>
          </cell>
          <cell r="IB1224">
            <v>1.0961219700002403</v>
          </cell>
          <cell r="IC1224">
            <v>-6.3771086500055389</v>
          </cell>
          <cell r="ID1224">
            <v>-149.68122535000293</v>
          </cell>
          <cell r="IE1224">
            <v>-739.26680109999143</v>
          </cell>
          <cell r="IF1224">
            <v>469.34449250999751</v>
          </cell>
          <cell r="IG1224">
            <v>30.537000980002631</v>
          </cell>
          <cell r="IH1224">
            <v>0</v>
          </cell>
          <cell r="II1224">
            <v>-15.747386770000276</v>
          </cell>
          <cell r="IJ1224">
            <v>-91.061526649999905</v>
          </cell>
          <cell r="IK1224">
            <v>-6.9866068600000517</v>
          </cell>
          <cell r="IL1224">
            <v>-797.88384572999348</v>
          </cell>
          <cell r="IM1224">
            <v>-95.360183389973827</v>
          </cell>
          <cell r="IN1224">
            <v>-71.619377050003095</v>
          </cell>
          <cell r="IO1224">
            <v>-0.15484090999962064</v>
          </cell>
          <cell r="IP1224">
            <v>-109.88015162000374</v>
          </cell>
          <cell r="IQ1224">
            <v>-50.454375610002899</v>
          </cell>
          <cell r="IR1224">
            <v>-340.02079109998886</v>
          </cell>
          <cell r="IS1224">
            <v>11.941887820004922</v>
          </cell>
          <cell r="IT1224">
            <v>-32.629774389992235</v>
          </cell>
          <cell r="IU1224">
            <v>74.403689429993392</v>
          </cell>
          <cell r="IV1224">
            <v>18.796047929999986</v>
          </cell>
          <cell r="IW1224">
            <v>-19.6524823499999</v>
          </cell>
          <cell r="IX1224">
            <v>8.1868013599998903</v>
          </cell>
          <cell r="IY1224">
            <v>-324.37599892000435</v>
          </cell>
          <cell r="IZ1224">
            <v>-20.531834509994951</v>
          </cell>
          <cell r="JA1224">
            <v>19.396199419999903</v>
          </cell>
          <cell r="JB1224">
            <v>-5.9791513700001815</v>
          </cell>
          <cell r="JC1224">
            <v>-71.04617177999171</v>
          </cell>
          <cell r="JD1224">
            <v>1.4699962599988794</v>
          </cell>
          <cell r="JE1224">
            <v>6176.5284142400487</v>
          </cell>
          <cell r="JF1224">
            <v>414.08474979000312</v>
          </cell>
          <cell r="JG1224">
            <v>867.21095052000601</v>
          </cell>
          <cell r="JH1224">
            <v>-326.3498775600001</v>
          </cell>
          <cell r="JI1224">
            <v>-40.771863699999926</v>
          </cell>
          <cell r="JJ1224">
            <v>0</v>
          </cell>
          <cell r="JK1224">
            <v>0</v>
          </cell>
          <cell r="JL1224">
            <v>1162.4521022700028</v>
          </cell>
          <cell r="JM1224">
            <v>661.92946162999579</v>
          </cell>
          <cell r="JN1224">
            <v>439.87974496999959</v>
          </cell>
          <cell r="JO1224">
            <v>0</v>
          </cell>
          <cell r="JP1224">
            <v>2887.648148940003</v>
          </cell>
          <cell r="JQ1224">
            <v>110.44499737999286</v>
          </cell>
        </row>
        <row r="1225">
          <cell r="D1225" t="str">
            <v>GCV.EX.BDG._._24.JimBridger 2 OR</v>
          </cell>
          <cell r="F1225">
            <v>-833.1653595000098</v>
          </cell>
          <cell r="G1225">
            <v>-396.70644808000361</v>
          </cell>
          <cell r="H1225">
            <v>17.11155124999641</v>
          </cell>
          <cell r="I1225">
            <v>5.1035839100004523</v>
          </cell>
          <cell r="J1225">
            <v>54.105362459995376</v>
          </cell>
          <cell r="K1225">
            <v>321.69552589999512</v>
          </cell>
          <cell r="L1225">
            <v>-84.983362970000599</v>
          </cell>
          <cell r="M1225">
            <v>-343.30201043000852</v>
          </cell>
          <cell r="N1225">
            <v>42.116043640009593</v>
          </cell>
          <cell r="O1225">
            <v>31.084325859992532</v>
          </cell>
          <cell r="P1225">
            <v>55.037507130000449</v>
          </cell>
          <cell r="Q1225">
            <v>209.30532025000866</v>
          </cell>
          <cell r="R1225">
            <v>-1589.8380804599728</v>
          </cell>
          <cell r="S1225">
            <v>-52.900217149998298</v>
          </cell>
          <cell r="T1225">
            <v>-155.64375461999862</v>
          </cell>
          <cell r="U1225">
            <v>-403.57177319999937</v>
          </cell>
          <cell r="V1225">
            <v>-593.40761203000511</v>
          </cell>
          <cell r="W1225">
            <v>-111.10594899999342</v>
          </cell>
          <cell r="X1225">
            <v>83.057214900001782</v>
          </cell>
          <cell r="Y1225">
            <v>229.93122757999845</v>
          </cell>
          <cell r="Z1225">
            <v>-747.81100058999982</v>
          </cell>
          <cell r="AA1225">
            <v>-1756.9100818200004</v>
          </cell>
          <cell r="AB1225">
            <v>1128.4225032100001</v>
          </cell>
          <cell r="AC1225">
            <v>850.95300755000062</v>
          </cell>
          <cell r="AD1225">
            <v>-60.851645290000079</v>
          </cell>
          <cell r="AE1225">
            <v>-2087.0454185199924</v>
          </cell>
          <cell r="AF1225">
            <v>0</v>
          </cell>
          <cell r="AG1225">
            <v>96.787429810000276</v>
          </cell>
          <cell r="AH1225">
            <v>-231.04813929999909</v>
          </cell>
          <cell r="AI1225">
            <v>-642.03791328999796</v>
          </cell>
          <cell r="AJ1225">
            <v>-1120.2819422500033</v>
          </cell>
          <cell r="AK1225">
            <v>904.49230327999612</v>
          </cell>
          <cell r="AL1225">
            <v>923.92608786000164</v>
          </cell>
          <cell r="AM1225">
            <v>-1014.9814654899965</v>
          </cell>
          <cell r="AN1225">
            <v>-556.67516334000084</v>
          </cell>
          <cell r="AO1225">
            <v>161.88487955999972</v>
          </cell>
          <cell r="AP1225">
            <v>19.374333379999371</v>
          </cell>
          <cell r="AQ1225">
            <v>-628.48582873999976</v>
          </cell>
          <cell r="AR1225">
            <v>-2682.7572134899965</v>
          </cell>
          <cell r="AS1225">
            <v>537.25376787000005</v>
          </cell>
          <cell r="AT1225">
            <v>-43.170231009999952</v>
          </cell>
          <cell r="AU1225">
            <v>75.901503709998906</v>
          </cell>
          <cell r="AV1225">
            <v>-61.344851600000311</v>
          </cell>
          <cell r="AW1225">
            <v>-8.879473440001675</v>
          </cell>
          <cell r="AX1225">
            <v>-502.68501320999712</v>
          </cell>
          <cell r="AY1225">
            <v>-1763.282324779997</v>
          </cell>
          <cell r="AZ1225">
            <v>-1039.5563604099952</v>
          </cell>
          <cell r="BA1225">
            <v>2.6823400300017965</v>
          </cell>
          <cell r="BB1225">
            <v>0</v>
          </cell>
          <cell r="BC1225">
            <v>77.2441217100004</v>
          </cell>
          <cell r="BD1225">
            <v>43.079307640000479</v>
          </cell>
          <cell r="BE1225">
            <v>-4828.5653538300248</v>
          </cell>
          <cell r="BF1225">
            <v>-234.98299381000106</v>
          </cell>
          <cell r="BG1225">
            <v>-1.3106121000000712</v>
          </cell>
          <cell r="BH1225">
            <v>-361.82794779000051</v>
          </cell>
          <cell r="BI1225">
            <v>-103.81846441000062</v>
          </cell>
          <cell r="BJ1225">
            <v>93.457928480000078</v>
          </cell>
          <cell r="BK1225">
            <v>-151.57804108999994</v>
          </cell>
          <cell r="BL1225">
            <v>-475.76147566999862</v>
          </cell>
          <cell r="BM1225">
            <v>-1158.2791021899975</v>
          </cell>
          <cell r="BN1225">
            <v>-1828.0693684000053</v>
          </cell>
          <cell r="BO1225">
            <v>-1081.9853358500002</v>
          </cell>
          <cell r="BP1225">
            <v>473.85651257000154</v>
          </cell>
          <cell r="BQ1225">
            <v>1.7335464300012973</v>
          </cell>
          <cell r="BR1225">
            <v>-1289.1220283099974</v>
          </cell>
          <cell r="BS1225">
            <v>4.7940868500008946</v>
          </cell>
          <cell r="BT1225">
            <v>-45.328135330001714</v>
          </cell>
          <cell r="BU1225">
            <v>-41.427036210000097</v>
          </cell>
          <cell r="BV1225">
            <v>120.40196715000093</v>
          </cell>
          <cell r="BW1225">
            <v>-213.46830636000027</v>
          </cell>
          <cell r="BX1225">
            <v>148.97942459000024</v>
          </cell>
          <cell r="BY1225">
            <v>-39.807816799999273</v>
          </cell>
          <cell r="BZ1225">
            <v>-479.87220150999929</v>
          </cell>
          <cell r="CA1225">
            <v>-129.72898329999953</v>
          </cell>
          <cell r="CB1225">
            <v>-87.242618020000464</v>
          </cell>
          <cell r="CC1225">
            <v>-537.41508539999904</v>
          </cell>
          <cell r="CD1225">
            <v>10.992676030000439</v>
          </cell>
          <cell r="CE1225">
            <v>729.5991140499973</v>
          </cell>
          <cell r="CF1225">
            <v>0</v>
          </cell>
          <cell r="CG1225">
            <v>14.573321630000009</v>
          </cell>
          <cell r="CH1225">
            <v>549.22214107000127</v>
          </cell>
          <cell r="CI1225">
            <v>600.38880027000027</v>
          </cell>
          <cell r="CJ1225">
            <v>-470.62460319000093</v>
          </cell>
          <cell r="CK1225">
            <v>243.56358035000005</v>
          </cell>
          <cell r="CL1225">
            <v>139.85550418000093</v>
          </cell>
          <cell r="CM1225">
            <v>-340.29237799999464</v>
          </cell>
          <cell r="CN1225">
            <v>-169.72258136999699</v>
          </cell>
          <cell r="CO1225">
            <v>222.31635018999987</v>
          </cell>
          <cell r="CP1225">
            <v>-99.005459359999804</v>
          </cell>
          <cell r="CQ1225">
            <v>39.324438280002141</v>
          </cell>
          <cell r="CR1225">
            <v>-2496.6428988099942</v>
          </cell>
          <cell r="CS1225">
            <v>0</v>
          </cell>
          <cell r="CT1225">
            <v>-7.6014788699994824</v>
          </cell>
          <cell r="CU1225">
            <v>0</v>
          </cell>
          <cell r="CV1225">
            <v>156.83401965999974</v>
          </cell>
          <cell r="CW1225">
            <v>-330.44592282999929</v>
          </cell>
          <cell r="CX1225">
            <v>0</v>
          </cell>
          <cell r="CY1225">
            <v>-2236.1013812799974</v>
          </cell>
          <cell r="CZ1225">
            <v>119.36996518999695</v>
          </cell>
          <cell r="DA1225">
            <v>109.16180335999888</v>
          </cell>
          <cell r="DB1225">
            <v>-0.71062720000008994</v>
          </cell>
          <cell r="DC1225">
            <v>-123.84387683999739</v>
          </cell>
          <cell r="DD1225">
            <v>-183.3054000000011</v>
          </cell>
          <cell r="DE1225">
            <v>-1245.4181360500079</v>
          </cell>
          <cell r="DF1225">
            <v>19.327897289999896</v>
          </cell>
          <cell r="DG1225">
            <v>-215.78739449000022</v>
          </cell>
          <cell r="DH1225">
            <v>0</v>
          </cell>
          <cell r="DI1225">
            <v>0</v>
          </cell>
          <cell r="DJ1225">
            <v>-148.77681694000148</v>
          </cell>
          <cell r="DK1225">
            <v>-123.62388991000034</v>
          </cell>
          <cell r="DL1225">
            <v>-841.19730770000024</v>
          </cell>
          <cell r="DM1225">
            <v>-362.87280695000118</v>
          </cell>
          <cell r="DN1225">
            <v>4.6569075799998245</v>
          </cell>
          <cell r="DO1225">
            <v>63.991925069999525</v>
          </cell>
          <cell r="DP1225">
            <v>241.34275178999997</v>
          </cell>
          <cell r="DQ1225">
            <v>117.52059820999966</v>
          </cell>
          <cell r="DR1225">
            <v>-1513.4787241900049</v>
          </cell>
          <cell r="DS1225">
            <v>315.77007933999994</v>
          </cell>
          <cell r="DT1225">
            <v>378.08785311000156</v>
          </cell>
          <cell r="DU1225">
            <v>502.06970232000003</v>
          </cell>
          <cell r="DV1225">
            <v>283.50503382999977</v>
          </cell>
          <cell r="DW1225">
            <v>114.03129261999993</v>
          </cell>
          <cell r="DX1225">
            <v>-1321.4322697800008</v>
          </cell>
          <cell r="DY1225">
            <v>-529.23015665000185</v>
          </cell>
          <cell r="DZ1225">
            <v>347.82846435999818</v>
          </cell>
          <cell r="EA1225">
            <v>-1365.708258390001</v>
          </cell>
          <cell r="EB1225">
            <v>68.803883469999619</v>
          </cell>
          <cell r="EC1225">
            <v>0</v>
          </cell>
          <cell r="ED1225">
            <v>-307.20434842000213</v>
          </cell>
          <cell r="EE1225">
            <v>128.37850641000841</v>
          </cell>
          <cell r="EF1225">
            <v>-100.31886252999993</v>
          </cell>
          <cell r="EG1225">
            <v>-67.063088359999711</v>
          </cell>
          <cell r="EH1225">
            <v>120.77347610000015</v>
          </cell>
          <cell r="EI1225">
            <v>5.5117010900003152</v>
          </cell>
          <cell r="EJ1225">
            <v>-35.174913550000383</v>
          </cell>
          <cell r="EK1225">
            <v>388.21225707000031</v>
          </cell>
          <cell r="EL1225">
            <v>274.02569032000065</v>
          </cell>
          <cell r="EM1225">
            <v>-89.365361999996821</v>
          </cell>
          <cell r="EN1225">
            <v>142.591341870002</v>
          </cell>
          <cell r="EO1225">
            <v>37.711607390000609</v>
          </cell>
          <cell r="EP1225">
            <v>-408.00961348000055</v>
          </cell>
          <cell r="EQ1225">
            <v>-140.51572750999912</v>
          </cell>
          <cell r="ER1225">
            <v>-324.37583336999523</v>
          </cell>
          <cell r="ES1225">
            <v>22.215941449999718</v>
          </cell>
          <cell r="ET1225">
            <v>-151.86855904999902</v>
          </cell>
          <cell r="EU1225">
            <v>-444.00791310999921</v>
          </cell>
          <cell r="EV1225">
            <v>-22.614859050000632</v>
          </cell>
          <cell r="EW1225">
            <v>249.86326849999932</v>
          </cell>
          <cell r="EX1225">
            <v>113.1654571299996</v>
          </cell>
          <cell r="EY1225">
            <v>-321.09261262000018</v>
          </cell>
          <cell r="EZ1225">
            <v>292.52852301999519</v>
          </cell>
          <cell r="FA1225">
            <v>-224.31602983999983</v>
          </cell>
          <cell r="FB1225">
            <v>-69.836839400000827</v>
          </cell>
          <cell r="FC1225">
            <v>226.5389526200006</v>
          </cell>
          <cell r="FD1225">
            <v>5.0488369800004875</v>
          </cell>
          <cell r="FE1225">
            <v>-1587.8073824399908</v>
          </cell>
          <cell r="FF1225">
            <v>0</v>
          </cell>
          <cell r="FG1225">
            <v>-208.89225975999943</v>
          </cell>
          <cell r="FH1225">
            <v>110.20426443999986</v>
          </cell>
          <cell r="FI1225">
            <v>32.904083819999869</v>
          </cell>
          <cell r="FJ1225">
            <v>-526.77170067000043</v>
          </cell>
          <cell r="FK1225">
            <v>-269.24888458999999</v>
          </cell>
          <cell r="FL1225">
            <v>-45.96133829000064</v>
          </cell>
          <cell r="FM1225">
            <v>527.60493687000053</v>
          </cell>
          <cell r="FN1225">
            <v>-841.75587382000231</v>
          </cell>
          <cell r="FO1225">
            <v>-344.15843328000028</v>
          </cell>
          <cell r="FP1225">
            <v>-67.725722940000196</v>
          </cell>
          <cell r="FQ1225">
            <v>45.993545780000204</v>
          </cell>
          <cell r="FR1225">
            <v>-1511.2918285099877</v>
          </cell>
          <cell r="FS1225">
            <v>-291.56880448000038</v>
          </cell>
          <cell r="FT1225">
            <v>-252.10412468999948</v>
          </cell>
          <cell r="FU1225">
            <v>-1897.0862231600004</v>
          </cell>
          <cell r="FV1225">
            <v>310.51977596000006</v>
          </cell>
          <cell r="FW1225">
            <v>-236.37240400000064</v>
          </cell>
          <cell r="FX1225">
            <v>-13.217274809999708</v>
          </cell>
          <cell r="FY1225">
            <v>329.38278099999843</v>
          </cell>
          <cell r="FZ1225">
            <v>182.58803391000401</v>
          </cell>
          <cell r="GA1225">
            <v>-175.57326498000111</v>
          </cell>
          <cell r="GB1225">
            <v>355.42749246999938</v>
          </cell>
          <cell r="GC1225">
            <v>128.02044629000011</v>
          </cell>
          <cell r="GD1225">
            <v>48.691737979996105</v>
          </cell>
          <cell r="GE1225">
            <v>-191.24738896999042</v>
          </cell>
          <cell r="GF1225">
            <v>794.5741971299999</v>
          </cell>
          <cell r="GG1225">
            <v>585.79889918000026</v>
          </cell>
          <cell r="GH1225">
            <v>-577.54659656000331</v>
          </cell>
          <cell r="GI1225">
            <v>-18.716215049999846</v>
          </cell>
          <cell r="GJ1225">
            <v>-18.407475439999416</v>
          </cell>
          <cell r="GK1225">
            <v>715.00818287999959</v>
          </cell>
          <cell r="GL1225">
            <v>-347.40924113000074</v>
          </cell>
          <cell r="GM1225">
            <v>-526.57022318999952</v>
          </cell>
          <cell r="GN1225">
            <v>-706.11331150000115</v>
          </cell>
          <cell r="GO1225">
            <v>22.608540469998843</v>
          </cell>
          <cell r="GP1225">
            <v>-139.48209523000332</v>
          </cell>
          <cell r="GQ1225">
            <v>25.007949470000312</v>
          </cell>
          <cell r="GR1225">
            <v>0</v>
          </cell>
          <cell r="GS1225">
            <v>0</v>
          </cell>
          <cell r="GT1225">
            <v>0</v>
          </cell>
          <cell r="GU1225">
            <v>0</v>
          </cell>
          <cell r="GV1225">
            <v>0</v>
          </cell>
          <cell r="GW1225">
            <v>0</v>
          </cell>
          <cell r="GX1225">
            <v>0</v>
          </cell>
          <cell r="GY1225">
            <v>0</v>
          </cell>
          <cell r="GZ1225">
            <v>0</v>
          </cell>
          <cell r="HA1225">
            <v>0</v>
          </cell>
          <cell r="HB1225">
            <v>0</v>
          </cell>
          <cell r="HC1225">
            <v>0</v>
          </cell>
          <cell r="HD1225">
            <v>0</v>
          </cell>
          <cell r="HE1225">
            <v>0</v>
          </cell>
          <cell r="HF1225">
            <v>0</v>
          </cell>
          <cell r="HG1225">
            <v>0</v>
          </cell>
          <cell r="HH1225">
            <v>0</v>
          </cell>
          <cell r="HI1225">
            <v>0</v>
          </cell>
          <cell r="HJ1225">
            <v>0</v>
          </cell>
          <cell r="HK1225">
            <v>0</v>
          </cell>
          <cell r="HL1225">
            <v>0</v>
          </cell>
          <cell r="HM1225">
            <v>0</v>
          </cell>
          <cell r="HN1225">
            <v>0</v>
          </cell>
          <cell r="HO1225">
            <v>0</v>
          </cell>
          <cell r="HP1225">
            <v>0</v>
          </cell>
          <cell r="HQ1225">
            <v>0</v>
          </cell>
          <cell r="HR1225">
            <v>0</v>
          </cell>
          <cell r="HS1225">
            <v>0</v>
          </cell>
          <cell r="HT1225">
            <v>0</v>
          </cell>
          <cell r="HU1225">
            <v>0</v>
          </cell>
          <cell r="HV1225">
            <v>0</v>
          </cell>
          <cell r="HW1225">
            <v>0</v>
          </cell>
          <cell r="HX1225">
            <v>0</v>
          </cell>
          <cell r="HY1225">
            <v>0</v>
          </cell>
          <cell r="HZ1225">
            <v>0</v>
          </cell>
          <cell r="IA1225">
            <v>0</v>
          </cell>
          <cell r="IB1225">
            <v>0</v>
          </cell>
          <cell r="IC1225">
            <v>0</v>
          </cell>
          <cell r="ID1225">
            <v>0</v>
          </cell>
          <cell r="IE1225">
            <v>0</v>
          </cell>
          <cell r="IF1225">
            <v>0</v>
          </cell>
          <cell r="IG1225">
            <v>0</v>
          </cell>
          <cell r="IH1225">
            <v>0</v>
          </cell>
          <cell r="II1225">
            <v>0</v>
          </cell>
          <cell r="IJ1225">
            <v>0</v>
          </cell>
          <cell r="IK1225">
            <v>0</v>
          </cell>
          <cell r="IL1225">
            <v>0</v>
          </cell>
          <cell r="IM1225">
            <v>0</v>
          </cell>
          <cell r="IN1225">
            <v>0</v>
          </cell>
          <cell r="IO1225">
            <v>0</v>
          </cell>
          <cell r="IP1225">
            <v>0</v>
          </cell>
          <cell r="IQ1225">
            <v>0</v>
          </cell>
          <cell r="IR1225">
            <v>0</v>
          </cell>
          <cell r="IS1225">
            <v>0</v>
          </cell>
          <cell r="IT1225">
            <v>0</v>
          </cell>
          <cell r="IU1225">
            <v>0</v>
          </cell>
          <cell r="IV1225">
            <v>0</v>
          </cell>
          <cell r="IW1225">
            <v>0</v>
          </cell>
          <cell r="IX1225">
            <v>0</v>
          </cell>
          <cell r="IY1225">
            <v>0</v>
          </cell>
          <cell r="IZ1225">
            <v>0</v>
          </cell>
          <cell r="JA1225">
            <v>0</v>
          </cell>
          <cell r="JB1225">
            <v>0</v>
          </cell>
          <cell r="JC1225">
            <v>0</v>
          </cell>
          <cell r="JD1225">
            <v>0</v>
          </cell>
          <cell r="JE1225">
            <v>0</v>
          </cell>
          <cell r="JF1225">
            <v>0</v>
          </cell>
          <cell r="JG1225">
            <v>0</v>
          </cell>
          <cell r="JH1225">
            <v>0</v>
          </cell>
          <cell r="JI1225">
            <v>0</v>
          </cell>
          <cell r="JJ1225">
            <v>0</v>
          </cell>
          <cell r="JK1225">
            <v>0</v>
          </cell>
          <cell r="JL1225">
            <v>0</v>
          </cell>
          <cell r="JM1225">
            <v>0</v>
          </cell>
          <cell r="JN1225">
            <v>0</v>
          </cell>
          <cell r="JO1225">
            <v>0</v>
          </cell>
          <cell r="JP1225">
            <v>0</v>
          </cell>
          <cell r="JQ1225">
            <v>0</v>
          </cell>
        </row>
        <row r="1226">
          <cell r="D1226" t="str">
            <v>GCV.EX.UTN._.___.Gadsby 1</v>
          </cell>
          <cell r="F1226">
            <v>0</v>
          </cell>
          <cell r="G1226">
            <v>0</v>
          </cell>
          <cell r="H1226">
            <v>5.5306240500000285</v>
          </cell>
          <cell r="I1226">
            <v>0</v>
          </cell>
          <cell r="J1226">
            <v>3.7837257099995441</v>
          </cell>
          <cell r="K1226">
            <v>41.318311290000224</v>
          </cell>
          <cell r="L1226">
            <v>-2.978800060000026</v>
          </cell>
          <cell r="M1226">
            <v>-14.336402519999865</v>
          </cell>
          <cell r="N1226">
            <v>1.2310691899999711</v>
          </cell>
          <cell r="O1226">
            <v>0.16437473999999952</v>
          </cell>
          <cell r="P1226">
            <v>-1.0212000000000003</v>
          </cell>
          <cell r="Q1226">
            <v>0</v>
          </cell>
          <cell r="R1226">
            <v>1.4129779800000506</v>
          </cell>
          <cell r="S1226">
            <v>0</v>
          </cell>
          <cell r="T1226">
            <v>-1.8222944500000153</v>
          </cell>
          <cell r="U1226">
            <v>10.679117870000027</v>
          </cell>
          <cell r="V1226">
            <v>52.169273759999953</v>
          </cell>
          <cell r="W1226">
            <v>-2.0173129299999459</v>
          </cell>
          <cell r="X1226">
            <v>0</v>
          </cell>
          <cell r="Y1226">
            <v>-9.098532849999998</v>
          </cell>
          <cell r="Z1226">
            <v>-48.497273420000056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-3.8925455999997212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0.15502137000000005</v>
          </cell>
          <cell r="AK1226">
            <v>0</v>
          </cell>
          <cell r="AL1226">
            <v>-1.194491560000003</v>
          </cell>
          <cell r="AM1226">
            <v>-2.7003487299998596</v>
          </cell>
          <cell r="AN1226">
            <v>0</v>
          </cell>
          <cell r="AO1226">
            <v>0</v>
          </cell>
          <cell r="AP1226">
            <v>0</v>
          </cell>
          <cell r="AQ1226">
            <v>-0.15272668000000067</v>
          </cell>
          <cell r="AR1226">
            <v>15.706533899999158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-16.868959630000063</v>
          </cell>
          <cell r="AZ1226">
            <v>35.369591389999869</v>
          </cell>
          <cell r="BA1226">
            <v>-2.7940978600000221</v>
          </cell>
          <cell r="BB1226">
            <v>0</v>
          </cell>
          <cell r="BC1226">
            <v>0</v>
          </cell>
          <cell r="BD1226">
            <v>0</v>
          </cell>
          <cell r="BE1226">
            <v>-89.646710859999985</v>
          </cell>
          <cell r="BF1226">
            <v>-13.817492489999999</v>
          </cell>
          <cell r="BG1226">
            <v>0</v>
          </cell>
          <cell r="BH1226">
            <v>0</v>
          </cell>
          <cell r="BI1226">
            <v>0.38510612000004585</v>
          </cell>
          <cell r="BJ1226">
            <v>0</v>
          </cell>
          <cell r="BK1226">
            <v>0</v>
          </cell>
          <cell r="BL1226">
            <v>-2.8057682900000032</v>
          </cell>
          <cell r="BM1226">
            <v>-73.408556200000021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-75.93614391999995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-28.275342990000013</v>
          </cell>
          <cell r="BY1226">
            <v>0</v>
          </cell>
          <cell r="BZ1226">
            <v>0</v>
          </cell>
          <cell r="CA1226">
            <v>-47.660800929999994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-13.142212250000057</v>
          </cell>
          <cell r="CS1226">
            <v>0</v>
          </cell>
          <cell r="CT1226">
            <v>0</v>
          </cell>
          <cell r="CU1226">
            <v>0</v>
          </cell>
          <cell r="CV1226">
            <v>-10.163412190000003</v>
          </cell>
          <cell r="CW1226">
            <v>0</v>
          </cell>
          <cell r="CX1226">
            <v>0</v>
          </cell>
          <cell r="CY1226">
            <v>-2.9788000600000002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32.225139359999957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-32.118019260000004</v>
          </cell>
          <cell r="DM1226">
            <v>64.343158619999997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-137.61770236000007</v>
          </cell>
          <cell r="DS1226">
            <v>0</v>
          </cell>
          <cell r="DT1226">
            <v>0</v>
          </cell>
          <cell r="DU1226">
            <v>0</v>
          </cell>
          <cell r="DV1226">
            <v>-7.7573481699999718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-267.28094585000002</v>
          </cell>
          <cell r="EB1226">
            <v>0</v>
          </cell>
          <cell r="EC1226">
            <v>0</v>
          </cell>
          <cell r="ED1226">
            <v>137.42059166000001</v>
          </cell>
          <cell r="EE1226">
            <v>-52.803074469999956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-2.9788000600000002</v>
          </cell>
          <cell r="EK1226">
            <v>0</v>
          </cell>
          <cell r="EL1226">
            <v>0</v>
          </cell>
          <cell r="EM1226">
            <v>-2.1634734799999999</v>
          </cell>
          <cell r="EN1226">
            <v>0</v>
          </cell>
          <cell r="EO1226">
            <v>-47.660800930000001</v>
          </cell>
          <cell r="EP1226">
            <v>0</v>
          </cell>
          <cell r="EQ1226">
            <v>0</v>
          </cell>
          <cell r="ER1226">
            <v>-60.224176940000007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-16.624476220000005</v>
          </cell>
          <cell r="EX1226">
            <v>-43.599700719999987</v>
          </cell>
          <cell r="EY1226">
            <v>0</v>
          </cell>
          <cell r="EZ1226">
            <v>0</v>
          </cell>
          <cell r="FA1226">
            <v>0</v>
          </cell>
          <cell r="FB1226">
            <v>0</v>
          </cell>
          <cell r="FC1226">
            <v>0</v>
          </cell>
          <cell r="FD1226">
            <v>0</v>
          </cell>
          <cell r="FE1226">
            <v>-1.9470220000016525E-2</v>
          </cell>
          <cell r="FF1226">
            <v>0</v>
          </cell>
          <cell r="FG1226">
            <v>0</v>
          </cell>
          <cell r="FH1226">
            <v>0</v>
          </cell>
          <cell r="FI1226">
            <v>0</v>
          </cell>
          <cell r="FJ1226">
            <v>0</v>
          </cell>
          <cell r="FK1226">
            <v>0</v>
          </cell>
          <cell r="FL1226">
            <v>0</v>
          </cell>
          <cell r="FM1226">
            <v>0</v>
          </cell>
          <cell r="FN1226">
            <v>0</v>
          </cell>
          <cell r="FO1226">
            <v>-1.947022E-2</v>
          </cell>
          <cell r="FP1226">
            <v>0</v>
          </cell>
          <cell r="FQ1226">
            <v>0</v>
          </cell>
          <cell r="FR1226">
            <v>-15.511604219999754</v>
          </cell>
          <cell r="FS1226">
            <v>0</v>
          </cell>
          <cell r="FT1226">
            <v>0</v>
          </cell>
          <cell r="FU1226">
            <v>0</v>
          </cell>
          <cell r="FV1226">
            <v>0</v>
          </cell>
          <cell r="FW1226">
            <v>7.8578678799999988</v>
          </cell>
          <cell r="FX1226">
            <v>0</v>
          </cell>
          <cell r="FY1226">
            <v>0</v>
          </cell>
          <cell r="FZ1226">
            <v>-1.5797810900000002</v>
          </cell>
          <cell r="GA1226">
            <v>0</v>
          </cell>
          <cell r="GB1226">
            <v>0</v>
          </cell>
          <cell r="GC1226">
            <v>-21.78969101000007</v>
          </cell>
          <cell r="GD1226">
            <v>0</v>
          </cell>
          <cell r="GE1226">
            <v>-0.64259061999996447</v>
          </cell>
          <cell r="GF1226">
            <v>0</v>
          </cell>
          <cell r="GG1226">
            <v>0</v>
          </cell>
          <cell r="GH1226">
            <v>0</v>
          </cell>
          <cell r="GI1226">
            <v>-0.64259062</v>
          </cell>
          <cell r="GJ1226">
            <v>0</v>
          </cell>
          <cell r="GK1226">
            <v>0</v>
          </cell>
          <cell r="GL1226">
            <v>0</v>
          </cell>
          <cell r="GM1226">
            <v>0</v>
          </cell>
          <cell r="GN1226">
            <v>0</v>
          </cell>
          <cell r="GO1226">
            <v>0</v>
          </cell>
          <cell r="GP1226">
            <v>0</v>
          </cell>
          <cell r="GQ1226">
            <v>0</v>
          </cell>
          <cell r="GR1226">
            <v>-18.072334440000304</v>
          </cell>
          <cell r="GS1226">
            <v>0</v>
          </cell>
          <cell r="GT1226">
            <v>0</v>
          </cell>
          <cell r="GU1226">
            <v>-17.546613499999999</v>
          </cell>
          <cell r="GV1226">
            <v>0</v>
          </cell>
          <cell r="GW1226">
            <v>-0.52572094000000646</v>
          </cell>
          <cell r="GX1226">
            <v>0</v>
          </cell>
          <cell r="GY1226">
            <v>0</v>
          </cell>
          <cell r="GZ1226">
            <v>0</v>
          </cell>
          <cell r="HA1226">
            <v>0</v>
          </cell>
          <cell r="HB1226">
            <v>0</v>
          </cell>
          <cell r="HC1226">
            <v>0</v>
          </cell>
          <cell r="HD1226">
            <v>0</v>
          </cell>
          <cell r="HE1226">
            <v>7.7163113400001748</v>
          </cell>
          <cell r="HF1226">
            <v>0.44282335000000472</v>
          </cell>
          <cell r="HG1226">
            <v>-4</v>
          </cell>
          <cell r="HH1226">
            <v>11.473346699999993</v>
          </cell>
          <cell r="HI1226">
            <v>0</v>
          </cell>
          <cell r="HJ1226">
            <v>-0.19985871000000088</v>
          </cell>
          <cell r="HK1226">
            <v>0</v>
          </cell>
          <cell r="HL1226">
            <v>0</v>
          </cell>
          <cell r="HM1226">
            <v>0</v>
          </cell>
          <cell r="HN1226">
            <v>0</v>
          </cell>
          <cell r="HO1226">
            <v>0</v>
          </cell>
          <cell r="HP1226">
            <v>0</v>
          </cell>
          <cell r="HQ1226">
            <v>0</v>
          </cell>
          <cell r="HR1226">
            <v>9.0494265899999959</v>
          </cell>
          <cell r="HS1226">
            <v>0</v>
          </cell>
          <cell r="HT1226">
            <v>0</v>
          </cell>
          <cell r="HU1226">
            <v>0</v>
          </cell>
          <cell r="HV1226">
            <v>0</v>
          </cell>
          <cell r="HW1226">
            <v>0</v>
          </cell>
          <cell r="HX1226">
            <v>0</v>
          </cell>
          <cell r="HY1226">
            <v>0</v>
          </cell>
          <cell r="HZ1226">
            <v>9.0494265899999959</v>
          </cell>
          <cell r="IA1226">
            <v>0</v>
          </cell>
          <cell r="IB1226">
            <v>0</v>
          </cell>
          <cell r="IC1226">
            <v>0</v>
          </cell>
          <cell r="ID1226">
            <v>0</v>
          </cell>
          <cell r="IE1226">
            <v>-10.020740950000345</v>
          </cell>
          <cell r="IF1226">
            <v>0</v>
          </cell>
          <cell r="IG1226">
            <v>-2.5959478600000239</v>
          </cell>
          <cell r="IH1226">
            <v>0</v>
          </cell>
          <cell r="II1226">
            <v>0</v>
          </cell>
          <cell r="IJ1226">
            <v>0</v>
          </cell>
          <cell r="IK1226">
            <v>0</v>
          </cell>
          <cell r="IL1226">
            <v>0</v>
          </cell>
          <cell r="IM1226">
            <v>0</v>
          </cell>
          <cell r="IN1226">
            <v>0</v>
          </cell>
          <cell r="IO1226">
            <v>0</v>
          </cell>
          <cell r="IP1226">
            <v>-7.4247930899999233</v>
          </cell>
          <cell r="IQ1226">
            <v>0</v>
          </cell>
          <cell r="IR1226">
            <v>-25.05000956999902</v>
          </cell>
          <cell r="IS1226">
            <v>0</v>
          </cell>
          <cell r="IT1226">
            <v>0</v>
          </cell>
          <cell r="IU1226">
            <v>0</v>
          </cell>
          <cell r="IV1226">
            <v>0</v>
          </cell>
          <cell r="IW1226">
            <v>2.8712508400000019</v>
          </cell>
          <cell r="IX1226">
            <v>0</v>
          </cell>
          <cell r="IY1226">
            <v>0</v>
          </cell>
          <cell r="IZ1226">
            <v>0</v>
          </cell>
          <cell r="JA1226">
            <v>0</v>
          </cell>
          <cell r="JB1226">
            <v>0</v>
          </cell>
          <cell r="JC1226">
            <v>0</v>
          </cell>
          <cell r="JD1226">
            <v>-27.921260409999377</v>
          </cell>
          <cell r="JE1226">
            <v>0</v>
          </cell>
          <cell r="JF1226">
            <v>0</v>
          </cell>
          <cell r="JG1226">
            <v>0</v>
          </cell>
          <cell r="JH1226">
            <v>0</v>
          </cell>
          <cell r="JI1226">
            <v>0</v>
          </cell>
          <cell r="JJ1226">
            <v>0</v>
          </cell>
          <cell r="JK1226">
            <v>0</v>
          </cell>
          <cell r="JL1226">
            <v>0</v>
          </cell>
          <cell r="JM1226">
            <v>0</v>
          </cell>
          <cell r="JN1226">
            <v>0</v>
          </cell>
          <cell r="JO1226">
            <v>0</v>
          </cell>
          <cell r="JP1226">
            <v>0</v>
          </cell>
          <cell r="JQ1226">
            <v>0</v>
          </cell>
        </row>
        <row r="1227">
          <cell r="D1227" t="str">
            <v>GCV.EX.UTN._.___.Gadsby 1 OR</v>
          </cell>
          <cell r="F1227">
            <v>0</v>
          </cell>
          <cell r="G1227">
            <v>0</v>
          </cell>
          <cell r="H1227">
            <v>-5.530624049999993</v>
          </cell>
          <cell r="I1227">
            <v>0</v>
          </cell>
          <cell r="J1227">
            <v>-18.849695139999994</v>
          </cell>
          <cell r="K1227">
            <v>22.681689649999953</v>
          </cell>
          <cell r="L1227">
            <v>-1.0212000000000074</v>
          </cell>
          <cell r="M1227">
            <v>14.336402520000263</v>
          </cell>
          <cell r="N1227">
            <v>-1.2310691899999995</v>
          </cell>
          <cell r="O1227">
            <v>0.23571988000000133</v>
          </cell>
          <cell r="P1227">
            <v>1.0212000000000003</v>
          </cell>
          <cell r="Q1227">
            <v>0</v>
          </cell>
          <cell r="R1227">
            <v>-51.922728259999985</v>
          </cell>
          <cell r="S1227">
            <v>0</v>
          </cell>
          <cell r="T1227">
            <v>-0.1838326599999931</v>
          </cell>
          <cell r="U1227">
            <v>-17.561041989999978</v>
          </cell>
          <cell r="V1227">
            <v>-17.866121589999977</v>
          </cell>
          <cell r="W1227">
            <v>-1.3260679900000127</v>
          </cell>
          <cell r="X1227">
            <v>0</v>
          </cell>
          <cell r="Y1227">
            <v>-3.7116902500000037</v>
          </cell>
          <cell r="Z1227">
            <v>-11.273973780000006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10.580492779999872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-0.86552149999999983</v>
          </cell>
          <cell r="AK1227">
            <v>0</v>
          </cell>
          <cell r="AL1227">
            <v>15.317999999999998</v>
          </cell>
          <cell r="AM1227">
            <v>-3.8719857200000547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-6.9195683999997755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-11.973552400000003</v>
          </cell>
          <cell r="AZ1227">
            <v>15.31800000000004</v>
          </cell>
          <cell r="BA1227">
            <v>-10.264015999999998</v>
          </cell>
          <cell r="BB1227">
            <v>0</v>
          </cell>
          <cell r="BC1227">
            <v>0</v>
          </cell>
          <cell r="BD1227">
            <v>0</v>
          </cell>
          <cell r="BE1227">
            <v>-33.709307060000015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-2.0424000000000007</v>
          </cell>
          <cell r="BM1227">
            <v>-31.666907059999915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-16.339200000000005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-16.339200000000019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-30.084901729999984</v>
          </cell>
          <cell r="CS1227">
            <v>0</v>
          </cell>
          <cell r="CT1227">
            <v>0</v>
          </cell>
          <cell r="CU1227">
            <v>0</v>
          </cell>
          <cell r="CV1227">
            <v>-16.339200000000002</v>
          </cell>
          <cell r="CW1227">
            <v>0</v>
          </cell>
          <cell r="CX1227">
            <v>0</v>
          </cell>
          <cell r="CY1227">
            <v>-5.9464260000000158E-2</v>
          </cell>
          <cell r="CZ1227">
            <v>0</v>
          </cell>
          <cell r="DA1227">
            <v>0</v>
          </cell>
          <cell r="DB1227">
            <v>0</v>
          </cell>
          <cell r="DC1227">
            <v>-13.686237470000002</v>
          </cell>
          <cell r="DD1227">
            <v>0</v>
          </cell>
          <cell r="DE1227">
            <v>28.095088890000028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-4.5833111100000004</v>
          </cell>
          <cell r="DM1227">
            <v>32.678400000000011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-37.921957259999999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-92.05713947000001</v>
          </cell>
          <cell r="EB1227">
            <v>0</v>
          </cell>
          <cell r="EC1227">
            <v>0</v>
          </cell>
          <cell r="ED1227">
            <v>54.135182209999996</v>
          </cell>
          <cell r="EE1227">
            <v>-16.339200000000005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-1.0212000000000001</v>
          </cell>
          <cell r="EK1227">
            <v>0</v>
          </cell>
          <cell r="EL1227">
            <v>0</v>
          </cell>
          <cell r="EM1227">
            <v>1.0212000000000001</v>
          </cell>
          <cell r="EN1227">
            <v>0</v>
          </cell>
          <cell r="EO1227">
            <v>-16.339200000000002</v>
          </cell>
          <cell r="EP1227">
            <v>0</v>
          </cell>
          <cell r="EQ1227">
            <v>0</v>
          </cell>
          <cell r="ER1227">
            <v>32.941078220000009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16.339200000000002</v>
          </cell>
          <cell r="EX1227">
            <v>16.601878220000003</v>
          </cell>
          <cell r="EY1227">
            <v>0</v>
          </cell>
          <cell r="EZ1227">
            <v>0</v>
          </cell>
          <cell r="FA1227">
            <v>0</v>
          </cell>
          <cell r="FB1227">
            <v>0</v>
          </cell>
          <cell r="FC1227">
            <v>0</v>
          </cell>
          <cell r="FD1227">
            <v>0</v>
          </cell>
          <cell r="FE1227">
            <v>0</v>
          </cell>
          <cell r="FF1227">
            <v>0</v>
          </cell>
          <cell r="FG1227">
            <v>0</v>
          </cell>
          <cell r="FH1227">
            <v>0</v>
          </cell>
          <cell r="FI1227">
            <v>0</v>
          </cell>
          <cell r="FJ1227">
            <v>0</v>
          </cell>
          <cell r="FK1227">
            <v>0</v>
          </cell>
          <cell r="FL1227">
            <v>0</v>
          </cell>
          <cell r="FM1227">
            <v>0</v>
          </cell>
          <cell r="FN1227">
            <v>0</v>
          </cell>
          <cell r="FO1227">
            <v>0</v>
          </cell>
          <cell r="FP1227">
            <v>0</v>
          </cell>
          <cell r="FQ1227">
            <v>0</v>
          </cell>
          <cell r="FR1227">
            <v>0</v>
          </cell>
          <cell r="FS1227">
            <v>0</v>
          </cell>
          <cell r="FT1227">
            <v>0</v>
          </cell>
          <cell r="FU1227">
            <v>0</v>
          </cell>
          <cell r="FV1227">
            <v>0</v>
          </cell>
          <cell r="FW1227">
            <v>0</v>
          </cell>
          <cell r="FX1227">
            <v>0</v>
          </cell>
          <cell r="FY1227">
            <v>0</v>
          </cell>
          <cell r="FZ1227">
            <v>0</v>
          </cell>
          <cell r="GA1227">
            <v>0</v>
          </cell>
          <cell r="GB1227">
            <v>0</v>
          </cell>
          <cell r="GC1227">
            <v>0</v>
          </cell>
          <cell r="GD1227">
            <v>0</v>
          </cell>
          <cell r="GE1227">
            <v>-0.61239853000000721</v>
          </cell>
          <cell r="GF1227">
            <v>0</v>
          </cell>
          <cell r="GG1227">
            <v>0</v>
          </cell>
          <cell r="GH1227">
            <v>0</v>
          </cell>
          <cell r="GI1227">
            <v>0</v>
          </cell>
          <cell r="GJ1227">
            <v>-0.61239853000000011</v>
          </cell>
          <cell r="GK1227">
            <v>0</v>
          </cell>
          <cell r="GL1227">
            <v>0</v>
          </cell>
          <cell r="GM1227">
            <v>0</v>
          </cell>
          <cell r="GN1227">
            <v>0</v>
          </cell>
          <cell r="GO1227">
            <v>0</v>
          </cell>
          <cell r="GP1227">
            <v>0</v>
          </cell>
          <cell r="GQ1227">
            <v>0</v>
          </cell>
          <cell r="GR1227">
            <v>0</v>
          </cell>
          <cell r="GS1227">
            <v>0</v>
          </cell>
          <cell r="GT1227">
            <v>0</v>
          </cell>
          <cell r="GU1227">
            <v>0</v>
          </cell>
          <cell r="GV1227">
            <v>0</v>
          </cell>
          <cell r="GW1227">
            <v>0</v>
          </cell>
          <cell r="GX1227">
            <v>0</v>
          </cell>
          <cell r="GY1227">
            <v>0</v>
          </cell>
          <cell r="GZ1227">
            <v>0</v>
          </cell>
          <cell r="HA1227">
            <v>0</v>
          </cell>
          <cell r="HB1227">
            <v>0</v>
          </cell>
          <cell r="HC1227">
            <v>0</v>
          </cell>
          <cell r="HD1227">
            <v>0</v>
          </cell>
          <cell r="HE1227">
            <v>0</v>
          </cell>
          <cell r="HF1227">
            <v>0</v>
          </cell>
          <cell r="HG1227">
            <v>0</v>
          </cell>
          <cell r="HH1227">
            <v>0</v>
          </cell>
          <cell r="HI1227">
            <v>0</v>
          </cell>
          <cell r="HJ1227">
            <v>0</v>
          </cell>
          <cell r="HK1227">
            <v>0</v>
          </cell>
          <cell r="HL1227">
            <v>0</v>
          </cell>
          <cell r="HM1227">
            <v>0</v>
          </cell>
          <cell r="HN1227">
            <v>0</v>
          </cell>
          <cell r="HO1227">
            <v>0</v>
          </cell>
          <cell r="HP1227">
            <v>0</v>
          </cell>
          <cell r="HQ1227">
            <v>0</v>
          </cell>
          <cell r="HR1227">
            <v>0</v>
          </cell>
          <cell r="HS1227">
            <v>0</v>
          </cell>
          <cell r="HT1227">
            <v>0</v>
          </cell>
          <cell r="HU1227">
            <v>0</v>
          </cell>
          <cell r="HV1227">
            <v>0</v>
          </cell>
          <cell r="HW1227">
            <v>0</v>
          </cell>
          <cell r="HX1227">
            <v>0</v>
          </cell>
          <cell r="HY1227">
            <v>0</v>
          </cell>
          <cell r="HZ1227">
            <v>0</v>
          </cell>
          <cell r="IA1227">
            <v>0</v>
          </cell>
          <cell r="IB1227">
            <v>0</v>
          </cell>
          <cell r="IC1227">
            <v>0</v>
          </cell>
          <cell r="ID1227">
            <v>0</v>
          </cell>
          <cell r="IE1227">
            <v>0</v>
          </cell>
          <cell r="IF1227">
            <v>0</v>
          </cell>
          <cell r="IG1227">
            <v>0</v>
          </cell>
          <cell r="IH1227">
            <v>0</v>
          </cell>
          <cell r="II1227">
            <v>0</v>
          </cell>
          <cell r="IJ1227">
            <v>0</v>
          </cell>
          <cell r="IK1227">
            <v>0</v>
          </cell>
          <cell r="IL1227">
            <v>0</v>
          </cell>
          <cell r="IM1227">
            <v>0</v>
          </cell>
          <cell r="IN1227">
            <v>0</v>
          </cell>
          <cell r="IO1227">
            <v>0</v>
          </cell>
          <cell r="IP1227">
            <v>0</v>
          </cell>
          <cell r="IQ1227">
            <v>0</v>
          </cell>
          <cell r="IR1227">
            <v>0</v>
          </cell>
          <cell r="IS1227">
            <v>0</v>
          </cell>
          <cell r="IT1227">
            <v>0</v>
          </cell>
          <cell r="IU1227">
            <v>0</v>
          </cell>
          <cell r="IV1227">
            <v>0</v>
          </cell>
          <cell r="IW1227">
            <v>0</v>
          </cell>
          <cell r="IX1227">
            <v>0</v>
          </cell>
          <cell r="IY1227">
            <v>0</v>
          </cell>
          <cell r="IZ1227">
            <v>0</v>
          </cell>
          <cell r="JA1227">
            <v>0</v>
          </cell>
          <cell r="JB1227">
            <v>0</v>
          </cell>
          <cell r="JC1227">
            <v>0</v>
          </cell>
          <cell r="JD1227">
            <v>0</v>
          </cell>
          <cell r="JE1227">
            <v>0</v>
          </cell>
          <cell r="JF1227">
            <v>0</v>
          </cell>
          <cell r="JG1227">
            <v>0</v>
          </cell>
          <cell r="JH1227">
            <v>0</v>
          </cell>
          <cell r="JI1227">
            <v>0</v>
          </cell>
          <cell r="JJ1227">
            <v>0</v>
          </cell>
          <cell r="JK1227">
            <v>0</v>
          </cell>
          <cell r="JL1227">
            <v>0</v>
          </cell>
          <cell r="JM1227">
            <v>0</v>
          </cell>
          <cell r="JN1227">
            <v>0</v>
          </cell>
          <cell r="JO1227">
            <v>0</v>
          </cell>
          <cell r="JP1227">
            <v>0</v>
          </cell>
          <cell r="JQ1227">
            <v>0</v>
          </cell>
        </row>
        <row r="1228">
          <cell r="D1228" t="str">
            <v>GCV.EX.UTN._.___.Gadsby 2</v>
          </cell>
          <cell r="F1228">
            <v>0</v>
          </cell>
          <cell r="G1228">
            <v>-16.010769660000022</v>
          </cell>
          <cell r="H1228">
            <v>0</v>
          </cell>
          <cell r="I1228">
            <v>1.8249611299999628</v>
          </cell>
          <cell r="J1228">
            <v>-12.916854059999878</v>
          </cell>
          <cell r="K1228">
            <v>18.629730840000093</v>
          </cell>
          <cell r="L1228">
            <v>-6.7023001299999123</v>
          </cell>
          <cell r="M1228">
            <v>3.9008269399996607</v>
          </cell>
          <cell r="N1228">
            <v>0</v>
          </cell>
          <cell r="O1228">
            <v>-1.2976290699999709</v>
          </cell>
          <cell r="P1228">
            <v>0</v>
          </cell>
          <cell r="Q1228">
            <v>0</v>
          </cell>
          <cell r="R1228">
            <v>-9.0351630399995884</v>
          </cell>
          <cell r="S1228">
            <v>0</v>
          </cell>
          <cell r="T1228">
            <v>0</v>
          </cell>
          <cell r="U1228">
            <v>0.42137451000007786</v>
          </cell>
          <cell r="V1228">
            <v>9.0238991800000576</v>
          </cell>
          <cell r="W1228">
            <v>-4.2121979999999439</v>
          </cell>
          <cell r="X1228">
            <v>-1.3709115999999995</v>
          </cell>
          <cell r="Y1228">
            <v>-13.404600259999995</v>
          </cell>
          <cell r="Z1228">
            <v>0.50727312999993046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-73.338151299999936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-41.412700409999985</v>
          </cell>
          <cell r="AK1228">
            <v>0</v>
          </cell>
          <cell r="AL1228">
            <v>-7.5735091700000226</v>
          </cell>
          <cell r="AM1228">
            <v>-24.3519417199999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-35.311301179999646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-71.19092334000004</v>
          </cell>
          <cell r="AZ1228">
            <v>-15.752249160000247</v>
          </cell>
          <cell r="BA1228">
            <v>50.564326489999871</v>
          </cell>
          <cell r="BB1228">
            <v>0</v>
          </cell>
          <cell r="BC1228">
            <v>0</v>
          </cell>
          <cell r="BD1228">
            <v>1.0675448300000001</v>
          </cell>
          <cell r="BE1228">
            <v>-299.6656429199993</v>
          </cell>
          <cell r="BF1228">
            <v>-26.600745709999998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2.2247335700000122</v>
          </cell>
          <cell r="BM1228">
            <v>-275.2896307799997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35.999715359999755</v>
          </cell>
          <cell r="BS1228">
            <v>0</v>
          </cell>
          <cell r="BT1228">
            <v>0</v>
          </cell>
          <cell r="BU1228">
            <v>0</v>
          </cell>
          <cell r="BV1228">
            <v>-51.384300999999994</v>
          </cell>
          <cell r="BW1228">
            <v>0</v>
          </cell>
          <cell r="BX1228">
            <v>0</v>
          </cell>
          <cell r="BY1228">
            <v>121.56236963999999</v>
          </cell>
          <cell r="BZ1228">
            <v>17.205947729999991</v>
          </cell>
          <cell r="CA1228">
            <v>-51.384301010000001</v>
          </cell>
          <cell r="CB1228">
            <v>0</v>
          </cell>
          <cell r="CC1228">
            <v>0</v>
          </cell>
          <cell r="CD1228">
            <v>0</v>
          </cell>
          <cell r="CE1228">
            <v>-14.620029840000143</v>
          </cell>
          <cell r="CF1228">
            <v>0</v>
          </cell>
          <cell r="CG1228">
            <v>0</v>
          </cell>
          <cell r="CH1228">
            <v>0</v>
          </cell>
          <cell r="CI1228">
            <v>-17.220340240000013</v>
          </cell>
          <cell r="CJ1228">
            <v>-1.0497699999980625E-3</v>
          </cell>
          <cell r="CK1228">
            <v>0</v>
          </cell>
          <cell r="CL1228">
            <v>2.6013601699999924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-102.76860201</v>
          </cell>
          <cell r="CS1228">
            <v>0</v>
          </cell>
          <cell r="CT1228">
            <v>0</v>
          </cell>
          <cell r="CU1228">
            <v>0</v>
          </cell>
          <cell r="CV1228">
            <v>-51.384300999999994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-51.384301010000058</v>
          </cell>
          <cell r="DD1228">
            <v>0</v>
          </cell>
          <cell r="DE1228">
            <v>212.3197988899999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275.18267496999999</v>
          </cell>
          <cell r="DN1228">
            <v>-62.862876080000007</v>
          </cell>
          <cell r="DO1228">
            <v>0</v>
          </cell>
          <cell r="DP1228">
            <v>0</v>
          </cell>
          <cell r="DQ1228">
            <v>0</v>
          </cell>
          <cell r="DR1228">
            <v>-307.19549451000012</v>
          </cell>
          <cell r="DS1228">
            <v>-256.92150504000006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-0.37272703000000007</v>
          </cell>
          <cell r="DZ1228">
            <v>0</v>
          </cell>
          <cell r="EA1228">
            <v>-49.901262440000039</v>
          </cell>
          <cell r="EB1228">
            <v>0</v>
          </cell>
          <cell r="EC1228">
            <v>0</v>
          </cell>
          <cell r="ED1228">
            <v>0</v>
          </cell>
          <cell r="EE1228">
            <v>-15.700767059999635</v>
          </cell>
          <cell r="EF1228">
            <v>0</v>
          </cell>
          <cell r="EG1228">
            <v>-4.9792441999999255</v>
          </cell>
          <cell r="EH1228">
            <v>0</v>
          </cell>
          <cell r="EI1228">
            <v>0</v>
          </cell>
          <cell r="EJ1228">
            <v>-2.3103646800000006</v>
          </cell>
          <cell r="EK1228">
            <v>-8.9113310000016099E-2</v>
          </cell>
          <cell r="EL1228">
            <v>-4.9169157999999982</v>
          </cell>
          <cell r="EM1228">
            <v>0</v>
          </cell>
          <cell r="EN1228">
            <v>0</v>
          </cell>
          <cell r="EO1228">
            <v>-3.405129070000001</v>
          </cell>
          <cell r="EP1228">
            <v>0</v>
          </cell>
          <cell r="EQ1228">
            <v>0</v>
          </cell>
          <cell r="ER1228">
            <v>-153.01219128999992</v>
          </cell>
          <cell r="ES1228">
            <v>0</v>
          </cell>
          <cell r="ET1228">
            <v>-154.15290301999994</v>
          </cell>
          <cell r="EU1228">
            <v>0</v>
          </cell>
          <cell r="EV1228">
            <v>0</v>
          </cell>
          <cell r="EW1228">
            <v>0</v>
          </cell>
          <cell r="EX1228">
            <v>-59.665813750000098</v>
          </cell>
          <cell r="EY1228">
            <v>0</v>
          </cell>
          <cell r="EZ1228">
            <v>0</v>
          </cell>
          <cell r="FA1228">
            <v>0</v>
          </cell>
          <cell r="FB1228">
            <v>9.4222244700000033</v>
          </cell>
          <cell r="FC1228">
            <v>51.384301010000001</v>
          </cell>
          <cell r="FD1228">
            <v>0</v>
          </cell>
          <cell r="FE1228">
            <v>-38.543796800000109</v>
          </cell>
          <cell r="FF1228">
            <v>0</v>
          </cell>
          <cell r="FG1228">
            <v>0</v>
          </cell>
          <cell r="FH1228">
            <v>0</v>
          </cell>
          <cell r="FI1228">
            <v>-6.7023001300000011</v>
          </cell>
          <cell r="FJ1228">
            <v>0</v>
          </cell>
          <cell r="FK1228">
            <v>0</v>
          </cell>
          <cell r="FL1228">
            <v>0</v>
          </cell>
          <cell r="FM1228">
            <v>0</v>
          </cell>
          <cell r="FN1228">
            <v>-2.2977000000000003</v>
          </cell>
          <cell r="FO1228">
            <v>0</v>
          </cell>
          <cell r="FP1228">
            <v>-29.543796670000006</v>
          </cell>
          <cell r="FQ1228">
            <v>0</v>
          </cell>
          <cell r="FR1228">
            <v>0</v>
          </cell>
          <cell r="FS1228">
            <v>0</v>
          </cell>
          <cell r="FT1228">
            <v>0</v>
          </cell>
          <cell r="FU1228">
            <v>0</v>
          </cell>
          <cell r="FV1228">
            <v>0</v>
          </cell>
          <cell r="FW1228">
            <v>0</v>
          </cell>
          <cell r="FX1228">
            <v>0</v>
          </cell>
          <cell r="FY1228">
            <v>0</v>
          </cell>
          <cell r="FZ1228">
            <v>0</v>
          </cell>
          <cell r="GA1228">
            <v>0</v>
          </cell>
          <cell r="GB1228">
            <v>0</v>
          </cell>
          <cell r="GC1228">
            <v>0</v>
          </cell>
          <cell r="GD1228">
            <v>0</v>
          </cell>
          <cell r="GE1228">
            <v>41.749221310000166</v>
          </cell>
          <cell r="GF1228">
            <v>0</v>
          </cell>
          <cell r="GG1228">
            <v>17.557455439999998</v>
          </cell>
          <cell r="GH1228">
            <v>17.923225200000047</v>
          </cell>
          <cell r="GI1228">
            <v>-10.356109919999994</v>
          </cell>
          <cell r="GJ1228">
            <v>0</v>
          </cell>
          <cell r="GK1228">
            <v>0</v>
          </cell>
          <cell r="GL1228">
            <v>0</v>
          </cell>
          <cell r="GM1228">
            <v>0</v>
          </cell>
          <cell r="GN1228">
            <v>-5.4290058899999991</v>
          </cell>
          <cell r="GO1228">
            <v>0</v>
          </cell>
          <cell r="GP1228">
            <v>4.0016633699999602</v>
          </cell>
          <cell r="GQ1228">
            <v>18.051993110000012</v>
          </cell>
          <cell r="GR1228">
            <v>-7.0164803999996366</v>
          </cell>
          <cell r="GS1228">
            <v>0</v>
          </cell>
          <cell r="GT1228">
            <v>-12.67781924999997</v>
          </cell>
          <cell r="GU1228">
            <v>17.691485720000003</v>
          </cell>
          <cell r="GV1228">
            <v>0</v>
          </cell>
          <cell r="GW1228">
            <v>0</v>
          </cell>
          <cell r="GX1228">
            <v>0</v>
          </cell>
          <cell r="GY1228">
            <v>0</v>
          </cell>
          <cell r="GZ1228">
            <v>-2.2074635899998611</v>
          </cell>
          <cell r="HA1228">
            <v>0</v>
          </cell>
          <cell r="HB1228">
            <v>0</v>
          </cell>
          <cell r="HC1228">
            <v>-9.8226832799998647</v>
          </cell>
          <cell r="HD1228">
            <v>0</v>
          </cell>
          <cell r="HE1228">
            <v>44.511070810000092</v>
          </cell>
          <cell r="HF1228">
            <v>0</v>
          </cell>
          <cell r="HG1228">
            <v>0</v>
          </cell>
          <cell r="HH1228">
            <v>0</v>
          </cell>
          <cell r="HI1228">
            <v>0</v>
          </cell>
          <cell r="HJ1228">
            <v>-3.5198549999961415E-2</v>
          </cell>
          <cell r="HK1228">
            <v>69.000000000000114</v>
          </cell>
          <cell r="HL1228">
            <v>-24.462730639999904</v>
          </cell>
          <cell r="HM1228">
            <v>0</v>
          </cell>
          <cell r="HN1228">
            <v>0</v>
          </cell>
          <cell r="HO1228">
            <v>0</v>
          </cell>
          <cell r="HP1228">
            <v>8.9999999997871782E-3</v>
          </cell>
          <cell r="HQ1228">
            <v>0</v>
          </cell>
          <cell r="HR1228">
            <v>0</v>
          </cell>
          <cell r="HS1228">
            <v>0</v>
          </cell>
          <cell r="HT1228">
            <v>0</v>
          </cell>
          <cell r="HU1228">
            <v>0</v>
          </cell>
          <cell r="HV1228">
            <v>0</v>
          </cell>
          <cell r="HW1228">
            <v>0</v>
          </cell>
          <cell r="HX1228">
            <v>0</v>
          </cell>
          <cell r="HY1228">
            <v>0</v>
          </cell>
          <cell r="HZ1228">
            <v>0</v>
          </cell>
          <cell r="IA1228">
            <v>0</v>
          </cell>
          <cell r="IB1228">
            <v>0</v>
          </cell>
          <cell r="IC1228">
            <v>0</v>
          </cell>
          <cell r="ID1228">
            <v>0</v>
          </cell>
          <cell r="IE1228">
            <v>-41.448193929998524</v>
          </cell>
          <cell r="IF1228">
            <v>-41.448193929999888</v>
          </cell>
          <cell r="IG1228">
            <v>0</v>
          </cell>
          <cell r="IH1228">
            <v>0</v>
          </cell>
          <cell r="II1228">
            <v>0</v>
          </cell>
          <cell r="IJ1228">
            <v>0</v>
          </cell>
          <cell r="IK1228">
            <v>0</v>
          </cell>
          <cell r="IL1228">
            <v>0</v>
          </cell>
          <cell r="IM1228">
            <v>0</v>
          </cell>
          <cell r="IN1228">
            <v>0</v>
          </cell>
          <cell r="IO1228">
            <v>0</v>
          </cell>
          <cell r="IP1228">
            <v>0</v>
          </cell>
          <cell r="IQ1228">
            <v>0</v>
          </cell>
          <cell r="IR1228">
            <v>345</v>
          </cell>
          <cell r="IS1228">
            <v>0</v>
          </cell>
          <cell r="IT1228">
            <v>0</v>
          </cell>
          <cell r="IU1228">
            <v>0</v>
          </cell>
          <cell r="IV1228">
            <v>0</v>
          </cell>
          <cell r="IW1228">
            <v>0</v>
          </cell>
          <cell r="IX1228">
            <v>0</v>
          </cell>
          <cell r="IY1228">
            <v>0</v>
          </cell>
          <cell r="IZ1228">
            <v>344.99999999999994</v>
          </cell>
          <cell r="JA1228">
            <v>0</v>
          </cell>
          <cell r="JB1228">
            <v>0</v>
          </cell>
          <cell r="JC1228">
            <v>0</v>
          </cell>
          <cell r="JD1228">
            <v>0</v>
          </cell>
          <cell r="JE1228">
            <v>429.1433492999995</v>
          </cell>
          <cell r="JF1228">
            <v>0</v>
          </cell>
          <cell r="JG1228">
            <v>0</v>
          </cell>
          <cell r="JH1228">
            <v>0</v>
          </cell>
          <cell r="JI1228">
            <v>69</v>
          </cell>
          <cell r="JJ1228">
            <v>0</v>
          </cell>
          <cell r="JK1228">
            <v>0</v>
          </cell>
          <cell r="JL1228">
            <v>0</v>
          </cell>
          <cell r="JM1228">
            <v>0</v>
          </cell>
          <cell r="JN1228">
            <v>360.14334930000001</v>
          </cell>
          <cell r="JO1228">
            <v>0</v>
          </cell>
          <cell r="JP1228">
            <v>0</v>
          </cell>
          <cell r="JQ1228">
            <v>0</v>
          </cell>
        </row>
        <row r="1229">
          <cell r="D1229" t="str">
            <v>GCV.EX.UTN._.___.Gadsby 2 OR</v>
          </cell>
          <cell r="F1229">
            <v>0</v>
          </cell>
          <cell r="G1229">
            <v>16.010769659999994</v>
          </cell>
          <cell r="H1229">
            <v>0</v>
          </cell>
          <cell r="I1229">
            <v>0</v>
          </cell>
          <cell r="J1229">
            <v>12.879596799999831</v>
          </cell>
          <cell r="K1229">
            <v>1.4239358799999877</v>
          </cell>
          <cell r="L1229">
            <v>-2.2977000000000203</v>
          </cell>
          <cell r="M1229">
            <v>-3.9008269400000017</v>
          </cell>
          <cell r="N1229">
            <v>0</v>
          </cell>
          <cell r="O1229">
            <v>1.2976290800000001</v>
          </cell>
          <cell r="P1229">
            <v>0</v>
          </cell>
          <cell r="Q1229">
            <v>0</v>
          </cell>
          <cell r="R1229">
            <v>-2.8963095700000849</v>
          </cell>
          <cell r="S1229">
            <v>0</v>
          </cell>
          <cell r="T1229">
            <v>0</v>
          </cell>
          <cell r="U1229">
            <v>-1.2260398299999338</v>
          </cell>
          <cell r="V1229">
            <v>0.79647679000001403</v>
          </cell>
          <cell r="W1229">
            <v>-2.2977000000000203</v>
          </cell>
          <cell r="X1229">
            <v>0</v>
          </cell>
          <cell r="Y1229">
            <v>-4.5954000000000264</v>
          </cell>
          <cell r="Z1229">
            <v>4.4263534700000093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-29.725714349999976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-35.231400000000008</v>
          </cell>
          <cell r="AK1229">
            <v>0</v>
          </cell>
          <cell r="AL1229">
            <v>9.2472744899999952</v>
          </cell>
          <cell r="AM1229">
            <v>-3.7415888400000199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29.543443040000284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-33.143917349999981</v>
          </cell>
          <cell r="AZ1229">
            <v>11.096168090000106</v>
          </cell>
          <cell r="BA1229">
            <v>52.300617390000014</v>
          </cell>
          <cell r="BB1229">
            <v>0</v>
          </cell>
          <cell r="BC1229">
            <v>0</v>
          </cell>
          <cell r="BD1229">
            <v>-0.70942508999999987</v>
          </cell>
          <cell r="BE1229">
            <v>-110.28960000000006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-17.615699999999947</v>
          </cell>
          <cell r="BM1229">
            <v>-92.673900000000117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44.39435557999991</v>
          </cell>
          <cell r="BS1229">
            <v>0</v>
          </cell>
          <cell r="BT1229">
            <v>0</v>
          </cell>
          <cell r="BU1229">
            <v>0</v>
          </cell>
          <cell r="BV1229">
            <v>20.966669480000007</v>
          </cell>
          <cell r="BW1229">
            <v>0</v>
          </cell>
          <cell r="BX1229">
            <v>0</v>
          </cell>
          <cell r="BY1229">
            <v>41.043386099999992</v>
          </cell>
          <cell r="BZ1229">
            <v>0</v>
          </cell>
          <cell r="CA1229">
            <v>-17.615700000000004</v>
          </cell>
          <cell r="CB1229">
            <v>0</v>
          </cell>
          <cell r="CC1229">
            <v>0</v>
          </cell>
          <cell r="CD1229">
            <v>0</v>
          </cell>
          <cell r="CE1229">
            <v>35.231400000000008</v>
          </cell>
          <cell r="CF1229">
            <v>0</v>
          </cell>
          <cell r="CG1229">
            <v>0</v>
          </cell>
          <cell r="CH1229">
            <v>0</v>
          </cell>
          <cell r="CI1229">
            <v>17.615700000000004</v>
          </cell>
          <cell r="CJ1229">
            <v>0</v>
          </cell>
          <cell r="CK1229">
            <v>0</v>
          </cell>
          <cell r="CL1229">
            <v>17.615700000000004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-35.231400000000008</v>
          </cell>
          <cell r="CS1229">
            <v>0</v>
          </cell>
          <cell r="CT1229">
            <v>0</v>
          </cell>
          <cell r="CU1229">
            <v>0</v>
          </cell>
          <cell r="CV1229">
            <v>-17.6157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-17.615700000000032</v>
          </cell>
          <cell r="DD1229">
            <v>0</v>
          </cell>
          <cell r="DE1229">
            <v>35.231400000000008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88.078500000000005</v>
          </cell>
          <cell r="DN1229">
            <v>-52.847099999999998</v>
          </cell>
          <cell r="DO1229">
            <v>0</v>
          </cell>
          <cell r="DP1229">
            <v>0</v>
          </cell>
          <cell r="DQ1229">
            <v>0</v>
          </cell>
          <cell r="DR1229">
            <v>-102.98787620999997</v>
          </cell>
          <cell r="DS1229">
            <v>-88.078499999999991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-14.909376209999948</v>
          </cell>
          <cell r="EB1229">
            <v>0</v>
          </cell>
          <cell r="EC1229">
            <v>0</v>
          </cell>
          <cell r="ED1229">
            <v>0</v>
          </cell>
          <cell r="EE1229">
            <v>2.8311195000001135</v>
          </cell>
          <cell r="EF1229">
            <v>0</v>
          </cell>
          <cell r="EG1229">
            <v>5.1288194999999916</v>
          </cell>
          <cell r="EH1229">
            <v>0</v>
          </cell>
          <cell r="EI1229">
            <v>0</v>
          </cell>
          <cell r="EJ1229">
            <v>-2.2976999999999999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-60.804059190000089</v>
          </cell>
          <cell r="ES1229">
            <v>0</v>
          </cell>
          <cell r="ET1229">
            <v>-52.847100000000012</v>
          </cell>
          <cell r="EU1229">
            <v>0</v>
          </cell>
          <cell r="EV1229">
            <v>0</v>
          </cell>
          <cell r="EW1229">
            <v>0</v>
          </cell>
          <cell r="EX1229">
            <v>-14.147636680000119</v>
          </cell>
          <cell r="EY1229">
            <v>0</v>
          </cell>
          <cell r="EZ1229">
            <v>0</v>
          </cell>
          <cell r="FA1229">
            <v>0</v>
          </cell>
          <cell r="FB1229">
            <v>-11.425022509999998</v>
          </cell>
          <cell r="FC1229">
            <v>17.6157</v>
          </cell>
          <cell r="FD1229">
            <v>0</v>
          </cell>
          <cell r="FE1229">
            <v>12.021396289999984</v>
          </cell>
          <cell r="FF1229">
            <v>0</v>
          </cell>
          <cell r="FG1229">
            <v>-5.5943037100000002</v>
          </cell>
          <cell r="FH1229">
            <v>0</v>
          </cell>
          <cell r="FI1229">
            <v>-2.2976999999999999</v>
          </cell>
          <cell r="FJ1229">
            <v>0</v>
          </cell>
          <cell r="FK1229">
            <v>0</v>
          </cell>
          <cell r="FL1229">
            <v>0</v>
          </cell>
          <cell r="FM1229">
            <v>0</v>
          </cell>
          <cell r="FN1229">
            <v>2.2976999999999999</v>
          </cell>
          <cell r="FO1229">
            <v>0</v>
          </cell>
          <cell r="FP1229">
            <v>17.615700000000004</v>
          </cell>
          <cell r="FQ1229">
            <v>0</v>
          </cell>
          <cell r="FR1229">
            <v>0</v>
          </cell>
          <cell r="FS1229">
            <v>0</v>
          </cell>
          <cell r="FT1229">
            <v>0</v>
          </cell>
          <cell r="FU1229">
            <v>0</v>
          </cell>
          <cell r="FV1229">
            <v>0</v>
          </cell>
          <cell r="FW1229">
            <v>0</v>
          </cell>
          <cell r="FX1229">
            <v>0</v>
          </cell>
          <cell r="FY1229">
            <v>0</v>
          </cell>
          <cell r="FZ1229">
            <v>0</v>
          </cell>
          <cell r="GA1229">
            <v>0</v>
          </cell>
          <cell r="GB1229">
            <v>0</v>
          </cell>
          <cell r="GC1229">
            <v>0</v>
          </cell>
          <cell r="GD1229">
            <v>0</v>
          </cell>
          <cell r="GE1229">
            <v>25.030407729999865</v>
          </cell>
          <cell r="GF1229">
            <v>0</v>
          </cell>
          <cell r="GG1229">
            <v>-17.615698989999999</v>
          </cell>
          <cell r="GH1229">
            <v>-9.8260854900000254</v>
          </cell>
          <cell r="GI1229">
            <v>10.356109919999994</v>
          </cell>
          <cell r="GJ1229">
            <v>0</v>
          </cell>
          <cell r="GK1229">
            <v>0</v>
          </cell>
          <cell r="GL1229">
            <v>0</v>
          </cell>
          <cell r="GM1229">
            <v>0</v>
          </cell>
          <cell r="GN1229">
            <v>5.4290058899999991</v>
          </cell>
          <cell r="GO1229">
            <v>0</v>
          </cell>
          <cell r="GP1229">
            <v>-4.0016633699999886</v>
          </cell>
          <cell r="GQ1229">
            <v>40.688739769999991</v>
          </cell>
          <cell r="GR1229">
            <v>0</v>
          </cell>
          <cell r="GS1229">
            <v>0</v>
          </cell>
          <cell r="GT1229">
            <v>0</v>
          </cell>
          <cell r="GU1229">
            <v>0</v>
          </cell>
          <cell r="GV1229">
            <v>0</v>
          </cell>
          <cell r="GW1229">
            <v>0</v>
          </cell>
          <cell r="GX1229">
            <v>0</v>
          </cell>
          <cell r="GY1229">
            <v>0</v>
          </cell>
          <cell r="GZ1229">
            <v>0</v>
          </cell>
          <cell r="HA1229">
            <v>0</v>
          </cell>
          <cell r="HB1229">
            <v>0</v>
          </cell>
          <cell r="HC1229">
            <v>0</v>
          </cell>
          <cell r="HD1229">
            <v>0</v>
          </cell>
          <cell r="HE1229">
            <v>0</v>
          </cell>
          <cell r="HF1229">
            <v>0</v>
          </cell>
          <cell r="HG1229">
            <v>0</v>
          </cell>
          <cell r="HH1229">
            <v>0</v>
          </cell>
          <cell r="HI1229">
            <v>0</v>
          </cell>
          <cell r="HJ1229">
            <v>0</v>
          </cell>
          <cell r="HK1229">
            <v>0</v>
          </cell>
          <cell r="HL1229">
            <v>0</v>
          </cell>
          <cell r="HM1229">
            <v>0</v>
          </cell>
          <cell r="HN1229">
            <v>0</v>
          </cell>
          <cell r="HO1229">
            <v>0</v>
          </cell>
          <cell r="HP1229">
            <v>0</v>
          </cell>
          <cell r="HQ1229">
            <v>0</v>
          </cell>
          <cell r="HR1229">
            <v>0</v>
          </cell>
          <cell r="HS1229">
            <v>0</v>
          </cell>
          <cell r="HT1229">
            <v>0</v>
          </cell>
          <cell r="HU1229">
            <v>0</v>
          </cell>
          <cell r="HV1229">
            <v>0</v>
          </cell>
          <cell r="HW1229">
            <v>0</v>
          </cell>
          <cell r="HX1229">
            <v>0</v>
          </cell>
          <cell r="HY1229">
            <v>0</v>
          </cell>
          <cell r="HZ1229">
            <v>0</v>
          </cell>
          <cell r="IA1229">
            <v>0</v>
          </cell>
          <cell r="IB1229">
            <v>0</v>
          </cell>
          <cell r="IC1229">
            <v>0</v>
          </cell>
          <cell r="ID1229">
            <v>0</v>
          </cell>
          <cell r="IE1229">
            <v>0</v>
          </cell>
          <cell r="IF1229">
            <v>0</v>
          </cell>
          <cell r="IG1229">
            <v>0</v>
          </cell>
          <cell r="IH1229">
            <v>0</v>
          </cell>
          <cell r="II1229">
            <v>0</v>
          </cell>
          <cell r="IJ1229">
            <v>0</v>
          </cell>
          <cell r="IK1229">
            <v>0</v>
          </cell>
          <cell r="IL1229">
            <v>0</v>
          </cell>
          <cell r="IM1229">
            <v>0</v>
          </cell>
          <cell r="IN1229">
            <v>0</v>
          </cell>
          <cell r="IO1229">
            <v>0</v>
          </cell>
          <cell r="IP1229">
            <v>0</v>
          </cell>
          <cell r="IQ1229">
            <v>0</v>
          </cell>
          <cell r="IR1229">
            <v>0</v>
          </cell>
          <cell r="IS1229">
            <v>0</v>
          </cell>
          <cell r="IT1229">
            <v>0</v>
          </cell>
          <cell r="IU1229">
            <v>0</v>
          </cell>
          <cell r="IV1229">
            <v>0</v>
          </cell>
          <cell r="IW1229">
            <v>0</v>
          </cell>
          <cell r="IX1229">
            <v>0</v>
          </cell>
          <cell r="IY1229">
            <v>0</v>
          </cell>
          <cell r="IZ1229">
            <v>0</v>
          </cell>
          <cell r="JA1229">
            <v>0</v>
          </cell>
          <cell r="JB1229">
            <v>0</v>
          </cell>
          <cell r="JC1229">
            <v>0</v>
          </cell>
          <cell r="JD1229">
            <v>0</v>
          </cell>
          <cell r="JE1229">
            <v>0</v>
          </cell>
          <cell r="JF1229">
            <v>0</v>
          </cell>
          <cell r="JG1229">
            <v>0</v>
          </cell>
          <cell r="JH1229">
            <v>0</v>
          </cell>
          <cell r="JI1229">
            <v>0</v>
          </cell>
          <cell r="JJ1229">
            <v>0</v>
          </cell>
          <cell r="JK1229">
            <v>0</v>
          </cell>
          <cell r="JL1229">
            <v>0</v>
          </cell>
          <cell r="JM1229">
            <v>0</v>
          </cell>
          <cell r="JN1229">
            <v>0</v>
          </cell>
          <cell r="JO1229">
            <v>0</v>
          </cell>
          <cell r="JP1229">
            <v>0</v>
          </cell>
          <cell r="JQ1229">
            <v>0</v>
          </cell>
        </row>
        <row r="1230">
          <cell r="D1230" t="str">
            <v>GCV.EX.UTN._.___.Gadsby 3</v>
          </cell>
          <cell r="F1230">
            <v>17.360400000000027</v>
          </cell>
          <cell r="G1230">
            <v>13.015078339999945</v>
          </cell>
          <cell r="H1230">
            <v>-14.990244910000001</v>
          </cell>
          <cell r="I1230">
            <v>-29.123350140000184</v>
          </cell>
          <cell r="J1230">
            <v>-36.251116049999837</v>
          </cell>
          <cell r="K1230">
            <v>65.590175259999342</v>
          </cell>
          <cell r="L1230">
            <v>-29.110808290000023</v>
          </cell>
          <cell r="M1230">
            <v>67.229170489999888</v>
          </cell>
          <cell r="N1230">
            <v>63.435370209999746</v>
          </cell>
          <cell r="O1230">
            <v>-1.2765000000001692</v>
          </cell>
          <cell r="P1230">
            <v>13.155197709999584</v>
          </cell>
          <cell r="Q1230">
            <v>0</v>
          </cell>
          <cell r="R1230">
            <v>9.6669018400025379</v>
          </cell>
          <cell r="S1230">
            <v>-18.596934430000033</v>
          </cell>
          <cell r="T1230">
            <v>-12.986886149999464</v>
          </cell>
          <cell r="U1230">
            <v>22.088797919999934</v>
          </cell>
          <cell r="V1230">
            <v>88.976782099999809</v>
          </cell>
          <cell r="W1230">
            <v>31.784933190001539</v>
          </cell>
          <cell r="X1230">
            <v>-56.789458749999994</v>
          </cell>
          <cell r="Y1230">
            <v>-31.729421050000155</v>
          </cell>
          <cell r="Z1230">
            <v>-1.4996904399999949</v>
          </cell>
          <cell r="AA1230">
            <v>0</v>
          </cell>
          <cell r="AB1230">
            <v>-11.581220549999983</v>
          </cell>
          <cell r="AC1230">
            <v>0</v>
          </cell>
          <cell r="AD1230">
            <v>0</v>
          </cell>
          <cell r="AE1230">
            <v>-235.2386424100041</v>
          </cell>
          <cell r="AF1230">
            <v>-9.3184499999999986</v>
          </cell>
          <cell r="AG1230">
            <v>-27.181550530000095</v>
          </cell>
          <cell r="AH1230">
            <v>-5.632421020000038</v>
          </cell>
          <cell r="AI1230">
            <v>23.851028009999823</v>
          </cell>
          <cell r="AJ1230">
            <v>59.001744529999996</v>
          </cell>
          <cell r="AK1230">
            <v>53.289299719999917</v>
          </cell>
          <cell r="AL1230">
            <v>-58.945876590000807</v>
          </cell>
          <cell r="AM1230">
            <v>-348.14954571999897</v>
          </cell>
          <cell r="AN1230">
            <v>78.407874250000077</v>
          </cell>
          <cell r="AO1230">
            <v>20.821010779999966</v>
          </cell>
          <cell r="AP1230">
            <v>-8.0828758699999526</v>
          </cell>
          <cell r="AQ1230">
            <v>-13.29887997000003</v>
          </cell>
          <cell r="AR1230">
            <v>-619.38700264001091</v>
          </cell>
          <cell r="AS1230">
            <v>25.828623939999993</v>
          </cell>
          <cell r="AT1230">
            <v>-31.323807770000258</v>
          </cell>
          <cell r="AU1230">
            <v>-52.570465300000251</v>
          </cell>
          <cell r="AV1230">
            <v>120.9513184299999</v>
          </cell>
          <cell r="AW1230">
            <v>-310.05829141999993</v>
          </cell>
          <cell r="AX1230">
            <v>-48.611581320000141</v>
          </cell>
          <cell r="AY1230">
            <v>-276.38569561999975</v>
          </cell>
          <cell r="AZ1230">
            <v>114.00666563000232</v>
          </cell>
          <cell r="BA1230">
            <v>-86.190805470000669</v>
          </cell>
          <cell r="BB1230">
            <v>0</v>
          </cell>
          <cell r="BC1230">
            <v>-40.412404440000046</v>
          </cell>
          <cell r="BD1230">
            <v>-34.620559300000423</v>
          </cell>
          <cell r="BE1230">
            <v>-1665.7623152699962</v>
          </cell>
          <cell r="BF1230">
            <v>0</v>
          </cell>
          <cell r="BG1230">
            <v>5.5599566000000777</v>
          </cell>
          <cell r="BH1230">
            <v>-21.545663710000099</v>
          </cell>
          <cell r="BI1230">
            <v>-19.660273959999927</v>
          </cell>
          <cell r="BJ1230">
            <v>0</v>
          </cell>
          <cell r="BK1230">
            <v>0</v>
          </cell>
          <cell r="BL1230">
            <v>-907.1650334599999</v>
          </cell>
          <cell r="BM1230">
            <v>-529.05390501999864</v>
          </cell>
          <cell r="BN1230">
            <v>-261.56324153999958</v>
          </cell>
          <cell r="BO1230">
            <v>0</v>
          </cell>
          <cell r="BP1230">
            <v>16.95852302000003</v>
          </cell>
          <cell r="BQ1230">
            <v>50.707322800000384</v>
          </cell>
          <cell r="BR1230">
            <v>-412.05293587000051</v>
          </cell>
          <cell r="BS1230">
            <v>-234.29558498999995</v>
          </cell>
          <cell r="BT1230">
            <v>0</v>
          </cell>
          <cell r="BU1230">
            <v>-48.361309559999995</v>
          </cell>
          <cell r="BV1230">
            <v>-32.839906100000007</v>
          </cell>
          <cell r="BW1230">
            <v>1.4735423399999945</v>
          </cell>
          <cell r="BX1230">
            <v>22.86444911999979</v>
          </cell>
          <cell r="BY1230">
            <v>44.153071529999806</v>
          </cell>
          <cell r="BZ1230">
            <v>-233.04590504000043</v>
          </cell>
          <cell r="CA1230">
            <v>12.047509900000478</v>
          </cell>
          <cell r="CB1230">
            <v>0</v>
          </cell>
          <cell r="CC1230">
            <v>0</v>
          </cell>
          <cell r="CD1230">
            <v>55.951196929999696</v>
          </cell>
          <cell r="CE1230">
            <v>127.1143321600066</v>
          </cell>
          <cell r="CF1230">
            <v>0</v>
          </cell>
          <cell r="CG1230">
            <v>3.553581000005579E-2</v>
          </cell>
          <cell r="CH1230">
            <v>0</v>
          </cell>
          <cell r="CI1230">
            <v>35.946243279999862</v>
          </cell>
          <cell r="CJ1230">
            <v>99.638042090000454</v>
          </cell>
          <cell r="CK1230">
            <v>-26.577125320000022</v>
          </cell>
          <cell r="CL1230">
            <v>-14.543625639999846</v>
          </cell>
          <cell r="CM1230">
            <v>23.291167509999468</v>
          </cell>
          <cell r="CN1230">
            <v>0</v>
          </cell>
          <cell r="CO1230">
            <v>9.3240944300000024</v>
          </cell>
          <cell r="CP1230">
            <v>0</v>
          </cell>
          <cell r="CQ1230">
            <v>0</v>
          </cell>
          <cell r="CR1230">
            <v>-671.2327296200092</v>
          </cell>
          <cell r="CS1230">
            <v>0</v>
          </cell>
          <cell r="CT1230">
            <v>-76.044641940000474</v>
          </cell>
          <cell r="CU1230">
            <v>-67.749849710000262</v>
          </cell>
          <cell r="CV1230">
            <v>22.658804050000072</v>
          </cell>
          <cell r="CW1230">
            <v>-332.90031869999996</v>
          </cell>
          <cell r="CX1230">
            <v>-72.395901289999983</v>
          </cell>
          <cell r="CY1230">
            <v>2.8456847299996753</v>
          </cell>
          <cell r="CZ1230">
            <v>0</v>
          </cell>
          <cell r="DA1230">
            <v>-74.819885949999843</v>
          </cell>
          <cell r="DB1230">
            <v>-10.787253949999979</v>
          </cell>
          <cell r="DC1230">
            <v>-37.826266300000498</v>
          </cell>
          <cell r="DD1230">
            <v>-24.21310055999993</v>
          </cell>
          <cell r="DE1230">
            <v>-47.122779929999524</v>
          </cell>
          <cell r="DF1230">
            <v>-8.0854450000003908E-2</v>
          </cell>
          <cell r="DG1230">
            <v>-53.69371393000074</v>
          </cell>
          <cell r="DH1230">
            <v>-102.54115114000001</v>
          </cell>
          <cell r="DI1230">
            <v>-3.9505783600000086</v>
          </cell>
          <cell r="DJ1230">
            <v>25.398001290000025</v>
          </cell>
          <cell r="DK1230">
            <v>-30.572962479999887</v>
          </cell>
          <cell r="DL1230">
            <v>136.21805928000049</v>
          </cell>
          <cell r="DM1230">
            <v>-33.553307180000047</v>
          </cell>
          <cell r="DN1230">
            <v>0</v>
          </cell>
          <cell r="DO1230">
            <v>-18.138868029999969</v>
          </cell>
          <cell r="DP1230">
            <v>6.479636629999959</v>
          </cell>
          <cell r="DQ1230">
            <v>27.31295844000033</v>
          </cell>
          <cell r="DR1230">
            <v>50.756408339999325</v>
          </cell>
          <cell r="DS1230">
            <v>41.000064750000092</v>
          </cell>
          <cell r="DT1230">
            <v>-10.079241889999139</v>
          </cell>
          <cell r="DU1230">
            <v>5.7706193899996379</v>
          </cell>
          <cell r="DV1230">
            <v>1.1547131599998011</v>
          </cell>
          <cell r="DW1230">
            <v>-59.46259689999988</v>
          </cell>
          <cell r="DX1230">
            <v>-46.937686159999998</v>
          </cell>
          <cell r="DY1230">
            <v>-15.327003940000054</v>
          </cell>
          <cell r="DZ1230">
            <v>0</v>
          </cell>
          <cell r="EA1230">
            <v>-55.602252749999934</v>
          </cell>
          <cell r="EB1230">
            <v>130.04806961999998</v>
          </cell>
          <cell r="EC1230">
            <v>31.204902780000111</v>
          </cell>
          <cell r="ED1230">
            <v>28.986820280001666</v>
          </cell>
          <cell r="EE1230">
            <v>-118.66058226999667</v>
          </cell>
          <cell r="EF1230">
            <v>0</v>
          </cell>
          <cell r="EG1230">
            <v>-10.638046739999481</v>
          </cell>
          <cell r="EH1230">
            <v>-1.7193523499999515</v>
          </cell>
          <cell r="EI1230">
            <v>-1.7905469099998754</v>
          </cell>
          <cell r="EJ1230">
            <v>18.995838249999906</v>
          </cell>
          <cell r="EK1230">
            <v>15.452242339999884</v>
          </cell>
          <cell r="EL1230">
            <v>-19.650153679999676</v>
          </cell>
          <cell r="EM1230">
            <v>13.276522789999945</v>
          </cell>
          <cell r="EN1230">
            <v>-63.883810089999997</v>
          </cell>
          <cell r="EO1230">
            <v>-95.382125880000331</v>
          </cell>
          <cell r="EP1230">
            <v>0</v>
          </cell>
          <cell r="EQ1230">
            <v>26.678850000000239</v>
          </cell>
          <cell r="ER1230">
            <v>-47.229626109998208</v>
          </cell>
          <cell r="ES1230">
            <v>79.523086950000334</v>
          </cell>
          <cell r="ET1230">
            <v>28.368334779999714</v>
          </cell>
          <cell r="EU1230">
            <v>-5.3896101500000029</v>
          </cell>
          <cell r="EV1230">
            <v>-77.821151529999952</v>
          </cell>
          <cell r="EW1230">
            <v>-1.6494937699999355</v>
          </cell>
          <cell r="EX1230">
            <v>-99.583050679999815</v>
          </cell>
          <cell r="EY1230">
            <v>-8.9867894399999386</v>
          </cell>
          <cell r="EZ1230">
            <v>-68.323439580000013</v>
          </cell>
          <cell r="FA1230">
            <v>84.843464939999649</v>
          </cell>
          <cell r="FB1230">
            <v>62.788904030000026</v>
          </cell>
          <cell r="FC1230">
            <v>-7.3108340000032968E-2</v>
          </cell>
          <cell r="FD1230">
            <v>-40.926773319999484</v>
          </cell>
          <cell r="FE1230">
            <v>-50.128678469998704</v>
          </cell>
          <cell r="FF1230">
            <v>0</v>
          </cell>
          <cell r="FG1230">
            <v>-70.934511729999031</v>
          </cell>
          <cell r="FH1230">
            <v>8.0647889799993209</v>
          </cell>
          <cell r="FI1230">
            <v>165.03867532999971</v>
          </cell>
          <cell r="FJ1230">
            <v>15.441569899999877</v>
          </cell>
          <cell r="FK1230">
            <v>34.905011310000077</v>
          </cell>
          <cell r="FL1230">
            <v>-46.53100841000014</v>
          </cell>
          <cell r="FM1230">
            <v>-117.61705503999929</v>
          </cell>
          <cell r="FN1230">
            <v>-79.935610440000346</v>
          </cell>
          <cell r="FO1230">
            <v>-4.0886935700000322</v>
          </cell>
          <cell r="FP1230">
            <v>8.935858380000127</v>
          </cell>
          <cell r="FQ1230">
            <v>36.592296820000229</v>
          </cell>
          <cell r="FR1230">
            <v>-374.2014629999976</v>
          </cell>
          <cell r="FS1230">
            <v>1.500978079999868</v>
          </cell>
          <cell r="FT1230">
            <v>52.660696210000424</v>
          </cell>
          <cell r="FU1230">
            <v>1.973118710000108</v>
          </cell>
          <cell r="FV1230">
            <v>-53.634152789999916</v>
          </cell>
          <cell r="FW1230">
            <v>30.253709750000098</v>
          </cell>
          <cell r="FX1230">
            <v>-39.894489919999955</v>
          </cell>
          <cell r="FY1230">
            <v>-51.124185020000141</v>
          </cell>
          <cell r="FZ1230">
            <v>-130.72654232999957</v>
          </cell>
          <cell r="GA1230">
            <v>-70.662513589999435</v>
          </cell>
          <cell r="GB1230">
            <v>-26.413627430000133</v>
          </cell>
          <cell r="GC1230">
            <v>-95.740407129999312</v>
          </cell>
          <cell r="GD1230">
            <v>7.6059524600004806</v>
          </cell>
          <cell r="GE1230">
            <v>325.82815676999599</v>
          </cell>
          <cell r="GF1230">
            <v>-20.749399309999944</v>
          </cell>
          <cell r="GG1230">
            <v>-14.322029419998216</v>
          </cell>
          <cell r="GH1230">
            <v>147.19231515999945</v>
          </cell>
          <cell r="GI1230">
            <v>13.207706149999922</v>
          </cell>
          <cell r="GJ1230">
            <v>48.544684369999914</v>
          </cell>
          <cell r="GK1230">
            <v>239.44192952000003</v>
          </cell>
          <cell r="GL1230">
            <v>-31.834904949999896</v>
          </cell>
          <cell r="GM1230">
            <v>-101.26251388000037</v>
          </cell>
          <cell r="GN1230">
            <v>-2.7089283999994223</v>
          </cell>
          <cell r="GO1230">
            <v>62.981158139999934</v>
          </cell>
          <cell r="GP1230">
            <v>-31.002854399999705</v>
          </cell>
          <cell r="GQ1230">
            <v>16.340993789999629</v>
          </cell>
          <cell r="GR1230">
            <v>385.88516742000502</v>
          </cell>
          <cell r="GS1230">
            <v>-41.495039420000012</v>
          </cell>
          <cell r="GT1230">
            <v>-79.589399259999482</v>
          </cell>
          <cell r="GU1230">
            <v>-11.272533860000294</v>
          </cell>
          <cell r="GV1230">
            <v>-48.504609249999703</v>
          </cell>
          <cell r="GW1230">
            <v>19.873831229999951</v>
          </cell>
          <cell r="GX1230">
            <v>-80.941117639999902</v>
          </cell>
          <cell r="GY1230">
            <v>646.20919812999955</v>
          </cell>
          <cell r="GZ1230">
            <v>-12.190452449999611</v>
          </cell>
          <cell r="HA1230">
            <v>138.0831941399997</v>
          </cell>
          <cell r="HB1230">
            <v>-4.7847133300001587</v>
          </cell>
          <cell r="HC1230">
            <v>-137.03578925999909</v>
          </cell>
          <cell r="HD1230">
            <v>-2.4674016099997971</v>
          </cell>
          <cell r="HE1230">
            <v>-1764.833698489987</v>
          </cell>
          <cell r="HF1230">
            <v>389.91596105999997</v>
          </cell>
          <cell r="HG1230">
            <v>93.232342999999673</v>
          </cell>
          <cell r="HH1230">
            <v>-38.17940195999995</v>
          </cell>
          <cell r="HI1230">
            <v>-9.9986296799993397</v>
          </cell>
          <cell r="HJ1230">
            <v>166.40878687000077</v>
          </cell>
          <cell r="HK1230">
            <v>-23.934290729999702</v>
          </cell>
          <cell r="HL1230">
            <v>-38.250731059999907</v>
          </cell>
          <cell r="HM1230">
            <v>-219.60980228000017</v>
          </cell>
          <cell r="HN1230">
            <v>-1968.3872939299981</v>
          </cell>
          <cell r="HO1230">
            <v>-13.581718500000079</v>
          </cell>
          <cell r="HP1230">
            <v>-100.11862048000012</v>
          </cell>
          <cell r="HQ1230">
            <v>-2.3303008000002592</v>
          </cell>
          <cell r="HR1230">
            <v>261.87450388999787</v>
          </cell>
          <cell r="HS1230">
            <v>0</v>
          </cell>
          <cell r="HT1230">
            <v>296.57287182000073</v>
          </cell>
          <cell r="HU1230">
            <v>-7.1936191400000098</v>
          </cell>
          <cell r="HV1230">
            <v>0.2707974599999261</v>
          </cell>
          <cell r="HW1230">
            <v>2.3582058800002415</v>
          </cell>
          <cell r="HX1230">
            <v>0</v>
          </cell>
          <cell r="HY1230">
            <v>-21.751638599999978</v>
          </cell>
          <cell r="HZ1230">
            <v>-0.29772212999989733</v>
          </cell>
          <cell r="IA1230">
            <v>7.5873544100002164</v>
          </cell>
          <cell r="IB1230">
            <v>0.13094326000003775</v>
          </cell>
          <cell r="IC1230">
            <v>-11.313645039999756</v>
          </cell>
          <cell r="ID1230">
            <v>-4.4890440299986949</v>
          </cell>
          <cell r="IE1230">
            <v>-381.16368549001345</v>
          </cell>
          <cell r="IF1230">
            <v>-15.017088649999096</v>
          </cell>
          <cell r="IG1230">
            <v>-38.652337630001057</v>
          </cell>
          <cell r="IH1230">
            <v>-762.42653184999926</v>
          </cell>
          <cell r="II1230">
            <v>-8.0409406400003718</v>
          </cell>
          <cell r="IJ1230">
            <v>-1.1336141099995984</v>
          </cell>
          <cell r="IK1230">
            <v>0</v>
          </cell>
          <cell r="IL1230">
            <v>-15.756646939999996</v>
          </cell>
          <cell r="IM1230">
            <v>-34.280677560000186</v>
          </cell>
          <cell r="IN1230">
            <v>-29.216932459999953</v>
          </cell>
          <cell r="IO1230">
            <v>-0.36034707999999682</v>
          </cell>
          <cell r="IP1230">
            <v>121.67160588000024</v>
          </cell>
          <cell r="IQ1230">
            <v>402.04982554999879</v>
          </cell>
          <cell r="IR1230">
            <v>-360.07614839001326</v>
          </cell>
          <cell r="IS1230">
            <v>0</v>
          </cell>
          <cell r="IT1230">
            <v>-30.993699099999503</v>
          </cell>
          <cell r="IU1230">
            <v>-64.085414080001101</v>
          </cell>
          <cell r="IV1230">
            <v>-2.1503227900000184</v>
          </cell>
          <cell r="IW1230">
            <v>-8.2080760000053488E-2</v>
          </cell>
          <cell r="IX1230">
            <v>-17.584608900000035</v>
          </cell>
          <cell r="IY1230">
            <v>-362.73487876000036</v>
          </cell>
          <cell r="IZ1230">
            <v>31.485041190000629</v>
          </cell>
          <cell r="JA1230">
            <v>14.00746694999907</v>
          </cell>
          <cell r="JB1230">
            <v>0</v>
          </cell>
          <cell r="JC1230">
            <v>104.5</v>
          </cell>
          <cell r="JD1230">
            <v>-32.437652140000864</v>
          </cell>
          <cell r="JE1230">
            <v>35.291933809996408</v>
          </cell>
          <cell r="JF1230">
            <v>-53.450160190000133</v>
          </cell>
          <cell r="JG1230">
            <v>-244.78004380000129</v>
          </cell>
          <cell r="JH1230">
            <v>0</v>
          </cell>
          <cell r="JI1230">
            <v>-61.983936000000085</v>
          </cell>
          <cell r="JJ1230">
            <v>121.81719957999996</v>
          </cell>
          <cell r="JK1230">
            <v>0</v>
          </cell>
          <cell r="JL1230">
            <v>44.076739829999951</v>
          </cell>
          <cell r="JM1230">
            <v>-15.17881571000089</v>
          </cell>
          <cell r="JN1230">
            <v>-9.2275221099998816</v>
          </cell>
          <cell r="JO1230">
            <v>2.9397103500000412</v>
          </cell>
          <cell r="JP1230">
            <v>1.1415438700005325</v>
          </cell>
          <cell r="JQ1230">
            <v>249.93721798999832</v>
          </cell>
        </row>
        <row r="1231">
          <cell r="D1231" t="str">
            <v>GCV.EX.UTN._.___.Gadsby 3 OR</v>
          </cell>
          <cell r="F1231">
            <v>-17.360400000000027</v>
          </cell>
          <cell r="G1231">
            <v>-13.015078330000051</v>
          </cell>
          <cell r="H1231">
            <v>14.990244910000001</v>
          </cell>
          <cell r="I1231">
            <v>29.446097689999988</v>
          </cell>
          <cell r="J1231">
            <v>45.371596859999954</v>
          </cell>
          <cell r="K1231">
            <v>-65.590175260000024</v>
          </cell>
          <cell r="L1231">
            <v>12.120854049999934</v>
          </cell>
          <cell r="M1231">
            <v>-67.229170490000342</v>
          </cell>
          <cell r="N1231">
            <v>-63.435370209999746</v>
          </cell>
          <cell r="O1231">
            <v>1.2764999999999418</v>
          </cell>
          <cell r="P1231">
            <v>-13.000694569999894</v>
          </cell>
          <cell r="Q1231">
            <v>0</v>
          </cell>
          <cell r="R1231">
            <v>-46.253425810002227</v>
          </cell>
          <cell r="S1231">
            <v>18.636900000000026</v>
          </cell>
          <cell r="T1231">
            <v>2.9521314999999504</v>
          </cell>
          <cell r="U1231">
            <v>-26.678850000000011</v>
          </cell>
          <cell r="V1231">
            <v>-53.974069980000081</v>
          </cell>
          <cell r="W1231">
            <v>9.868322119998993</v>
          </cell>
          <cell r="X1231">
            <v>-6.4904684500000371</v>
          </cell>
          <cell r="Y1231">
            <v>-14.968584599999986</v>
          </cell>
          <cell r="Z1231">
            <v>15.082743600000072</v>
          </cell>
          <cell r="AA1231">
            <v>0</v>
          </cell>
          <cell r="AB1231">
            <v>9.3184500000000199</v>
          </cell>
          <cell r="AC1231">
            <v>0</v>
          </cell>
          <cell r="AD1231">
            <v>0</v>
          </cell>
          <cell r="AE1231">
            <v>17.259693099998913</v>
          </cell>
          <cell r="AF1231">
            <v>9.3184500000000057</v>
          </cell>
          <cell r="AG1231">
            <v>-9.3193843299999628</v>
          </cell>
          <cell r="AH1231">
            <v>9.6996732499999894</v>
          </cell>
          <cell r="AI1231">
            <v>9.9211531199999854</v>
          </cell>
          <cell r="AJ1231">
            <v>15.889136810000082</v>
          </cell>
          <cell r="AK1231">
            <v>-8.3200711299999739</v>
          </cell>
          <cell r="AL1231">
            <v>29.784433939999872</v>
          </cell>
          <cell r="AM1231">
            <v>-65.191726950000202</v>
          </cell>
          <cell r="AN1231">
            <v>18.768588029999961</v>
          </cell>
          <cell r="AO1231">
            <v>-13.359654689999999</v>
          </cell>
          <cell r="AP1231">
            <v>7.5648900899999774</v>
          </cell>
          <cell r="AQ1231">
            <v>12.50420496000001</v>
          </cell>
          <cell r="AR1231">
            <v>-152.36631072999808</v>
          </cell>
          <cell r="AS1231">
            <v>-25.82862394</v>
          </cell>
          <cell r="AT1231">
            <v>26.678849999999784</v>
          </cell>
          <cell r="AU1231">
            <v>43.02500155000007</v>
          </cell>
          <cell r="AV1231">
            <v>22.560900190000211</v>
          </cell>
          <cell r="AW1231">
            <v>53.3650219499998</v>
          </cell>
          <cell r="AX1231">
            <v>-28.242607600000042</v>
          </cell>
          <cell r="AY1231">
            <v>-226.94721977000063</v>
          </cell>
          <cell r="AZ1231">
            <v>-22.146138869999049</v>
          </cell>
          <cell r="BA1231">
            <v>-62.78847524000048</v>
          </cell>
          <cell r="BB1231">
            <v>0</v>
          </cell>
          <cell r="BC1231">
            <v>41.27813100000003</v>
          </cell>
          <cell r="BD1231">
            <v>26.678849999999784</v>
          </cell>
          <cell r="BE1231">
            <v>-232.14123699000265</v>
          </cell>
          <cell r="BF1231">
            <v>0</v>
          </cell>
          <cell r="BG1231">
            <v>17.109700810000277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-127.6076278999999</v>
          </cell>
          <cell r="BM1231">
            <v>-98.137600570001268</v>
          </cell>
          <cell r="BN1231">
            <v>-42.816410339999948</v>
          </cell>
          <cell r="BO1231">
            <v>0</v>
          </cell>
          <cell r="BP1231">
            <v>-7.3681489899998951</v>
          </cell>
          <cell r="BQ1231">
            <v>26.678850000000125</v>
          </cell>
          <cell r="BR1231">
            <v>-116.45635333999871</v>
          </cell>
          <cell r="BS1231">
            <v>-84.373841479999896</v>
          </cell>
          <cell r="BT1231">
            <v>0</v>
          </cell>
          <cell r="BU1231">
            <v>0</v>
          </cell>
          <cell r="BV1231">
            <v>45.142849979999994</v>
          </cell>
          <cell r="BW1231">
            <v>-1.4735423400000087</v>
          </cell>
          <cell r="BX1231">
            <v>1.125270549999982</v>
          </cell>
          <cell r="BY1231">
            <v>16.163643620000016</v>
          </cell>
          <cell r="BZ1231">
            <v>-47.607044520000045</v>
          </cell>
          <cell r="CA1231">
            <v>-45.433689150000191</v>
          </cell>
          <cell r="CB1231">
            <v>0</v>
          </cell>
          <cell r="CC1231">
            <v>0</v>
          </cell>
          <cell r="CD1231">
            <v>0</v>
          </cell>
          <cell r="CE1231">
            <v>-137.73483210999984</v>
          </cell>
          <cell r="CF1231">
            <v>0</v>
          </cell>
          <cell r="CG1231">
            <v>0</v>
          </cell>
          <cell r="CH1231">
            <v>-1.4973549999922398E-2</v>
          </cell>
          <cell r="CI1231">
            <v>-35.990535679999994</v>
          </cell>
          <cell r="CJ1231">
            <v>-99.781735260000232</v>
          </cell>
          <cell r="CK1231">
            <v>26.678849999999997</v>
          </cell>
          <cell r="CL1231">
            <v>1.3402343899997504</v>
          </cell>
          <cell r="CM1231">
            <v>-23.383467259999634</v>
          </cell>
          <cell r="CN1231">
            <v>0</v>
          </cell>
          <cell r="CO1231">
            <v>-6.5832047499999931</v>
          </cell>
          <cell r="CP1231">
            <v>0</v>
          </cell>
          <cell r="CQ1231">
            <v>0</v>
          </cell>
          <cell r="CR1231">
            <v>-233.90995563999786</v>
          </cell>
          <cell r="CS1231">
            <v>0</v>
          </cell>
          <cell r="CT1231">
            <v>68.685096199999862</v>
          </cell>
          <cell r="CU1231">
            <v>4.8117919699999447</v>
          </cell>
          <cell r="CV1231">
            <v>-79.640691959999998</v>
          </cell>
          <cell r="CW1231">
            <v>-103.72831019</v>
          </cell>
          <cell r="CX1231">
            <v>-18.636900000000026</v>
          </cell>
          <cell r="CY1231">
            <v>-3.5693215400000327</v>
          </cell>
          <cell r="CZ1231">
            <v>-5.7406243300001734</v>
          </cell>
          <cell r="DA1231">
            <v>-53.357700000000023</v>
          </cell>
          <cell r="DB1231">
            <v>-9.3184499999999986</v>
          </cell>
          <cell r="DC1231">
            <v>-26.678850000000011</v>
          </cell>
          <cell r="DD1231">
            <v>-6.735995790000004</v>
          </cell>
          <cell r="DE1231">
            <v>-18.200095189999047</v>
          </cell>
          <cell r="DF1231">
            <v>0</v>
          </cell>
          <cell r="DG1231">
            <v>-2.6413496000002397</v>
          </cell>
          <cell r="DH1231">
            <v>8.7405398399999399</v>
          </cell>
          <cell r="DI1231">
            <v>-0.96487091999999564</v>
          </cell>
          <cell r="DJ1231">
            <v>-49.495035530000052</v>
          </cell>
          <cell r="DK1231">
            <v>-0.33631527000000006</v>
          </cell>
          <cell r="DL1231">
            <v>47.701349629999982</v>
          </cell>
          <cell r="DM1231">
            <v>13.951449609999599</v>
          </cell>
          <cell r="DN1231">
            <v>0.8067925700000842</v>
          </cell>
          <cell r="DO1231">
            <v>0</v>
          </cell>
          <cell r="DP1231">
            <v>-9.2838055199999303</v>
          </cell>
          <cell r="DQ1231">
            <v>-26.678850000000011</v>
          </cell>
          <cell r="DR1231">
            <v>-233.9752023100009</v>
          </cell>
          <cell r="DS1231">
            <v>-46.929420069999935</v>
          </cell>
          <cell r="DT1231">
            <v>-5.2966682299997956</v>
          </cell>
          <cell r="DU1231">
            <v>-9.3184499999999844</v>
          </cell>
          <cell r="DV1231">
            <v>-69.223477849999938</v>
          </cell>
          <cell r="DW1231">
            <v>-30.697144759999958</v>
          </cell>
          <cell r="DX1231">
            <v>19.457242729999962</v>
          </cell>
          <cell r="DY1231">
            <v>-18.339320350000037</v>
          </cell>
          <cell r="DZ1231">
            <v>0</v>
          </cell>
          <cell r="EA1231">
            <v>-26.743180049999864</v>
          </cell>
          <cell r="EB1231">
            <v>12.234844049999992</v>
          </cell>
          <cell r="EC1231">
            <v>-34.74874806999992</v>
          </cell>
          <cell r="ED1231">
            <v>-24.370879710000281</v>
          </cell>
          <cell r="EE1231">
            <v>-101.8586632100014</v>
          </cell>
          <cell r="EF1231">
            <v>0</v>
          </cell>
          <cell r="EG1231">
            <v>-0.40676719000020967</v>
          </cell>
          <cell r="EH1231">
            <v>-8.388578900000013</v>
          </cell>
          <cell r="EI1231">
            <v>0</v>
          </cell>
          <cell r="EJ1231">
            <v>-4.2951980100000355</v>
          </cell>
          <cell r="EK1231">
            <v>-7.0881565000000819</v>
          </cell>
          <cell r="EL1231">
            <v>-9.2011670500000946</v>
          </cell>
          <cell r="EM1231">
            <v>-21.371414719999848</v>
          </cell>
          <cell r="EN1231">
            <v>0</v>
          </cell>
          <cell r="EO1231">
            <v>-24.428530839999894</v>
          </cell>
          <cell r="EP1231">
            <v>0</v>
          </cell>
          <cell r="EQ1231">
            <v>-26.678850000000011</v>
          </cell>
          <cell r="ER1231">
            <v>-58.777296000000206</v>
          </cell>
          <cell r="ES1231">
            <v>22.333323609999979</v>
          </cell>
          <cell r="ET1231">
            <v>-17.360399999999572</v>
          </cell>
          <cell r="EU1231">
            <v>0.50116710999999725</v>
          </cell>
          <cell r="EV1231">
            <v>-26.678849999999983</v>
          </cell>
          <cell r="EW1231">
            <v>4.6471293000000742</v>
          </cell>
          <cell r="EX1231">
            <v>26.111080459999812</v>
          </cell>
          <cell r="EY1231">
            <v>-6.1115326599998525</v>
          </cell>
          <cell r="EZ1231">
            <v>-49.222938480000266</v>
          </cell>
          <cell r="FA1231">
            <v>26.678850000000239</v>
          </cell>
          <cell r="FB1231">
            <v>0</v>
          </cell>
          <cell r="FC1231">
            <v>-1.2750010599999939</v>
          </cell>
          <cell r="FD1231">
            <v>-38.400124279999545</v>
          </cell>
          <cell r="FE1231">
            <v>-88.926916710002843</v>
          </cell>
          <cell r="FF1231">
            <v>-3.8893910000012966E-2</v>
          </cell>
          <cell r="FG1231">
            <v>-36.701165240000137</v>
          </cell>
          <cell r="FH1231">
            <v>-25.046295359999931</v>
          </cell>
          <cell r="FI1231">
            <v>70.403413589999957</v>
          </cell>
          <cell r="FJ1231">
            <v>-14.650691510000001</v>
          </cell>
          <cell r="FK1231">
            <v>-41.117596310000067</v>
          </cell>
          <cell r="FL1231">
            <v>-9.4863730300000384</v>
          </cell>
          <cell r="FM1231">
            <v>-0.53153448999955799</v>
          </cell>
          <cell r="FN1231">
            <v>6.5044749999742635E-2</v>
          </cell>
          <cell r="FO1231">
            <v>3.8035659299999764</v>
          </cell>
          <cell r="FP1231">
            <v>-2.4978337799998371</v>
          </cell>
          <cell r="FQ1231">
            <v>-33.128557349999937</v>
          </cell>
          <cell r="FR1231">
            <v>-125.67724510000153</v>
          </cell>
          <cell r="FS1231">
            <v>-1.6040814899999418</v>
          </cell>
          <cell r="FT1231">
            <v>9.3184499999993022</v>
          </cell>
          <cell r="FU1231">
            <v>-3.5509507099999382</v>
          </cell>
          <cell r="FV1231">
            <v>53.349313600000016</v>
          </cell>
          <cell r="FW1231">
            <v>-53.305879519999962</v>
          </cell>
          <cell r="FX1231">
            <v>24.951918319999976</v>
          </cell>
          <cell r="FY1231">
            <v>-72.533343569999943</v>
          </cell>
          <cell r="FZ1231">
            <v>-103.12272200999951</v>
          </cell>
          <cell r="GA1231">
            <v>18.32143893000034</v>
          </cell>
          <cell r="GB1231">
            <v>26.678849999999983</v>
          </cell>
          <cell r="GC1231">
            <v>-6.8198386500000652</v>
          </cell>
          <cell r="GD1231">
            <v>-17.360400000000027</v>
          </cell>
          <cell r="GE1231">
            <v>-79.93051540000306</v>
          </cell>
          <cell r="GF1231">
            <v>25.559538520000046</v>
          </cell>
          <cell r="GG1231">
            <v>9.5113308200002393</v>
          </cell>
          <cell r="GH1231">
            <v>-4.9863510599998335</v>
          </cell>
          <cell r="GI1231">
            <v>-12.794336429999817</v>
          </cell>
          <cell r="GJ1231">
            <v>-56.485814790000063</v>
          </cell>
          <cell r="GK1231">
            <v>141.31527839</v>
          </cell>
          <cell r="GL1231">
            <v>33.809730469999977</v>
          </cell>
          <cell r="GM1231">
            <v>-143.58317209000006</v>
          </cell>
          <cell r="GN1231">
            <v>0</v>
          </cell>
          <cell r="GO1231">
            <v>-51.430147190000071</v>
          </cell>
          <cell r="GP1231">
            <v>5.8322764399999869</v>
          </cell>
          <cell r="GQ1231">
            <v>-26.678848479999942</v>
          </cell>
          <cell r="GR1231">
            <v>0</v>
          </cell>
          <cell r="GS1231">
            <v>0</v>
          </cell>
          <cell r="GT1231">
            <v>0</v>
          </cell>
          <cell r="GU1231">
            <v>0</v>
          </cell>
          <cell r="GV1231">
            <v>0</v>
          </cell>
          <cell r="GW1231">
            <v>0</v>
          </cell>
          <cell r="GX1231">
            <v>0</v>
          </cell>
          <cell r="GY1231">
            <v>0</v>
          </cell>
          <cell r="GZ1231">
            <v>0</v>
          </cell>
          <cell r="HA1231">
            <v>0</v>
          </cell>
          <cell r="HB1231">
            <v>0</v>
          </cell>
          <cell r="HC1231">
            <v>0</v>
          </cell>
          <cell r="HD1231">
            <v>0</v>
          </cell>
          <cell r="HE1231">
            <v>0</v>
          </cell>
          <cell r="HF1231">
            <v>0</v>
          </cell>
          <cell r="HG1231">
            <v>0</v>
          </cell>
          <cell r="HH1231">
            <v>0</v>
          </cell>
          <cell r="HI1231">
            <v>0</v>
          </cell>
          <cell r="HJ1231">
            <v>0</v>
          </cell>
          <cell r="HK1231">
            <v>0</v>
          </cell>
          <cell r="HL1231">
            <v>0</v>
          </cell>
          <cell r="HM1231">
            <v>0</v>
          </cell>
          <cell r="HN1231">
            <v>0</v>
          </cell>
          <cell r="HO1231">
            <v>0</v>
          </cell>
          <cell r="HP1231">
            <v>0</v>
          </cell>
          <cell r="HQ1231">
            <v>0</v>
          </cell>
          <cell r="HR1231">
            <v>0</v>
          </cell>
          <cell r="HS1231">
            <v>0</v>
          </cell>
          <cell r="HT1231">
            <v>0</v>
          </cell>
          <cell r="HU1231">
            <v>0</v>
          </cell>
          <cell r="HV1231">
            <v>0</v>
          </cell>
          <cell r="HW1231">
            <v>0</v>
          </cell>
          <cell r="HX1231">
            <v>0</v>
          </cell>
          <cell r="HY1231">
            <v>0</v>
          </cell>
          <cell r="HZ1231">
            <v>0</v>
          </cell>
          <cell r="IA1231">
            <v>0</v>
          </cell>
          <cell r="IB1231">
            <v>0</v>
          </cell>
          <cell r="IC1231">
            <v>0</v>
          </cell>
          <cell r="ID1231">
            <v>0</v>
          </cell>
          <cell r="IE1231">
            <v>0</v>
          </cell>
          <cell r="IF1231">
            <v>0</v>
          </cell>
          <cell r="IG1231">
            <v>0</v>
          </cell>
          <cell r="IH1231">
            <v>0</v>
          </cell>
          <cell r="II1231">
            <v>0</v>
          </cell>
          <cell r="IJ1231">
            <v>0</v>
          </cell>
          <cell r="IK1231">
            <v>0</v>
          </cell>
          <cell r="IL1231">
            <v>0</v>
          </cell>
          <cell r="IM1231">
            <v>0</v>
          </cell>
          <cell r="IN1231">
            <v>0</v>
          </cell>
          <cell r="IO1231">
            <v>0</v>
          </cell>
          <cell r="IP1231">
            <v>0</v>
          </cell>
          <cell r="IQ1231">
            <v>0</v>
          </cell>
          <cell r="IR1231">
            <v>0</v>
          </cell>
          <cell r="IS1231">
            <v>0</v>
          </cell>
          <cell r="IT1231">
            <v>0</v>
          </cell>
          <cell r="IU1231">
            <v>0</v>
          </cell>
          <cell r="IV1231">
            <v>0</v>
          </cell>
          <cell r="IW1231">
            <v>0</v>
          </cell>
          <cell r="IX1231">
            <v>0</v>
          </cell>
          <cell r="IY1231">
            <v>0</v>
          </cell>
          <cell r="IZ1231">
            <v>0</v>
          </cell>
          <cell r="JA1231">
            <v>0</v>
          </cell>
          <cell r="JB1231">
            <v>0</v>
          </cell>
          <cell r="JC1231">
            <v>0</v>
          </cell>
          <cell r="JD1231">
            <v>0</v>
          </cell>
          <cell r="JE1231">
            <v>0</v>
          </cell>
          <cell r="JF1231">
            <v>0</v>
          </cell>
          <cell r="JG1231">
            <v>0</v>
          </cell>
          <cell r="JH1231">
            <v>0</v>
          </cell>
          <cell r="JI1231">
            <v>0</v>
          </cell>
          <cell r="JJ1231">
            <v>0</v>
          </cell>
          <cell r="JK1231">
            <v>0</v>
          </cell>
          <cell r="JL1231">
            <v>0</v>
          </cell>
          <cell r="JM1231">
            <v>0</v>
          </cell>
          <cell r="JN1231">
            <v>0</v>
          </cell>
          <cell r="JO1231">
            <v>0</v>
          </cell>
          <cell r="JP1231">
            <v>0</v>
          </cell>
          <cell r="JQ1231">
            <v>0</v>
          </cell>
        </row>
        <row r="1232">
          <cell r="D1232" t="str">
            <v>GCV.EX.UTN._.___.Naughton 3</v>
          </cell>
          <cell r="F1232">
            <v>126.80625082999904</v>
          </cell>
          <cell r="G1232">
            <v>123.59269381000013</v>
          </cell>
          <cell r="H1232">
            <v>37.945634590003465</v>
          </cell>
          <cell r="I1232">
            <v>68.44496462999814</v>
          </cell>
          <cell r="J1232">
            <v>-36.287494510001125</v>
          </cell>
          <cell r="K1232">
            <v>54.652297309999994</v>
          </cell>
          <cell r="L1232">
            <v>175.72718759999771</v>
          </cell>
          <cell r="M1232">
            <v>604.39175534999958</v>
          </cell>
          <cell r="N1232">
            <v>-81.33578425000087</v>
          </cell>
          <cell r="O1232">
            <v>160.16357830999914</v>
          </cell>
          <cell r="P1232">
            <v>4.7647226400004001</v>
          </cell>
          <cell r="Q1232">
            <v>-16.107114270000238</v>
          </cell>
          <cell r="R1232">
            <v>-562.97694215999218</v>
          </cell>
          <cell r="S1232">
            <v>-89.834353090003788</v>
          </cell>
          <cell r="T1232">
            <v>-18.153045330003806</v>
          </cell>
          <cell r="U1232">
            <v>43.071692129997246</v>
          </cell>
          <cell r="V1232">
            <v>-197.40507974999491</v>
          </cell>
          <cell r="W1232">
            <v>-63.677507350002998</v>
          </cell>
          <cell r="X1232">
            <v>-203.97094852000009</v>
          </cell>
          <cell r="Y1232">
            <v>-68.933220490009262</v>
          </cell>
          <cell r="Z1232">
            <v>-639.4986661699877</v>
          </cell>
          <cell r="AA1232">
            <v>-144.09704690000581</v>
          </cell>
          <cell r="AB1232">
            <v>290.01552113999969</v>
          </cell>
          <cell r="AC1232">
            <v>28.591901749996396</v>
          </cell>
          <cell r="AD1232">
            <v>500.91381042000012</v>
          </cell>
          <cell r="AE1232">
            <v>-3475.5654881400405</v>
          </cell>
          <cell r="AF1232">
            <v>138.93609043999959</v>
          </cell>
          <cell r="AG1232">
            <v>166.80289495999841</v>
          </cell>
          <cell r="AH1232">
            <v>-211.43604200000482</v>
          </cell>
          <cell r="AI1232">
            <v>105.10815207000269</v>
          </cell>
          <cell r="AJ1232">
            <v>-401.44184257000597</v>
          </cell>
          <cell r="AK1232">
            <v>-394.30090734999612</v>
          </cell>
          <cell r="AL1232">
            <v>-432.17233035999379</v>
          </cell>
          <cell r="AM1232">
            <v>-1845.7796376600163</v>
          </cell>
          <cell r="AN1232">
            <v>-828.24746475000939</v>
          </cell>
          <cell r="AO1232">
            <v>701.64379507000012</v>
          </cell>
          <cell r="AP1232">
            <v>-481.83271735999369</v>
          </cell>
          <cell r="AQ1232">
            <v>7.1545213700010208</v>
          </cell>
          <cell r="AR1232">
            <v>-4277.6505192900659</v>
          </cell>
          <cell r="AS1232">
            <v>-275.48005331000059</v>
          </cell>
          <cell r="AT1232">
            <v>104.49249047000012</v>
          </cell>
          <cell r="AU1232">
            <v>-34.5599376299906</v>
          </cell>
          <cell r="AV1232">
            <v>-112.3600162500079</v>
          </cell>
          <cell r="AW1232">
            <v>-598.43184710999776</v>
          </cell>
          <cell r="AX1232">
            <v>-268.98330786000588</v>
          </cell>
          <cell r="AY1232">
            <v>-1235.8236517599871</v>
          </cell>
          <cell r="AZ1232">
            <v>-1383.8229692500172</v>
          </cell>
          <cell r="BA1232">
            <v>-176.72226784999657</v>
          </cell>
          <cell r="BB1232">
            <v>131.66797782000322</v>
          </cell>
          <cell r="BC1232">
            <v>18.634012349997647</v>
          </cell>
          <cell r="BD1232">
            <v>-446.26094890999957</v>
          </cell>
          <cell r="BE1232">
            <v>-1037.3724606499309</v>
          </cell>
          <cell r="BF1232">
            <v>148.50034718999905</v>
          </cell>
          <cell r="BG1232">
            <v>154.48800208000102</v>
          </cell>
          <cell r="BH1232">
            <v>545.09064993999709</v>
          </cell>
          <cell r="BI1232">
            <v>0</v>
          </cell>
          <cell r="BJ1232">
            <v>351.6421815499998</v>
          </cell>
          <cell r="BK1232">
            <v>-304.49819955999919</v>
          </cell>
          <cell r="BL1232">
            <v>-433.27336998001556</v>
          </cell>
          <cell r="BM1232">
            <v>-877.00901765997696</v>
          </cell>
          <cell r="BN1232">
            <v>38.57079115000306</v>
          </cell>
          <cell r="BO1232">
            <v>8.8104307200001131</v>
          </cell>
          <cell r="BP1232">
            <v>-321.10600800000248</v>
          </cell>
          <cell r="BQ1232">
            <v>-348.58826808000231</v>
          </cell>
          <cell r="BR1232">
            <v>-1154.7834482899925</v>
          </cell>
          <cell r="BS1232">
            <v>32.992447680000623</v>
          </cell>
          <cell r="BT1232">
            <v>-61.436763699999574</v>
          </cell>
          <cell r="BU1232">
            <v>21.084275229999548</v>
          </cell>
          <cell r="BV1232">
            <v>-38.691894139999931</v>
          </cell>
          <cell r="BW1232">
            <v>-291.61112348999814</v>
          </cell>
          <cell r="BX1232">
            <v>-92.350556080004026</v>
          </cell>
          <cell r="BY1232">
            <v>-25.416835859999992</v>
          </cell>
          <cell r="BZ1232">
            <v>197.82399105999502</v>
          </cell>
          <cell r="CA1232">
            <v>-259.83959537999544</v>
          </cell>
          <cell r="CB1232">
            <v>310.51087433000066</v>
          </cell>
          <cell r="CC1232">
            <v>-108.23039996000261</v>
          </cell>
          <cell r="CD1232">
            <v>-839.61786797999957</v>
          </cell>
          <cell r="CE1232">
            <v>-468.22412189998431</v>
          </cell>
          <cell r="CF1232">
            <v>3.7697199995818664E-3</v>
          </cell>
          <cell r="CG1232">
            <v>87.966814540000996</v>
          </cell>
          <cell r="CH1232">
            <v>-377.69356295000034</v>
          </cell>
          <cell r="CI1232">
            <v>37.567144860000553</v>
          </cell>
          <cell r="CJ1232">
            <v>-174.52177628000209</v>
          </cell>
          <cell r="CK1232">
            <v>40.150315610000689</v>
          </cell>
          <cell r="CL1232">
            <v>-58.63254379999853</v>
          </cell>
          <cell r="CM1232">
            <v>-166.0620034700114</v>
          </cell>
          <cell r="CN1232">
            <v>193.42140977000236</v>
          </cell>
          <cell r="CO1232">
            <v>-14.651599569999235</v>
          </cell>
          <cell r="CP1232">
            <v>-73.584121009997034</v>
          </cell>
          <cell r="CQ1232">
            <v>37.812030679997406</v>
          </cell>
          <cell r="CR1232">
            <v>581.60881593000522</v>
          </cell>
          <cell r="CS1232">
            <v>0</v>
          </cell>
          <cell r="CT1232">
            <v>-254.14500857999974</v>
          </cell>
          <cell r="CU1232">
            <v>-217.23834503999933</v>
          </cell>
          <cell r="CV1232">
            <v>-151.44268072999995</v>
          </cell>
          <cell r="CW1232">
            <v>-29.758734049999475</v>
          </cell>
          <cell r="CX1232">
            <v>-30.891300000000001</v>
          </cell>
          <cell r="CY1232">
            <v>-239.37592395999991</v>
          </cell>
          <cell r="CZ1232">
            <v>348.04795326000021</v>
          </cell>
          <cell r="DA1232">
            <v>983.89067523999893</v>
          </cell>
          <cell r="DB1232">
            <v>179.01790000000005</v>
          </cell>
          <cell r="DC1232">
            <v>-35.086387769999419</v>
          </cell>
          <cell r="DD1232">
            <v>28.59066756</v>
          </cell>
          <cell r="DE1232">
            <v>885.79904388999421</v>
          </cell>
          <cell r="DF1232">
            <v>0</v>
          </cell>
          <cell r="DG1232">
            <v>146.4845881400006</v>
          </cell>
          <cell r="DH1232">
            <v>-260.19423842999913</v>
          </cell>
          <cell r="DI1232">
            <v>2.447425310000007</v>
          </cell>
          <cell r="DJ1232">
            <v>0</v>
          </cell>
          <cell r="DK1232">
            <v>164.09981173000006</v>
          </cell>
          <cell r="DL1232">
            <v>152.2559088299995</v>
          </cell>
          <cell r="DM1232">
            <v>851.8150788399962</v>
          </cell>
          <cell r="DN1232">
            <v>223.17368992999945</v>
          </cell>
          <cell r="DO1232">
            <v>30.900686680000021</v>
          </cell>
          <cell r="DP1232">
            <v>-280.83890553999959</v>
          </cell>
          <cell r="DQ1232">
            <v>-144.34500159999996</v>
          </cell>
          <cell r="DR1232">
            <v>1345.0387843999924</v>
          </cell>
          <cell r="DS1232">
            <v>7.0679305999999968</v>
          </cell>
          <cell r="DT1232">
            <v>385.29356067000072</v>
          </cell>
          <cell r="DU1232">
            <v>-77.782778839999992</v>
          </cell>
          <cell r="DV1232">
            <v>232.34822768999948</v>
          </cell>
          <cell r="DW1232">
            <v>-57.01710507999951</v>
          </cell>
          <cell r="DX1232">
            <v>273.08547940000005</v>
          </cell>
          <cell r="DY1232">
            <v>143.72906371999989</v>
          </cell>
          <cell r="DZ1232">
            <v>1594.1642172100037</v>
          </cell>
          <cell r="EA1232">
            <v>-400.4179603700004</v>
          </cell>
          <cell r="EB1232">
            <v>-31.094758820000038</v>
          </cell>
          <cell r="EC1232">
            <v>-592.78764659999933</v>
          </cell>
          <cell r="ED1232">
            <v>-131.54944518000013</v>
          </cell>
          <cell r="EE1232">
            <v>1621.4024145299991</v>
          </cell>
          <cell r="EF1232">
            <v>30.891299999999994</v>
          </cell>
          <cell r="EG1232">
            <v>-85.070801670000492</v>
          </cell>
          <cell r="EH1232">
            <v>-45.379525799999783</v>
          </cell>
          <cell r="EI1232">
            <v>214.53930518000016</v>
          </cell>
          <cell r="EJ1232">
            <v>26.683235589999867</v>
          </cell>
          <cell r="EK1232">
            <v>515.40377383999976</v>
          </cell>
          <cell r="EL1232">
            <v>-8.5394169099999999</v>
          </cell>
          <cell r="EM1232">
            <v>262.30139795999821</v>
          </cell>
          <cell r="EN1232">
            <v>550.08869818999938</v>
          </cell>
          <cell r="EO1232">
            <v>63.128613109999947</v>
          </cell>
          <cell r="EP1232">
            <v>-18.812127700000474</v>
          </cell>
          <cell r="EQ1232">
            <v>116.16796273999995</v>
          </cell>
          <cell r="ER1232">
            <v>1562.547722030009</v>
          </cell>
          <cell r="ES1232">
            <v>-105.31172820999973</v>
          </cell>
          <cell r="ET1232">
            <v>381.66635014000167</v>
          </cell>
          <cell r="EU1232">
            <v>30.204139490000671</v>
          </cell>
          <cell r="EV1232">
            <v>-28.285060440000052</v>
          </cell>
          <cell r="EW1232">
            <v>252.58588364999923</v>
          </cell>
          <cell r="EX1232">
            <v>243.76713529000017</v>
          </cell>
          <cell r="EY1232">
            <v>-123.45664098999987</v>
          </cell>
          <cell r="EZ1232">
            <v>1211.1671571700026</v>
          </cell>
          <cell r="FA1232">
            <v>26.612713509998684</v>
          </cell>
          <cell r="FB1232">
            <v>-44.82246390000001</v>
          </cell>
          <cell r="FC1232">
            <v>-229.90593825999986</v>
          </cell>
          <cell r="FD1232">
            <v>-51.673825420000185</v>
          </cell>
          <cell r="FE1232">
            <v>817.20709137999802</v>
          </cell>
          <cell r="FF1232">
            <v>0</v>
          </cell>
          <cell r="FG1232">
            <v>0</v>
          </cell>
          <cell r="FH1232">
            <v>-73.330045150001752</v>
          </cell>
          <cell r="FI1232">
            <v>0</v>
          </cell>
          <cell r="FJ1232">
            <v>151.25886301999981</v>
          </cell>
          <cell r="FK1232">
            <v>0</v>
          </cell>
          <cell r="FL1232">
            <v>231.62451048000048</v>
          </cell>
          <cell r="FM1232">
            <v>1058.3704498799998</v>
          </cell>
          <cell r="FN1232">
            <v>-368.3578474900014</v>
          </cell>
          <cell r="FO1232">
            <v>-172.47134720000003</v>
          </cell>
          <cell r="FP1232">
            <v>-175.74368831000038</v>
          </cell>
          <cell r="FQ1232">
            <v>165.85619615000007</v>
          </cell>
          <cell r="FR1232">
            <v>747.6382176299885</v>
          </cell>
          <cell r="FS1232">
            <v>-23.823369400000033</v>
          </cell>
          <cell r="FT1232">
            <v>141.68475054999999</v>
          </cell>
          <cell r="FU1232">
            <v>-62.701159659999576</v>
          </cell>
          <cell r="FV1232">
            <v>24.36257138000002</v>
          </cell>
          <cell r="FW1232">
            <v>87.098764239999582</v>
          </cell>
          <cell r="FX1232">
            <v>-9.8055966399999992</v>
          </cell>
          <cell r="FY1232">
            <v>214.60042853000027</v>
          </cell>
          <cell r="FZ1232">
            <v>-139.08015574999808</v>
          </cell>
          <cell r="GA1232">
            <v>1018.5340132700012</v>
          </cell>
          <cell r="GB1232">
            <v>-172.36265851999997</v>
          </cell>
          <cell r="GC1232">
            <v>-107.90711864999957</v>
          </cell>
          <cell r="GD1232">
            <v>-222.96225172000004</v>
          </cell>
          <cell r="GE1232">
            <v>-227.2669349699936</v>
          </cell>
          <cell r="GF1232">
            <v>7.0679306000000111</v>
          </cell>
          <cell r="GG1232">
            <v>185.20677238000053</v>
          </cell>
          <cell r="GH1232">
            <v>20.470213020001211</v>
          </cell>
          <cell r="GI1232">
            <v>-73.918834610000033</v>
          </cell>
          <cell r="GJ1232">
            <v>-200.18284616000028</v>
          </cell>
          <cell r="GK1232">
            <v>-206.6049984</v>
          </cell>
          <cell r="GL1232">
            <v>270.48401936999983</v>
          </cell>
          <cell r="GM1232">
            <v>15.411725389998537</v>
          </cell>
          <cell r="GN1232">
            <v>45.480179460000727</v>
          </cell>
          <cell r="GO1232">
            <v>0</v>
          </cell>
          <cell r="GP1232">
            <v>-13.570494300000064</v>
          </cell>
          <cell r="GQ1232">
            <v>-277.11060171999998</v>
          </cell>
          <cell r="GR1232">
            <v>625.18873769999846</v>
          </cell>
          <cell r="GS1232">
            <v>-2.0755412700000022</v>
          </cell>
          <cell r="GT1232">
            <v>98.204017029999704</v>
          </cell>
          <cell r="GU1232">
            <v>8.5544809799998802</v>
          </cell>
          <cell r="GV1232">
            <v>70.002762159999975</v>
          </cell>
          <cell r="GW1232">
            <v>15.679695169999832</v>
          </cell>
          <cell r="GX1232">
            <v>-114.02834151000002</v>
          </cell>
          <cell r="GY1232">
            <v>0.47463489000000436</v>
          </cell>
          <cell r="GZ1232">
            <v>386.91400481999881</v>
          </cell>
          <cell r="HA1232">
            <v>150.14169890999938</v>
          </cell>
          <cell r="HB1232">
            <v>0</v>
          </cell>
          <cell r="HC1232">
            <v>-17.838216750000356</v>
          </cell>
          <cell r="HD1232">
            <v>29.159543270000029</v>
          </cell>
          <cell r="HE1232">
            <v>1130.7893467700087</v>
          </cell>
          <cell r="HF1232">
            <v>21.974477199999988</v>
          </cell>
          <cell r="HG1232">
            <v>98.837690509999447</v>
          </cell>
          <cell r="HH1232">
            <v>5.1936520500000825</v>
          </cell>
          <cell r="HI1232">
            <v>14.726409250000017</v>
          </cell>
          <cell r="HJ1232">
            <v>0</v>
          </cell>
          <cell r="HK1232">
            <v>-80.27248998999994</v>
          </cell>
          <cell r="HL1232">
            <v>26.089844779999794</v>
          </cell>
          <cell r="HM1232">
            <v>897.37491941000371</v>
          </cell>
          <cell r="HN1232">
            <v>136.76831584000001</v>
          </cell>
          <cell r="HO1232">
            <v>0.21397288000000714</v>
          </cell>
          <cell r="HP1232">
            <v>-29.346627949999402</v>
          </cell>
          <cell r="HQ1232">
            <v>39.229182789999868</v>
          </cell>
          <cell r="HR1232">
            <v>1134.0722668900016</v>
          </cell>
          <cell r="HS1232">
            <v>0</v>
          </cell>
          <cell r="HT1232">
            <v>3.5137380799999995</v>
          </cell>
          <cell r="HU1232">
            <v>101.06565478999892</v>
          </cell>
          <cell r="HV1232">
            <v>15.570098389999657</v>
          </cell>
          <cell r="HW1232">
            <v>4.9767868499998258</v>
          </cell>
          <cell r="HX1232">
            <v>0</v>
          </cell>
          <cell r="HY1232">
            <v>-17.145272950000049</v>
          </cell>
          <cell r="HZ1232">
            <v>931.1396349600036</v>
          </cell>
          <cell r="IA1232">
            <v>123.04914797000129</v>
          </cell>
          <cell r="IB1232">
            <v>0</v>
          </cell>
          <cell r="IC1232">
            <v>-60.770238749999862</v>
          </cell>
          <cell r="ID1232">
            <v>32.672717550000002</v>
          </cell>
          <cell r="IE1232">
            <v>2199.1225322900282</v>
          </cell>
          <cell r="IF1232">
            <v>106.08121568000024</v>
          </cell>
          <cell r="IG1232">
            <v>149.25370717000078</v>
          </cell>
          <cell r="IH1232">
            <v>48.643968420001329</v>
          </cell>
          <cell r="II1232">
            <v>15.983192709999685</v>
          </cell>
          <cell r="IJ1232">
            <v>67.983726690000367</v>
          </cell>
          <cell r="IK1232">
            <v>7.525597960000141</v>
          </cell>
          <cell r="IL1232">
            <v>143.81267484000091</v>
          </cell>
          <cell r="IM1232">
            <v>1153.6750369999936</v>
          </cell>
          <cell r="IN1232">
            <v>334.8140468499987</v>
          </cell>
          <cell r="IO1232">
            <v>0.74569105999989915</v>
          </cell>
          <cell r="IP1232">
            <v>-15.92709995000223</v>
          </cell>
          <cell r="IQ1232">
            <v>186.53077386000405</v>
          </cell>
          <cell r="IR1232">
            <v>3784.6957086799957</v>
          </cell>
          <cell r="IS1232">
            <v>143.59091108999928</v>
          </cell>
          <cell r="IT1232">
            <v>335.45312741000453</v>
          </cell>
          <cell r="IU1232">
            <v>290.64706212999954</v>
          </cell>
          <cell r="IV1232">
            <v>26.719433780000031</v>
          </cell>
          <cell r="IW1232">
            <v>100.02053717000035</v>
          </cell>
          <cell r="IX1232">
            <v>0</v>
          </cell>
          <cell r="IY1232">
            <v>36.260836640000889</v>
          </cell>
          <cell r="IZ1232">
            <v>2427.0701545300108</v>
          </cell>
          <cell r="JA1232">
            <v>242.64668058999814</v>
          </cell>
          <cell r="JB1232">
            <v>1.336700610000662</v>
          </cell>
          <cell r="JC1232">
            <v>-209.22635794999951</v>
          </cell>
          <cell r="JD1232">
            <v>390.17662268000095</v>
          </cell>
          <cell r="JE1232">
            <v>4464.550412859986</v>
          </cell>
          <cell r="JF1232">
            <v>-53.880842499999744</v>
          </cell>
          <cell r="JG1232">
            <v>863.03665202999764</v>
          </cell>
          <cell r="JH1232">
            <v>846.20638597000016</v>
          </cell>
          <cell r="JI1232">
            <v>0</v>
          </cell>
          <cell r="JJ1232">
            <v>9.8959796699999991</v>
          </cell>
          <cell r="JK1232">
            <v>0</v>
          </cell>
          <cell r="JL1232">
            <v>-512.61115134999909</v>
          </cell>
          <cell r="JM1232">
            <v>1780.7060452100013</v>
          </cell>
          <cell r="JN1232">
            <v>596.05812824999884</v>
          </cell>
          <cell r="JO1232">
            <v>1.9462284000001091</v>
          </cell>
          <cell r="JP1232">
            <v>-184.06321516000025</v>
          </cell>
          <cell r="JQ1232">
            <v>1117.2562023400023</v>
          </cell>
        </row>
        <row r="1233">
          <cell r="D1233" t="str">
            <v>GCV.EX.UTN._.___.Naughton 3 OR</v>
          </cell>
          <cell r="F1233">
            <v>-124.11744194999983</v>
          </cell>
          <cell r="G1233">
            <v>-123.59269382999992</v>
          </cell>
          <cell r="H1233">
            <v>-42.032184650001909</v>
          </cell>
          <cell r="I1233">
            <v>-109.19567512999856</v>
          </cell>
          <cell r="J1233">
            <v>36.28749451999829</v>
          </cell>
          <cell r="K1233">
            <v>95.735889440000392</v>
          </cell>
          <cell r="L1233">
            <v>-203.70481166999798</v>
          </cell>
          <cell r="M1233">
            <v>-604.39175536999937</v>
          </cell>
          <cell r="N1233">
            <v>81.33578425000087</v>
          </cell>
          <cell r="O1233">
            <v>-147.20899081000061</v>
          </cell>
          <cell r="P1233">
            <v>11.480616629997712</v>
          </cell>
          <cell r="Q1233">
            <v>16.10711424999954</v>
          </cell>
          <cell r="R1233">
            <v>-563.62989012998878</v>
          </cell>
          <cell r="S1233">
            <v>114.79884085999902</v>
          </cell>
          <cell r="T1233">
            <v>31.703337380001358</v>
          </cell>
          <cell r="U1233">
            <v>117.05655772000136</v>
          </cell>
          <cell r="V1233">
            <v>-124.83872162999614</v>
          </cell>
          <cell r="W1233">
            <v>-145.18889688999843</v>
          </cell>
          <cell r="X1233">
            <v>38.558030820002386</v>
          </cell>
          <cell r="Y1233">
            <v>-153.5298612000006</v>
          </cell>
          <cell r="Z1233">
            <v>-415.48531358999753</v>
          </cell>
          <cell r="AA1233">
            <v>83.9211950300014</v>
          </cell>
          <cell r="AB1233">
            <v>-259.81279664999965</v>
          </cell>
          <cell r="AC1233">
            <v>46.593658020001385</v>
          </cell>
          <cell r="AD1233">
            <v>102.59407999999939</v>
          </cell>
          <cell r="AE1233">
            <v>-1220.7438622499612</v>
          </cell>
          <cell r="AF1233">
            <v>-113.36703239999952</v>
          </cell>
          <cell r="AG1233">
            <v>-302.22157660000062</v>
          </cell>
          <cell r="AH1233">
            <v>4.78608751000138</v>
          </cell>
          <cell r="AI1233">
            <v>-366.77367540999876</v>
          </cell>
          <cell r="AJ1233">
            <v>-180.17534416999843</v>
          </cell>
          <cell r="AK1233">
            <v>84.108837170001607</v>
          </cell>
          <cell r="AL1233">
            <v>-333.75676882999687</v>
          </cell>
          <cell r="AM1233">
            <v>-303.8809306799958</v>
          </cell>
          <cell r="AN1233">
            <v>-11.117114420001599</v>
          </cell>
          <cell r="AO1233">
            <v>13.677652519998446</v>
          </cell>
          <cell r="AP1233">
            <v>192.07411259000037</v>
          </cell>
          <cell r="AQ1233">
            <v>95.901890469999671</v>
          </cell>
          <cell r="AR1233">
            <v>-1692.454914610018</v>
          </cell>
          <cell r="AS1233">
            <v>249.66820566999991</v>
          </cell>
          <cell r="AT1233">
            <v>-36.596009410000079</v>
          </cell>
          <cell r="AU1233">
            <v>-6.2711061999962112</v>
          </cell>
          <cell r="AV1233">
            <v>-200.64963083000293</v>
          </cell>
          <cell r="AW1233">
            <v>-167.99852877999729</v>
          </cell>
          <cell r="AX1233">
            <v>-91.86230753000018</v>
          </cell>
          <cell r="AY1233">
            <v>-652.94908948000375</v>
          </cell>
          <cell r="AZ1233">
            <v>-149.31741175999923</v>
          </cell>
          <cell r="BA1233">
            <v>-661.64716963999672</v>
          </cell>
          <cell r="BB1233">
            <v>-8.4327878399999463</v>
          </cell>
          <cell r="BC1233">
            <v>-21.868058609999935</v>
          </cell>
          <cell r="BD1233">
            <v>55.468979799999943</v>
          </cell>
          <cell r="BE1233">
            <v>-344.87137197999982</v>
          </cell>
          <cell r="BF1233">
            <v>-51.704461879999599</v>
          </cell>
          <cell r="BG1233">
            <v>116.81797175000156</v>
          </cell>
          <cell r="BH1233">
            <v>50.343433019999793</v>
          </cell>
          <cell r="BI1233">
            <v>0</v>
          </cell>
          <cell r="BJ1233">
            <v>110.04835464999996</v>
          </cell>
          <cell r="BK1233">
            <v>-90.473946869999963</v>
          </cell>
          <cell r="BL1233">
            <v>-324.99977580000268</v>
          </cell>
          <cell r="BM1233">
            <v>-68.047015760006616</v>
          </cell>
          <cell r="BN1233">
            <v>-92.497392889999901</v>
          </cell>
          <cell r="BO1233">
            <v>19.772635479999735</v>
          </cell>
          <cell r="BP1233">
            <v>60.347673140000552</v>
          </cell>
          <cell r="BQ1233">
            <v>-74.47884681999858</v>
          </cell>
          <cell r="BR1233">
            <v>164.84544027998345</v>
          </cell>
          <cell r="BS1233">
            <v>-69.216771549999748</v>
          </cell>
          <cell r="BT1233">
            <v>17.861116680000123</v>
          </cell>
          <cell r="BU1233">
            <v>-52.457077989999561</v>
          </cell>
          <cell r="BV1233">
            <v>22.483682019999833</v>
          </cell>
          <cell r="BW1233">
            <v>-175.21097404999955</v>
          </cell>
          <cell r="BX1233">
            <v>88.761751920000279</v>
          </cell>
          <cell r="BY1233">
            <v>146.63436022999758</v>
          </cell>
          <cell r="BZ1233">
            <v>69.199553339996783</v>
          </cell>
          <cell r="CA1233">
            <v>-246.17302018000009</v>
          </cell>
          <cell r="CB1233">
            <v>1.2263070300004983</v>
          </cell>
          <cell r="CC1233">
            <v>125.03782370999943</v>
          </cell>
          <cell r="CD1233">
            <v>236.69868912000129</v>
          </cell>
          <cell r="CE1233">
            <v>742.82731596998929</v>
          </cell>
          <cell r="CF1233">
            <v>0</v>
          </cell>
          <cell r="CG1233">
            <v>-87.985623140000371</v>
          </cell>
          <cell r="CH1233">
            <v>377.42695279000145</v>
          </cell>
          <cell r="CI1233">
            <v>-0.94802579000088372</v>
          </cell>
          <cell r="CJ1233">
            <v>202.05503818000216</v>
          </cell>
          <cell r="CK1233">
            <v>-55.76432990999956</v>
          </cell>
          <cell r="CL1233">
            <v>248.2614295500025</v>
          </cell>
          <cell r="CM1233">
            <v>163.53787879999982</v>
          </cell>
          <cell r="CN1233">
            <v>-197.28394838000168</v>
          </cell>
          <cell r="CO1233">
            <v>86.946728859999439</v>
          </cell>
          <cell r="CP1233">
            <v>73.373196360000293</v>
          </cell>
          <cell r="CQ1233">
            <v>-66.791981349999332</v>
          </cell>
          <cell r="CR1233">
            <v>722.89534041999832</v>
          </cell>
          <cell r="CS1233">
            <v>0</v>
          </cell>
          <cell r="CT1233">
            <v>273.74047453999998</v>
          </cell>
          <cell r="CU1233">
            <v>311.3864921600001</v>
          </cell>
          <cell r="CV1233">
            <v>127.4571326400001</v>
          </cell>
          <cell r="CW1233">
            <v>97.542149759999802</v>
          </cell>
          <cell r="CX1233">
            <v>30.891300000000001</v>
          </cell>
          <cell r="CY1233">
            <v>358.98266697000008</v>
          </cell>
          <cell r="CZ1233">
            <v>137.03534917999923</v>
          </cell>
          <cell r="DA1233">
            <v>-728.92964854999991</v>
          </cell>
          <cell r="DB1233">
            <v>0</v>
          </cell>
          <cell r="DC1233">
            <v>114.78942371999995</v>
          </cell>
          <cell r="DD1233">
            <v>0</v>
          </cell>
          <cell r="DE1233">
            <v>5.9329536499999449</v>
          </cell>
          <cell r="DF1233">
            <v>0</v>
          </cell>
          <cell r="DG1233">
            <v>-25.842845080000018</v>
          </cell>
          <cell r="DH1233">
            <v>315.70245170999999</v>
          </cell>
          <cell r="DI1233">
            <v>0.51060000000001082</v>
          </cell>
          <cell r="DJ1233">
            <v>0</v>
          </cell>
          <cell r="DK1233">
            <v>120.37415928999999</v>
          </cell>
          <cell r="DL1233">
            <v>-132.09416658999996</v>
          </cell>
          <cell r="DM1233">
            <v>-683.81600958999979</v>
          </cell>
          <cell r="DN1233">
            <v>-2.7500657400000819</v>
          </cell>
          <cell r="DO1233">
            <v>-30.891300000000008</v>
          </cell>
          <cell r="DP1233">
            <v>270.78664132000006</v>
          </cell>
          <cell r="DQ1233">
            <v>173.95348833000003</v>
          </cell>
          <cell r="DR1233">
            <v>148.91552963999857</v>
          </cell>
          <cell r="DS1233">
            <v>0</v>
          </cell>
          <cell r="DT1233">
            <v>-349.5102429100001</v>
          </cell>
          <cell r="DU1233">
            <v>259.2158134500001</v>
          </cell>
          <cell r="DV1233">
            <v>-230.23730286</v>
          </cell>
          <cell r="DW1233">
            <v>60.689998629999764</v>
          </cell>
          <cell r="DX1233">
            <v>-223.9434942</v>
          </cell>
          <cell r="DY1233">
            <v>-92.092567590000044</v>
          </cell>
          <cell r="DZ1233">
            <v>-720.42282752999927</v>
          </cell>
          <cell r="EA1233">
            <v>663.91352711000002</v>
          </cell>
          <cell r="EB1233">
            <v>31.077184460000002</v>
          </cell>
          <cell r="EC1233">
            <v>588.54362006999997</v>
          </cell>
          <cell r="ED1233">
            <v>161.68182100999999</v>
          </cell>
          <cell r="EE1233">
            <v>183.72206753000137</v>
          </cell>
          <cell r="EF1233">
            <v>-30.891300000000001</v>
          </cell>
          <cell r="EG1233">
            <v>120.37419193000005</v>
          </cell>
          <cell r="EH1233">
            <v>64.902403039999967</v>
          </cell>
          <cell r="EI1233">
            <v>-35.012084749999758</v>
          </cell>
          <cell r="EJ1233">
            <v>16.926297670000025</v>
          </cell>
          <cell r="EK1233">
            <v>-468.52196975999999</v>
          </cell>
          <cell r="EL1233">
            <v>-60.936704379999981</v>
          </cell>
          <cell r="EM1233">
            <v>1001.5312400700004</v>
          </cell>
          <cell r="EN1233">
            <v>-284.48718255999984</v>
          </cell>
          <cell r="EO1233">
            <v>-62.973970479999963</v>
          </cell>
          <cell r="EP1233">
            <v>52.082299900000123</v>
          </cell>
          <cell r="EQ1233">
            <v>-129.27115315</v>
          </cell>
          <cell r="ER1233">
            <v>130.24567994000063</v>
          </cell>
          <cell r="ES1233">
            <v>189.86176586000011</v>
          </cell>
          <cell r="ET1233">
            <v>-409.93851882000035</v>
          </cell>
          <cell r="EU1233">
            <v>-7.068127350000168</v>
          </cell>
          <cell r="EV1233">
            <v>186.09790962999978</v>
          </cell>
          <cell r="EW1233">
            <v>-189.22583421000002</v>
          </cell>
          <cell r="EX1233">
            <v>-129.06381304999991</v>
          </cell>
          <cell r="EY1233">
            <v>129.22918248000002</v>
          </cell>
          <cell r="EZ1233">
            <v>-435.50031249000085</v>
          </cell>
          <cell r="FA1233">
            <v>318.57909230999985</v>
          </cell>
          <cell r="FB1233">
            <v>-30.891300000000001</v>
          </cell>
          <cell r="FC1233">
            <v>207.23274349000008</v>
          </cell>
          <cell r="FD1233">
            <v>300.93289208999994</v>
          </cell>
          <cell r="FE1233">
            <v>-500.32610613000088</v>
          </cell>
          <cell r="FF1233">
            <v>0</v>
          </cell>
          <cell r="FG1233">
            <v>0</v>
          </cell>
          <cell r="FH1233">
            <v>168.04600495</v>
          </cell>
          <cell r="FI1233">
            <v>0</v>
          </cell>
          <cell r="FJ1233">
            <v>-80.421149580000019</v>
          </cell>
          <cell r="FK1233">
            <v>0</v>
          </cell>
          <cell r="FL1233">
            <v>-126.13405821999999</v>
          </cell>
          <cell r="FM1233">
            <v>-952.65481352000006</v>
          </cell>
          <cell r="FN1233">
            <v>472.93079044000024</v>
          </cell>
          <cell r="FO1233">
            <v>-57.282763009999996</v>
          </cell>
          <cell r="FP1233">
            <v>165.75527872000009</v>
          </cell>
          <cell r="FQ1233">
            <v>-90.565395910000063</v>
          </cell>
          <cell r="FR1233">
            <v>351.92836960000022</v>
          </cell>
          <cell r="FS1233">
            <v>30.891300000000001</v>
          </cell>
          <cell r="FT1233">
            <v>-122.51659136999999</v>
          </cell>
          <cell r="FU1233">
            <v>151.33511915999998</v>
          </cell>
          <cell r="FV1233">
            <v>26.58596816000005</v>
          </cell>
          <cell r="FW1233">
            <v>35.558136839999975</v>
          </cell>
          <cell r="FX1233">
            <v>-30.891300000000001</v>
          </cell>
          <cell r="FY1233">
            <v>-160.12699508000003</v>
          </cell>
          <cell r="FZ1233">
            <v>642.51826599000015</v>
          </cell>
          <cell r="GA1233">
            <v>-902.23535029000004</v>
          </cell>
          <cell r="GB1233">
            <v>96.573715179999994</v>
          </cell>
          <cell r="GC1233">
            <v>156.92155102000009</v>
          </cell>
          <cell r="GD1233">
            <v>427.31454999000005</v>
          </cell>
          <cell r="GE1233">
            <v>1132.8999662200022</v>
          </cell>
          <cell r="GF1233">
            <v>0</v>
          </cell>
          <cell r="GG1233">
            <v>-171.85580636999993</v>
          </cell>
          <cell r="GH1233">
            <v>94.76680080999995</v>
          </cell>
          <cell r="GI1233">
            <v>77.583032320000015</v>
          </cell>
          <cell r="GJ1233">
            <v>253.70934418000002</v>
          </cell>
          <cell r="GK1233">
            <v>120.91300595</v>
          </cell>
          <cell r="GL1233">
            <v>-208.68893869000007</v>
          </cell>
          <cell r="GM1233">
            <v>426.70222353999998</v>
          </cell>
          <cell r="GN1233">
            <v>97.421670770000219</v>
          </cell>
          <cell r="GO1233">
            <v>0</v>
          </cell>
          <cell r="GP1233">
            <v>16.362564559999953</v>
          </cell>
          <cell r="GQ1233">
            <v>425.98606914999999</v>
          </cell>
          <cell r="GR1233">
            <v>0</v>
          </cell>
          <cell r="GS1233">
            <v>0</v>
          </cell>
          <cell r="GT1233">
            <v>0</v>
          </cell>
          <cell r="GU1233">
            <v>0</v>
          </cell>
          <cell r="GV1233">
            <v>0</v>
          </cell>
          <cell r="GW1233">
            <v>0</v>
          </cell>
          <cell r="GX1233">
            <v>0</v>
          </cell>
          <cell r="GY1233">
            <v>0</v>
          </cell>
          <cell r="GZ1233">
            <v>0</v>
          </cell>
          <cell r="HA1233">
            <v>0</v>
          </cell>
          <cell r="HB1233">
            <v>0</v>
          </cell>
          <cell r="HC1233">
            <v>0</v>
          </cell>
          <cell r="HD1233">
            <v>0</v>
          </cell>
          <cell r="HE1233">
            <v>0</v>
          </cell>
          <cell r="HF1233">
            <v>0</v>
          </cell>
          <cell r="HG1233">
            <v>0</v>
          </cell>
          <cell r="HH1233">
            <v>0</v>
          </cell>
          <cell r="HI1233">
            <v>0</v>
          </cell>
          <cell r="HJ1233">
            <v>0</v>
          </cell>
          <cell r="HK1233">
            <v>0</v>
          </cell>
          <cell r="HL1233">
            <v>0</v>
          </cell>
          <cell r="HM1233">
            <v>0</v>
          </cell>
          <cell r="HN1233">
            <v>0</v>
          </cell>
          <cell r="HO1233">
            <v>0</v>
          </cell>
          <cell r="HP1233">
            <v>0</v>
          </cell>
          <cell r="HQ1233">
            <v>0</v>
          </cell>
          <cell r="HR1233">
            <v>0</v>
          </cell>
          <cell r="HS1233">
            <v>0</v>
          </cell>
          <cell r="HT1233">
            <v>0</v>
          </cell>
          <cell r="HU1233">
            <v>0</v>
          </cell>
          <cell r="HV1233">
            <v>0</v>
          </cell>
          <cell r="HW1233">
            <v>0</v>
          </cell>
          <cell r="HX1233">
            <v>0</v>
          </cell>
          <cell r="HY1233">
            <v>0</v>
          </cell>
          <cell r="HZ1233">
            <v>0</v>
          </cell>
          <cell r="IA1233">
            <v>0</v>
          </cell>
          <cell r="IB1233">
            <v>0</v>
          </cell>
          <cell r="IC1233">
            <v>0</v>
          </cell>
          <cell r="ID1233">
            <v>0</v>
          </cell>
          <cell r="IE1233">
            <v>0</v>
          </cell>
          <cell r="IF1233">
            <v>0</v>
          </cell>
          <cell r="IG1233">
            <v>0</v>
          </cell>
          <cell r="IH1233">
            <v>0</v>
          </cell>
          <cell r="II1233">
            <v>0</v>
          </cell>
          <cell r="IJ1233">
            <v>0</v>
          </cell>
          <cell r="IK1233">
            <v>0</v>
          </cell>
          <cell r="IL1233">
            <v>0</v>
          </cell>
          <cell r="IM1233">
            <v>0</v>
          </cell>
          <cell r="IN1233">
            <v>0</v>
          </cell>
          <cell r="IO1233">
            <v>0</v>
          </cell>
          <cell r="IP1233">
            <v>0</v>
          </cell>
          <cell r="IQ1233">
            <v>0</v>
          </cell>
          <cell r="IR1233">
            <v>0</v>
          </cell>
          <cell r="IS1233">
            <v>0</v>
          </cell>
          <cell r="IT1233">
            <v>0</v>
          </cell>
          <cell r="IU1233">
            <v>0</v>
          </cell>
          <cell r="IV1233">
            <v>0</v>
          </cell>
          <cell r="IW1233">
            <v>0</v>
          </cell>
          <cell r="IX1233">
            <v>0</v>
          </cell>
          <cell r="IY1233">
            <v>0</v>
          </cell>
          <cell r="IZ1233">
            <v>0</v>
          </cell>
          <cell r="JA1233">
            <v>0</v>
          </cell>
          <cell r="JB1233">
            <v>0</v>
          </cell>
          <cell r="JC1233">
            <v>0</v>
          </cell>
          <cell r="JD1233">
            <v>0</v>
          </cell>
          <cell r="JE1233">
            <v>0</v>
          </cell>
          <cell r="JF1233">
            <v>0</v>
          </cell>
          <cell r="JG1233">
            <v>0</v>
          </cell>
          <cell r="JH1233">
            <v>0</v>
          </cell>
          <cell r="JI1233">
            <v>0</v>
          </cell>
          <cell r="JJ1233">
            <v>0</v>
          </cell>
          <cell r="JK1233">
            <v>0</v>
          </cell>
          <cell r="JL1233">
            <v>0</v>
          </cell>
          <cell r="JM1233">
            <v>0</v>
          </cell>
          <cell r="JN1233">
            <v>0</v>
          </cell>
          <cell r="JO1233">
            <v>0</v>
          </cell>
          <cell r="JP1233">
            <v>0</v>
          </cell>
          <cell r="JQ1233">
            <v>0</v>
          </cell>
        </row>
        <row r="1234">
          <cell r="D1234" t="str">
            <v>GCV.EX.UTN._._26.Naughton 1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-3325.6455901599838</v>
          </cell>
          <cell r="S1234">
            <v>-5.1831120000001896E-2</v>
          </cell>
          <cell r="T1234">
            <v>1.8630439999999027E-2</v>
          </cell>
          <cell r="U1234">
            <v>0</v>
          </cell>
          <cell r="V1234">
            <v>-5.1384300000000493E-2</v>
          </cell>
          <cell r="W1234">
            <v>-187.79317286999867</v>
          </cell>
          <cell r="X1234">
            <v>-583.32801698000549</v>
          </cell>
          <cell r="Y1234">
            <v>-1203.0712089500012</v>
          </cell>
          <cell r="Z1234">
            <v>-1321.3197114400027</v>
          </cell>
          <cell r="AA1234">
            <v>-209.57945163999466</v>
          </cell>
          <cell r="AB1234">
            <v>67.348004089999449</v>
          </cell>
          <cell r="AC1234">
            <v>2.0560764700003347</v>
          </cell>
          <cell r="AD1234">
            <v>110.12647613999798</v>
          </cell>
          <cell r="AE1234">
            <v>-1053.552217480028</v>
          </cell>
          <cell r="AF1234">
            <v>350.17223567999645</v>
          </cell>
          <cell r="AG1234">
            <v>-154.35730382000111</v>
          </cell>
          <cell r="AH1234">
            <v>-39.035967040003015</v>
          </cell>
          <cell r="AI1234">
            <v>-88.188847699992039</v>
          </cell>
          <cell r="AJ1234">
            <v>-86.685339490009937</v>
          </cell>
          <cell r="AK1234">
            <v>216.52672747999168</v>
          </cell>
          <cell r="AL1234">
            <v>-404.41024568999273</v>
          </cell>
          <cell r="AM1234">
            <v>-431.53816692000692</v>
          </cell>
          <cell r="AN1234">
            <v>-252.74967693000872</v>
          </cell>
          <cell r="AO1234">
            <v>12.541169169999193</v>
          </cell>
          <cell r="AP1234">
            <v>4.3360409700035234</v>
          </cell>
          <cell r="AQ1234">
            <v>-180.16284318999533</v>
          </cell>
          <cell r="AR1234">
            <v>-1529.955365270027</v>
          </cell>
          <cell r="AS1234">
            <v>64.753976480000347</v>
          </cell>
          <cell r="AT1234">
            <v>-201.14619757000037</v>
          </cell>
          <cell r="AU1234">
            <v>367.66764953999882</v>
          </cell>
          <cell r="AV1234">
            <v>27.597482480003237</v>
          </cell>
          <cell r="AW1234">
            <v>-113.97393567000108</v>
          </cell>
          <cell r="AX1234">
            <v>-176.16401975999906</v>
          </cell>
          <cell r="AY1234">
            <v>-229.95029176999378</v>
          </cell>
          <cell r="AZ1234">
            <v>-742.20180798998626</v>
          </cell>
          <cell r="BA1234">
            <v>-433.46351000000868</v>
          </cell>
          <cell r="BB1234">
            <v>-24.605898470004831</v>
          </cell>
          <cell r="BC1234">
            <v>81.930518889996165</v>
          </cell>
          <cell r="BD1234">
            <v>-150.39933143000235</v>
          </cell>
          <cell r="BE1234">
            <v>-660.25981228996534</v>
          </cell>
          <cell r="BF1234">
            <v>-185.46176910999566</v>
          </cell>
          <cell r="BG1234">
            <v>-87.247386570001254</v>
          </cell>
          <cell r="BH1234">
            <v>205.24834740999904</v>
          </cell>
          <cell r="BI1234">
            <v>62.809923360000539</v>
          </cell>
          <cell r="BJ1234">
            <v>-72.67843326000002</v>
          </cell>
          <cell r="BK1234">
            <v>-143.04306242000166</v>
          </cell>
          <cell r="BL1234">
            <v>-407.12590569999884</v>
          </cell>
          <cell r="BM1234">
            <v>-56.050393490018905</v>
          </cell>
          <cell r="BN1234">
            <v>117.42462832000456</v>
          </cell>
          <cell r="BO1234">
            <v>-19.796324980001373</v>
          </cell>
          <cell r="BP1234">
            <v>-75.960847410002316</v>
          </cell>
          <cell r="BQ1234">
            <v>1.6214115599977958</v>
          </cell>
          <cell r="BR1234">
            <v>-609.92573199002072</v>
          </cell>
          <cell r="BS1234">
            <v>-31.740995069998462</v>
          </cell>
          <cell r="BT1234">
            <v>193.05106191000232</v>
          </cell>
          <cell r="BU1234">
            <v>-49.513486789997842</v>
          </cell>
          <cell r="BV1234">
            <v>-20.08057012000063</v>
          </cell>
          <cell r="BW1234">
            <v>-61.46965629999977</v>
          </cell>
          <cell r="BX1234">
            <v>-150.3977286900008</v>
          </cell>
          <cell r="BY1234">
            <v>-261.28144178000002</v>
          </cell>
          <cell r="BZ1234">
            <v>8.9264097400009632</v>
          </cell>
          <cell r="CA1234">
            <v>-325.34316386000137</v>
          </cell>
          <cell r="CB1234">
            <v>-13.135341240002163</v>
          </cell>
          <cell r="CC1234">
            <v>71.554256709998299</v>
          </cell>
          <cell r="CD1234">
            <v>29.504923500000587</v>
          </cell>
          <cell r="CE1234">
            <v>-676.56545024001389</v>
          </cell>
          <cell r="CF1234">
            <v>8.4065930599972489</v>
          </cell>
          <cell r="CG1234">
            <v>-358.51065213000038</v>
          </cell>
          <cell r="CH1234">
            <v>-9.1881960002865526E-2</v>
          </cell>
          <cell r="CI1234">
            <v>0</v>
          </cell>
          <cell r="CJ1234">
            <v>120.76611273999879</v>
          </cell>
          <cell r="CK1234">
            <v>-233.16168312000264</v>
          </cell>
          <cell r="CL1234">
            <v>69.037166059999436</v>
          </cell>
          <cell r="CM1234">
            <v>-5.3410500900063198</v>
          </cell>
          <cell r="CN1234">
            <v>-59.771033299999544</v>
          </cell>
          <cell r="CO1234">
            <v>-22.150443079999604</v>
          </cell>
          <cell r="CP1234">
            <v>-55.908259339994402</v>
          </cell>
          <cell r="CQ1234">
            <v>-139.8403190800127</v>
          </cell>
          <cell r="CR1234">
            <v>1427.5859522699902</v>
          </cell>
          <cell r="CS1234">
            <v>36.682377929999348</v>
          </cell>
          <cell r="CT1234">
            <v>77.272217660003662</v>
          </cell>
          <cell r="CU1234">
            <v>38.080972730000212</v>
          </cell>
          <cell r="CV1234">
            <v>57.405574679998608</v>
          </cell>
          <cell r="CW1234">
            <v>142.68961775000207</v>
          </cell>
          <cell r="CX1234">
            <v>187.83359225999993</v>
          </cell>
          <cell r="CY1234">
            <v>414.5053668699984</v>
          </cell>
          <cell r="CZ1234">
            <v>51.504426729996339</v>
          </cell>
          <cell r="DA1234">
            <v>100.96403034000468</v>
          </cell>
          <cell r="DB1234">
            <v>165.37478059000023</v>
          </cell>
          <cell r="DC1234">
            <v>43.366576160002296</v>
          </cell>
          <cell r="DD1234">
            <v>111.90641856999719</v>
          </cell>
          <cell r="DE1234">
            <v>1659.8468114799762</v>
          </cell>
          <cell r="DF1234">
            <v>-12.881787970000005</v>
          </cell>
          <cell r="DG1234">
            <v>123.2513042499977</v>
          </cell>
          <cell r="DH1234">
            <v>-188.49308086000019</v>
          </cell>
          <cell r="DI1234">
            <v>119.70277786999941</v>
          </cell>
          <cell r="DJ1234">
            <v>108.82925301000068</v>
          </cell>
          <cell r="DK1234">
            <v>241.91114873000151</v>
          </cell>
          <cell r="DL1234">
            <v>789.72549801000059</v>
          </cell>
          <cell r="DM1234">
            <v>169.44784818000335</v>
          </cell>
          <cell r="DN1234">
            <v>83.857858750001469</v>
          </cell>
          <cell r="DO1234">
            <v>359.50166374000037</v>
          </cell>
          <cell r="DP1234">
            <v>-81.35761390999869</v>
          </cell>
          <cell r="DQ1234">
            <v>-53.648058319999109</v>
          </cell>
          <cell r="DR1234">
            <v>1653.0056445399241</v>
          </cell>
          <cell r="DS1234">
            <v>19.129416349998792</v>
          </cell>
          <cell r="DT1234">
            <v>191.15179081999668</v>
          </cell>
          <cell r="DU1234">
            <v>191.74588353000036</v>
          </cell>
          <cell r="DV1234">
            <v>152.00669620000008</v>
          </cell>
          <cell r="DW1234">
            <v>79.023655699997107</v>
          </cell>
          <cell r="DX1234">
            <v>409.12985652999851</v>
          </cell>
          <cell r="DY1234">
            <v>392.91636896999626</v>
          </cell>
          <cell r="DZ1234">
            <v>39.733796279986564</v>
          </cell>
          <cell r="EA1234">
            <v>48.023464710004191</v>
          </cell>
          <cell r="EB1234">
            <v>-129.87979873999757</v>
          </cell>
          <cell r="EC1234">
            <v>161.49257462999958</v>
          </cell>
          <cell r="ED1234">
            <v>98.531939560001774</v>
          </cell>
          <cell r="EE1234">
            <v>1158.017367369961</v>
          </cell>
          <cell r="EF1234">
            <v>68.045287560000361</v>
          </cell>
          <cell r="EG1234">
            <v>88.255009879998397</v>
          </cell>
          <cell r="EH1234">
            <v>87.564118830001462</v>
          </cell>
          <cell r="EI1234">
            <v>56.594131440000638</v>
          </cell>
          <cell r="EJ1234">
            <v>-4.3519733000011911</v>
          </cell>
          <cell r="EK1234">
            <v>135.36130109999795</v>
          </cell>
          <cell r="EL1234">
            <v>477.80392622000363</v>
          </cell>
          <cell r="EM1234">
            <v>19.499517910007853</v>
          </cell>
          <cell r="EN1234">
            <v>105.19435401999363</v>
          </cell>
          <cell r="EO1234">
            <v>79.696542439996847</v>
          </cell>
          <cell r="EP1234">
            <v>27.82998797000073</v>
          </cell>
          <cell r="EQ1234">
            <v>16.525163300000713</v>
          </cell>
          <cell r="ER1234">
            <v>1550.9528762199625</v>
          </cell>
          <cell r="ES1234">
            <v>0</v>
          </cell>
          <cell r="ET1234">
            <v>6.7153330000000011E-2</v>
          </cell>
          <cell r="EU1234">
            <v>0</v>
          </cell>
          <cell r="EV1234">
            <v>0</v>
          </cell>
          <cell r="EW1234">
            <v>121.63266913999178</v>
          </cell>
          <cell r="EX1234">
            <v>104.71334564999779</v>
          </cell>
          <cell r="EY1234">
            <v>395.65990317999967</v>
          </cell>
          <cell r="EZ1234">
            <v>219.42564125999343</v>
          </cell>
          <cell r="FA1234">
            <v>147.54461756000092</v>
          </cell>
          <cell r="FB1234">
            <v>104.94875933999901</v>
          </cell>
          <cell r="FC1234">
            <v>237.91565763999643</v>
          </cell>
          <cell r="FD1234">
            <v>219.04512912000064</v>
          </cell>
          <cell r="FE1234">
            <v>1808.2865479100437</v>
          </cell>
          <cell r="FF1234">
            <v>-47.464839090000169</v>
          </cell>
          <cell r="FG1234">
            <v>131.18573580999873</v>
          </cell>
          <cell r="FH1234">
            <v>54.251246750000064</v>
          </cell>
          <cell r="FI1234">
            <v>155.37844370999846</v>
          </cell>
          <cell r="FJ1234">
            <v>28.067918870001449</v>
          </cell>
          <cell r="FK1234">
            <v>227.60344218000137</v>
          </cell>
          <cell r="FL1234">
            <v>358.99442137000369</v>
          </cell>
          <cell r="FM1234">
            <v>523.6643750200019</v>
          </cell>
          <cell r="FN1234">
            <v>164.11002674000338</v>
          </cell>
          <cell r="FO1234">
            <v>46.71951633000026</v>
          </cell>
          <cell r="FP1234">
            <v>85.06031840000287</v>
          </cell>
          <cell r="FQ1234">
            <v>80.715941819995351</v>
          </cell>
          <cell r="FR1234">
            <v>1670.9350279200007</v>
          </cell>
          <cell r="FS1234">
            <v>-27.609168229999341</v>
          </cell>
          <cell r="FT1234">
            <v>127.87582944999667</v>
          </cell>
          <cell r="FU1234">
            <v>162.70566825000242</v>
          </cell>
          <cell r="FV1234">
            <v>76.478417759999502</v>
          </cell>
          <cell r="FW1234">
            <v>26.542791809997652</v>
          </cell>
          <cell r="FX1234">
            <v>235.08707505999882</v>
          </cell>
          <cell r="FY1234">
            <v>407.2612773099936</v>
          </cell>
          <cell r="FZ1234">
            <v>221.97609752000426</v>
          </cell>
          <cell r="GA1234">
            <v>299.58620049999081</v>
          </cell>
          <cell r="GB1234">
            <v>24.517258519994357</v>
          </cell>
          <cell r="GC1234">
            <v>-117.41730320999341</v>
          </cell>
          <cell r="GD1234">
            <v>233.93088317999718</v>
          </cell>
          <cell r="GE1234">
            <v>2024.4779004900192</v>
          </cell>
          <cell r="GF1234">
            <v>8.3146602300021186</v>
          </cell>
          <cell r="GG1234">
            <v>24.912456150002981</v>
          </cell>
          <cell r="GH1234">
            <v>186.61124417000246</v>
          </cell>
          <cell r="GI1234">
            <v>180.54366655000194</v>
          </cell>
          <cell r="GJ1234">
            <v>196.74750650999886</v>
          </cell>
          <cell r="GK1234">
            <v>330.53498019000108</v>
          </cell>
          <cell r="GL1234">
            <v>191.37916716000109</v>
          </cell>
          <cell r="GM1234">
            <v>233.30652446000749</v>
          </cell>
          <cell r="GN1234">
            <v>427.17647943000702</v>
          </cell>
          <cell r="GO1234">
            <v>16.484204510001291</v>
          </cell>
          <cell r="GP1234">
            <v>157.2569460499999</v>
          </cell>
          <cell r="GQ1234">
            <v>71.210065079998458</v>
          </cell>
          <cell r="GR1234">
            <v>264.71530348999659</v>
          </cell>
          <cell r="GS1234">
            <v>10.97454561000086</v>
          </cell>
          <cell r="GT1234">
            <v>58.532076989995403</v>
          </cell>
          <cell r="GU1234">
            <v>131.99287760000152</v>
          </cell>
          <cell r="GV1234">
            <v>1.0313826000001427</v>
          </cell>
          <cell r="GW1234">
            <v>-26.338457769999877</v>
          </cell>
          <cell r="GX1234">
            <v>395.84504213000037</v>
          </cell>
          <cell r="GY1234">
            <v>-1751.1680016800019</v>
          </cell>
          <cell r="GZ1234">
            <v>355.72897121999631</v>
          </cell>
          <cell r="HA1234">
            <v>254.90594050999061</v>
          </cell>
          <cell r="HB1234">
            <v>-80.780699889997777</v>
          </cell>
          <cell r="HC1234">
            <v>55.753872439998304</v>
          </cell>
          <cell r="HD1234">
            <v>858.23775373000535</v>
          </cell>
          <cell r="HE1234">
            <v>3744.8484967299737</v>
          </cell>
          <cell r="HF1234">
            <v>92.124798550001287</v>
          </cell>
          <cell r="HG1234">
            <v>835.79052742000567</v>
          </cell>
          <cell r="HH1234">
            <v>20.728542129998459</v>
          </cell>
          <cell r="HI1234">
            <v>0</v>
          </cell>
          <cell r="HJ1234">
            <v>333.74933479999982</v>
          </cell>
          <cell r="HK1234">
            <v>451.23045295999873</v>
          </cell>
          <cell r="HL1234">
            <v>883.80231167000238</v>
          </cell>
          <cell r="HM1234">
            <v>640.8083377900075</v>
          </cell>
          <cell r="HN1234">
            <v>234.62987300999157</v>
          </cell>
          <cell r="HO1234">
            <v>49.160844710000674</v>
          </cell>
          <cell r="HP1234">
            <v>-1.1138875399919925</v>
          </cell>
          <cell r="HQ1234">
            <v>203.93736123000417</v>
          </cell>
          <cell r="HR1234">
            <v>2048.831500810018</v>
          </cell>
          <cell r="HS1234">
            <v>29.126450829997339</v>
          </cell>
          <cell r="HT1234">
            <v>123.2700245699998</v>
          </cell>
          <cell r="HU1234">
            <v>59.353734430002078</v>
          </cell>
          <cell r="HV1234">
            <v>8.1247662599980686</v>
          </cell>
          <cell r="HW1234">
            <v>409.52996220000205</v>
          </cell>
          <cell r="HX1234">
            <v>45.070685440000261</v>
          </cell>
          <cell r="HY1234">
            <v>405.2243586600016</v>
          </cell>
          <cell r="HZ1234">
            <v>268.72738560000653</v>
          </cell>
          <cell r="IA1234">
            <v>258.43540788000246</v>
          </cell>
          <cell r="IB1234">
            <v>77.319290749999709</v>
          </cell>
          <cell r="IC1234">
            <v>153.87675686999864</v>
          </cell>
          <cell r="ID1234">
            <v>210.77267732000109</v>
          </cell>
          <cell r="IE1234">
            <v>3.1705900000247311E-3</v>
          </cell>
          <cell r="IF1234">
            <v>0</v>
          </cell>
          <cell r="IG1234">
            <v>-9.3599999999998573E-2</v>
          </cell>
          <cell r="IH1234">
            <v>0</v>
          </cell>
          <cell r="II1234">
            <v>0</v>
          </cell>
          <cell r="IJ1234">
            <v>0</v>
          </cell>
          <cell r="IK1234">
            <v>0</v>
          </cell>
          <cell r="IL1234">
            <v>0.31122500000000031</v>
          </cell>
          <cell r="IM1234">
            <v>0.17794999999999916</v>
          </cell>
          <cell r="IN1234">
            <v>4.2175000000000296E-2</v>
          </cell>
          <cell r="IO1234">
            <v>0</v>
          </cell>
          <cell r="IP1234">
            <v>0</v>
          </cell>
          <cell r="IQ1234">
            <v>-0.43457941000000488</v>
          </cell>
          <cell r="IR1234">
            <v>-0.45546129999996765</v>
          </cell>
          <cell r="IS1234">
            <v>0</v>
          </cell>
          <cell r="IT1234">
            <v>-8.723248000000261E-2</v>
          </cell>
          <cell r="IU1234">
            <v>0</v>
          </cell>
          <cell r="IV1234">
            <v>0</v>
          </cell>
          <cell r="IW1234">
            <v>0</v>
          </cell>
          <cell r="IX1234">
            <v>0.18719999999999981</v>
          </cell>
          <cell r="IY1234">
            <v>0</v>
          </cell>
          <cell r="IZ1234">
            <v>0.18162118000000049</v>
          </cell>
          <cell r="JA1234">
            <v>0</v>
          </cell>
          <cell r="JB1234">
            <v>-0.15427499999999839</v>
          </cell>
          <cell r="JC1234">
            <v>-0.5827750000000016</v>
          </cell>
          <cell r="JD1234">
            <v>0</v>
          </cell>
          <cell r="JE1234">
            <v>0.1621210199999723</v>
          </cell>
          <cell r="JF1234">
            <v>9.3358220000000713E-2</v>
          </cell>
          <cell r="JG1234">
            <v>0.13577499999999887</v>
          </cell>
          <cell r="JH1234">
            <v>0</v>
          </cell>
          <cell r="JI1234">
            <v>0</v>
          </cell>
          <cell r="JJ1234">
            <v>0</v>
          </cell>
          <cell r="JK1234">
            <v>0</v>
          </cell>
          <cell r="JL1234">
            <v>1.0707599999975059E-3</v>
          </cell>
          <cell r="JM1234">
            <v>0.17768552999999798</v>
          </cell>
          <cell r="JN1234">
            <v>0.20698387999999923</v>
          </cell>
          <cell r="JO1234">
            <v>-0.57661130000000149</v>
          </cell>
          <cell r="JP1234">
            <v>0.12385893000000436</v>
          </cell>
          <cell r="JQ1234">
            <v>0</v>
          </cell>
        </row>
        <row r="1235">
          <cell r="D1235" t="str">
            <v>GCV.EX.UTN._._26.Naughton 1 OR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-927.55965188999835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-49.14220664000095</v>
          </cell>
          <cell r="X1235">
            <v>-81.241924350002591</v>
          </cell>
          <cell r="Y1235">
            <v>-351.14362366999922</v>
          </cell>
          <cell r="Z1235">
            <v>-313.03558139999768</v>
          </cell>
          <cell r="AA1235">
            <v>-147.66510788999949</v>
          </cell>
          <cell r="AB1235">
            <v>-137.09048563999932</v>
          </cell>
          <cell r="AC1235">
            <v>75.413916020001125</v>
          </cell>
          <cell r="AD1235">
            <v>76.345361679999769</v>
          </cell>
          <cell r="AE1235">
            <v>-618.97758039999462</v>
          </cell>
          <cell r="AF1235">
            <v>-175.09170209000013</v>
          </cell>
          <cell r="AG1235">
            <v>-23.498221969998667</v>
          </cell>
          <cell r="AH1235">
            <v>-29.514895400000569</v>
          </cell>
          <cell r="AI1235">
            <v>-41.280366440001671</v>
          </cell>
          <cell r="AJ1235">
            <v>-53.024172929999622</v>
          </cell>
          <cell r="AK1235">
            <v>-83.77303910000046</v>
          </cell>
          <cell r="AL1235">
            <v>-332.22379824999916</v>
          </cell>
          <cell r="AM1235">
            <v>-115.1342871300003</v>
          </cell>
          <cell r="AN1235">
            <v>-99.952081079998607</v>
          </cell>
          <cell r="AO1235">
            <v>111.3921677899998</v>
          </cell>
          <cell r="AP1235">
            <v>125.3013689699992</v>
          </cell>
          <cell r="AQ1235">
            <v>97.821447230000558</v>
          </cell>
          <cell r="AR1235">
            <v>-487.00254122001934</v>
          </cell>
          <cell r="AS1235">
            <v>17.524221390000093</v>
          </cell>
          <cell r="AT1235">
            <v>-120.39656498000022</v>
          </cell>
          <cell r="AU1235">
            <v>-2.2076235100030317</v>
          </cell>
          <cell r="AV1235">
            <v>-37.42084708999937</v>
          </cell>
          <cell r="AW1235">
            <v>-85.635123689995453</v>
          </cell>
          <cell r="AX1235">
            <v>14.705504690002272</v>
          </cell>
          <cell r="AY1235">
            <v>-57.48748814999999</v>
          </cell>
          <cell r="AZ1235">
            <v>-154.29826234000211</v>
          </cell>
          <cell r="BA1235">
            <v>-74.207728109999152</v>
          </cell>
          <cell r="BB1235">
            <v>-36.177824149998742</v>
          </cell>
          <cell r="BC1235">
            <v>-66.269269850000455</v>
          </cell>
          <cell r="BD1235">
            <v>114.86846456999774</v>
          </cell>
          <cell r="BE1235">
            <v>-56.188617879975936</v>
          </cell>
          <cell r="BF1235">
            <v>-31.873032700000294</v>
          </cell>
          <cell r="BG1235">
            <v>68.819433240000762</v>
          </cell>
          <cell r="BH1235">
            <v>20.158614469998611</v>
          </cell>
          <cell r="BI1235">
            <v>-20.226176229999965</v>
          </cell>
          <cell r="BJ1235">
            <v>79.930758099999366</v>
          </cell>
          <cell r="BK1235">
            <v>-32.450700809999034</v>
          </cell>
          <cell r="BL1235">
            <v>-110.00580112999705</v>
          </cell>
          <cell r="BM1235">
            <v>7.526479020005354</v>
          </cell>
          <cell r="BN1235">
            <v>27.226553349999449</v>
          </cell>
          <cell r="BO1235">
            <v>-50.867800649999936</v>
          </cell>
          <cell r="BP1235">
            <v>4.2535969599994132</v>
          </cell>
          <cell r="BQ1235">
            <v>-18.68054149999989</v>
          </cell>
          <cell r="BR1235">
            <v>-437.80268850996799</v>
          </cell>
          <cell r="BS1235">
            <v>30.152745920000598</v>
          </cell>
          <cell r="BT1235">
            <v>-24.211765979999655</v>
          </cell>
          <cell r="BU1235">
            <v>7.1157703400003811</v>
          </cell>
          <cell r="BV1235">
            <v>25.4279516900001</v>
          </cell>
          <cell r="BW1235">
            <v>-53.144793989999016</v>
          </cell>
          <cell r="BX1235">
            <v>58.517153170000711</v>
          </cell>
          <cell r="BY1235">
            <v>-129.35368496000046</v>
          </cell>
          <cell r="BZ1235">
            <v>-60.137286990000575</v>
          </cell>
          <cell r="CA1235">
            <v>-156.72886975999972</v>
          </cell>
          <cell r="CB1235">
            <v>-16.083069139999225</v>
          </cell>
          <cell r="CC1235">
            <v>-91.624820850000106</v>
          </cell>
          <cell r="CD1235">
            <v>-27.732017960001031</v>
          </cell>
          <cell r="CE1235">
            <v>-59.157467349999934</v>
          </cell>
          <cell r="CF1235">
            <v>-8.4291465299997981</v>
          </cell>
          <cell r="CG1235">
            <v>-80.169232129999727</v>
          </cell>
          <cell r="CH1235">
            <v>0.21310887999970873</v>
          </cell>
          <cell r="CI1235">
            <v>0</v>
          </cell>
          <cell r="CJ1235">
            <v>-8.0321837499996036</v>
          </cell>
          <cell r="CK1235">
            <v>-64.030017610000868</v>
          </cell>
          <cell r="CL1235">
            <v>-87.785335250000571</v>
          </cell>
          <cell r="CM1235">
            <v>4.6511331299971062</v>
          </cell>
          <cell r="CN1235">
            <v>58.740952600001037</v>
          </cell>
          <cell r="CO1235">
            <v>22.286218439999629</v>
          </cell>
          <cell r="CP1235">
            <v>99.06826263000039</v>
          </cell>
          <cell r="CQ1235">
            <v>4.3287722400009443</v>
          </cell>
          <cell r="CR1235">
            <v>509.93903127999511</v>
          </cell>
          <cell r="CS1235">
            <v>-36.878364019999935</v>
          </cell>
          <cell r="CT1235">
            <v>38.484226970000236</v>
          </cell>
          <cell r="CU1235">
            <v>-86.030143420000059</v>
          </cell>
          <cell r="CV1235">
            <v>15.045425389999764</v>
          </cell>
          <cell r="CW1235">
            <v>-25.023514419999628</v>
          </cell>
          <cell r="CX1235">
            <v>15.911713699999837</v>
          </cell>
          <cell r="CY1235">
            <v>136.29720916000042</v>
          </cell>
          <cell r="CZ1235">
            <v>240.51944964999893</v>
          </cell>
          <cell r="DA1235">
            <v>109.62312183000176</v>
          </cell>
          <cell r="DB1235">
            <v>-25.457378110000263</v>
          </cell>
          <cell r="DC1235">
            <v>38.968231779999769</v>
          </cell>
          <cell r="DD1235">
            <v>88.479052769999726</v>
          </cell>
          <cell r="DE1235">
            <v>934.235554459985</v>
          </cell>
          <cell r="DF1235">
            <v>29.704813680000143</v>
          </cell>
          <cell r="DG1235">
            <v>45.984596040000724</v>
          </cell>
          <cell r="DH1235">
            <v>58.128599249998842</v>
          </cell>
          <cell r="DI1235">
            <v>-0.59555181999985507</v>
          </cell>
          <cell r="DJ1235">
            <v>11.036663140000201</v>
          </cell>
          <cell r="DK1235">
            <v>112.52619291999872</v>
          </cell>
          <cell r="DL1235">
            <v>212.24401986999965</v>
          </cell>
          <cell r="DM1235">
            <v>64.536958099997719</v>
          </cell>
          <cell r="DN1235">
            <v>132.28020218999882</v>
          </cell>
          <cell r="DO1235">
            <v>35.784942480000154</v>
          </cell>
          <cell r="DP1235">
            <v>123.4621235200002</v>
          </cell>
          <cell r="DQ1235">
            <v>109.14199509000082</v>
          </cell>
          <cell r="DR1235">
            <v>448.6212110100023</v>
          </cell>
          <cell r="DS1235">
            <v>37.545683700000609</v>
          </cell>
          <cell r="DT1235">
            <v>10.825034879999293</v>
          </cell>
          <cell r="DU1235">
            <v>15.682765980000113</v>
          </cell>
          <cell r="DV1235">
            <v>-5.1496690800004217</v>
          </cell>
          <cell r="DW1235">
            <v>113.82590772000003</v>
          </cell>
          <cell r="DX1235">
            <v>16.438361980000536</v>
          </cell>
          <cell r="DY1235">
            <v>111.13089415999912</v>
          </cell>
          <cell r="DZ1235">
            <v>78.545354660001976</v>
          </cell>
          <cell r="EA1235">
            <v>43.500315809998938</v>
          </cell>
          <cell r="EB1235">
            <v>43.178597200000695</v>
          </cell>
          <cell r="EC1235">
            <v>-88.198097460000099</v>
          </cell>
          <cell r="ED1235">
            <v>71.296061460001511</v>
          </cell>
          <cell r="EE1235">
            <v>512.57823892998567</v>
          </cell>
          <cell r="EF1235">
            <v>-23.666839120000077</v>
          </cell>
          <cell r="EG1235">
            <v>-15.641710520000743</v>
          </cell>
          <cell r="EH1235">
            <v>-1.1187092300006043</v>
          </cell>
          <cell r="EI1235">
            <v>33.850261289999708</v>
          </cell>
          <cell r="EJ1235">
            <v>-30.315909260000808</v>
          </cell>
          <cell r="EK1235">
            <v>-23.829934380000395</v>
          </cell>
          <cell r="EL1235">
            <v>52.94138656999985</v>
          </cell>
          <cell r="EM1235">
            <v>166.75904792000074</v>
          </cell>
          <cell r="EN1235">
            <v>106.57029528000385</v>
          </cell>
          <cell r="EO1235">
            <v>57.180433730000914</v>
          </cell>
          <cell r="EP1235">
            <v>31.024280530001306</v>
          </cell>
          <cell r="EQ1235">
            <v>158.8256361199974</v>
          </cell>
          <cell r="ER1235">
            <v>509.54163677000179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80.649926870001764</v>
          </cell>
          <cell r="EX1235">
            <v>65.044950540000627</v>
          </cell>
          <cell r="EY1235">
            <v>227.52601220999895</v>
          </cell>
          <cell r="EZ1235">
            <v>53.575719469998148</v>
          </cell>
          <cell r="FA1235">
            <v>6.8272866899988003</v>
          </cell>
          <cell r="FB1235">
            <v>22.54138157000034</v>
          </cell>
          <cell r="FC1235">
            <v>25.742377550000128</v>
          </cell>
          <cell r="FD1235">
            <v>27.633981869999843</v>
          </cell>
          <cell r="FE1235">
            <v>881.20353701002023</v>
          </cell>
          <cell r="FF1235">
            <v>79.607063330000528</v>
          </cell>
          <cell r="FG1235">
            <v>98.836040790000879</v>
          </cell>
          <cell r="FH1235">
            <v>-14.52900124000189</v>
          </cell>
          <cell r="FI1235">
            <v>-39.927986129999226</v>
          </cell>
          <cell r="FJ1235">
            <v>136.1005517399999</v>
          </cell>
          <cell r="FK1235">
            <v>35.595460799999728</v>
          </cell>
          <cell r="FL1235">
            <v>230.77882979999958</v>
          </cell>
          <cell r="FM1235">
            <v>50.476859169997624</v>
          </cell>
          <cell r="FN1235">
            <v>191.22347576000539</v>
          </cell>
          <cell r="FO1235">
            <v>37.736129739999342</v>
          </cell>
          <cell r="FP1235">
            <v>-14.597904520001975</v>
          </cell>
          <cell r="FQ1235">
            <v>89.904017769999882</v>
          </cell>
          <cell r="FR1235">
            <v>649.03606379000121</v>
          </cell>
          <cell r="FS1235">
            <v>59.970381980000184</v>
          </cell>
          <cell r="FT1235">
            <v>-0.51434320000043954</v>
          </cell>
          <cell r="FU1235">
            <v>16.930574700000761</v>
          </cell>
          <cell r="FV1235">
            <v>0.48259600000028513</v>
          </cell>
          <cell r="FW1235">
            <v>103.87237260000165</v>
          </cell>
          <cell r="FX1235">
            <v>74.789066049999292</v>
          </cell>
          <cell r="FY1235">
            <v>133.65471445000003</v>
          </cell>
          <cell r="FZ1235">
            <v>163.89320481999857</v>
          </cell>
          <cell r="GA1235">
            <v>33.481196739998268</v>
          </cell>
          <cell r="GB1235">
            <v>-87.433023089999551</v>
          </cell>
          <cell r="GC1235">
            <v>108.56109395000203</v>
          </cell>
          <cell r="GD1235">
            <v>41.348228790001485</v>
          </cell>
          <cell r="GE1235">
            <v>185.3919615400082</v>
          </cell>
          <cell r="GF1235">
            <v>22.992432059999828</v>
          </cell>
          <cell r="GG1235">
            <v>152.35436531999858</v>
          </cell>
          <cell r="GH1235">
            <v>30.200477829998817</v>
          </cell>
          <cell r="GI1235">
            <v>-3.3941842099993664</v>
          </cell>
          <cell r="GJ1235">
            <v>-136.67878049000001</v>
          </cell>
          <cell r="GK1235">
            <v>86.391777959999672</v>
          </cell>
          <cell r="GL1235">
            <v>-72.182355570000254</v>
          </cell>
          <cell r="GM1235">
            <v>59.504840730000069</v>
          </cell>
          <cell r="GN1235">
            <v>-124.62749255999915</v>
          </cell>
          <cell r="GO1235">
            <v>80.11613540000053</v>
          </cell>
          <cell r="GP1235">
            <v>-58.204365279999365</v>
          </cell>
          <cell r="GQ1235">
            <v>148.91911034999976</v>
          </cell>
          <cell r="GR1235">
            <v>0</v>
          </cell>
          <cell r="GS1235">
            <v>0</v>
          </cell>
          <cell r="GT1235">
            <v>0</v>
          </cell>
          <cell r="GU1235">
            <v>0</v>
          </cell>
          <cell r="GV1235">
            <v>0</v>
          </cell>
          <cell r="GW1235">
            <v>0</v>
          </cell>
          <cell r="GX1235">
            <v>0</v>
          </cell>
          <cell r="GY1235">
            <v>0</v>
          </cell>
          <cell r="GZ1235">
            <v>0</v>
          </cell>
          <cell r="HA1235">
            <v>0</v>
          </cell>
          <cell r="HB1235">
            <v>0</v>
          </cell>
          <cell r="HC1235">
            <v>0</v>
          </cell>
          <cell r="HD1235">
            <v>0</v>
          </cell>
          <cell r="HE1235">
            <v>0</v>
          </cell>
          <cell r="HF1235">
            <v>0</v>
          </cell>
          <cell r="HG1235">
            <v>0</v>
          </cell>
          <cell r="HH1235">
            <v>0</v>
          </cell>
          <cell r="HI1235">
            <v>0</v>
          </cell>
          <cell r="HJ1235">
            <v>0</v>
          </cell>
          <cell r="HK1235">
            <v>0</v>
          </cell>
          <cell r="HL1235">
            <v>0</v>
          </cell>
          <cell r="HM1235">
            <v>0</v>
          </cell>
          <cell r="HN1235">
            <v>0</v>
          </cell>
          <cell r="HO1235">
            <v>0</v>
          </cell>
          <cell r="HP1235">
            <v>0</v>
          </cell>
          <cell r="HQ1235">
            <v>0</v>
          </cell>
          <cell r="HR1235">
            <v>0</v>
          </cell>
          <cell r="HS1235">
            <v>0</v>
          </cell>
          <cell r="HT1235">
            <v>0</v>
          </cell>
          <cell r="HU1235">
            <v>0</v>
          </cell>
          <cell r="HV1235">
            <v>0</v>
          </cell>
          <cell r="HW1235">
            <v>0</v>
          </cell>
          <cell r="HX1235">
            <v>0</v>
          </cell>
          <cell r="HY1235">
            <v>0</v>
          </cell>
          <cell r="HZ1235">
            <v>0</v>
          </cell>
          <cell r="IA1235">
            <v>0</v>
          </cell>
          <cell r="IB1235">
            <v>0</v>
          </cell>
          <cell r="IC1235">
            <v>0</v>
          </cell>
          <cell r="ID1235">
            <v>0</v>
          </cell>
          <cell r="IE1235">
            <v>0</v>
          </cell>
          <cell r="IF1235">
            <v>0</v>
          </cell>
          <cell r="IG1235">
            <v>0</v>
          </cell>
          <cell r="IH1235">
            <v>0</v>
          </cell>
          <cell r="II1235">
            <v>0</v>
          </cell>
          <cell r="IJ1235">
            <v>0</v>
          </cell>
          <cell r="IK1235">
            <v>0</v>
          </cell>
          <cell r="IL1235">
            <v>0</v>
          </cell>
          <cell r="IM1235">
            <v>0</v>
          </cell>
          <cell r="IN1235">
            <v>0</v>
          </cell>
          <cell r="IO1235">
            <v>0</v>
          </cell>
          <cell r="IP1235">
            <v>0</v>
          </cell>
          <cell r="IQ1235">
            <v>0</v>
          </cell>
          <cell r="IR1235">
            <v>0</v>
          </cell>
          <cell r="IS1235">
            <v>0</v>
          </cell>
          <cell r="IT1235">
            <v>0</v>
          </cell>
          <cell r="IU1235">
            <v>0</v>
          </cell>
          <cell r="IV1235">
            <v>0</v>
          </cell>
          <cell r="IW1235">
            <v>0</v>
          </cell>
          <cell r="IX1235">
            <v>0</v>
          </cell>
          <cell r="IY1235">
            <v>0</v>
          </cell>
          <cell r="IZ1235">
            <v>0</v>
          </cell>
          <cell r="JA1235">
            <v>0</v>
          </cell>
          <cell r="JB1235">
            <v>0</v>
          </cell>
          <cell r="JC1235">
            <v>0</v>
          </cell>
          <cell r="JD1235">
            <v>0</v>
          </cell>
          <cell r="JE1235">
            <v>0</v>
          </cell>
          <cell r="JF1235">
            <v>0</v>
          </cell>
          <cell r="JG1235">
            <v>0</v>
          </cell>
          <cell r="JH1235">
            <v>0</v>
          </cell>
          <cell r="JI1235">
            <v>0</v>
          </cell>
          <cell r="JJ1235">
            <v>0</v>
          </cell>
          <cell r="JK1235">
            <v>0</v>
          </cell>
          <cell r="JL1235">
            <v>0</v>
          </cell>
          <cell r="JM1235">
            <v>0</v>
          </cell>
          <cell r="JN1235">
            <v>0</v>
          </cell>
          <cell r="JO1235">
            <v>0</v>
          </cell>
          <cell r="JP1235">
            <v>0</v>
          </cell>
          <cell r="JQ1235">
            <v>0</v>
          </cell>
        </row>
        <row r="1236">
          <cell r="D1236" t="str">
            <v>GCV.EX.UTN._._26.Naughton 2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-1429.7410091100028</v>
          </cell>
          <cell r="S1236">
            <v>0.10587151999999911</v>
          </cell>
          <cell r="T1236">
            <v>0.1050026899999974</v>
          </cell>
          <cell r="U1236">
            <v>0.12014493000000037</v>
          </cell>
          <cell r="V1236">
            <v>-0.1144599199999945</v>
          </cell>
          <cell r="W1236">
            <v>-128.64273953999509</v>
          </cell>
          <cell r="X1236">
            <v>-663.90215952999642</v>
          </cell>
          <cell r="Y1236">
            <v>-911.52425315999426</v>
          </cell>
          <cell r="Z1236">
            <v>132.3829111799987</v>
          </cell>
          <cell r="AA1236">
            <v>-42.724585810001372</v>
          </cell>
          <cell r="AB1236">
            <v>-57.758752699997785</v>
          </cell>
          <cell r="AC1236">
            <v>116.99560337999901</v>
          </cell>
          <cell r="AD1236">
            <v>125.21640785000091</v>
          </cell>
          <cell r="AE1236">
            <v>-2173.8325036300521</v>
          </cell>
          <cell r="AF1236">
            <v>26.016553979999117</v>
          </cell>
          <cell r="AG1236">
            <v>-23.943141890002153</v>
          </cell>
          <cell r="AH1236">
            <v>-36.022755089996281</v>
          </cell>
          <cell r="AI1236">
            <v>-23.492110830004094</v>
          </cell>
          <cell r="AJ1236">
            <v>17.654788579999149</v>
          </cell>
          <cell r="AK1236">
            <v>-163.44822063999891</v>
          </cell>
          <cell r="AL1236">
            <v>-1267.0221292799979</v>
          </cell>
          <cell r="AM1236">
            <v>-410.08786246000091</v>
          </cell>
          <cell r="AN1236">
            <v>-437.23150588000499</v>
          </cell>
          <cell r="AO1236">
            <v>20.068637679998574</v>
          </cell>
          <cell r="AP1236">
            <v>256.0780241700013</v>
          </cell>
          <cell r="AQ1236">
            <v>-132.40278197000225</v>
          </cell>
          <cell r="AR1236">
            <v>-2547.7082514700596</v>
          </cell>
          <cell r="AS1236">
            <v>-15.557626910000181</v>
          </cell>
          <cell r="AT1236">
            <v>70.199411499999769</v>
          </cell>
          <cell r="AU1236">
            <v>269.33820438000112</v>
          </cell>
          <cell r="AV1236">
            <v>-196.96325791999698</v>
          </cell>
          <cell r="AW1236">
            <v>-71.139205449999281</v>
          </cell>
          <cell r="AX1236">
            <v>-711.80652842999916</v>
          </cell>
          <cell r="AY1236">
            <v>-1277.5553244499897</v>
          </cell>
          <cell r="AZ1236">
            <v>-106.81702310000037</v>
          </cell>
          <cell r="BA1236">
            <v>-465.61889308999889</v>
          </cell>
          <cell r="BB1236">
            <v>-28.283003249998728</v>
          </cell>
          <cell r="BC1236">
            <v>-58.796427530000074</v>
          </cell>
          <cell r="BD1236">
            <v>45.291422779995628</v>
          </cell>
          <cell r="BE1236">
            <v>-1049.3243815900641</v>
          </cell>
          <cell r="BF1236">
            <v>-91.589197790000981</v>
          </cell>
          <cell r="BG1236">
            <v>-21.17169813000146</v>
          </cell>
          <cell r="BH1236">
            <v>361.77175481000086</v>
          </cell>
          <cell r="BI1236">
            <v>99.637455779999982</v>
          </cell>
          <cell r="BJ1236">
            <v>-90.641624720003165</v>
          </cell>
          <cell r="BK1236">
            <v>-1.6685332600027323</v>
          </cell>
          <cell r="BL1236">
            <v>-893.22777499000949</v>
          </cell>
          <cell r="BM1236">
            <v>-95.437494370000422</v>
          </cell>
          <cell r="BN1236">
            <v>-122.76097140999991</v>
          </cell>
          <cell r="BO1236">
            <v>-7.4760577300012301</v>
          </cell>
          <cell r="BP1236">
            <v>-199.1205071399927</v>
          </cell>
          <cell r="BQ1236">
            <v>12.360267359999852</v>
          </cell>
          <cell r="BR1236">
            <v>-607.2410365800315</v>
          </cell>
          <cell r="BS1236">
            <v>-217.46900206999999</v>
          </cell>
          <cell r="BT1236">
            <v>-416.43519518000539</v>
          </cell>
          <cell r="BU1236">
            <v>28.993208429998049</v>
          </cell>
          <cell r="BV1236">
            <v>-0.11679379000000001</v>
          </cell>
          <cell r="BW1236">
            <v>-115.24832826000056</v>
          </cell>
          <cell r="BX1236">
            <v>85.62210326999957</v>
          </cell>
          <cell r="BY1236">
            <v>270.8998265299997</v>
          </cell>
          <cell r="BZ1236">
            <v>-107.54212276999988</v>
          </cell>
          <cell r="CA1236">
            <v>-424.49298455999815</v>
          </cell>
          <cell r="CB1236">
            <v>366.38635152999996</v>
          </cell>
          <cell r="CC1236">
            <v>-69.813775149999856</v>
          </cell>
          <cell r="CD1236">
            <v>-8.0243245599995134</v>
          </cell>
          <cell r="CE1236">
            <v>-84.636618790013017</v>
          </cell>
          <cell r="CF1236">
            <v>-17.133665260000271</v>
          </cell>
          <cell r="CG1236">
            <v>-92.842590140000539</v>
          </cell>
          <cell r="CH1236">
            <v>-18.440281590002996</v>
          </cell>
          <cell r="CI1236">
            <v>33.199526670003252</v>
          </cell>
          <cell r="CJ1236">
            <v>-30.909238709995407</v>
          </cell>
          <cell r="CK1236">
            <v>205.26774820999981</v>
          </cell>
          <cell r="CL1236">
            <v>117.08028723000461</v>
          </cell>
          <cell r="CM1236">
            <v>-38.330217799999446</v>
          </cell>
          <cell r="CN1236">
            <v>-36.584169109999493</v>
          </cell>
          <cell r="CO1236">
            <v>-197.98953085999892</v>
          </cell>
          <cell r="CP1236">
            <v>85.030860869999742</v>
          </cell>
          <cell r="CQ1236">
            <v>-92.985348300000624</v>
          </cell>
          <cell r="CR1236">
            <v>2406.0795378400071</v>
          </cell>
          <cell r="CS1236">
            <v>93.58196804000022</v>
          </cell>
          <cell r="CT1236">
            <v>-367.14053735999732</v>
          </cell>
          <cell r="CU1236">
            <v>77.940101940000204</v>
          </cell>
          <cell r="CV1236">
            <v>58.367193969999789</v>
          </cell>
          <cell r="CW1236">
            <v>567.41074732999914</v>
          </cell>
          <cell r="CX1236">
            <v>51.369183349999957</v>
          </cell>
          <cell r="CY1236">
            <v>983.00062641000113</v>
          </cell>
          <cell r="CZ1236">
            <v>68.324195520000558</v>
          </cell>
          <cell r="DA1236">
            <v>1010.8488012200014</v>
          </cell>
          <cell r="DB1236">
            <v>-145.87515536000092</v>
          </cell>
          <cell r="DC1236">
            <v>52.945905729997321</v>
          </cell>
          <cell r="DD1236">
            <v>-44.693492949996653</v>
          </cell>
          <cell r="DE1236">
            <v>167.57354611998016</v>
          </cell>
          <cell r="DF1236">
            <v>-247.57640928000001</v>
          </cell>
          <cell r="DG1236">
            <v>-302.81002889000047</v>
          </cell>
          <cell r="DH1236">
            <v>126.14255288000186</v>
          </cell>
          <cell r="DI1236">
            <v>229.36622503999934</v>
          </cell>
          <cell r="DJ1236">
            <v>75.837035069998819</v>
          </cell>
          <cell r="DK1236">
            <v>-54.441850680000243</v>
          </cell>
          <cell r="DL1236">
            <v>-34.272609829999055</v>
          </cell>
          <cell r="DM1236">
            <v>-56.385591810000278</v>
          </cell>
          <cell r="DN1236">
            <v>150.23672168999929</v>
          </cell>
          <cell r="DO1236">
            <v>118.81031408999934</v>
          </cell>
          <cell r="DP1236">
            <v>150.3570723899993</v>
          </cell>
          <cell r="DQ1236">
            <v>12.310115449998193</v>
          </cell>
          <cell r="DR1236">
            <v>382.59067715000128</v>
          </cell>
          <cell r="DS1236">
            <v>99.714731649999976</v>
          </cell>
          <cell r="DT1236">
            <v>-197.98571290999826</v>
          </cell>
          <cell r="DU1236">
            <v>-205.32425144999888</v>
          </cell>
          <cell r="DV1236">
            <v>7.0389049999999287E-2</v>
          </cell>
          <cell r="DW1236">
            <v>281.9981060300006</v>
          </cell>
          <cell r="DX1236">
            <v>-54.574827510000432</v>
          </cell>
          <cell r="DY1236">
            <v>563.60187940000469</v>
          </cell>
          <cell r="DZ1236">
            <v>-46.381261909999466</v>
          </cell>
          <cell r="EA1236">
            <v>-337.95028451000144</v>
          </cell>
          <cell r="EB1236">
            <v>-37.334847649999574</v>
          </cell>
          <cell r="EC1236">
            <v>187.41666981000526</v>
          </cell>
          <cell r="ED1236">
            <v>129.34008715000164</v>
          </cell>
          <cell r="EE1236">
            <v>38.8690784600185</v>
          </cell>
          <cell r="EF1236">
            <v>32.560087570000178</v>
          </cell>
          <cell r="EG1236">
            <v>54.390651949999665</v>
          </cell>
          <cell r="EH1236">
            <v>-154.49429518999932</v>
          </cell>
          <cell r="EI1236">
            <v>123.02251773999888</v>
          </cell>
          <cell r="EJ1236">
            <v>-262.46073872000034</v>
          </cell>
          <cell r="EK1236">
            <v>227.57427460999861</v>
          </cell>
          <cell r="EL1236">
            <v>357.71548686000006</v>
          </cell>
          <cell r="EM1236">
            <v>-108.98739004000026</v>
          </cell>
          <cell r="EN1236">
            <v>-148.5220176599978</v>
          </cell>
          <cell r="EO1236">
            <v>137.93751088999943</v>
          </cell>
          <cell r="EP1236">
            <v>72.757048479998048</v>
          </cell>
          <cell r="EQ1236">
            <v>-292.62405803000183</v>
          </cell>
          <cell r="ER1236">
            <v>843.07054847999825</v>
          </cell>
          <cell r="ES1236">
            <v>-144.07386193999901</v>
          </cell>
          <cell r="ET1236">
            <v>220.0000015700025</v>
          </cell>
          <cell r="EU1236">
            <v>152.09754534000058</v>
          </cell>
          <cell r="EV1236">
            <v>125.01704937999966</v>
          </cell>
          <cell r="EW1236">
            <v>60.019372900000235</v>
          </cell>
          <cell r="EX1236">
            <v>865.43968463000056</v>
          </cell>
          <cell r="EY1236">
            <v>-149.74518637999972</v>
          </cell>
          <cell r="EZ1236">
            <v>123.34884540999929</v>
          </cell>
          <cell r="FA1236">
            <v>-366.59661150999818</v>
          </cell>
          <cell r="FB1236">
            <v>-21.803598619999775</v>
          </cell>
          <cell r="FC1236">
            <v>11.211966900000334</v>
          </cell>
          <cell r="FD1236">
            <v>-31.844659200000024</v>
          </cell>
          <cell r="FE1236">
            <v>243.37231160998635</v>
          </cell>
          <cell r="FF1236">
            <v>37.472123349999492</v>
          </cell>
          <cell r="FG1236">
            <v>428.14276116999827</v>
          </cell>
          <cell r="FH1236">
            <v>58.798244959999465</v>
          </cell>
          <cell r="FI1236">
            <v>-393.56994006000059</v>
          </cell>
          <cell r="FJ1236">
            <v>-73.586454479998793</v>
          </cell>
          <cell r="FK1236">
            <v>20.820738410000104</v>
          </cell>
          <cell r="FL1236">
            <v>854.07202718000008</v>
          </cell>
          <cell r="FM1236">
            <v>-389.29223045000026</v>
          </cell>
          <cell r="FN1236">
            <v>-200.37388989999909</v>
          </cell>
          <cell r="FO1236">
            <v>158.29587602000038</v>
          </cell>
          <cell r="FP1236">
            <v>-377.66360171999804</v>
          </cell>
          <cell r="FQ1236">
            <v>120.25665713000308</v>
          </cell>
          <cell r="FR1236">
            <v>538.18044507000013</v>
          </cell>
          <cell r="FS1236">
            <v>-23.795994240001164</v>
          </cell>
          <cell r="FT1236">
            <v>-395.96170044999781</v>
          </cell>
          <cell r="FU1236">
            <v>144.09805600000072</v>
          </cell>
          <cell r="FV1236">
            <v>4.5054350000000021E-2</v>
          </cell>
          <cell r="FW1236">
            <v>289.30315543000097</v>
          </cell>
          <cell r="FX1236">
            <v>-213.11709653999969</v>
          </cell>
          <cell r="FY1236">
            <v>710.88594450000164</v>
          </cell>
          <cell r="FZ1236">
            <v>95.015602159999617</v>
          </cell>
          <cell r="GA1236">
            <v>212.75716478999948</v>
          </cell>
          <cell r="GB1236">
            <v>-305.75748986000144</v>
          </cell>
          <cell r="GC1236">
            <v>-227.96375833999809</v>
          </cell>
          <cell r="GD1236">
            <v>252.67150726999898</v>
          </cell>
          <cell r="GE1236">
            <v>-19.466957800003001</v>
          </cell>
          <cell r="GF1236">
            <v>37.608093840000038</v>
          </cell>
          <cell r="GG1236">
            <v>-219.56616696999845</v>
          </cell>
          <cell r="GH1236">
            <v>32.738501549999455</v>
          </cell>
          <cell r="GI1236">
            <v>-63.62266142999988</v>
          </cell>
          <cell r="GJ1236">
            <v>187.31405206999989</v>
          </cell>
          <cell r="GK1236">
            <v>128.30046920999985</v>
          </cell>
          <cell r="GL1236">
            <v>-291.31831496000086</v>
          </cell>
          <cell r="GM1236">
            <v>104.09609022999939</v>
          </cell>
          <cell r="GN1236">
            <v>-146.90990029000068</v>
          </cell>
          <cell r="GO1236">
            <v>226.24714489000098</v>
          </cell>
          <cell r="GP1236">
            <v>-302.47511264000059</v>
          </cell>
          <cell r="GQ1236">
            <v>288.12084670000331</v>
          </cell>
          <cell r="GR1236">
            <v>571.15427738998551</v>
          </cell>
          <cell r="GS1236">
            <v>92.760606420000386</v>
          </cell>
          <cell r="GT1236">
            <v>96.432644010001241</v>
          </cell>
          <cell r="GU1236">
            <v>11.918830659999458</v>
          </cell>
          <cell r="GV1236">
            <v>59.771042190000003</v>
          </cell>
          <cell r="GW1236">
            <v>94.613791889999959</v>
          </cell>
          <cell r="GX1236">
            <v>141.31311524000012</v>
          </cell>
          <cell r="GY1236">
            <v>-370.79454053999871</v>
          </cell>
          <cell r="GZ1236">
            <v>16.110542989999999</v>
          </cell>
          <cell r="HA1236">
            <v>181.12509549000151</v>
          </cell>
          <cell r="HB1236">
            <v>43.675295210000513</v>
          </cell>
          <cell r="HC1236">
            <v>19.231161339999744</v>
          </cell>
          <cell r="HD1236">
            <v>184.99669248999999</v>
          </cell>
          <cell r="HE1236">
            <v>522.14592157998413</v>
          </cell>
          <cell r="HF1236">
            <v>-20.562991119999879</v>
          </cell>
          <cell r="HG1236">
            <v>104.27768949999881</v>
          </cell>
          <cell r="HH1236">
            <v>-6.3117390099996555</v>
          </cell>
          <cell r="HI1236">
            <v>107.04772084999877</v>
          </cell>
          <cell r="HJ1236">
            <v>92.897759760000099</v>
          </cell>
          <cell r="HK1236">
            <v>53.196101669999734</v>
          </cell>
          <cell r="HL1236">
            <v>218.66064550999954</v>
          </cell>
          <cell r="HM1236">
            <v>71.641873539999992</v>
          </cell>
          <cell r="HN1236">
            <v>-232.65300258999923</v>
          </cell>
          <cell r="HO1236">
            <v>-4.5558969799999431</v>
          </cell>
          <cell r="HP1236">
            <v>-97.26490787000148</v>
          </cell>
          <cell r="HQ1236">
            <v>235.77266831999441</v>
          </cell>
          <cell r="HR1236">
            <v>839.14872003998607</v>
          </cell>
          <cell r="HS1236">
            <v>0.81854012999974657</v>
          </cell>
          <cell r="HT1236">
            <v>105.22333058000004</v>
          </cell>
          <cell r="HU1236">
            <v>7.1645408900001257</v>
          </cell>
          <cell r="HV1236">
            <v>0</v>
          </cell>
          <cell r="HW1236">
            <v>6.6781974299999547</v>
          </cell>
          <cell r="HX1236">
            <v>10.422831630000019</v>
          </cell>
          <cell r="HY1236">
            <v>254.67072881999957</v>
          </cell>
          <cell r="HZ1236">
            <v>25.191134759999954</v>
          </cell>
          <cell r="IA1236">
            <v>55.706095869999444</v>
          </cell>
          <cell r="IB1236">
            <v>29.287719659998402</v>
          </cell>
          <cell r="IC1236">
            <v>238.83175894999658</v>
          </cell>
          <cell r="ID1236">
            <v>105.15384132000145</v>
          </cell>
          <cell r="IE1236">
            <v>4341.8962333600211</v>
          </cell>
          <cell r="IF1236">
            <v>-52.115127670003858</v>
          </cell>
          <cell r="IG1236">
            <v>246.04113586000676</v>
          </cell>
          <cell r="IH1236">
            <v>86.497408679999353</v>
          </cell>
          <cell r="II1236">
            <v>28.528329699998721</v>
          </cell>
          <cell r="IJ1236">
            <v>149.75123162000091</v>
          </cell>
          <cell r="IK1236">
            <v>259.71328945000005</v>
          </cell>
          <cell r="IL1236">
            <v>1136.5963704999958</v>
          </cell>
          <cell r="IM1236">
            <v>-28.183178649998808</v>
          </cell>
          <cell r="IN1236">
            <v>338.65256844000032</v>
          </cell>
          <cell r="IO1236">
            <v>4.3524512700005289</v>
          </cell>
          <cell r="IP1236">
            <v>1348.3151263100008</v>
          </cell>
          <cell r="IQ1236">
            <v>823.74662784999964</v>
          </cell>
          <cell r="IR1236">
            <v>2302.443542139983</v>
          </cell>
          <cell r="IS1236">
            <v>96.55675944000177</v>
          </cell>
          <cell r="IT1236">
            <v>-175.42634690000341</v>
          </cell>
          <cell r="IU1236">
            <v>-4.5128619600000093</v>
          </cell>
          <cell r="IV1236">
            <v>239.69415533000029</v>
          </cell>
          <cell r="IW1236">
            <v>-16.284334249999574</v>
          </cell>
          <cell r="IX1236">
            <v>149.71493320000036</v>
          </cell>
          <cell r="IY1236">
            <v>826.20224740000413</v>
          </cell>
          <cell r="IZ1236">
            <v>58.55301782999868</v>
          </cell>
          <cell r="JA1236">
            <v>274.2438158799996</v>
          </cell>
          <cell r="JB1236">
            <v>-110.44564356000046</v>
          </cell>
          <cell r="JC1236">
            <v>655.88631073000215</v>
          </cell>
          <cell r="JD1236">
            <v>308.26148900000408</v>
          </cell>
          <cell r="JE1236">
            <v>4695.1486655800254</v>
          </cell>
          <cell r="JF1236">
            <v>394.0331215899987</v>
          </cell>
          <cell r="JG1236">
            <v>358.93908310999541</v>
          </cell>
          <cell r="JH1236">
            <v>32.2505697100014</v>
          </cell>
          <cell r="JI1236">
            <v>4.3905206900001303</v>
          </cell>
          <cell r="JJ1236">
            <v>60.877701849999994</v>
          </cell>
          <cell r="JK1236">
            <v>178.41443207999998</v>
          </cell>
          <cell r="JL1236">
            <v>1100.403495630002</v>
          </cell>
          <cell r="JM1236">
            <v>57.88227586999983</v>
          </cell>
          <cell r="JN1236">
            <v>426.62497067000004</v>
          </cell>
          <cell r="JO1236">
            <v>472.85103608000099</v>
          </cell>
          <cell r="JP1236">
            <v>884.70496393999929</v>
          </cell>
          <cell r="JQ1236">
            <v>723.77649435999774</v>
          </cell>
        </row>
        <row r="1237">
          <cell r="D1237" t="str">
            <v>GCV.EX.UTN._._26.Naughton 2 OR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-672.74720856000931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92.482184899998174</v>
          </cell>
          <cell r="X1237">
            <v>-241.04033162000087</v>
          </cell>
          <cell r="Y1237">
            <v>-340.8021985000014</v>
          </cell>
          <cell r="Z1237">
            <v>74.754408570000123</v>
          </cell>
          <cell r="AA1237">
            <v>-317.6604007800006</v>
          </cell>
          <cell r="AB1237">
            <v>205.80721017999986</v>
          </cell>
          <cell r="AC1237">
            <v>-266.85207674999947</v>
          </cell>
          <cell r="AD1237">
            <v>120.56399543999987</v>
          </cell>
          <cell r="AE1237">
            <v>-1293.1612097400066</v>
          </cell>
          <cell r="AF1237">
            <v>-7.7250769799998125</v>
          </cell>
          <cell r="AG1237">
            <v>-173.15104048000057</v>
          </cell>
          <cell r="AH1237">
            <v>-29.973694239999531</v>
          </cell>
          <cell r="AI1237">
            <v>-180.36157194999942</v>
          </cell>
          <cell r="AJ1237">
            <v>-43.288625510000202</v>
          </cell>
          <cell r="AK1237">
            <v>-32.301944700000604</v>
          </cell>
          <cell r="AL1237">
            <v>-369.7341769300001</v>
          </cell>
          <cell r="AM1237">
            <v>-364.914855240002</v>
          </cell>
          <cell r="AN1237">
            <v>11.290989210000589</v>
          </cell>
          <cell r="AO1237">
            <v>52.448170189999928</v>
          </cell>
          <cell r="AP1237">
            <v>-4.3437374000004638</v>
          </cell>
          <cell r="AQ1237">
            <v>-151.10564571000123</v>
          </cell>
          <cell r="AR1237">
            <v>-744.98756001998845</v>
          </cell>
          <cell r="AS1237">
            <v>12.000925000000279</v>
          </cell>
          <cell r="AT1237">
            <v>-84.814519439999458</v>
          </cell>
          <cell r="AU1237">
            <v>172.05949024999973</v>
          </cell>
          <cell r="AV1237">
            <v>-55.491970900000524</v>
          </cell>
          <cell r="AW1237">
            <v>63.238044189998618</v>
          </cell>
          <cell r="AX1237">
            <v>-77.48764618000132</v>
          </cell>
          <cell r="AY1237">
            <v>-401.94012656999985</v>
          </cell>
          <cell r="AZ1237">
            <v>-62.686723950002488</v>
          </cell>
          <cell r="BA1237">
            <v>-108.63619797000138</v>
          </cell>
          <cell r="BB1237">
            <v>-28.321298090000255</v>
          </cell>
          <cell r="BC1237">
            <v>50.856275359999927</v>
          </cell>
          <cell r="BD1237">
            <v>-223.76381172000038</v>
          </cell>
          <cell r="BE1237">
            <v>-402.91463049000595</v>
          </cell>
          <cell r="BF1237">
            <v>-59.158764499999961</v>
          </cell>
          <cell r="BG1237">
            <v>7.7098741399995561</v>
          </cell>
          <cell r="BH1237">
            <v>26.065940789999331</v>
          </cell>
          <cell r="BI1237">
            <v>-1.0569386100000884</v>
          </cell>
          <cell r="BJ1237">
            <v>11.890536420000444</v>
          </cell>
          <cell r="BK1237">
            <v>51.043121040000187</v>
          </cell>
          <cell r="BL1237">
            <v>-352.83130394000364</v>
          </cell>
          <cell r="BM1237">
            <v>-55.162603820001095</v>
          </cell>
          <cell r="BN1237">
            <v>-186.88150363999921</v>
          </cell>
          <cell r="BO1237">
            <v>134.85286399999995</v>
          </cell>
          <cell r="BP1237">
            <v>50.075812220000444</v>
          </cell>
          <cell r="BQ1237">
            <v>-29.46166459000051</v>
          </cell>
          <cell r="BR1237">
            <v>149.05369658001291</v>
          </cell>
          <cell r="BS1237">
            <v>194.47698066999965</v>
          </cell>
          <cell r="BT1237">
            <v>-83.793312509999851</v>
          </cell>
          <cell r="BU1237">
            <v>-75.824816029999056</v>
          </cell>
          <cell r="BV1237">
            <v>0</v>
          </cell>
          <cell r="BW1237">
            <v>18.121310720000565</v>
          </cell>
          <cell r="BX1237">
            <v>116.65255437999986</v>
          </cell>
          <cell r="BY1237">
            <v>160.33422710000013</v>
          </cell>
          <cell r="BZ1237">
            <v>1.947618600000169</v>
          </cell>
          <cell r="CA1237">
            <v>-116.47955491000084</v>
          </cell>
          <cell r="CB1237">
            <v>117.41857857000014</v>
          </cell>
          <cell r="CC1237">
            <v>-61.9402294599995</v>
          </cell>
          <cell r="CD1237">
            <v>-121.85966054999881</v>
          </cell>
          <cell r="CE1237">
            <v>210.40189424998243</v>
          </cell>
          <cell r="CF1237">
            <v>17.126682619999883</v>
          </cell>
          <cell r="CG1237">
            <v>92.780643990002318</v>
          </cell>
          <cell r="CH1237">
            <v>18.529861280000659</v>
          </cell>
          <cell r="CI1237">
            <v>-33.677300379999906</v>
          </cell>
          <cell r="CJ1237">
            <v>30.891299999999319</v>
          </cell>
          <cell r="CK1237">
            <v>-7.8027159400007804</v>
          </cell>
          <cell r="CL1237">
            <v>-38.169482490002338</v>
          </cell>
          <cell r="CM1237">
            <v>17.84677124999962</v>
          </cell>
          <cell r="CN1237">
            <v>36.185836840000775</v>
          </cell>
          <cell r="CO1237">
            <v>3.421740909998789</v>
          </cell>
          <cell r="CP1237">
            <v>-40.399189029999434</v>
          </cell>
          <cell r="CQ1237">
            <v>113.66774519999944</v>
          </cell>
          <cell r="CR1237">
            <v>259.0948073499967</v>
          </cell>
          <cell r="CS1237">
            <v>-93.544990860000013</v>
          </cell>
          <cell r="CT1237">
            <v>424.35334031000002</v>
          </cell>
          <cell r="CU1237">
            <v>-43.242296180000039</v>
          </cell>
          <cell r="CV1237">
            <v>-11.596655870000177</v>
          </cell>
          <cell r="CW1237">
            <v>-290.20008846999986</v>
          </cell>
          <cell r="CX1237">
            <v>221.93859045000011</v>
          </cell>
          <cell r="CY1237">
            <v>-175.41877708000038</v>
          </cell>
          <cell r="CZ1237">
            <v>-26.400988310000002</v>
          </cell>
          <cell r="DA1237">
            <v>-76.879029049999872</v>
          </cell>
          <cell r="DB1237">
            <v>184.7419083100001</v>
          </cell>
          <cell r="DC1237">
            <v>47.142618469999888</v>
          </cell>
          <cell r="DD1237">
            <v>98.201175629999852</v>
          </cell>
          <cell r="DE1237">
            <v>1283.1296254499975</v>
          </cell>
          <cell r="DF1237">
            <v>248.05539055999992</v>
          </cell>
          <cell r="DG1237">
            <v>367.44679267000038</v>
          </cell>
          <cell r="DH1237">
            <v>338.44465102000004</v>
          </cell>
          <cell r="DI1237">
            <v>1.6678860600004555</v>
          </cell>
          <cell r="DJ1237">
            <v>15.324650020000036</v>
          </cell>
          <cell r="DK1237">
            <v>96.616930349999961</v>
          </cell>
          <cell r="DL1237">
            <v>133.59418402000028</v>
          </cell>
          <cell r="DM1237">
            <v>138.10236992000023</v>
          </cell>
          <cell r="DN1237">
            <v>3.3739950400001817</v>
          </cell>
          <cell r="DO1237">
            <v>-76.563516869999944</v>
          </cell>
          <cell r="DP1237">
            <v>-76.242868060000092</v>
          </cell>
          <cell r="DQ1237">
            <v>93.309160720000818</v>
          </cell>
          <cell r="DR1237">
            <v>1472.2798097099985</v>
          </cell>
          <cell r="DS1237">
            <v>-31.086491760000399</v>
          </cell>
          <cell r="DT1237">
            <v>251.29452817999959</v>
          </cell>
          <cell r="DU1237">
            <v>434.03440926000007</v>
          </cell>
          <cell r="DV1237">
            <v>0</v>
          </cell>
          <cell r="DW1237">
            <v>207.64231657000011</v>
          </cell>
          <cell r="DX1237">
            <v>190.0380358499998</v>
          </cell>
          <cell r="DY1237">
            <v>-181.00180150999972</v>
          </cell>
          <cell r="DZ1237">
            <v>127.74901195999985</v>
          </cell>
          <cell r="EA1237">
            <v>418.01913580000019</v>
          </cell>
          <cell r="EB1237">
            <v>88.59450736000008</v>
          </cell>
          <cell r="EC1237">
            <v>-50.446935559999474</v>
          </cell>
          <cell r="ED1237">
            <v>17.443093560000307</v>
          </cell>
          <cell r="EE1237">
            <v>1446.4959768500012</v>
          </cell>
          <cell r="EF1237">
            <v>-22.444854760000112</v>
          </cell>
          <cell r="EG1237">
            <v>212.63372589999972</v>
          </cell>
          <cell r="EH1237">
            <v>127.56381725</v>
          </cell>
          <cell r="EI1237">
            <v>-52.861701690000018</v>
          </cell>
          <cell r="EJ1237">
            <v>171.41177994999987</v>
          </cell>
          <cell r="EK1237">
            <v>72.052493550000008</v>
          </cell>
          <cell r="EL1237">
            <v>-115.64552757000024</v>
          </cell>
          <cell r="EM1237">
            <v>167.68064621000008</v>
          </cell>
          <cell r="EN1237">
            <v>205.16374803000053</v>
          </cell>
          <cell r="EO1237">
            <v>217.61957335000011</v>
          </cell>
          <cell r="EP1237">
            <v>-96.953117719999682</v>
          </cell>
          <cell r="EQ1237">
            <v>560.27539435000017</v>
          </cell>
          <cell r="ER1237">
            <v>622.52184631000637</v>
          </cell>
          <cell r="ES1237">
            <v>241.28461747999972</v>
          </cell>
          <cell r="ET1237">
            <v>139.8101526900009</v>
          </cell>
          <cell r="EU1237">
            <v>-26.310127210000019</v>
          </cell>
          <cell r="EV1237">
            <v>-63.560432670000182</v>
          </cell>
          <cell r="EW1237">
            <v>67.668249510000123</v>
          </cell>
          <cell r="EX1237">
            <v>-227.30612516000019</v>
          </cell>
          <cell r="EY1237">
            <v>119.32937599000013</v>
          </cell>
          <cell r="EZ1237">
            <v>-122.2852779000001</v>
          </cell>
          <cell r="FA1237">
            <v>324.21037992000038</v>
          </cell>
          <cell r="FB1237">
            <v>-72.211789409999824</v>
          </cell>
          <cell r="FC1237">
            <v>141.86144751999973</v>
          </cell>
          <cell r="FD1237">
            <v>100.03137555000103</v>
          </cell>
          <cell r="FE1237">
            <v>784.18730602999858</v>
          </cell>
          <cell r="FF1237">
            <v>-26.373255319999998</v>
          </cell>
          <cell r="FG1237">
            <v>-327.25997510999969</v>
          </cell>
          <cell r="FH1237">
            <v>-24.179070359999855</v>
          </cell>
          <cell r="FI1237">
            <v>193.07442902999992</v>
          </cell>
          <cell r="FJ1237">
            <v>221.75639296000008</v>
          </cell>
          <cell r="FK1237">
            <v>26.285783219999985</v>
          </cell>
          <cell r="FL1237">
            <v>-0.32573688000002221</v>
          </cell>
          <cell r="FM1237">
            <v>149.48257126000016</v>
          </cell>
          <cell r="FN1237">
            <v>52.194114350000518</v>
          </cell>
          <cell r="FO1237">
            <v>-165.40539604000014</v>
          </cell>
          <cell r="FP1237">
            <v>456.03495134000059</v>
          </cell>
          <cell r="FQ1237">
            <v>228.90249757999936</v>
          </cell>
          <cell r="FR1237">
            <v>717.48003534999589</v>
          </cell>
          <cell r="FS1237">
            <v>23.483185929999991</v>
          </cell>
          <cell r="FT1237">
            <v>382.47803524999972</v>
          </cell>
          <cell r="FU1237">
            <v>-54.614293470000121</v>
          </cell>
          <cell r="FV1237">
            <v>0</v>
          </cell>
          <cell r="FW1237">
            <v>-126.49414375000003</v>
          </cell>
          <cell r="FX1237">
            <v>79.316502809999918</v>
          </cell>
          <cell r="FY1237">
            <v>13.092133799999374</v>
          </cell>
          <cell r="FZ1237">
            <v>100.61050816000011</v>
          </cell>
          <cell r="GA1237">
            <v>94.355825630000027</v>
          </cell>
          <cell r="GB1237">
            <v>317.53020175999995</v>
          </cell>
          <cell r="GC1237">
            <v>26.17614838999998</v>
          </cell>
          <cell r="GD1237">
            <v>-138.45406916000047</v>
          </cell>
          <cell r="GE1237">
            <v>551.29837543999747</v>
          </cell>
          <cell r="GF1237">
            <v>-37.825188560000129</v>
          </cell>
          <cell r="GG1237">
            <v>219.25777449999941</v>
          </cell>
          <cell r="GH1237">
            <v>-26.76612232000025</v>
          </cell>
          <cell r="GI1237">
            <v>171.79561922999994</v>
          </cell>
          <cell r="GJ1237">
            <v>-75.038557150000003</v>
          </cell>
          <cell r="GK1237">
            <v>-43.10148356000002</v>
          </cell>
          <cell r="GL1237">
            <v>532.68359245000011</v>
          </cell>
          <cell r="GM1237">
            <v>-13.412037149999946</v>
          </cell>
          <cell r="GN1237">
            <v>44.822024450000185</v>
          </cell>
          <cell r="GO1237">
            <v>-201.47301097000002</v>
          </cell>
          <cell r="GP1237">
            <v>144.49109298999929</v>
          </cell>
          <cell r="GQ1237">
            <v>-164.13532846999897</v>
          </cell>
          <cell r="GR1237">
            <v>0</v>
          </cell>
          <cell r="GS1237">
            <v>0</v>
          </cell>
          <cell r="GT1237">
            <v>0</v>
          </cell>
          <cell r="GU1237">
            <v>0</v>
          </cell>
          <cell r="GV1237">
            <v>0</v>
          </cell>
          <cell r="GW1237">
            <v>0</v>
          </cell>
          <cell r="GX1237">
            <v>0</v>
          </cell>
          <cell r="GY1237">
            <v>0</v>
          </cell>
          <cell r="GZ1237">
            <v>0</v>
          </cell>
          <cell r="HA1237">
            <v>0</v>
          </cell>
          <cell r="HB1237">
            <v>0</v>
          </cell>
          <cell r="HC1237">
            <v>0</v>
          </cell>
          <cell r="HD1237">
            <v>0</v>
          </cell>
          <cell r="HE1237">
            <v>0</v>
          </cell>
          <cell r="HF1237">
            <v>0</v>
          </cell>
          <cell r="HG1237">
            <v>0</v>
          </cell>
          <cell r="HH1237">
            <v>0</v>
          </cell>
          <cell r="HI1237">
            <v>0</v>
          </cell>
          <cell r="HJ1237">
            <v>0</v>
          </cell>
          <cell r="HK1237">
            <v>0</v>
          </cell>
          <cell r="HL1237">
            <v>0</v>
          </cell>
          <cell r="HM1237">
            <v>0</v>
          </cell>
          <cell r="HN1237">
            <v>0</v>
          </cell>
          <cell r="HO1237">
            <v>0</v>
          </cell>
          <cell r="HP1237">
            <v>0</v>
          </cell>
          <cell r="HQ1237">
            <v>0</v>
          </cell>
          <cell r="HR1237">
            <v>0</v>
          </cell>
          <cell r="HS1237">
            <v>0</v>
          </cell>
          <cell r="HT1237">
            <v>0</v>
          </cell>
          <cell r="HU1237">
            <v>0</v>
          </cell>
          <cell r="HV1237">
            <v>0</v>
          </cell>
          <cell r="HW1237">
            <v>0</v>
          </cell>
          <cell r="HX1237">
            <v>0</v>
          </cell>
          <cell r="HY1237">
            <v>0</v>
          </cell>
          <cell r="HZ1237">
            <v>0</v>
          </cell>
          <cell r="IA1237">
            <v>0</v>
          </cell>
          <cell r="IB1237">
            <v>0</v>
          </cell>
          <cell r="IC1237">
            <v>0</v>
          </cell>
          <cell r="ID1237">
            <v>0</v>
          </cell>
          <cell r="IE1237">
            <v>0</v>
          </cell>
          <cell r="IF1237">
            <v>0</v>
          </cell>
          <cell r="IG1237">
            <v>0</v>
          </cell>
          <cell r="IH1237">
            <v>0</v>
          </cell>
          <cell r="II1237">
            <v>0</v>
          </cell>
          <cell r="IJ1237">
            <v>0</v>
          </cell>
          <cell r="IK1237">
            <v>0</v>
          </cell>
          <cell r="IL1237">
            <v>0</v>
          </cell>
          <cell r="IM1237">
            <v>0</v>
          </cell>
          <cell r="IN1237">
            <v>0</v>
          </cell>
          <cell r="IO1237">
            <v>0</v>
          </cell>
          <cell r="IP1237">
            <v>0</v>
          </cell>
          <cell r="IQ1237">
            <v>0</v>
          </cell>
          <cell r="IR1237">
            <v>0</v>
          </cell>
          <cell r="IS1237">
            <v>0</v>
          </cell>
          <cell r="IT1237">
            <v>0</v>
          </cell>
          <cell r="IU1237">
            <v>0</v>
          </cell>
          <cell r="IV1237">
            <v>0</v>
          </cell>
          <cell r="IW1237">
            <v>0</v>
          </cell>
          <cell r="IX1237">
            <v>0</v>
          </cell>
          <cell r="IY1237">
            <v>0</v>
          </cell>
          <cell r="IZ1237">
            <v>0</v>
          </cell>
          <cell r="JA1237">
            <v>0</v>
          </cell>
          <cell r="JB1237">
            <v>0</v>
          </cell>
          <cell r="JC1237">
            <v>0</v>
          </cell>
          <cell r="JD1237">
            <v>0</v>
          </cell>
          <cell r="JE1237">
            <v>0</v>
          </cell>
          <cell r="JF1237">
            <v>0</v>
          </cell>
          <cell r="JG1237">
            <v>0</v>
          </cell>
          <cell r="JH1237">
            <v>0</v>
          </cell>
          <cell r="JI1237">
            <v>0</v>
          </cell>
          <cell r="JJ1237">
            <v>0</v>
          </cell>
          <cell r="JK1237">
            <v>0</v>
          </cell>
          <cell r="JL1237">
            <v>0</v>
          </cell>
          <cell r="JM1237">
            <v>0</v>
          </cell>
          <cell r="JN1237">
            <v>0</v>
          </cell>
          <cell r="JO1237">
            <v>0</v>
          </cell>
          <cell r="JP1237">
            <v>0</v>
          </cell>
          <cell r="JQ1237">
            <v>0</v>
          </cell>
        </row>
        <row r="1238">
          <cell r="D1238" t="str">
            <v>GCC.EX.CHE._.___.Chehalis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382.32755719000852</v>
          </cell>
          <cell r="K1238">
            <v>-595.11903236999933</v>
          </cell>
          <cell r="L1238">
            <v>128.16396895001526</v>
          </cell>
          <cell r="M1238">
            <v>-72.261200329987332</v>
          </cell>
          <cell r="N1238">
            <v>19.435956099972827</v>
          </cell>
          <cell r="O1238">
            <v>0</v>
          </cell>
          <cell r="P1238">
            <v>80.140893739999228</v>
          </cell>
          <cell r="Q1238">
            <v>0</v>
          </cell>
          <cell r="R1238">
            <v>528.58386964001693</v>
          </cell>
          <cell r="S1238">
            <v>-508.59806705000028</v>
          </cell>
          <cell r="T1238">
            <v>-251.59010224999656</v>
          </cell>
          <cell r="U1238">
            <v>1.2351284000005762</v>
          </cell>
          <cell r="V1238">
            <v>-100.07329369000036</v>
          </cell>
          <cell r="W1238">
            <v>125.46899730999985</v>
          </cell>
          <cell r="X1238">
            <v>84.288279599999896</v>
          </cell>
          <cell r="Y1238">
            <v>-843.35254699999496</v>
          </cell>
          <cell r="Z1238">
            <v>882.68565802999365</v>
          </cell>
          <cell r="AA1238">
            <v>1001.2396566799798</v>
          </cell>
          <cell r="AB1238">
            <v>151.42765159999999</v>
          </cell>
          <cell r="AC1238">
            <v>0</v>
          </cell>
          <cell r="AD1238">
            <v>-14.147491989995615</v>
          </cell>
          <cell r="AE1238">
            <v>-2522.406301169889</v>
          </cell>
          <cell r="AF1238">
            <v>114.70951092999894</v>
          </cell>
          <cell r="AG1238">
            <v>-19.974078350001946</v>
          </cell>
          <cell r="AH1238">
            <v>7.2257840100000124</v>
          </cell>
          <cell r="AI1238">
            <v>0</v>
          </cell>
          <cell r="AJ1238">
            <v>0</v>
          </cell>
          <cell r="AK1238">
            <v>-180.85266544000001</v>
          </cell>
          <cell r="AL1238">
            <v>-310.89154706997942</v>
          </cell>
          <cell r="AM1238">
            <v>-318.91005157995096</v>
          </cell>
          <cell r="AN1238">
            <v>-1935.2241959699822</v>
          </cell>
          <cell r="AO1238">
            <v>123.38748550999981</v>
          </cell>
          <cell r="AP1238">
            <v>0</v>
          </cell>
          <cell r="AQ1238">
            <v>-1.8765432099971804</v>
          </cell>
          <cell r="AR1238">
            <v>-6374.1335118800198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-2410.0434340100037</v>
          </cell>
          <cell r="AZ1238">
            <v>-3504.6942259600037</v>
          </cell>
          <cell r="BA1238">
            <v>-459.39585191000151</v>
          </cell>
          <cell r="BB1238">
            <v>0</v>
          </cell>
          <cell r="BC1238">
            <v>0</v>
          </cell>
          <cell r="BD1238">
            <v>0</v>
          </cell>
          <cell r="BE1238">
            <v>-4107.4326758899988</v>
          </cell>
          <cell r="BF1238">
            <v>0</v>
          </cell>
          <cell r="BG1238">
            <v>-134.83165009000004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-2035.0938106800022</v>
          </cell>
          <cell r="BM1238">
            <v>-267.57802955000079</v>
          </cell>
          <cell r="BN1238">
            <v>-1650.96995728</v>
          </cell>
          <cell r="BO1238">
            <v>0</v>
          </cell>
          <cell r="BP1238">
            <v>-18.959228290000283</v>
          </cell>
          <cell r="BQ1238">
            <v>0</v>
          </cell>
          <cell r="BR1238">
            <v>-2314.0228544499987</v>
          </cell>
          <cell r="BS1238">
            <v>0</v>
          </cell>
          <cell r="BT1238">
            <v>4.5910376099996029</v>
          </cell>
          <cell r="BU1238">
            <v>139.97693667000021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-1600.3125947799981</v>
          </cell>
          <cell r="CA1238">
            <v>0</v>
          </cell>
          <cell r="CB1238">
            <v>-858.27823394999996</v>
          </cell>
          <cell r="CC1238">
            <v>0</v>
          </cell>
          <cell r="CD1238">
            <v>0</v>
          </cell>
          <cell r="CE1238">
            <v>191.63438346000476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192.1655027800025</v>
          </cell>
          <cell r="CN1238">
            <v>0</v>
          </cell>
          <cell r="CO1238">
            <v>0</v>
          </cell>
          <cell r="CP1238">
            <v>-0.21196242999576498</v>
          </cell>
          <cell r="CQ1238">
            <v>-0.31915689000015846</v>
          </cell>
          <cell r="CR1238">
            <v>-654.41985320000094</v>
          </cell>
          <cell r="CS1238">
            <v>0</v>
          </cell>
          <cell r="CT1238">
            <v>-11.412064370000735</v>
          </cell>
          <cell r="CU1238">
            <v>7.3406757300000436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-458.55925673000002</v>
          </cell>
          <cell r="DA1238">
            <v>0</v>
          </cell>
          <cell r="DB1238">
            <v>0</v>
          </cell>
          <cell r="DC1238">
            <v>-51.101164560001052</v>
          </cell>
          <cell r="DD1238">
            <v>-140.68804326999998</v>
          </cell>
          <cell r="DE1238">
            <v>-86.715071279992117</v>
          </cell>
          <cell r="DF1238">
            <v>0</v>
          </cell>
          <cell r="DG1238">
            <v>0</v>
          </cell>
          <cell r="DH1238">
            <v>-6.4453788399991936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85.970493729999362</v>
          </cell>
          <cell r="DN1238">
            <v>-138.23482137000019</v>
          </cell>
          <cell r="DO1238">
            <v>0</v>
          </cell>
          <cell r="DP1238">
            <v>-22.804618919999484</v>
          </cell>
          <cell r="DQ1238">
            <v>-5.2007458799962478</v>
          </cell>
          <cell r="DR1238">
            <v>-61.406004729993583</v>
          </cell>
          <cell r="DS1238">
            <v>0</v>
          </cell>
          <cell r="DT1238">
            <v>-20.98294156999998</v>
          </cell>
          <cell r="DU1238">
            <v>-6.2951044400001592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-34.817717780000748</v>
          </cell>
          <cell r="EB1238">
            <v>0</v>
          </cell>
          <cell r="EC1238">
            <v>-44.501521250003861</v>
          </cell>
          <cell r="ED1238">
            <v>45.191280310002185</v>
          </cell>
          <cell r="EE1238">
            <v>24.352073319998453</v>
          </cell>
          <cell r="EF1238">
            <v>0</v>
          </cell>
          <cell r="EG1238">
            <v>-89.298874589999969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143.94522072000109</v>
          </cell>
          <cell r="EM1238">
            <v>40.814758159999656</v>
          </cell>
          <cell r="EN1238">
            <v>0</v>
          </cell>
          <cell r="EO1238">
            <v>0</v>
          </cell>
          <cell r="EP1238">
            <v>-70.896994270005962</v>
          </cell>
          <cell r="EQ1238">
            <v>-0.2120366999952239</v>
          </cell>
          <cell r="ER1238">
            <v>-455.00971319999371</v>
          </cell>
          <cell r="ES1238">
            <v>0.24174062000008689</v>
          </cell>
          <cell r="ET1238">
            <v>0</v>
          </cell>
          <cell r="EU1238">
            <v>7.375901530002011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-555.31487179999999</v>
          </cell>
          <cell r="FA1238">
            <v>0</v>
          </cell>
          <cell r="FB1238">
            <v>0.69511614000020927</v>
          </cell>
          <cell r="FC1238">
            <v>0</v>
          </cell>
          <cell r="FD1238">
            <v>91.992400310002267</v>
          </cell>
          <cell r="FE1238">
            <v>-1111.5899115400243</v>
          </cell>
          <cell r="FF1238">
            <v>0</v>
          </cell>
          <cell r="FG1238">
            <v>0</v>
          </cell>
          <cell r="FH1238">
            <v>0</v>
          </cell>
          <cell r="FI1238">
            <v>0</v>
          </cell>
          <cell r="FJ1238">
            <v>0</v>
          </cell>
          <cell r="FK1238">
            <v>0</v>
          </cell>
          <cell r="FL1238">
            <v>0</v>
          </cell>
          <cell r="FM1238">
            <v>-394.60290049999821</v>
          </cell>
          <cell r="FN1238">
            <v>0</v>
          </cell>
          <cell r="FO1238">
            <v>0</v>
          </cell>
          <cell r="FP1238">
            <v>-1419.8766778400095</v>
          </cell>
          <cell r="FQ1238">
            <v>702.88966680000158</v>
          </cell>
          <cell r="FR1238">
            <v>2.442109409996192</v>
          </cell>
          <cell r="FS1238">
            <v>0</v>
          </cell>
          <cell r="FT1238">
            <v>-15.423458590001246</v>
          </cell>
          <cell r="FU1238">
            <v>0</v>
          </cell>
          <cell r="FV1238">
            <v>0</v>
          </cell>
          <cell r="FW1238">
            <v>0</v>
          </cell>
          <cell r="FX1238">
            <v>0</v>
          </cell>
          <cell r="FY1238">
            <v>0</v>
          </cell>
          <cell r="FZ1238">
            <v>-36.404767900001389</v>
          </cell>
          <cell r="GA1238">
            <v>0</v>
          </cell>
          <cell r="GB1238">
            <v>6.8915299999616764E-3</v>
          </cell>
          <cell r="GC1238">
            <v>61.250894810007594</v>
          </cell>
          <cell r="GD1238">
            <v>-6.9874504400067963</v>
          </cell>
          <cell r="GE1238">
            <v>274.43605935999949</v>
          </cell>
          <cell r="GF1238">
            <v>0</v>
          </cell>
          <cell r="GG1238">
            <v>0</v>
          </cell>
          <cell r="GH1238">
            <v>-82.73589740999887</v>
          </cell>
          <cell r="GI1238">
            <v>0</v>
          </cell>
          <cell r="GJ1238">
            <v>0</v>
          </cell>
          <cell r="GK1238">
            <v>0</v>
          </cell>
          <cell r="GL1238">
            <v>0</v>
          </cell>
          <cell r="GM1238">
            <v>148.20824039000036</v>
          </cell>
          <cell r="GN1238">
            <v>0</v>
          </cell>
          <cell r="GO1238">
            <v>0</v>
          </cell>
          <cell r="GP1238">
            <v>108.6994165500073</v>
          </cell>
          <cell r="GQ1238">
            <v>100.2642998299998</v>
          </cell>
          <cell r="GR1238">
            <v>2411.3948568000342</v>
          </cell>
          <cell r="GS1238">
            <v>0</v>
          </cell>
          <cell r="GT1238">
            <v>-133.96596591000025</v>
          </cell>
          <cell r="GU1238">
            <v>0</v>
          </cell>
          <cell r="GV1238">
            <v>0</v>
          </cell>
          <cell r="GW1238">
            <v>0</v>
          </cell>
          <cell r="GX1238">
            <v>0</v>
          </cell>
          <cell r="GY1238">
            <v>3248.8315764300005</v>
          </cell>
          <cell r="GZ1238">
            <v>0</v>
          </cell>
          <cell r="HA1238">
            <v>-615.32408239000051</v>
          </cell>
          <cell r="HB1238">
            <v>0</v>
          </cell>
          <cell r="HC1238">
            <v>-26.73404102999848</v>
          </cell>
          <cell r="HD1238">
            <v>-61.412630299979355</v>
          </cell>
          <cell r="HE1238">
            <v>-1141.3097102800239</v>
          </cell>
          <cell r="HF1238">
            <v>0</v>
          </cell>
          <cell r="HG1238">
            <v>-74.431484439999622</v>
          </cell>
          <cell r="HH1238">
            <v>0</v>
          </cell>
          <cell r="HI1238">
            <v>0</v>
          </cell>
          <cell r="HJ1238">
            <v>0</v>
          </cell>
          <cell r="HK1238">
            <v>0</v>
          </cell>
          <cell r="HL1238">
            <v>2.8271619999941322E-2</v>
          </cell>
          <cell r="HM1238">
            <v>0</v>
          </cell>
          <cell r="HN1238">
            <v>-48.203657060000296</v>
          </cell>
          <cell r="HO1238">
            <v>0</v>
          </cell>
          <cell r="HP1238">
            <v>-986.63019105999774</v>
          </cell>
          <cell r="HQ1238">
            <v>-32.072649340014323</v>
          </cell>
          <cell r="HR1238">
            <v>-488.78094305004925</v>
          </cell>
          <cell r="HS1238">
            <v>0</v>
          </cell>
          <cell r="HT1238">
            <v>0</v>
          </cell>
          <cell r="HU1238">
            <v>0</v>
          </cell>
          <cell r="HV1238">
            <v>0</v>
          </cell>
          <cell r="HW1238">
            <v>0</v>
          </cell>
          <cell r="HX1238">
            <v>0</v>
          </cell>
          <cell r="HY1238">
            <v>0</v>
          </cell>
          <cell r="HZ1238">
            <v>-525.79076757000075</v>
          </cell>
          <cell r="IA1238">
            <v>0</v>
          </cell>
          <cell r="IB1238">
            <v>0</v>
          </cell>
          <cell r="IC1238">
            <v>14.203238929985673</v>
          </cell>
          <cell r="ID1238">
            <v>22.806585590005852</v>
          </cell>
          <cell r="IE1238">
            <v>668.58318551990669</v>
          </cell>
          <cell r="IF1238">
            <v>-59.22841903000517</v>
          </cell>
          <cell r="IG1238">
            <v>3.7852093199981027</v>
          </cell>
          <cell r="IH1238">
            <v>-66.925568540002132</v>
          </cell>
          <cell r="II1238">
            <v>0</v>
          </cell>
          <cell r="IJ1238">
            <v>0</v>
          </cell>
          <cell r="IK1238">
            <v>0</v>
          </cell>
          <cell r="IL1238">
            <v>0</v>
          </cell>
          <cell r="IM1238">
            <v>1200.4300975400001</v>
          </cell>
          <cell r="IN1238">
            <v>-193.5478539700016</v>
          </cell>
          <cell r="IO1238">
            <v>0</v>
          </cell>
          <cell r="IP1238">
            <v>-8.1808599934447557E-3</v>
          </cell>
          <cell r="IQ1238">
            <v>-215.92209894003463</v>
          </cell>
          <cell r="IR1238">
            <v>-746.75122563005425</v>
          </cell>
          <cell r="IS1238">
            <v>-495.6787152700017</v>
          </cell>
          <cell r="IT1238">
            <v>-28.85391854999034</v>
          </cell>
          <cell r="IU1238">
            <v>118.68450689000019</v>
          </cell>
          <cell r="IV1238">
            <v>0</v>
          </cell>
          <cell r="IW1238">
            <v>0</v>
          </cell>
          <cell r="IX1238">
            <v>0</v>
          </cell>
          <cell r="IY1238">
            <v>0</v>
          </cell>
          <cell r="IZ1238">
            <v>-359.76567603999138</v>
          </cell>
          <cell r="JA1238">
            <v>-15.115892939997138</v>
          </cell>
          <cell r="JB1238">
            <v>0</v>
          </cell>
          <cell r="JC1238">
            <v>2.6765870003146119E-2</v>
          </cell>
          <cell r="JD1238">
            <v>33.951704409992089</v>
          </cell>
          <cell r="JE1238">
            <v>2033.8803517900524</v>
          </cell>
          <cell r="JF1238">
            <v>764.14746759000263</v>
          </cell>
          <cell r="JG1238">
            <v>-231.29643807999673</v>
          </cell>
          <cell r="JH1238">
            <v>397.27700868000466</v>
          </cell>
          <cell r="JI1238">
            <v>0</v>
          </cell>
          <cell r="JJ1238">
            <v>0</v>
          </cell>
          <cell r="JK1238">
            <v>0</v>
          </cell>
          <cell r="JL1238">
            <v>0</v>
          </cell>
          <cell r="JM1238">
            <v>-585.62941226999828</v>
          </cell>
          <cell r="JN1238">
            <v>1349.3602884400025</v>
          </cell>
          <cell r="JO1238">
            <v>18.335483630000454</v>
          </cell>
          <cell r="JP1238">
            <v>0</v>
          </cell>
          <cell r="JQ1238">
            <v>321.68595380001352</v>
          </cell>
        </row>
        <row r="1239">
          <cell r="D1239" t="str">
            <v>GCC.EX.CHE._.___.Chehalis OR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-92.239929160003157</v>
          </cell>
          <cell r="K1239">
            <v>35.253129160009848</v>
          </cell>
          <cell r="L1239">
            <v>-132.13689003999752</v>
          </cell>
          <cell r="M1239">
            <v>72.261200330001884</v>
          </cell>
          <cell r="N1239">
            <v>-19.435956079993048</v>
          </cell>
          <cell r="O1239">
            <v>0</v>
          </cell>
          <cell r="P1239">
            <v>0</v>
          </cell>
          <cell r="Q1239">
            <v>0</v>
          </cell>
          <cell r="R1239">
            <v>-1799.2259832599957</v>
          </cell>
          <cell r="S1239">
            <v>0</v>
          </cell>
          <cell r="T1239">
            <v>0</v>
          </cell>
          <cell r="U1239">
            <v>0</v>
          </cell>
          <cell r="V1239">
            <v>-12.024742329999867</v>
          </cell>
          <cell r="W1239">
            <v>0</v>
          </cell>
          <cell r="X1239">
            <v>0</v>
          </cell>
          <cell r="Y1239">
            <v>-22.114367649999622</v>
          </cell>
          <cell r="Z1239">
            <v>-798.62315716999728</v>
          </cell>
          <cell r="AA1239">
            <v>-966.39240159999463</v>
          </cell>
          <cell r="AB1239">
            <v>0</v>
          </cell>
          <cell r="AC1239">
            <v>0</v>
          </cell>
          <cell r="AD1239">
            <v>-7.1314510000000109E-2</v>
          </cell>
          <cell r="AE1239">
            <v>-73.493046119998326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87.20136891999573</v>
          </cell>
          <cell r="AM1239">
            <v>-1710.4638937199925</v>
          </cell>
          <cell r="AN1239">
            <v>1549.7694786800021</v>
          </cell>
          <cell r="AO1239">
            <v>0</v>
          </cell>
          <cell r="AP1239">
            <v>0</v>
          </cell>
          <cell r="AQ1239">
            <v>0</v>
          </cell>
          <cell r="AR1239">
            <v>-127.90162124000926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-537.3055821099988</v>
          </cell>
          <cell r="AZ1239">
            <v>409.40396086998953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76.664677659999143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-830.03628193000077</v>
          </cell>
          <cell r="BM1239">
            <v>0</v>
          </cell>
          <cell r="BN1239">
            <v>906.70095959000037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-1.6347192099992753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-1.6347192099992753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-197.95064886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-25.858414000000266</v>
          </cell>
          <cell r="ED1239">
            <v>-172.09223485999996</v>
          </cell>
          <cell r="EE1239">
            <v>182.390037449999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118.21259576999978</v>
          </cell>
          <cell r="EN1239">
            <v>0</v>
          </cell>
          <cell r="EO1239">
            <v>0</v>
          </cell>
          <cell r="EP1239">
            <v>64.177441679999902</v>
          </cell>
          <cell r="EQ1239">
            <v>0</v>
          </cell>
          <cell r="ER1239">
            <v>-211.76272162000078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-211.76272162000001</v>
          </cell>
          <cell r="FA1239">
            <v>0</v>
          </cell>
          <cell r="FB1239">
            <v>0</v>
          </cell>
          <cell r="FC1239">
            <v>0</v>
          </cell>
          <cell r="FD1239">
            <v>0</v>
          </cell>
          <cell r="FE1239">
            <v>1478.1380655499997</v>
          </cell>
          <cell r="FF1239">
            <v>0</v>
          </cell>
          <cell r="FG1239">
            <v>0</v>
          </cell>
          <cell r="FH1239">
            <v>0</v>
          </cell>
          <cell r="FI1239">
            <v>0</v>
          </cell>
          <cell r="FJ1239">
            <v>0</v>
          </cell>
          <cell r="FK1239">
            <v>0</v>
          </cell>
          <cell r="FL1239">
            <v>0</v>
          </cell>
          <cell r="FM1239">
            <v>0</v>
          </cell>
          <cell r="FN1239">
            <v>0</v>
          </cell>
          <cell r="FO1239">
            <v>0</v>
          </cell>
          <cell r="FP1239">
            <v>1478.1380655500006</v>
          </cell>
          <cell r="FQ1239">
            <v>0</v>
          </cell>
          <cell r="FR1239">
            <v>-237.72780524000336</v>
          </cell>
          <cell r="FS1239">
            <v>0</v>
          </cell>
          <cell r="FT1239">
            <v>-11.873871079999986</v>
          </cell>
          <cell r="FU1239">
            <v>0</v>
          </cell>
          <cell r="FV1239">
            <v>0</v>
          </cell>
          <cell r="FW1239">
            <v>0</v>
          </cell>
          <cell r="FX1239">
            <v>0</v>
          </cell>
          <cell r="FY1239">
            <v>0</v>
          </cell>
          <cell r="FZ1239">
            <v>0</v>
          </cell>
          <cell r="GA1239">
            <v>0</v>
          </cell>
          <cell r="GB1239">
            <v>0</v>
          </cell>
          <cell r="GC1239">
            <v>-193.50036353000178</v>
          </cell>
          <cell r="GD1239">
            <v>-32.353570630000831</v>
          </cell>
          <cell r="GE1239">
            <v>-325.45125597000151</v>
          </cell>
          <cell r="GF1239">
            <v>0</v>
          </cell>
          <cell r="GG1239">
            <v>0</v>
          </cell>
          <cell r="GH1239">
            <v>0</v>
          </cell>
          <cell r="GI1239">
            <v>0</v>
          </cell>
          <cell r="GJ1239">
            <v>0</v>
          </cell>
          <cell r="GK1239">
            <v>0</v>
          </cell>
          <cell r="GL1239">
            <v>0</v>
          </cell>
          <cell r="GM1239">
            <v>-118.21258901999954</v>
          </cell>
          <cell r="GN1239">
            <v>0</v>
          </cell>
          <cell r="GO1239">
            <v>0</v>
          </cell>
          <cell r="GP1239">
            <v>-115.4924907099994</v>
          </cell>
          <cell r="GQ1239">
            <v>-91.746176239999841</v>
          </cell>
          <cell r="GR1239">
            <v>0</v>
          </cell>
          <cell r="GS1239">
            <v>0</v>
          </cell>
          <cell r="GT1239">
            <v>0</v>
          </cell>
          <cell r="GU1239">
            <v>0</v>
          </cell>
          <cell r="GV1239">
            <v>0</v>
          </cell>
          <cell r="GW1239">
            <v>0</v>
          </cell>
          <cell r="GX1239">
            <v>0</v>
          </cell>
          <cell r="GY1239">
            <v>0</v>
          </cell>
          <cell r="GZ1239">
            <v>0</v>
          </cell>
          <cell r="HA1239">
            <v>0</v>
          </cell>
          <cell r="HB1239">
            <v>0</v>
          </cell>
          <cell r="HC1239">
            <v>0</v>
          </cell>
          <cell r="HD1239">
            <v>0</v>
          </cell>
          <cell r="HE1239">
            <v>0</v>
          </cell>
          <cell r="HF1239">
            <v>0</v>
          </cell>
          <cell r="HG1239">
            <v>0</v>
          </cell>
          <cell r="HH1239">
            <v>0</v>
          </cell>
          <cell r="HI1239">
            <v>0</v>
          </cell>
          <cell r="HJ1239">
            <v>0</v>
          </cell>
          <cell r="HK1239">
            <v>0</v>
          </cell>
          <cell r="HL1239">
            <v>0</v>
          </cell>
          <cell r="HM1239">
            <v>0</v>
          </cell>
          <cell r="HN1239">
            <v>0</v>
          </cell>
          <cell r="HO1239">
            <v>0</v>
          </cell>
          <cell r="HP1239">
            <v>0</v>
          </cell>
          <cell r="HQ1239">
            <v>0</v>
          </cell>
          <cell r="HR1239">
            <v>0</v>
          </cell>
          <cell r="HS1239">
            <v>0</v>
          </cell>
          <cell r="HT1239">
            <v>0</v>
          </cell>
          <cell r="HU1239">
            <v>0</v>
          </cell>
          <cell r="HV1239">
            <v>0</v>
          </cell>
          <cell r="HW1239">
            <v>0</v>
          </cell>
          <cell r="HX1239">
            <v>0</v>
          </cell>
          <cell r="HY1239">
            <v>0</v>
          </cell>
          <cell r="HZ1239">
            <v>0</v>
          </cell>
          <cell r="IA1239">
            <v>0</v>
          </cell>
          <cell r="IB1239">
            <v>0</v>
          </cell>
          <cell r="IC1239">
            <v>0</v>
          </cell>
          <cell r="ID1239">
            <v>0</v>
          </cell>
          <cell r="IE1239">
            <v>0</v>
          </cell>
          <cell r="IF1239">
            <v>0</v>
          </cell>
          <cell r="IG1239">
            <v>0</v>
          </cell>
          <cell r="IH1239">
            <v>0</v>
          </cell>
          <cell r="II1239">
            <v>0</v>
          </cell>
          <cell r="IJ1239">
            <v>0</v>
          </cell>
          <cell r="IK1239">
            <v>0</v>
          </cell>
          <cell r="IL1239">
            <v>0</v>
          </cell>
          <cell r="IM1239">
            <v>0</v>
          </cell>
          <cell r="IN1239">
            <v>0</v>
          </cell>
          <cell r="IO1239">
            <v>0</v>
          </cell>
          <cell r="IP1239">
            <v>0</v>
          </cell>
          <cell r="IQ1239">
            <v>0</v>
          </cell>
          <cell r="IR1239">
            <v>0</v>
          </cell>
          <cell r="IS1239">
            <v>0</v>
          </cell>
          <cell r="IT1239">
            <v>0</v>
          </cell>
          <cell r="IU1239">
            <v>0</v>
          </cell>
          <cell r="IV1239">
            <v>0</v>
          </cell>
          <cell r="IW1239">
            <v>0</v>
          </cell>
          <cell r="IX1239">
            <v>0</v>
          </cell>
          <cell r="IY1239">
            <v>0</v>
          </cell>
          <cell r="IZ1239">
            <v>0</v>
          </cell>
          <cell r="JA1239">
            <v>0</v>
          </cell>
          <cell r="JB1239">
            <v>0</v>
          </cell>
          <cell r="JC1239">
            <v>0</v>
          </cell>
          <cell r="JD1239">
            <v>0</v>
          </cell>
          <cell r="JE1239">
            <v>0</v>
          </cell>
          <cell r="JF1239">
            <v>0</v>
          </cell>
          <cell r="JG1239">
            <v>0</v>
          </cell>
          <cell r="JH1239">
            <v>0</v>
          </cell>
          <cell r="JI1239">
            <v>0</v>
          </cell>
          <cell r="JJ1239">
            <v>0</v>
          </cell>
          <cell r="JK1239">
            <v>0</v>
          </cell>
          <cell r="JL1239">
            <v>0</v>
          </cell>
          <cell r="JM1239">
            <v>0</v>
          </cell>
          <cell r="JN1239">
            <v>0</v>
          </cell>
          <cell r="JO1239">
            <v>0</v>
          </cell>
          <cell r="JP1239">
            <v>0</v>
          </cell>
          <cell r="JQ1239">
            <v>0</v>
          </cell>
        </row>
        <row r="1240">
          <cell r="D1240" t="str">
            <v>GCC.EX.CLV._.___.Currant Creek</v>
          </cell>
          <cell r="F1240">
            <v>94.780377989984117</v>
          </cell>
          <cell r="G1240">
            <v>-1018.0323807200184</v>
          </cell>
          <cell r="H1240">
            <v>-392.40506033995189</v>
          </cell>
          <cell r="I1240">
            <v>215.65362787997583</v>
          </cell>
          <cell r="J1240">
            <v>-11.585094820009544</v>
          </cell>
          <cell r="K1240">
            <v>35.388264869950945</v>
          </cell>
          <cell r="L1240">
            <v>112.63347485999111</v>
          </cell>
          <cell r="M1240">
            <v>-111.27101197995944</v>
          </cell>
          <cell r="N1240">
            <v>-35.370114800025476</v>
          </cell>
          <cell r="O1240">
            <v>-87.116491360007785</v>
          </cell>
          <cell r="P1240">
            <v>626.08239083000808</v>
          </cell>
          <cell r="Q1240">
            <v>67.544544440010213</v>
          </cell>
          <cell r="R1240">
            <v>-14193.105709980242</v>
          </cell>
          <cell r="S1240">
            <v>-326.17198756005382</v>
          </cell>
          <cell r="T1240">
            <v>-593.92784232003032</v>
          </cell>
          <cell r="U1240">
            <v>-395.82413641002495</v>
          </cell>
          <cell r="V1240">
            <v>-339.49552258000767</v>
          </cell>
          <cell r="W1240">
            <v>-203.46690065000439</v>
          </cell>
          <cell r="X1240">
            <v>-2362.2190398999664</v>
          </cell>
          <cell r="Y1240">
            <v>-989.19743762002327</v>
          </cell>
          <cell r="Z1240">
            <v>-1387.7372406399227</v>
          </cell>
          <cell r="AA1240">
            <v>-1946.5327536900295</v>
          </cell>
          <cell r="AB1240">
            <v>-2157.7030079000106</v>
          </cell>
          <cell r="AC1240">
            <v>-1881.3937695799978</v>
          </cell>
          <cell r="AD1240">
            <v>-1609.4360711300105</v>
          </cell>
          <cell r="AE1240">
            <v>-9369.8965011900291</v>
          </cell>
          <cell r="AF1240">
            <v>-389.10344372001418</v>
          </cell>
          <cell r="AG1240">
            <v>-117.50755997997476</v>
          </cell>
          <cell r="AH1240">
            <v>158.91041493994999</v>
          </cell>
          <cell r="AI1240">
            <v>-1377.4870381200162</v>
          </cell>
          <cell r="AJ1240">
            <v>-1155.0924383199599</v>
          </cell>
          <cell r="AK1240">
            <v>-2676.5044810399995</v>
          </cell>
          <cell r="AL1240">
            <v>-1093.6979765300057</v>
          </cell>
          <cell r="AM1240">
            <v>261.88662274013041</v>
          </cell>
          <cell r="AN1240">
            <v>-789.62800230001449</v>
          </cell>
          <cell r="AO1240">
            <v>952.79309389999253</v>
          </cell>
          <cell r="AP1240">
            <v>-2110.7570553499972</v>
          </cell>
          <cell r="AQ1240">
            <v>-1033.7086374100472</v>
          </cell>
          <cell r="AR1240">
            <v>-13064.251955700107</v>
          </cell>
          <cell r="AS1240">
            <v>-487.57162308998522</v>
          </cell>
          <cell r="AT1240">
            <v>-1149.9154420600098</v>
          </cell>
          <cell r="AU1240">
            <v>-1845.5307404299383</v>
          </cell>
          <cell r="AV1240">
            <v>-1270.757117399975</v>
          </cell>
          <cell r="AW1240">
            <v>-486.91057413999806</v>
          </cell>
          <cell r="AX1240">
            <v>-1983.3890101099678</v>
          </cell>
          <cell r="AY1240">
            <v>-1198.5128491700161</v>
          </cell>
          <cell r="AZ1240">
            <v>-618.12385445000837</v>
          </cell>
          <cell r="BA1240">
            <v>-299.24165977002122</v>
          </cell>
          <cell r="BB1240">
            <v>-456.33476056999643</v>
          </cell>
          <cell r="BC1240">
            <v>-1283.3741185700201</v>
          </cell>
          <cell r="BD1240">
            <v>-1984.5902059399814</v>
          </cell>
          <cell r="BE1240">
            <v>-13357.000291319797</v>
          </cell>
          <cell r="BF1240">
            <v>-496.00954040000215</v>
          </cell>
          <cell r="BG1240">
            <v>-808.96107297998969</v>
          </cell>
          <cell r="BH1240">
            <v>-2397.0377725599974</v>
          </cell>
          <cell r="BI1240">
            <v>366.91471235002973</v>
          </cell>
          <cell r="BJ1240">
            <v>-2094.2882658799936</v>
          </cell>
          <cell r="BK1240">
            <v>-2561.2786695100367</v>
          </cell>
          <cell r="BL1240">
            <v>-405.18050771998242</v>
          </cell>
          <cell r="BM1240">
            <v>-1228.4705673000426</v>
          </cell>
          <cell r="BN1240">
            <v>-3155.7005779999599</v>
          </cell>
          <cell r="BO1240">
            <v>-806.22712324999156</v>
          </cell>
          <cell r="BP1240">
            <v>135.37860136998643</v>
          </cell>
          <cell r="BQ1240">
            <v>93.860492559964769</v>
          </cell>
          <cell r="BR1240">
            <v>-7739.4082135199569</v>
          </cell>
          <cell r="BS1240">
            <v>202.05999820996658</v>
          </cell>
          <cell r="BT1240">
            <v>-1514.1508079200285</v>
          </cell>
          <cell r="BU1240">
            <v>-913.15718199001276</v>
          </cell>
          <cell r="BV1240">
            <v>-1015.8161410399916</v>
          </cell>
          <cell r="BW1240">
            <v>-831.7585102699959</v>
          </cell>
          <cell r="BX1240">
            <v>1654.5722985100001</v>
          </cell>
          <cell r="BY1240">
            <v>-600.22481265000533</v>
          </cell>
          <cell r="BZ1240">
            <v>-2194.7431763599743</v>
          </cell>
          <cell r="CA1240">
            <v>-1033.6069681000081</v>
          </cell>
          <cell r="CB1240">
            <v>51.156783370039193</v>
          </cell>
          <cell r="CC1240">
            <v>-590.95353611998144</v>
          </cell>
          <cell r="CD1240">
            <v>-952.78615916002309</v>
          </cell>
          <cell r="CE1240">
            <v>2385.7009747894481</v>
          </cell>
          <cell r="CF1240">
            <v>-413.54737734998344</v>
          </cell>
          <cell r="CG1240">
            <v>0.84685906994855031</v>
          </cell>
          <cell r="CH1240">
            <v>17.235395339957904</v>
          </cell>
          <cell r="CI1240">
            <v>55.867482509987894</v>
          </cell>
          <cell r="CJ1240">
            <v>0</v>
          </cell>
          <cell r="CK1240">
            <v>1493.6920085900056</v>
          </cell>
          <cell r="CL1240">
            <v>72.776887020008871</v>
          </cell>
          <cell r="CM1240">
            <v>162.82094532003975</v>
          </cell>
          <cell r="CN1240">
            <v>10.558596249960829</v>
          </cell>
          <cell r="CO1240">
            <v>697.53301674000977</v>
          </cell>
          <cell r="CP1240">
            <v>182.97852150001563</v>
          </cell>
          <cell r="CQ1240">
            <v>104.93863980003516</v>
          </cell>
          <cell r="CR1240">
            <v>1653.1658525902312</v>
          </cell>
          <cell r="CS1240">
            <v>29.805553779995535</v>
          </cell>
          <cell r="CT1240">
            <v>-447.66394157000468</v>
          </cell>
          <cell r="CU1240">
            <v>-201.37657264998415</v>
          </cell>
          <cell r="CV1240">
            <v>25.742876970005454</v>
          </cell>
          <cell r="CW1240">
            <v>258.77901767997537</v>
          </cell>
          <cell r="CX1240">
            <v>1272.590504259977</v>
          </cell>
          <cell r="CY1240">
            <v>10.909099110023817</v>
          </cell>
          <cell r="CZ1240">
            <v>-101.13722366999718</v>
          </cell>
          <cell r="DA1240">
            <v>-196.20295422003255</v>
          </cell>
          <cell r="DB1240">
            <v>188.28236950001155</v>
          </cell>
          <cell r="DC1240">
            <v>-31.154939310014015</v>
          </cell>
          <cell r="DD1240">
            <v>844.59206271002768</v>
          </cell>
          <cell r="DE1240">
            <v>1236.6319600094575</v>
          </cell>
          <cell r="DF1240">
            <v>223.67905212999904</v>
          </cell>
          <cell r="DG1240">
            <v>233.32153225003276</v>
          </cell>
          <cell r="DH1240">
            <v>-886.65223943002638</v>
          </cell>
          <cell r="DI1240">
            <v>71.573758090002229</v>
          </cell>
          <cell r="DJ1240">
            <v>-196.68543172001955</v>
          </cell>
          <cell r="DK1240">
            <v>466.20740983003634</v>
          </cell>
          <cell r="DL1240">
            <v>130.44374211999821</v>
          </cell>
          <cell r="DM1240">
            <v>-49.20088553999085</v>
          </cell>
          <cell r="DN1240">
            <v>806.92045831005089</v>
          </cell>
          <cell r="DO1240">
            <v>29.620002960029524</v>
          </cell>
          <cell r="DP1240">
            <v>-322.34790808998514</v>
          </cell>
          <cell r="DQ1240">
            <v>729.75246909999987</v>
          </cell>
          <cell r="DR1240">
            <v>-4856.3602598397993</v>
          </cell>
          <cell r="DS1240">
            <v>136.98841851000907</v>
          </cell>
          <cell r="DT1240">
            <v>-18.011073240020778</v>
          </cell>
          <cell r="DU1240">
            <v>-146.47339032005402</v>
          </cell>
          <cell r="DV1240">
            <v>-302.76176367996959</v>
          </cell>
          <cell r="DW1240">
            <v>43.147165059985127</v>
          </cell>
          <cell r="DX1240">
            <v>-1068.3882993099396</v>
          </cell>
          <cell r="DY1240">
            <v>45.292684860003646</v>
          </cell>
          <cell r="DZ1240">
            <v>160.19265929004177</v>
          </cell>
          <cell r="EA1240">
            <v>255.47672450001119</v>
          </cell>
          <cell r="EB1240">
            <v>-1300.8472391899704</v>
          </cell>
          <cell r="EC1240">
            <v>-129.74714006998693</v>
          </cell>
          <cell r="ED1240">
            <v>-2531.2290062499233</v>
          </cell>
          <cell r="EE1240">
            <v>2773.7283625497948</v>
          </cell>
          <cell r="EF1240">
            <v>-86.316992170002777</v>
          </cell>
          <cell r="EG1240">
            <v>1004.681877199997</v>
          </cell>
          <cell r="EH1240">
            <v>-36.455880389985396</v>
          </cell>
          <cell r="EI1240">
            <v>635.92964035998739</v>
          </cell>
          <cell r="EJ1240">
            <v>-60.066167160024634</v>
          </cell>
          <cell r="EK1240">
            <v>-376.82807819999289</v>
          </cell>
          <cell r="EL1240">
            <v>-307.13691442995332</v>
          </cell>
          <cell r="EM1240">
            <v>263.17319929000223</v>
          </cell>
          <cell r="EN1240">
            <v>626.03806750997319</v>
          </cell>
          <cell r="EO1240">
            <v>884.13995135998994</v>
          </cell>
          <cell r="EP1240">
            <v>200.88848014001269</v>
          </cell>
          <cell r="EQ1240">
            <v>25.68117904002429</v>
          </cell>
          <cell r="ER1240">
            <v>717.69158152979799</v>
          </cell>
          <cell r="ES1240">
            <v>-608.61730818994693</v>
          </cell>
          <cell r="ET1240">
            <v>-1033.4825972300023</v>
          </cell>
          <cell r="EU1240">
            <v>665.61243231000844</v>
          </cell>
          <cell r="EV1240">
            <v>-0.33029238999733934</v>
          </cell>
          <cell r="EW1240">
            <v>77.024000780002098</v>
          </cell>
          <cell r="EX1240">
            <v>-81.827009300031932</v>
          </cell>
          <cell r="EY1240">
            <v>220.18778090993874</v>
          </cell>
          <cell r="EZ1240">
            <v>-27.859505609958433</v>
          </cell>
          <cell r="FA1240">
            <v>21.92045202999725</v>
          </cell>
          <cell r="FB1240">
            <v>-128.59460574004333</v>
          </cell>
          <cell r="FC1240">
            <v>-63.009724539995659</v>
          </cell>
          <cell r="FD1240">
            <v>1676.6679585000384</v>
          </cell>
          <cell r="FE1240">
            <v>-964.36658243997954</v>
          </cell>
          <cell r="FF1240">
            <v>-2385.5229590800009</v>
          </cell>
          <cell r="FG1240">
            <v>62.751660599955358</v>
          </cell>
          <cell r="FH1240">
            <v>-15.105924619972939</v>
          </cell>
          <cell r="FI1240">
            <v>17.903121259994805</v>
          </cell>
          <cell r="FJ1240">
            <v>69.552429389994359</v>
          </cell>
          <cell r="FK1240">
            <v>13.689639730000636</v>
          </cell>
          <cell r="FL1240">
            <v>155.55354857002385</v>
          </cell>
          <cell r="FM1240">
            <v>77.477395419991808</v>
          </cell>
          <cell r="FN1240">
            <v>-43.556090299971402</v>
          </cell>
          <cell r="FO1240">
            <v>1108.8088916200068</v>
          </cell>
          <cell r="FP1240">
            <v>22.194770549976965</v>
          </cell>
          <cell r="FQ1240">
            <v>-48.113065579993417</v>
          </cell>
          <cell r="FR1240">
            <v>-800.83940393058583</v>
          </cell>
          <cell r="FS1240">
            <v>1021.8031167899317</v>
          </cell>
          <cell r="FT1240">
            <v>-526.84612967004068</v>
          </cell>
          <cell r="FU1240">
            <v>-18.663977509975666</v>
          </cell>
          <cell r="FV1240">
            <v>-19.292480459989747</v>
          </cell>
          <cell r="FW1240">
            <v>-1005.4188127999951</v>
          </cell>
          <cell r="FX1240">
            <v>-12.807376690005185</v>
          </cell>
          <cell r="FY1240">
            <v>179.98290568002267</v>
          </cell>
          <cell r="FZ1240">
            <v>299.68502576000174</v>
          </cell>
          <cell r="GA1240">
            <v>-68.220224620046793</v>
          </cell>
          <cell r="GB1240">
            <v>-885.07012679000036</v>
          </cell>
          <cell r="GC1240">
            <v>60.988929980027024</v>
          </cell>
          <cell r="GD1240">
            <v>173.01974640003755</v>
          </cell>
          <cell r="GE1240">
            <v>2671.5211698794737</v>
          </cell>
          <cell r="GF1240">
            <v>630.02496578003047</v>
          </cell>
          <cell r="GG1240">
            <v>-426.70781961001921</v>
          </cell>
          <cell r="GH1240">
            <v>-19.989228180027567</v>
          </cell>
          <cell r="GI1240">
            <v>-72.066690010047751</v>
          </cell>
          <cell r="GJ1240">
            <v>-71.170847269997466</v>
          </cell>
          <cell r="GK1240">
            <v>-184.59631062002154</v>
          </cell>
          <cell r="GL1240">
            <v>155.9229631999624</v>
          </cell>
          <cell r="GM1240">
            <v>224.19804983999347</v>
          </cell>
          <cell r="GN1240">
            <v>77.463534229987999</v>
          </cell>
          <cell r="GO1240">
            <v>2405.0934585000068</v>
          </cell>
          <cell r="GP1240">
            <v>-17.325592320034048</v>
          </cell>
          <cell r="GQ1240">
            <v>-29.325313660025131</v>
          </cell>
          <cell r="GR1240">
            <v>-177.36901725037023</v>
          </cell>
          <cell r="GS1240">
            <v>296.7907966299972</v>
          </cell>
          <cell r="GT1240">
            <v>-27.333428119978635</v>
          </cell>
          <cell r="GU1240">
            <v>-292.45166441996116</v>
          </cell>
          <cell r="GV1240">
            <v>-6.5622042200120632</v>
          </cell>
          <cell r="GW1240">
            <v>-24.022566270024981</v>
          </cell>
          <cell r="GX1240">
            <v>196.50949580999441</v>
          </cell>
          <cell r="GY1240">
            <v>1458.0642735899892</v>
          </cell>
          <cell r="GZ1240">
            <v>616.47583211993333</v>
          </cell>
          <cell r="HA1240">
            <v>88.246492510050302</v>
          </cell>
          <cell r="HB1240">
            <v>-2326.232390410034</v>
          </cell>
          <cell r="HC1240">
            <v>11.879541609960143</v>
          </cell>
          <cell r="HD1240">
            <v>-168.73319608002203</v>
          </cell>
          <cell r="HE1240">
            <v>1193.6058675595559</v>
          </cell>
          <cell r="HF1240">
            <v>770.4393487899797</v>
          </cell>
          <cell r="HG1240">
            <v>27.681941140006529</v>
          </cell>
          <cell r="HH1240">
            <v>94.47322673999588</v>
          </cell>
          <cell r="HI1240">
            <v>-251.7098434100044</v>
          </cell>
          <cell r="HJ1240">
            <v>0</v>
          </cell>
          <cell r="HK1240">
            <v>-39.430150930013042</v>
          </cell>
          <cell r="HL1240">
            <v>-82.368634440004826</v>
          </cell>
          <cell r="HM1240">
            <v>1182.9539533599163</v>
          </cell>
          <cell r="HN1240">
            <v>72.164449280011468</v>
          </cell>
          <cell r="HO1240">
            <v>-645.34557927999413</v>
          </cell>
          <cell r="HP1240">
            <v>-42.082021269976394</v>
          </cell>
          <cell r="HQ1240">
            <v>106.82917758001713</v>
          </cell>
          <cell r="HR1240">
            <v>498.06007461063564</v>
          </cell>
          <cell r="HS1240">
            <v>20.794955279969145</v>
          </cell>
          <cell r="HT1240">
            <v>141.59848245995818</v>
          </cell>
          <cell r="HU1240">
            <v>2.9444247400388122</v>
          </cell>
          <cell r="HV1240">
            <v>9.8170314499875531</v>
          </cell>
          <cell r="HW1240">
            <v>-36.406852259970037</v>
          </cell>
          <cell r="HX1240">
            <v>55.728113060060423</v>
          </cell>
          <cell r="HY1240">
            <v>-9.4222058299346827</v>
          </cell>
          <cell r="HZ1240">
            <v>64.232236980053131</v>
          </cell>
          <cell r="IA1240">
            <v>64.628680059948238</v>
          </cell>
          <cell r="IB1240">
            <v>2.0066021900129272</v>
          </cell>
          <cell r="IC1240">
            <v>32.296556140005123</v>
          </cell>
          <cell r="ID1240">
            <v>149.84205034002662</v>
          </cell>
          <cell r="IE1240">
            <v>-1035.3743144301698</v>
          </cell>
          <cell r="IF1240">
            <v>82.964531360019464</v>
          </cell>
          <cell r="IG1240">
            <v>490.77174654992996</v>
          </cell>
          <cell r="IH1240">
            <v>48.972530600032769</v>
          </cell>
          <cell r="II1240">
            <v>206.90123956993921</v>
          </cell>
          <cell r="IJ1240">
            <v>49.680519730027299</v>
          </cell>
          <cell r="IK1240">
            <v>-96.574140070006251</v>
          </cell>
          <cell r="IL1240">
            <v>148.16414110007463</v>
          </cell>
          <cell r="IM1240">
            <v>123.28306375996908</v>
          </cell>
          <cell r="IN1240">
            <v>179.79094926998368</v>
          </cell>
          <cell r="IO1240">
            <v>-1441.7492513199977</v>
          </cell>
          <cell r="IP1240">
            <v>-474.48135947002447</v>
          </cell>
          <cell r="IQ1240">
            <v>-353.09828551003011</v>
          </cell>
          <cell r="IR1240">
            <v>3387.7658396093175</v>
          </cell>
          <cell r="IS1240">
            <v>-109.77448978001485</v>
          </cell>
          <cell r="IT1240">
            <v>2.3379879599669948</v>
          </cell>
          <cell r="IU1240">
            <v>154.38750638003694</v>
          </cell>
          <cell r="IV1240">
            <v>-685.11261567997281</v>
          </cell>
          <cell r="IW1240">
            <v>-39.397113510000054</v>
          </cell>
          <cell r="IX1240">
            <v>2293.5085593399999</v>
          </cell>
          <cell r="IY1240">
            <v>296.48556175996782</v>
          </cell>
          <cell r="IZ1240">
            <v>95.495021779963281</v>
          </cell>
          <cell r="JA1240">
            <v>16.052341949980473</v>
          </cell>
          <cell r="JB1240">
            <v>1118.565942050016</v>
          </cell>
          <cell r="JC1240">
            <v>22.216217749984935</v>
          </cell>
          <cell r="JD1240">
            <v>223.00091961002909</v>
          </cell>
          <cell r="JE1240">
            <v>6223.3371867001988</v>
          </cell>
          <cell r="JF1240">
            <v>522.28935705998447</v>
          </cell>
          <cell r="JG1240">
            <v>326.63999535003677</v>
          </cell>
          <cell r="JH1240">
            <v>-482.87599336996209</v>
          </cell>
          <cell r="JI1240">
            <v>296.59938617004082</v>
          </cell>
          <cell r="JJ1240">
            <v>3297.5425947800395</v>
          </cell>
          <cell r="JK1240">
            <v>-16.069436810008483</v>
          </cell>
          <cell r="JL1240">
            <v>1354.7352866000147</v>
          </cell>
          <cell r="JM1240">
            <v>870.73123288009083</v>
          </cell>
          <cell r="JN1240">
            <v>-157.37451135998708</v>
          </cell>
          <cell r="JO1240">
            <v>-21.381017359992256</v>
          </cell>
          <cell r="JP1240">
            <v>88.517293959972449</v>
          </cell>
          <cell r="JQ1240">
            <v>143.98299879999831</v>
          </cell>
        </row>
        <row r="1241">
          <cell r="D1241" t="str">
            <v>GCC.EX.CLV._.___.Currant Creek OR</v>
          </cell>
          <cell r="F1241">
            <v>-96.154126670007827</v>
          </cell>
          <cell r="G1241">
            <v>1018.0323807500099</v>
          </cell>
          <cell r="H1241">
            <v>349.25267886999791</v>
          </cell>
          <cell r="I1241">
            <v>-171.8425448799826</v>
          </cell>
          <cell r="J1241">
            <v>15.662896009991528</v>
          </cell>
          <cell r="K1241">
            <v>-26.22951383999316</v>
          </cell>
          <cell r="L1241">
            <v>-123.86594050000713</v>
          </cell>
          <cell r="M1241">
            <v>111.27101200996549</v>
          </cell>
          <cell r="N1241">
            <v>35.370114770019427</v>
          </cell>
          <cell r="O1241">
            <v>88.038791369996034</v>
          </cell>
          <cell r="P1241">
            <v>-613.88066585000342</v>
          </cell>
          <cell r="Q1241">
            <v>-55.054865919992153</v>
          </cell>
          <cell r="R1241">
            <v>-4579.5307202599943</v>
          </cell>
          <cell r="S1241">
            <v>6.9684120400124812</v>
          </cell>
          <cell r="T1241">
            <v>-547.2967535699936</v>
          </cell>
          <cell r="U1241">
            <v>-432.38412961002905</v>
          </cell>
          <cell r="V1241">
            <v>-134.75707636000516</v>
          </cell>
          <cell r="W1241">
            <v>-43.809032809997007</v>
          </cell>
          <cell r="X1241">
            <v>-113.75428935000673</v>
          </cell>
          <cell r="Y1241">
            <v>-240.82576863000577</v>
          </cell>
          <cell r="Z1241">
            <v>-212.74928028001159</v>
          </cell>
          <cell r="AA1241">
            <v>-228.64875953999581</v>
          </cell>
          <cell r="AB1241">
            <v>-427.01296546000231</v>
          </cell>
          <cell r="AC1241">
            <v>-2424.588247599997</v>
          </cell>
          <cell r="AD1241">
            <v>219.32717090999358</v>
          </cell>
          <cell r="AE1241">
            <v>-5214.357494049822</v>
          </cell>
          <cell r="AF1241">
            <v>-1311.3776953899942</v>
          </cell>
          <cell r="AG1241">
            <v>-452.54178693000722</v>
          </cell>
          <cell r="AH1241">
            <v>-1081.6893558900119</v>
          </cell>
          <cell r="AI1241">
            <v>-306.04101803999947</v>
          </cell>
          <cell r="AJ1241">
            <v>-65.370385999995051</v>
          </cell>
          <cell r="AK1241">
            <v>1775.2262563699915</v>
          </cell>
          <cell r="AL1241">
            <v>-600.5966287600022</v>
          </cell>
          <cell r="AM1241">
            <v>96.798843600001419</v>
          </cell>
          <cell r="AN1241">
            <v>-580.01077526998415</v>
          </cell>
          <cell r="AO1241">
            <v>-2146.3876829200162</v>
          </cell>
          <cell r="AP1241">
            <v>-1405.3692506200023</v>
          </cell>
          <cell r="AQ1241">
            <v>863.00198580000142</v>
          </cell>
          <cell r="AR1241">
            <v>-4174.8013684599428</v>
          </cell>
          <cell r="AS1241">
            <v>148.61801653999646</v>
          </cell>
          <cell r="AT1241">
            <v>197.98711585001729</v>
          </cell>
          <cell r="AU1241">
            <v>-1198.3006845599884</v>
          </cell>
          <cell r="AV1241">
            <v>54.743938119994709</v>
          </cell>
          <cell r="AW1241">
            <v>-74.915420050005196</v>
          </cell>
          <cell r="AX1241">
            <v>-896.53253703999508</v>
          </cell>
          <cell r="AY1241">
            <v>-324.1380576800002</v>
          </cell>
          <cell r="AZ1241">
            <v>-383.05560299998615</v>
          </cell>
          <cell r="BA1241">
            <v>-91.204047389983316</v>
          </cell>
          <cell r="BB1241">
            <v>-1797.1181082399853</v>
          </cell>
          <cell r="BC1241">
            <v>280.69021224998869</v>
          </cell>
          <cell r="BD1241">
            <v>-91.576193259985303</v>
          </cell>
          <cell r="BE1241">
            <v>-1734.3305767797865</v>
          </cell>
          <cell r="BF1241">
            <v>20.2333433399981</v>
          </cell>
          <cell r="BG1241">
            <v>-75.539698129992757</v>
          </cell>
          <cell r="BH1241">
            <v>-527.74469057000533</v>
          </cell>
          <cell r="BI1241">
            <v>-378.58283918000234</v>
          </cell>
          <cell r="BJ1241">
            <v>379.55756469000335</v>
          </cell>
          <cell r="BK1241">
            <v>-789.44669566000084</v>
          </cell>
          <cell r="BL1241">
            <v>62.725624760001665</v>
          </cell>
          <cell r="BM1241">
            <v>-1255.0333316900069</v>
          </cell>
          <cell r="BN1241">
            <v>933.39438015999622</v>
          </cell>
          <cell r="BO1241">
            <v>235.48712540000997</v>
          </cell>
          <cell r="BP1241">
            <v>-354.03208111001004</v>
          </cell>
          <cell r="BQ1241">
            <v>14.65072120998957</v>
          </cell>
          <cell r="BR1241">
            <v>-11726.467966850032</v>
          </cell>
          <cell r="BS1241">
            <v>-153.08538387999579</v>
          </cell>
          <cell r="BT1241">
            <v>422.82623732999491</v>
          </cell>
          <cell r="BU1241">
            <v>-988.48385315999622</v>
          </cell>
          <cell r="BV1241">
            <v>-59.058731999994052</v>
          </cell>
          <cell r="BW1241">
            <v>-98.60111360999872</v>
          </cell>
          <cell r="BX1241">
            <v>-8322.0054157000195</v>
          </cell>
          <cell r="BY1241">
            <v>-213.60606712999288</v>
          </cell>
          <cell r="BZ1241">
            <v>-497.5740845399996</v>
          </cell>
          <cell r="CA1241">
            <v>-754.96710766000615</v>
          </cell>
          <cell r="CB1241">
            <v>-1125.8364850299986</v>
          </cell>
          <cell r="CC1241">
            <v>75.399387760007812</v>
          </cell>
          <cell r="CD1241">
            <v>-11.475349229978747</v>
          </cell>
          <cell r="CE1241">
            <v>-1953.5418908201391</v>
          </cell>
          <cell r="CF1241">
            <v>124.32467005999933</v>
          </cell>
          <cell r="CG1241">
            <v>12.336173750001763</v>
          </cell>
          <cell r="CH1241">
            <v>-17.876061019996996</v>
          </cell>
          <cell r="CI1241">
            <v>-56.864386849996663</v>
          </cell>
          <cell r="CJ1241">
            <v>0</v>
          </cell>
          <cell r="CK1241">
            <v>-964.62393970000267</v>
          </cell>
          <cell r="CL1241">
            <v>-78.636533590019098</v>
          </cell>
          <cell r="CM1241">
            <v>-160.74032368999906</v>
          </cell>
          <cell r="CN1241">
            <v>-13.509111529987422</v>
          </cell>
          <cell r="CO1241">
            <v>-705.3624518699944</v>
          </cell>
          <cell r="CP1241">
            <v>13.135361190004915</v>
          </cell>
          <cell r="CQ1241">
            <v>-105.72528757000691</v>
          </cell>
          <cell r="CR1241">
            <v>-1210.2742116299924</v>
          </cell>
          <cell r="CS1241">
            <v>-19.840006480022566</v>
          </cell>
          <cell r="CT1241">
            <v>189.89459258000716</v>
          </cell>
          <cell r="CU1241">
            <v>-6.8194675400009146</v>
          </cell>
          <cell r="CV1241">
            <v>-28.935179809999681</v>
          </cell>
          <cell r="CW1241">
            <v>-260.11609012000554</v>
          </cell>
          <cell r="CX1241">
            <v>-653.44503544000327</v>
          </cell>
          <cell r="CY1241">
            <v>-2.6120715200231643</v>
          </cell>
          <cell r="CZ1241">
            <v>-209.5184292900085</v>
          </cell>
          <cell r="DA1241">
            <v>210.08827035001013</v>
          </cell>
          <cell r="DB1241">
            <v>313.77925051000784</v>
          </cell>
          <cell r="DC1241">
            <v>91.541501999992761</v>
          </cell>
          <cell r="DD1241">
            <v>-834.29154687000118</v>
          </cell>
          <cell r="DE1241">
            <v>-859.71478011994623</v>
          </cell>
          <cell r="DF1241">
            <v>53.030672090011649</v>
          </cell>
          <cell r="DG1241">
            <v>91.160485190004692</v>
          </cell>
          <cell r="DH1241">
            <v>-175.15014463999978</v>
          </cell>
          <cell r="DI1241">
            <v>-0.70269289000134449</v>
          </cell>
          <cell r="DJ1241">
            <v>201.01780160999624</v>
          </cell>
          <cell r="DK1241">
            <v>-362.75370038999245</v>
          </cell>
          <cell r="DL1241">
            <v>-28.781324699986726</v>
          </cell>
          <cell r="DM1241">
            <v>98.50871218998509</v>
          </cell>
          <cell r="DN1241">
            <v>-333.90898125998501</v>
          </cell>
          <cell r="DO1241">
            <v>5.6685181199936778</v>
          </cell>
          <cell r="DP1241">
            <v>-155.29308334000234</v>
          </cell>
          <cell r="DQ1241">
            <v>-252.51104209999903</v>
          </cell>
          <cell r="DR1241">
            <v>3467.4996196798747</v>
          </cell>
          <cell r="DS1241">
            <v>-293.0948852099973</v>
          </cell>
          <cell r="DT1241">
            <v>134.33404865999182</v>
          </cell>
          <cell r="DU1241">
            <v>-84.548345520001021</v>
          </cell>
          <cell r="DV1241">
            <v>211.57137686001806</v>
          </cell>
          <cell r="DW1241">
            <v>-51.970019200001843</v>
          </cell>
          <cell r="DX1241">
            <v>212.59832265000296</v>
          </cell>
          <cell r="DY1241">
            <v>24.180612829994061</v>
          </cell>
          <cell r="DZ1241">
            <v>-99.182641730018076</v>
          </cell>
          <cell r="EA1241">
            <v>-230.389987809991</v>
          </cell>
          <cell r="EB1241">
            <v>1129.7219149599987</v>
          </cell>
          <cell r="EC1241">
            <v>23.144464350007183</v>
          </cell>
          <cell r="ED1241">
            <v>2491.1347588400022</v>
          </cell>
          <cell r="EE1241">
            <v>91.27854758000467</v>
          </cell>
          <cell r="EF1241">
            <v>163.98278291000315</v>
          </cell>
          <cell r="EG1241">
            <v>-957.78347542999836</v>
          </cell>
          <cell r="EH1241">
            <v>32.681292570006917</v>
          </cell>
          <cell r="EI1241">
            <v>-18.154532839998865</v>
          </cell>
          <cell r="EJ1241">
            <v>52.303063970000949</v>
          </cell>
          <cell r="EK1241">
            <v>490.99820829999953</v>
          </cell>
          <cell r="EL1241">
            <v>4.8810353799926816</v>
          </cell>
          <cell r="EM1241">
            <v>-211.06608701999357</v>
          </cell>
          <cell r="EN1241">
            <v>491.85061196000606</v>
          </cell>
          <cell r="EO1241">
            <v>-124.54229724999823</v>
          </cell>
          <cell r="EP1241">
            <v>169.92193253000005</v>
          </cell>
          <cell r="EQ1241">
            <v>-3.7939875000156462</v>
          </cell>
          <cell r="ER1241">
            <v>-530.26599642995279</v>
          </cell>
          <cell r="ES1241">
            <v>-129.06968731999223</v>
          </cell>
          <cell r="ET1241">
            <v>1130.3081405199919</v>
          </cell>
          <cell r="EU1241">
            <v>-39.811186920000182</v>
          </cell>
          <cell r="EV1241">
            <v>0</v>
          </cell>
          <cell r="EW1241">
            <v>-61.628542559992638</v>
          </cell>
          <cell r="EX1241">
            <v>130.73781991999567</v>
          </cell>
          <cell r="EY1241">
            <v>-149.35594174001017</v>
          </cell>
          <cell r="EZ1241">
            <v>114.30674868999631</v>
          </cell>
          <cell r="FA1241">
            <v>109.49466902999848</v>
          </cell>
          <cell r="FB1241">
            <v>13.032347660002415</v>
          </cell>
          <cell r="FC1241">
            <v>66.146527850003622</v>
          </cell>
          <cell r="FD1241">
            <v>-1714.4268915599823</v>
          </cell>
          <cell r="FE1241">
            <v>1231.5687066200189</v>
          </cell>
          <cell r="FF1241">
            <v>2404.2872965899878</v>
          </cell>
          <cell r="FG1241">
            <v>-13.760222040007648</v>
          </cell>
          <cell r="FH1241">
            <v>73.636875309995958</v>
          </cell>
          <cell r="FI1241">
            <v>-56.676599999998871</v>
          </cell>
          <cell r="FJ1241">
            <v>-38.355534669994086</v>
          </cell>
          <cell r="FK1241">
            <v>-34.60511466999742</v>
          </cell>
          <cell r="FL1241">
            <v>-105.8329992100189</v>
          </cell>
          <cell r="FM1241">
            <v>66.450910750005278</v>
          </cell>
          <cell r="FN1241">
            <v>66.850329969995073</v>
          </cell>
          <cell r="FO1241">
            <v>-1197.1453327700037</v>
          </cell>
          <cell r="FP1241">
            <v>10.288802140006737</v>
          </cell>
          <cell r="FQ1241">
            <v>56.43029521999415</v>
          </cell>
          <cell r="FR1241">
            <v>3352.5233671201859</v>
          </cell>
          <cell r="FS1241">
            <v>1034.5675127500144</v>
          </cell>
          <cell r="FT1241">
            <v>273.54139159999613</v>
          </cell>
          <cell r="FU1241">
            <v>78.440900979992875</v>
          </cell>
          <cell r="FV1241">
            <v>-26.180940069993085</v>
          </cell>
          <cell r="FW1241">
            <v>1210.7199154000082</v>
          </cell>
          <cell r="FX1241">
            <v>577.13829823999549</v>
          </cell>
          <cell r="FY1241">
            <v>-110.0991275300039</v>
          </cell>
          <cell r="FZ1241">
            <v>-105.08964252998703</v>
          </cell>
          <cell r="GA1241">
            <v>79.940573730011238</v>
          </cell>
          <cell r="GB1241">
            <v>524.6110626600057</v>
          </cell>
          <cell r="GC1241">
            <v>-22.895405170005688</v>
          </cell>
          <cell r="GD1241">
            <v>-162.17117293995398</v>
          </cell>
          <cell r="GE1241">
            <v>-2887.3050580897834</v>
          </cell>
          <cell r="GF1241">
            <v>-431.72567073001119</v>
          </cell>
          <cell r="GG1241">
            <v>302.06511170000158</v>
          </cell>
          <cell r="GH1241">
            <v>3.2790212199979578</v>
          </cell>
          <cell r="GI1241">
            <v>53.680690880006296</v>
          </cell>
          <cell r="GJ1241">
            <v>136.75463954999577</v>
          </cell>
          <cell r="GK1241">
            <v>239.73835879000399</v>
          </cell>
          <cell r="GL1241">
            <v>-550.18957188997592</v>
          </cell>
          <cell r="GM1241">
            <v>-201.56385376000253</v>
          </cell>
          <cell r="GN1241">
            <v>31.702292019996094</v>
          </cell>
          <cell r="GO1241">
            <v>-2494.1140906999972</v>
          </cell>
          <cell r="GP1241">
            <v>-41.114601870001934</v>
          </cell>
          <cell r="GQ1241">
            <v>64.18261670001084</v>
          </cell>
          <cell r="GR1241">
            <v>0</v>
          </cell>
          <cell r="GS1241">
            <v>0</v>
          </cell>
          <cell r="GT1241">
            <v>0</v>
          </cell>
          <cell r="GU1241">
            <v>0</v>
          </cell>
          <cell r="GV1241">
            <v>0</v>
          </cell>
          <cell r="GW1241">
            <v>0</v>
          </cell>
          <cell r="GX1241">
            <v>0</v>
          </cell>
          <cell r="GY1241">
            <v>0</v>
          </cell>
          <cell r="GZ1241">
            <v>0</v>
          </cell>
          <cell r="HA1241">
            <v>0</v>
          </cell>
          <cell r="HB1241">
            <v>0</v>
          </cell>
          <cell r="HC1241">
            <v>0</v>
          </cell>
          <cell r="HD1241">
            <v>0</v>
          </cell>
          <cell r="HE1241">
            <v>0</v>
          </cell>
          <cell r="HF1241">
            <v>0</v>
          </cell>
          <cell r="HG1241">
            <v>0</v>
          </cell>
          <cell r="HH1241">
            <v>0</v>
          </cell>
          <cell r="HI1241">
            <v>0</v>
          </cell>
          <cell r="HJ1241">
            <v>0</v>
          </cell>
          <cell r="HK1241">
            <v>0</v>
          </cell>
          <cell r="HL1241">
            <v>0</v>
          </cell>
          <cell r="HM1241">
            <v>0</v>
          </cell>
          <cell r="HN1241">
            <v>0</v>
          </cell>
          <cell r="HO1241">
            <v>0</v>
          </cell>
          <cell r="HP1241">
            <v>0</v>
          </cell>
          <cell r="HQ1241">
            <v>0</v>
          </cell>
          <cell r="HR1241">
            <v>0</v>
          </cell>
          <cell r="HS1241">
            <v>0</v>
          </cell>
          <cell r="HT1241">
            <v>0</v>
          </cell>
          <cell r="HU1241">
            <v>0</v>
          </cell>
          <cell r="HV1241">
            <v>0</v>
          </cell>
          <cell r="HW1241">
            <v>0</v>
          </cell>
          <cell r="HX1241">
            <v>0</v>
          </cell>
          <cell r="HY1241">
            <v>0</v>
          </cell>
          <cell r="HZ1241">
            <v>0</v>
          </cell>
          <cell r="IA1241">
            <v>0</v>
          </cell>
          <cell r="IB1241">
            <v>0</v>
          </cell>
          <cell r="IC1241">
            <v>0</v>
          </cell>
          <cell r="ID1241">
            <v>0</v>
          </cell>
          <cell r="IE1241">
            <v>0</v>
          </cell>
          <cell r="IF1241">
            <v>0</v>
          </cell>
          <cell r="IG1241">
            <v>0</v>
          </cell>
          <cell r="IH1241">
            <v>0</v>
          </cell>
          <cell r="II1241">
            <v>0</v>
          </cell>
          <cell r="IJ1241">
            <v>0</v>
          </cell>
          <cell r="IK1241">
            <v>0</v>
          </cell>
          <cell r="IL1241">
            <v>0</v>
          </cell>
          <cell r="IM1241">
            <v>0</v>
          </cell>
          <cell r="IN1241">
            <v>0</v>
          </cell>
          <cell r="IO1241">
            <v>0</v>
          </cell>
          <cell r="IP1241">
            <v>0</v>
          </cell>
          <cell r="IQ1241">
            <v>0</v>
          </cell>
          <cell r="IR1241">
            <v>0</v>
          </cell>
          <cell r="IS1241">
            <v>0</v>
          </cell>
          <cell r="IT1241">
            <v>0</v>
          </cell>
          <cell r="IU1241">
            <v>0</v>
          </cell>
          <cell r="IV1241">
            <v>0</v>
          </cell>
          <cell r="IW1241">
            <v>0</v>
          </cell>
          <cell r="IX1241">
            <v>0</v>
          </cell>
          <cell r="IY1241">
            <v>0</v>
          </cell>
          <cell r="IZ1241">
            <v>0</v>
          </cell>
          <cell r="JA1241">
            <v>0</v>
          </cell>
          <cell r="JB1241">
            <v>0</v>
          </cell>
          <cell r="JC1241">
            <v>0</v>
          </cell>
          <cell r="JD1241">
            <v>0</v>
          </cell>
          <cell r="JE1241">
            <v>0</v>
          </cell>
          <cell r="JF1241">
            <v>0</v>
          </cell>
          <cell r="JG1241">
            <v>0</v>
          </cell>
          <cell r="JH1241">
            <v>0</v>
          </cell>
          <cell r="JI1241">
            <v>0</v>
          </cell>
          <cell r="JJ1241">
            <v>0</v>
          </cell>
          <cell r="JK1241">
            <v>0</v>
          </cell>
          <cell r="JL1241">
            <v>0</v>
          </cell>
          <cell r="JM1241">
            <v>0</v>
          </cell>
          <cell r="JN1241">
            <v>0</v>
          </cell>
          <cell r="JO1241">
            <v>0</v>
          </cell>
          <cell r="JP1241">
            <v>0</v>
          </cell>
          <cell r="JQ1241">
            <v>0</v>
          </cell>
        </row>
        <row r="1242">
          <cell r="D1242" t="str">
            <v>GCC.EX.MCN._.___.Hermiston</v>
          </cell>
          <cell r="F1242">
            <v>-68.394998470015707</v>
          </cell>
          <cell r="G1242">
            <v>-44.0365310799898</v>
          </cell>
          <cell r="H1242">
            <v>-10.076707710017217</v>
          </cell>
          <cell r="I1242">
            <v>-46.945833539975865</v>
          </cell>
          <cell r="J1242">
            <v>-57.5006186599785</v>
          </cell>
          <cell r="K1242">
            <v>-104.34624719999556</v>
          </cell>
          <cell r="L1242">
            <v>11.236923659991589</v>
          </cell>
          <cell r="M1242">
            <v>27.765897730001598</v>
          </cell>
          <cell r="N1242">
            <v>75.810211199976038</v>
          </cell>
          <cell r="O1242">
            <v>-147.71598438998626</v>
          </cell>
          <cell r="P1242">
            <v>132.18673945998307</v>
          </cell>
          <cell r="Q1242">
            <v>29.903135039989138</v>
          </cell>
          <cell r="R1242">
            <v>-2792.5022431099787</v>
          </cell>
          <cell r="S1242">
            <v>-413.43410014999972</v>
          </cell>
          <cell r="T1242">
            <v>139.26485897000384</v>
          </cell>
          <cell r="U1242">
            <v>-121.06472238001879</v>
          </cell>
          <cell r="V1242">
            <v>-236.31296525997459</v>
          </cell>
          <cell r="W1242">
            <v>-293.820856750026</v>
          </cell>
          <cell r="X1242">
            <v>-432.07290189999912</v>
          </cell>
          <cell r="Y1242">
            <v>-68.127814949984895</v>
          </cell>
          <cell r="Z1242">
            <v>-32.046669729985297</v>
          </cell>
          <cell r="AA1242">
            <v>-35.689050820015837</v>
          </cell>
          <cell r="AB1242">
            <v>-276.47817626001779</v>
          </cell>
          <cell r="AC1242">
            <v>-1074.3417420800106</v>
          </cell>
          <cell r="AD1242">
            <v>51.621898199999123</v>
          </cell>
          <cell r="AE1242">
            <v>-3350.5346350199543</v>
          </cell>
          <cell r="AF1242">
            <v>-197.34957921001478</v>
          </cell>
          <cell r="AG1242">
            <v>-631.91862394999771</v>
          </cell>
          <cell r="AH1242">
            <v>-596.97025599998597</v>
          </cell>
          <cell r="AI1242">
            <v>-165.88510304001102</v>
          </cell>
          <cell r="AJ1242">
            <v>-393.35272508999333</v>
          </cell>
          <cell r="AK1242">
            <v>-351.88057776998903</v>
          </cell>
          <cell r="AL1242">
            <v>-46.359624029995757</v>
          </cell>
          <cell r="AM1242">
            <v>-98.617454670005827</v>
          </cell>
          <cell r="AN1242">
            <v>-489.51197259999753</v>
          </cell>
          <cell r="AO1242">
            <v>-409.06497978998232</v>
          </cell>
          <cell r="AP1242">
            <v>194.87102209997829</v>
          </cell>
          <cell r="AQ1242">
            <v>-164.49476096998842</v>
          </cell>
          <cell r="AR1242">
            <v>-2807.7175888300408</v>
          </cell>
          <cell r="AS1242">
            <v>0</v>
          </cell>
          <cell r="AT1242">
            <v>-94.610825739990105</v>
          </cell>
          <cell r="AU1242">
            <v>-305.0423257000075</v>
          </cell>
          <cell r="AV1242">
            <v>-378.99897117000364</v>
          </cell>
          <cell r="AW1242">
            <v>-235.01926816000196</v>
          </cell>
          <cell r="AX1242">
            <v>-104.11080163998122</v>
          </cell>
          <cell r="AY1242">
            <v>-167.66986247999012</v>
          </cell>
          <cell r="AZ1242">
            <v>0</v>
          </cell>
          <cell r="BA1242">
            <v>0</v>
          </cell>
          <cell r="BB1242">
            <v>-1206.5490565899963</v>
          </cell>
          <cell r="BC1242">
            <v>-315.71647734999715</v>
          </cell>
          <cell r="BD1242">
            <v>0</v>
          </cell>
          <cell r="BE1242">
            <v>-5916.2747812101152</v>
          </cell>
          <cell r="BF1242">
            <v>-466.4384224400128</v>
          </cell>
          <cell r="BG1242">
            <v>-146.05779500999779</v>
          </cell>
          <cell r="BH1242">
            <v>-8.9712692300090566</v>
          </cell>
          <cell r="BI1242">
            <v>88.780617339987657</v>
          </cell>
          <cell r="BJ1242">
            <v>-46.208923369995318</v>
          </cell>
          <cell r="BK1242">
            <v>-1478.8622160599916</v>
          </cell>
          <cell r="BL1242">
            <v>-1574.7298919500026</v>
          </cell>
          <cell r="BM1242">
            <v>-25.145963800008758</v>
          </cell>
          <cell r="BN1242">
            <v>-830.87334584000928</v>
          </cell>
          <cell r="BO1242">
            <v>-238.49603412999932</v>
          </cell>
          <cell r="BP1242">
            <v>-1182.9529370099917</v>
          </cell>
          <cell r="BQ1242">
            <v>-6.3185997100081295</v>
          </cell>
          <cell r="BR1242">
            <v>-2356.9961115099723</v>
          </cell>
          <cell r="BS1242">
            <v>213.4888343999919</v>
          </cell>
          <cell r="BT1242">
            <v>-226.71165587000723</v>
          </cell>
          <cell r="BU1242">
            <v>47.595595210019383</v>
          </cell>
          <cell r="BV1242">
            <v>-25.415227339988633</v>
          </cell>
          <cell r="BW1242">
            <v>-134.70319039999958</v>
          </cell>
          <cell r="BX1242">
            <v>-2121.1610166399914</v>
          </cell>
          <cell r="BY1242">
            <v>-57.871771739999531</v>
          </cell>
          <cell r="BZ1242">
            <v>-293.56972843999392</v>
          </cell>
          <cell r="CA1242">
            <v>-23.657895349984756</v>
          </cell>
          <cell r="CB1242">
            <v>-215.52044510999986</v>
          </cell>
          <cell r="CC1242">
            <v>453.37027582000883</v>
          </cell>
          <cell r="CD1242">
            <v>27.160113949998049</v>
          </cell>
          <cell r="CE1242">
            <v>-360.40767991018947</v>
          </cell>
          <cell r="CF1242">
            <v>145.18645714999002</v>
          </cell>
          <cell r="CG1242">
            <v>-739.10025496000162</v>
          </cell>
          <cell r="CH1242">
            <v>182.46520503002102</v>
          </cell>
          <cell r="CI1242">
            <v>-2.9174800009059254E-2</v>
          </cell>
          <cell r="CJ1242">
            <v>52.210980430005293</v>
          </cell>
          <cell r="CK1242">
            <v>0.21777411999210017</v>
          </cell>
          <cell r="CL1242">
            <v>95.267618380006752</v>
          </cell>
          <cell r="CM1242">
            <v>0</v>
          </cell>
          <cell r="CN1242">
            <v>-0.33800086997507606</v>
          </cell>
          <cell r="CO1242">
            <v>-0.44023716999072349</v>
          </cell>
          <cell r="CP1242">
            <v>-102.3212182999996</v>
          </cell>
          <cell r="CQ1242">
            <v>6.4731710799824214</v>
          </cell>
          <cell r="CR1242">
            <v>-189.17760992003605</v>
          </cell>
          <cell r="CS1242">
            <v>-167.70182984998974</v>
          </cell>
          <cell r="CT1242">
            <v>-19.897948130004806</v>
          </cell>
          <cell r="CU1242">
            <v>-21.143635110012838</v>
          </cell>
          <cell r="CV1242">
            <v>0</v>
          </cell>
          <cell r="CW1242">
            <v>0</v>
          </cell>
          <cell r="CX1242">
            <v>-20.339362629994866</v>
          </cell>
          <cell r="CY1242">
            <v>-1.3595930000010412</v>
          </cell>
          <cell r="CZ1242">
            <v>40.479981299999054</v>
          </cell>
          <cell r="DA1242">
            <v>0.51556605999940075</v>
          </cell>
          <cell r="DB1242">
            <v>0</v>
          </cell>
          <cell r="DC1242">
            <v>0</v>
          </cell>
          <cell r="DD1242">
            <v>0.26921144001244102</v>
          </cell>
          <cell r="DE1242">
            <v>-432.58795578998979</v>
          </cell>
          <cell r="DF1242">
            <v>42.192066239993437</v>
          </cell>
          <cell r="DG1242">
            <v>-6.7558032499946421</v>
          </cell>
          <cell r="DH1242">
            <v>164.60438441998849</v>
          </cell>
          <cell r="DI1242">
            <v>63.938343630004965</v>
          </cell>
          <cell r="DJ1242">
            <v>40.001114450002206</v>
          </cell>
          <cell r="DK1242">
            <v>79.549409179999202</v>
          </cell>
          <cell r="DL1242">
            <v>19.182551619989681</v>
          </cell>
          <cell r="DM1242">
            <v>6.2805259500019019</v>
          </cell>
          <cell r="DN1242">
            <v>5.5873834000085481</v>
          </cell>
          <cell r="DO1242">
            <v>-551.22310575001757</v>
          </cell>
          <cell r="DP1242">
            <v>1.0773842000053264</v>
          </cell>
          <cell r="DQ1242">
            <v>-297.02220988000045</v>
          </cell>
          <cell r="DR1242">
            <v>365.38345596008003</v>
          </cell>
          <cell r="DS1242">
            <v>149.86848463000206</v>
          </cell>
          <cell r="DT1242">
            <v>-10.125416589995439</v>
          </cell>
          <cell r="DU1242">
            <v>207.34536076999211</v>
          </cell>
          <cell r="DV1242">
            <v>9.968076570003177</v>
          </cell>
          <cell r="DW1242">
            <v>72.170233919998282</v>
          </cell>
          <cell r="DX1242">
            <v>9.6382314000002225</v>
          </cell>
          <cell r="DY1242">
            <v>0</v>
          </cell>
          <cell r="DZ1242">
            <v>-6.1797964899888029</v>
          </cell>
          <cell r="EA1242">
            <v>-5.900679449972813</v>
          </cell>
          <cell r="EB1242">
            <v>-67.051551510005083</v>
          </cell>
          <cell r="EC1242">
            <v>5.6505127100099344</v>
          </cell>
          <cell r="ED1242">
            <v>0</v>
          </cell>
          <cell r="EE1242">
            <v>277.12408497999422</v>
          </cell>
          <cell r="EF1242">
            <v>-60.730198539997218</v>
          </cell>
          <cell r="EG1242">
            <v>36.682948479996412</v>
          </cell>
          <cell r="EH1242">
            <v>43.519358329984243</v>
          </cell>
          <cell r="EI1242">
            <v>5.0207399599967175</v>
          </cell>
          <cell r="EJ1242">
            <v>31.612890760003211</v>
          </cell>
          <cell r="EK1242">
            <v>-59.722680400001991</v>
          </cell>
          <cell r="EL1242">
            <v>-198.03396118000092</v>
          </cell>
          <cell r="EM1242">
            <v>0.75144269998418167</v>
          </cell>
          <cell r="EN1242">
            <v>5.9799735200067516</v>
          </cell>
          <cell r="EO1242">
            <v>228.10604421000608</v>
          </cell>
          <cell r="EP1242">
            <v>243.93752714000584</v>
          </cell>
          <cell r="EQ1242">
            <v>0</v>
          </cell>
          <cell r="ER1242">
            <v>1842.0035052897874</v>
          </cell>
          <cell r="ES1242">
            <v>-29.616467570012901</v>
          </cell>
          <cell r="ET1242">
            <v>56.374777079989144</v>
          </cell>
          <cell r="EU1242">
            <v>0.30909365000843536</v>
          </cell>
          <cell r="EV1242">
            <v>-16.711344939998526</v>
          </cell>
          <cell r="EW1242">
            <v>5.42795199000102</v>
          </cell>
          <cell r="EX1242">
            <v>-58.408696250000503</v>
          </cell>
          <cell r="EY1242">
            <v>-60.679594069995801</v>
          </cell>
          <cell r="EZ1242">
            <v>0.60603192998678423</v>
          </cell>
          <cell r="FA1242">
            <v>-2.9827982200076804</v>
          </cell>
          <cell r="FB1242">
            <v>-13.332483820006019</v>
          </cell>
          <cell r="FC1242">
            <v>0</v>
          </cell>
          <cell r="FD1242">
            <v>1961.0170355099981</v>
          </cell>
          <cell r="FE1242">
            <v>-700.86884455010295</v>
          </cell>
          <cell r="FF1242">
            <v>-213.1913720700104</v>
          </cell>
          <cell r="FG1242">
            <v>-11.478342410002369</v>
          </cell>
          <cell r="FH1242">
            <v>246.05101743001433</v>
          </cell>
          <cell r="FI1242">
            <v>-43.047749689998454</v>
          </cell>
          <cell r="FJ1242">
            <v>0</v>
          </cell>
          <cell r="FK1242">
            <v>4.2949688300031994</v>
          </cell>
          <cell r="FL1242">
            <v>38.061203889999888</v>
          </cell>
          <cell r="FM1242">
            <v>-38.535852910004905</v>
          </cell>
          <cell r="FN1242">
            <v>23.174708639999153</v>
          </cell>
          <cell r="FO1242">
            <v>70.950814910007466</v>
          </cell>
          <cell r="FP1242">
            <v>-588.51107267000771</v>
          </cell>
          <cell r="FQ1242">
            <v>-188.63716849997581</v>
          </cell>
          <cell r="FR1242">
            <v>1471.0602007699199</v>
          </cell>
          <cell r="FS1242">
            <v>1662.266470610004</v>
          </cell>
          <cell r="FT1242">
            <v>-272.13767641000595</v>
          </cell>
          <cell r="FU1242">
            <v>33.05873648999841</v>
          </cell>
          <cell r="FV1242">
            <v>-8.1997409299947321</v>
          </cell>
          <cell r="FW1242">
            <v>0</v>
          </cell>
          <cell r="FX1242">
            <v>0</v>
          </cell>
          <cell r="FY1242">
            <v>-4.2096440599998459</v>
          </cell>
          <cell r="FZ1242">
            <v>59.413502650000737</v>
          </cell>
          <cell r="GA1242">
            <v>21.390694300003815</v>
          </cell>
          <cell r="GB1242">
            <v>0</v>
          </cell>
          <cell r="GC1242">
            <v>0</v>
          </cell>
          <cell r="GD1242">
            <v>-20.522141880006529</v>
          </cell>
          <cell r="GE1242">
            <v>574.40491418004967</v>
          </cell>
          <cell r="GF1242">
            <v>1.1274744399706833</v>
          </cell>
          <cell r="GG1242">
            <v>369.84669378000399</v>
          </cell>
          <cell r="GH1242">
            <v>3.9492725699965376</v>
          </cell>
          <cell r="GI1242">
            <v>115.39324977999786</v>
          </cell>
          <cell r="GJ1242">
            <v>-58.993603770002665</v>
          </cell>
          <cell r="GK1242">
            <v>22.533368460000929</v>
          </cell>
          <cell r="GL1242">
            <v>-44.799278389989922</v>
          </cell>
          <cell r="GM1242">
            <v>49.469841159996577</v>
          </cell>
          <cell r="GN1242">
            <v>128.91442929000186</v>
          </cell>
          <cell r="GO1242">
            <v>-2.3568305900043924</v>
          </cell>
          <cell r="GP1242">
            <v>-11.740689549988019</v>
          </cell>
          <cell r="GQ1242">
            <v>1.0609870000189403</v>
          </cell>
          <cell r="GR1242">
            <v>1592.3784133502049</v>
          </cell>
          <cell r="GS1242">
            <v>3.4347709300054703</v>
          </cell>
          <cell r="GT1242">
            <v>-16.455422779996297</v>
          </cell>
          <cell r="GU1242">
            <v>18.807353669995791</v>
          </cell>
          <cell r="GV1242">
            <v>187.16126642999916</v>
          </cell>
          <cell r="GW1242">
            <v>0</v>
          </cell>
          <cell r="GX1242">
            <v>154.0096935800002</v>
          </cell>
          <cell r="GY1242">
            <v>2556.1029765499989</v>
          </cell>
          <cell r="GZ1242">
            <v>-1403.3465598499897</v>
          </cell>
          <cell r="HA1242">
            <v>408.22485965998203</v>
          </cell>
          <cell r="HB1242">
            <v>-250.8629546000011</v>
          </cell>
          <cell r="HC1242">
            <v>4.261369991581887E-3</v>
          </cell>
          <cell r="HD1242">
            <v>-64.701831609985675</v>
          </cell>
          <cell r="HE1242">
            <v>593.4343974199146</v>
          </cell>
          <cell r="HF1242">
            <v>330.95896167999308</v>
          </cell>
          <cell r="HG1242">
            <v>-663.11214271999779</v>
          </cell>
          <cell r="HH1242">
            <v>0</v>
          </cell>
          <cell r="HI1242">
            <v>0</v>
          </cell>
          <cell r="HJ1242">
            <v>0</v>
          </cell>
          <cell r="HK1242">
            <v>-725.65994962999957</v>
          </cell>
          <cell r="HL1242">
            <v>-124.91982299000665</v>
          </cell>
          <cell r="HM1242">
            <v>1756.0692105700145</v>
          </cell>
          <cell r="HN1242">
            <v>0</v>
          </cell>
          <cell r="HO1242">
            <v>-1.5183004699938465</v>
          </cell>
          <cell r="HP1242">
            <v>11.169067289985833</v>
          </cell>
          <cell r="HQ1242">
            <v>10.447373689996311</v>
          </cell>
          <cell r="HR1242">
            <v>84.346649190061726</v>
          </cell>
          <cell r="HS1242">
            <v>11.853762860002462</v>
          </cell>
          <cell r="HT1242">
            <v>0</v>
          </cell>
          <cell r="HU1242">
            <v>41.585768880002433</v>
          </cell>
          <cell r="HV1242">
            <v>11.306416670002363</v>
          </cell>
          <cell r="HW1242">
            <v>0</v>
          </cell>
          <cell r="HX1242">
            <v>0</v>
          </cell>
          <cell r="HY1242">
            <v>0</v>
          </cell>
          <cell r="HZ1242">
            <v>19.748365630002809</v>
          </cell>
          <cell r="IA1242">
            <v>-0.14766484996653162</v>
          </cell>
          <cell r="IB1242">
            <v>0</v>
          </cell>
          <cell r="IC1242">
            <v>0</v>
          </cell>
          <cell r="ID1242">
            <v>0</v>
          </cell>
          <cell r="IE1242">
            <v>852.2487819698872</v>
          </cell>
          <cell r="IF1242">
            <v>5.2133315399987623</v>
          </cell>
          <cell r="IG1242">
            <v>-45.250502170005348</v>
          </cell>
          <cell r="IH1242">
            <v>12.608552520003286</v>
          </cell>
          <cell r="II1242">
            <v>-185.5303146399965</v>
          </cell>
          <cell r="IJ1242">
            <v>0</v>
          </cell>
          <cell r="IK1242">
            <v>0</v>
          </cell>
          <cell r="IL1242">
            <v>0</v>
          </cell>
          <cell r="IM1242">
            <v>1041.8377826999931</v>
          </cell>
          <cell r="IN1242">
            <v>0</v>
          </cell>
          <cell r="IO1242">
            <v>2.3192950399970869</v>
          </cell>
          <cell r="IP1242">
            <v>21.050636980013223</v>
          </cell>
          <cell r="IQ1242">
            <v>0</v>
          </cell>
          <cell r="IR1242">
            <v>-1078.8456518901512</v>
          </cell>
          <cell r="IS1242">
            <v>14.832930059928913</v>
          </cell>
          <cell r="IT1242">
            <v>29.356559189982363</v>
          </cell>
          <cell r="IU1242">
            <v>63.286203759984346</v>
          </cell>
          <cell r="IV1242">
            <v>0</v>
          </cell>
          <cell r="IW1242">
            <v>-2097.14372426</v>
          </cell>
          <cell r="IX1242">
            <v>0</v>
          </cell>
          <cell r="IY1242">
            <v>-9.9999999991268851E-2</v>
          </cell>
          <cell r="IZ1242">
            <v>-117.76998092999565</v>
          </cell>
          <cell r="JA1242">
            <v>-2.1768639399815584</v>
          </cell>
          <cell r="JB1242">
            <v>169.50491942001099</v>
          </cell>
          <cell r="JC1242">
            <v>21.182159589981893</v>
          </cell>
          <cell r="JD1242">
            <v>840.18214521999471</v>
          </cell>
          <cell r="JE1242">
            <v>2887.4313881701091</v>
          </cell>
          <cell r="JF1242">
            <v>133.76692388998345</v>
          </cell>
          <cell r="JG1242">
            <v>1718.823754240002</v>
          </cell>
          <cell r="JH1242">
            <v>462.70868526000413</v>
          </cell>
          <cell r="JI1242">
            <v>0</v>
          </cell>
          <cell r="JJ1242">
            <v>0</v>
          </cell>
          <cell r="JK1242">
            <v>-645.39359854000031</v>
          </cell>
          <cell r="JL1242">
            <v>-77.958882709997852</v>
          </cell>
          <cell r="JM1242">
            <v>1209.9703852999955</v>
          </cell>
          <cell r="JN1242">
            <v>76.140342619997682</v>
          </cell>
          <cell r="JO1242">
            <v>0</v>
          </cell>
          <cell r="JP1242">
            <v>77.379038799990667</v>
          </cell>
          <cell r="JQ1242">
            <v>-68.005260689998977</v>
          </cell>
        </row>
        <row r="1243">
          <cell r="D1243" t="str">
            <v>GCC.EX.MCN._.___.Hermiston OR</v>
          </cell>
          <cell r="F1243">
            <v>65.395772599989868</v>
          </cell>
          <cell r="G1243">
            <v>42.985724649999611</v>
          </cell>
          <cell r="H1243">
            <v>4.067935259990918</v>
          </cell>
          <cell r="I1243">
            <v>31.928874820001511</v>
          </cell>
          <cell r="J1243">
            <v>56.260781060009322</v>
          </cell>
          <cell r="K1243">
            <v>104.34624718999112</v>
          </cell>
          <cell r="L1243">
            <v>79.61868919000699</v>
          </cell>
          <cell r="M1243">
            <v>-27.765897730001598</v>
          </cell>
          <cell r="N1243">
            <v>-74.403925000005984</v>
          </cell>
          <cell r="O1243">
            <v>129.19114730998263</v>
          </cell>
          <cell r="P1243">
            <v>-115.74787723001282</v>
          </cell>
          <cell r="Q1243">
            <v>-30.947851669996453</v>
          </cell>
          <cell r="R1243">
            <v>-1457.9679687300231</v>
          </cell>
          <cell r="S1243">
            <v>-37.451366299996153</v>
          </cell>
          <cell r="T1243">
            <v>-165.10346856000615</v>
          </cell>
          <cell r="U1243">
            <v>-220.96333874999982</v>
          </cell>
          <cell r="V1243">
            <v>-199.93460419000257</v>
          </cell>
          <cell r="W1243">
            <v>-121.5209504800041</v>
          </cell>
          <cell r="X1243">
            <v>-532.23632307000662</v>
          </cell>
          <cell r="Y1243">
            <v>-43.438166779997118</v>
          </cell>
          <cell r="Z1243">
            <v>28.170126520002668</v>
          </cell>
          <cell r="AA1243">
            <v>9.6926398800133029</v>
          </cell>
          <cell r="AB1243">
            <v>-272.48819236001145</v>
          </cell>
          <cell r="AC1243">
            <v>75.65581335000752</v>
          </cell>
          <cell r="AD1243">
            <v>21.649862010002835</v>
          </cell>
          <cell r="AE1243">
            <v>-1917.6593758300296</v>
          </cell>
          <cell r="AF1243">
            <v>-123.84146871999837</v>
          </cell>
          <cell r="AG1243">
            <v>-51.086320110011002</v>
          </cell>
          <cell r="AH1243">
            <v>-860.90060233000622</v>
          </cell>
          <cell r="AI1243">
            <v>49.175125809990277</v>
          </cell>
          <cell r="AJ1243">
            <v>-160.15772258000288</v>
          </cell>
          <cell r="AK1243">
            <v>-327.21395228999609</v>
          </cell>
          <cell r="AL1243">
            <v>8.8017876099984278</v>
          </cell>
          <cell r="AM1243">
            <v>-19.422937999996066</v>
          </cell>
          <cell r="AN1243">
            <v>-104.18808760001411</v>
          </cell>
          <cell r="AO1243">
            <v>-110.93265619000886</v>
          </cell>
          <cell r="AP1243">
            <v>-168.52912686001218</v>
          </cell>
          <cell r="AQ1243">
            <v>-49.363414569997985</v>
          </cell>
          <cell r="AR1243">
            <v>-327.53879430994857</v>
          </cell>
          <cell r="AS1243">
            <v>0</v>
          </cell>
          <cell r="AT1243">
            <v>61.888030269998126</v>
          </cell>
          <cell r="AU1243">
            <v>-1.6843979996338021E-2</v>
          </cell>
          <cell r="AV1243">
            <v>35.711243500001729</v>
          </cell>
          <cell r="AW1243">
            <v>-59.565017259999877</v>
          </cell>
          <cell r="AX1243">
            <v>-38.75059625999711</v>
          </cell>
          <cell r="AY1243">
            <v>1.4308389200014062</v>
          </cell>
          <cell r="AZ1243">
            <v>0</v>
          </cell>
          <cell r="BA1243">
            <v>0</v>
          </cell>
          <cell r="BB1243">
            <v>-144.78956011999981</v>
          </cell>
          <cell r="BC1243">
            <v>-183.44688938000036</v>
          </cell>
          <cell r="BD1243">
            <v>0</v>
          </cell>
          <cell r="BE1243">
            <v>-221.18766416999279</v>
          </cell>
          <cell r="BF1243">
            <v>36.832253710002988</v>
          </cell>
          <cell r="BG1243">
            <v>-110.77773394999895</v>
          </cell>
          <cell r="BH1243">
            <v>104.92133825999917</v>
          </cell>
          <cell r="BI1243">
            <v>-29.427298689999589</v>
          </cell>
          <cell r="BJ1243">
            <v>0</v>
          </cell>
          <cell r="BK1243">
            <v>-53.350151859998732</v>
          </cell>
          <cell r="BL1243">
            <v>0</v>
          </cell>
          <cell r="BM1243">
            <v>0</v>
          </cell>
          <cell r="BN1243">
            <v>-91.812175840001146</v>
          </cell>
          <cell r="BO1243">
            <v>0</v>
          </cell>
          <cell r="BP1243">
            <v>-83.892495510008303</v>
          </cell>
          <cell r="BQ1243">
            <v>6.3185997100008535</v>
          </cell>
          <cell r="BR1243">
            <v>-247.82353917998262</v>
          </cell>
          <cell r="BS1243">
            <v>-422.20341177000228</v>
          </cell>
          <cell r="BT1243">
            <v>151.27747286999875</v>
          </cell>
          <cell r="BU1243">
            <v>-256.87209796999741</v>
          </cell>
          <cell r="BV1243">
            <v>-41.845573670001613</v>
          </cell>
          <cell r="BW1243">
            <v>-612.9402768299999</v>
          </cell>
          <cell r="BX1243">
            <v>1435.1172617000047</v>
          </cell>
          <cell r="BY1243">
            <v>-29.272653110005194</v>
          </cell>
          <cell r="BZ1243">
            <v>-153.57434264999029</v>
          </cell>
          <cell r="CA1243">
            <v>-10.212817219995486</v>
          </cell>
          <cell r="CB1243">
            <v>0</v>
          </cell>
          <cell r="CC1243">
            <v>-285.32040011000208</v>
          </cell>
          <cell r="CD1243">
            <v>-21.976700420011184</v>
          </cell>
          <cell r="CE1243">
            <v>375.73752372001763</v>
          </cell>
          <cell r="CF1243">
            <v>-145.41373004001071</v>
          </cell>
          <cell r="CG1243">
            <v>736.46086847000151</v>
          </cell>
          <cell r="CH1243">
            <v>0</v>
          </cell>
          <cell r="CI1243">
            <v>0</v>
          </cell>
          <cell r="CJ1243">
            <v>-52.999158889999308</v>
          </cell>
          <cell r="CK1243">
            <v>-157.81913305000126</v>
          </cell>
          <cell r="CL1243">
            <v>0</v>
          </cell>
          <cell r="CM1243">
            <v>0</v>
          </cell>
          <cell r="CN1243">
            <v>-0.58178126999700908</v>
          </cell>
          <cell r="CO1243">
            <v>0.40506969999842113</v>
          </cell>
          <cell r="CP1243">
            <v>0.41493498000636464</v>
          </cell>
          <cell r="CQ1243">
            <v>-4.7295461800022167</v>
          </cell>
          <cell r="CR1243">
            <v>49.762009879981633</v>
          </cell>
          <cell r="CS1243">
            <v>-3.1238084700016771</v>
          </cell>
          <cell r="CT1243">
            <v>139.88097951000054</v>
          </cell>
          <cell r="CU1243">
            <v>20.424000000002707</v>
          </cell>
          <cell r="CV1243">
            <v>0</v>
          </cell>
          <cell r="CW1243">
            <v>5.6318380000448087E-2</v>
          </cell>
          <cell r="CX1243">
            <v>-16.90389530000175</v>
          </cell>
          <cell r="CY1243">
            <v>0</v>
          </cell>
          <cell r="CZ1243">
            <v>0</v>
          </cell>
          <cell r="DA1243">
            <v>-90.571584240002267</v>
          </cell>
          <cell r="DB1243">
            <v>0</v>
          </cell>
          <cell r="DC1243">
            <v>0</v>
          </cell>
          <cell r="DD1243">
            <v>0</v>
          </cell>
          <cell r="DE1243">
            <v>-42.252016220008954</v>
          </cell>
          <cell r="DF1243">
            <v>61.718518130008306</v>
          </cell>
          <cell r="DG1243">
            <v>17.23400145999949</v>
          </cell>
          <cell r="DH1243">
            <v>0.49999908999961917</v>
          </cell>
          <cell r="DI1243">
            <v>-59.811671779998505</v>
          </cell>
          <cell r="DJ1243">
            <v>-48.242823180000414</v>
          </cell>
          <cell r="DK1243">
            <v>0</v>
          </cell>
          <cell r="DL1243">
            <v>-19.24382661999698</v>
          </cell>
          <cell r="DM1243">
            <v>0</v>
          </cell>
          <cell r="DN1243">
            <v>0</v>
          </cell>
          <cell r="DO1243">
            <v>5.4258487299994158</v>
          </cell>
          <cell r="DP1243">
            <v>0.16793795000558021</v>
          </cell>
          <cell r="DQ1243">
            <v>0</v>
          </cell>
          <cell r="DR1243">
            <v>392.14208990003681</v>
          </cell>
          <cell r="DS1243">
            <v>21.348121539998829</v>
          </cell>
          <cell r="DT1243">
            <v>-17.261288040004729</v>
          </cell>
          <cell r="DU1243">
            <v>60.508476999999402</v>
          </cell>
          <cell r="DV1243">
            <v>8.0705658900005801</v>
          </cell>
          <cell r="DW1243">
            <v>-41.655581270000766</v>
          </cell>
          <cell r="DX1243">
            <v>439.48671638999986</v>
          </cell>
          <cell r="DY1243">
            <v>0</v>
          </cell>
          <cell r="DZ1243">
            <v>3.5329018800039194</v>
          </cell>
          <cell r="EA1243">
            <v>0</v>
          </cell>
          <cell r="EB1243">
            <v>-70.524075409997749</v>
          </cell>
          <cell r="EC1243">
            <v>-7.0354422500095097</v>
          </cell>
          <cell r="ED1243">
            <v>-4.3283058300003177</v>
          </cell>
          <cell r="EE1243">
            <v>-50.382492919947254</v>
          </cell>
          <cell r="EF1243">
            <v>70.632409109995933</v>
          </cell>
          <cell r="EG1243">
            <v>20.035632279999845</v>
          </cell>
          <cell r="EH1243">
            <v>-36.11823123999784</v>
          </cell>
          <cell r="EI1243">
            <v>0.83925561000069138</v>
          </cell>
          <cell r="EJ1243">
            <v>-19.712775630000124</v>
          </cell>
          <cell r="EK1243">
            <v>-21.329795930001637</v>
          </cell>
          <cell r="EL1243">
            <v>-74.823107639997033</v>
          </cell>
          <cell r="EM1243">
            <v>0</v>
          </cell>
          <cell r="EN1243">
            <v>5.6209494900031132</v>
          </cell>
          <cell r="EO1243">
            <v>4.7682851600020513</v>
          </cell>
          <cell r="EP1243">
            <v>-0.29511413000000175</v>
          </cell>
          <cell r="EQ1243">
            <v>0</v>
          </cell>
          <cell r="ER1243">
            <v>-1850.9715712500038</v>
          </cell>
          <cell r="ES1243">
            <v>-24.964314499997272</v>
          </cell>
          <cell r="ET1243">
            <v>0</v>
          </cell>
          <cell r="EU1243">
            <v>-0.72853243999998085</v>
          </cell>
          <cell r="EV1243">
            <v>0</v>
          </cell>
          <cell r="EW1243">
            <v>0</v>
          </cell>
          <cell r="EX1243">
            <v>58.408696249996865</v>
          </cell>
          <cell r="EY1243">
            <v>61.569386090002808</v>
          </cell>
          <cell r="EZ1243">
            <v>0</v>
          </cell>
          <cell r="FA1243">
            <v>0</v>
          </cell>
          <cell r="FB1243">
            <v>16.10586979999789</v>
          </cell>
          <cell r="FC1243">
            <v>0</v>
          </cell>
          <cell r="FD1243">
            <v>-1961.3626764500004</v>
          </cell>
          <cell r="FE1243">
            <v>-43.830253920110408</v>
          </cell>
          <cell r="FF1243">
            <v>47.845931899999414</v>
          </cell>
          <cell r="FG1243">
            <v>-46.236631010000565</v>
          </cell>
          <cell r="FH1243">
            <v>0.48021573000005446</v>
          </cell>
          <cell r="FI1243">
            <v>35.963979930000278</v>
          </cell>
          <cell r="FJ1243">
            <v>0</v>
          </cell>
          <cell r="FK1243">
            <v>0</v>
          </cell>
          <cell r="FL1243">
            <v>-97.693779019999056</v>
          </cell>
          <cell r="FM1243">
            <v>58.169389629991201</v>
          </cell>
          <cell r="FN1243">
            <v>0</v>
          </cell>
          <cell r="FO1243">
            <v>-184.18436191000001</v>
          </cell>
          <cell r="FP1243">
            <v>-42.052750089998881</v>
          </cell>
          <cell r="FQ1243">
            <v>183.87775092000811</v>
          </cell>
          <cell r="FR1243">
            <v>-2543.5541895600327</v>
          </cell>
          <cell r="FS1243">
            <v>-2087.7950282100028</v>
          </cell>
          <cell r="FT1243">
            <v>-456.67453883000053</v>
          </cell>
          <cell r="FU1243">
            <v>-14.706106800003909</v>
          </cell>
          <cell r="FV1243">
            <v>8.1997409300001891</v>
          </cell>
          <cell r="FW1243">
            <v>0</v>
          </cell>
          <cell r="FX1243">
            <v>0</v>
          </cell>
          <cell r="FY1243">
            <v>4.1277099953731522E-3</v>
          </cell>
          <cell r="FZ1243">
            <v>6.6336933499987936</v>
          </cell>
          <cell r="GA1243">
            <v>0.78392229000019142</v>
          </cell>
          <cell r="GB1243">
            <v>0</v>
          </cell>
          <cell r="GC1243">
            <v>0</v>
          </cell>
          <cell r="GD1243">
            <v>0</v>
          </cell>
          <cell r="GE1243">
            <v>-576.82141948002391</v>
          </cell>
          <cell r="GF1243">
            <v>1.758743170001253</v>
          </cell>
          <cell r="GG1243">
            <v>-411.83907042999635</v>
          </cell>
          <cell r="GH1243">
            <v>8.4233432200035168</v>
          </cell>
          <cell r="GI1243">
            <v>-118.30596476999926</v>
          </cell>
          <cell r="GJ1243">
            <v>58.993603769999936</v>
          </cell>
          <cell r="GK1243">
            <v>-27.712075060000188</v>
          </cell>
          <cell r="GL1243">
            <v>32.710296739998739</v>
          </cell>
          <cell r="GM1243">
            <v>-55.697470980001526</v>
          </cell>
          <cell r="GN1243">
            <v>0</v>
          </cell>
          <cell r="GO1243">
            <v>0</v>
          </cell>
          <cell r="GP1243">
            <v>39.321065360003558</v>
          </cell>
          <cell r="GQ1243">
            <v>-104.47389050000493</v>
          </cell>
          <cell r="GR1243">
            <v>0</v>
          </cell>
          <cell r="GS1243">
            <v>0</v>
          </cell>
          <cell r="GT1243">
            <v>0</v>
          </cell>
          <cell r="GU1243">
            <v>0</v>
          </cell>
          <cell r="GV1243">
            <v>0</v>
          </cell>
          <cell r="GW1243">
            <v>0</v>
          </cell>
          <cell r="GX1243">
            <v>0</v>
          </cell>
          <cell r="GY1243">
            <v>0</v>
          </cell>
          <cell r="GZ1243">
            <v>0</v>
          </cell>
          <cell r="HA1243">
            <v>0</v>
          </cell>
          <cell r="HB1243">
            <v>0</v>
          </cell>
          <cell r="HC1243">
            <v>0</v>
          </cell>
          <cell r="HD1243">
            <v>0</v>
          </cell>
          <cell r="HE1243">
            <v>0</v>
          </cell>
          <cell r="HF1243">
            <v>0</v>
          </cell>
          <cell r="HG1243">
            <v>0</v>
          </cell>
          <cell r="HH1243">
            <v>0</v>
          </cell>
          <cell r="HI1243">
            <v>0</v>
          </cell>
          <cell r="HJ1243">
            <v>0</v>
          </cell>
          <cell r="HK1243">
            <v>0</v>
          </cell>
          <cell r="HL1243">
            <v>0</v>
          </cell>
          <cell r="HM1243">
            <v>0</v>
          </cell>
          <cell r="HN1243">
            <v>0</v>
          </cell>
          <cell r="HO1243">
            <v>0</v>
          </cell>
          <cell r="HP1243">
            <v>0</v>
          </cell>
          <cell r="HQ1243">
            <v>0</v>
          </cell>
          <cell r="HR1243">
            <v>0</v>
          </cell>
          <cell r="HS1243">
            <v>0</v>
          </cell>
          <cell r="HT1243">
            <v>0</v>
          </cell>
          <cell r="HU1243">
            <v>0</v>
          </cell>
          <cell r="HV1243">
            <v>0</v>
          </cell>
          <cell r="HW1243">
            <v>0</v>
          </cell>
          <cell r="HX1243">
            <v>0</v>
          </cell>
          <cell r="HY1243">
            <v>0</v>
          </cell>
          <cell r="HZ1243">
            <v>0</v>
          </cell>
          <cell r="IA1243">
            <v>0</v>
          </cell>
          <cell r="IB1243">
            <v>0</v>
          </cell>
          <cell r="IC1243">
            <v>0</v>
          </cell>
          <cell r="ID1243">
            <v>0</v>
          </cell>
          <cell r="IE1243">
            <v>0</v>
          </cell>
          <cell r="IF1243">
            <v>0</v>
          </cell>
          <cell r="IG1243">
            <v>0</v>
          </cell>
          <cell r="IH1243">
            <v>0</v>
          </cell>
          <cell r="II1243">
            <v>0</v>
          </cell>
          <cell r="IJ1243">
            <v>0</v>
          </cell>
          <cell r="IK1243">
            <v>0</v>
          </cell>
          <cell r="IL1243">
            <v>0</v>
          </cell>
          <cell r="IM1243">
            <v>0</v>
          </cell>
          <cell r="IN1243">
            <v>0</v>
          </cell>
          <cell r="IO1243">
            <v>0</v>
          </cell>
          <cell r="IP1243">
            <v>0</v>
          </cell>
          <cell r="IQ1243">
            <v>0</v>
          </cell>
          <cell r="IR1243">
            <v>0</v>
          </cell>
          <cell r="IS1243">
            <v>0</v>
          </cell>
          <cell r="IT1243">
            <v>0</v>
          </cell>
          <cell r="IU1243">
            <v>0</v>
          </cell>
          <cell r="IV1243">
            <v>0</v>
          </cell>
          <cell r="IW1243">
            <v>0</v>
          </cell>
          <cell r="IX1243">
            <v>0</v>
          </cell>
          <cell r="IY1243">
            <v>0</v>
          </cell>
          <cell r="IZ1243">
            <v>0</v>
          </cell>
          <cell r="JA1243">
            <v>0</v>
          </cell>
          <cell r="JB1243">
            <v>0</v>
          </cell>
          <cell r="JC1243">
            <v>0</v>
          </cell>
          <cell r="JD1243">
            <v>0</v>
          </cell>
          <cell r="JE1243">
            <v>0</v>
          </cell>
          <cell r="JF1243">
            <v>0</v>
          </cell>
          <cell r="JG1243">
            <v>0</v>
          </cell>
          <cell r="JH1243">
            <v>0</v>
          </cell>
          <cell r="JI1243">
            <v>0</v>
          </cell>
          <cell r="JJ1243">
            <v>0</v>
          </cell>
          <cell r="JK1243">
            <v>0</v>
          </cell>
          <cell r="JL1243">
            <v>0</v>
          </cell>
          <cell r="JM1243">
            <v>0</v>
          </cell>
          <cell r="JN1243">
            <v>0</v>
          </cell>
          <cell r="JO1243">
            <v>0</v>
          </cell>
          <cell r="JP1243">
            <v>0</v>
          </cell>
          <cell r="JQ1243">
            <v>0</v>
          </cell>
        </row>
        <row r="1244">
          <cell r="D1244" t="str">
            <v>GCC.EX.UTN._.___.Lakeside 1</v>
          </cell>
          <cell r="F1244">
            <v>-103.75985746999504</v>
          </cell>
          <cell r="G1244">
            <v>125.82317672000499</v>
          </cell>
          <cell r="H1244">
            <v>-492.15462337998906</v>
          </cell>
          <cell r="I1244">
            <v>-109.91971804000059</v>
          </cell>
          <cell r="J1244">
            <v>0</v>
          </cell>
          <cell r="K1244">
            <v>93.429830729997775</v>
          </cell>
          <cell r="L1244">
            <v>23.367787760013016</v>
          </cell>
          <cell r="M1244">
            <v>-363.62243539997144</v>
          </cell>
          <cell r="N1244">
            <v>256.21546445999411</v>
          </cell>
          <cell r="O1244">
            <v>49.127647960034665</v>
          </cell>
          <cell r="P1244">
            <v>-26.616399120015558</v>
          </cell>
          <cell r="Q1244">
            <v>12.972233219988993</v>
          </cell>
          <cell r="R1244">
            <v>-7095.9550783899613</v>
          </cell>
          <cell r="S1244">
            <v>-754.67516299005365</v>
          </cell>
          <cell r="T1244">
            <v>-765.09437378996518</v>
          </cell>
          <cell r="U1244">
            <v>163.77315292001003</v>
          </cell>
          <cell r="V1244">
            <v>-1775.4440290500061</v>
          </cell>
          <cell r="W1244">
            <v>-1393.5400981799758</v>
          </cell>
          <cell r="X1244">
            <v>387.82144339001388</v>
          </cell>
          <cell r="Y1244">
            <v>-465.43536790000508</v>
          </cell>
          <cell r="Z1244">
            <v>-151.88909010007046</v>
          </cell>
          <cell r="AA1244">
            <v>-1370.4009288400121</v>
          </cell>
          <cell r="AB1244">
            <v>-2992.2483842599904</v>
          </cell>
          <cell r="AC1244">
            <v>2316.5175320099806</v>
          </cell>
          <cell r="AD1244">
            <v>-295.33977159998904</v>
          </cell>
          <cell r="AE1244">
            <v>-19837.155712579377</v>
          </cell>
          <cell r="AF1244">
            <v>-762.22306253001443</v>
          </cell>
          <cell r="AG1244">
            <v>-3110.4018394400337</v>
          </cell>
          <cell r="AH1244">
            <v>-262.6384389300074</v>
          </cell>
          <cell r="AI1244">
            <v>-1887.2200061000185</v>
          </cell>
          <cell r="AJ1244">
            <v>-1855.1125557600171</v>
          </cell>
          <cell r="AK1244">
            <v>-597.39261611999245</v>
          </cell>
          <cell r="AL1244">
            <v>-569.94944696998573</v>
          </cell>
          <cell r="AM1244">
            <v>-2431.0620060199872</v>
          </cell>
          <cell r="AN1244">
            <v>-751.3172681699798</v>
          </cell>
          <cell r="AO1244">
            <v>-4045.843561620015</v>
          </cell>
          <cell r="AP1244">
            <v>-771.91352493001614</v>
          </cell>
          <cell r="AQ1244">
            <v>-2792.0813859899936</v>
          </cell>
          <cell r="AR1244">
            <v>-17797.296959669795</v>
          </cell>
          <cell r="AS1244">
            <v>-831.6548095499893</v>
          </cell>
          <cell r="AT1244">
            <v>-1349.9714035100478</v>
          </cell>
          <cell r="AU1244">
            <v>-1207.9098465399875</v>
          </cell>
          <cell r="AV1244">
            <v>-1155.3866968500079</v>
          </cell>
          <cell r="AW1244">
            <v>-471.0161120199773</v>
          </cell>
          <cell r="AX1244">
            <v>-2553.7098122100288</v>
          </cell>
          <cell r="AY1244">
            <v>-2046.2484014400106</v>
          </cell>
          <cell r="AZ1244">
            <v>-582.39533492998453</v>
          </cell>
          <cell r="BA1244">
            <v>-405.69651725003496</v>
          </cell>
          <cell r="BB1244">
            <v>-4428.4807373899966</v>
          </cell>
          <cell r="BC1244">
            <v>-2616.3823616800946</v>
          </cell>
          <cell r="BD1244">
            <v>-148.44492629999877</v>
          </cell>
          <cell r="BE1244">
            <v>-4117.4561076499522</v>
          </cell>
          <cell r="BF1244">
            <v>-1980.4232748700306</v>
          </cell>
          <cell r="BG1244">
            <v>-100.93972004996613</v>
          </cell>
          <cell r="BH1244">
            <v>-737.89603211999929</v>
          </cell>
          <cell r="BI1244">
            <v>227.03329140000278</v>
          </cell>
          <cell r="BJ1244">
            <v>-655.71029929001816</v>
          </cell>
          <cell r="BK1244">
            <v>-886.87703408001107</v>
          </cell>
          <cell r="BL1244">
            <v>-1223.8443595600256</v>
          </cell>
          <cell r="BM1244">
            <v>134.73543520004023</v>
          </cell>
          <cell r="BN1244">
            <v>-1122.1810439499968</v>
          </cell>
          <cell r="BO1244">
            <v>3526.1974582900002</v>
          </cell>
          <cell r="BP1244">
            <v>-467.67560713001876</v>
          </cell>
          <cell r="BQ1244">
            <v>-829.87492149000173</v>
          </cell>
          <cell r="BR1244">
            <v>-9356.116075229831</v>
          </cell>
          <cell r="BS1244">
            <v>-857.37491754000075</v>
          </cell>
          <cell r="BT1244">
            <v>-313.53793717999361</v>
          </cell>
          <cell r="BU1244">
            <v>-1118.1761814399943</v>
          </cell>
          <cell r="BV1244">
            <v>0</v>
          </cell>
          <cell r="BW1244">
            <v>-1944.498157819995</v>
          </cell>
          <cell r="BX1244">
            <v>-608.63750496000284</v>
          </cell>
          <cell r="BY1244">
            <v>-43.847285310010193</v>
          </cell>
          <cell r="BZ1244">
            <v>-1827.0848958399729</v>
          </cell>
          <cell r="CA1244">
            <v>-219.56115240999497</v>
          </cell>
          <cell r="CB1244">
            <v>-1367.0295636700175</v>
          </cell>
          <cell r="CC1244">
            <v>-893.20567935999134</v>
          </cell>
          <cell r="CD1244">
            <v>-163.16279969998868</v>
          </cell>
          <cell r="CE1244">
            <v>-984.55074544018134</v>
          </cell>
          <cell r="CF1244">
            <v>-27.016964439972071</v>
          </cell>
          <cell r="CG1244">
            <v>-48.212796470019384</v>
          </cell>
          <cell r="CH1244">
            <v>-19.273771979991579</v>
          </cell>
          <cell r="CI1244">
            <v>-22.918709329998819</v>
          </cell>
          <cell r="CJ1244">
            <v>7.7088138999824878</v>
          </cell>
          <cell r="CK1244">
            <v>-35.057702090009116</v>
          </cell>
          <cell r="CL1244">
            <v>-744.33142311000847</v>
          </cell>
          <cell r="CM1244">
            <v>-141.48667940014275</v>
          </cell>
          <cell r="CN1244">
            <v>-4.7918657599948347</v>
          </cell>
          <cell r="CO1244">
            <v>52.788603549997788</v>
          </cell>
          <cell r="CP1244">
            <v>33.480462120001903</v>
          </cell>
          <cell r="CQ1244">
            <v>-35.438712430011947</v>
          </cell>
          <cell r="CR1244">
            <v>-423.09056673035957</v>
          </cell>
          <cell r="CS1244">
            <v>-41.326362059975509</v>
          </cell>
          <cell r="CT1244">
            <v>-106.63428717001807</v>
          </cell>
          <cell r="CU1244">
            <v>37.199053010015632</v>
          </cell>
          <cell r="CV1244">
            <v>-58.698108690005029</v>
          </cell>
          <cell r="CW1244">
            <v>6.506328149989713</v>
          </cell>
          <cell r="CX1244">
            <v>25.427906209995854</v>
          </cell>
          <cell r="CY1244">
            <v>-4.9507257599907462</v>
          </cell>
          <cell r="CZ1244">
            <v>-74.602066430030391</v>
          </cell>
          <cell r="DA1244">
            <v>57.966786589997355</v>
          </cell>
          <cell r="DB1244">
            <v>-193.5430911299627</v>
          </cell>
          <cell r="DC1244">
            <v>-86.553935520059895</v>
          </cell>
          <cell r="DD1244">
            <v>16.11793606998981</v>
          </cell>
          <cell r="DE1244">
            <v>705.23512688977644</v>
          </cell>
          <cell r="DF1244">
            <v>-14.665829990030034</v>
          </cell>
          <cell r="DG1244">
            <v>173.52548033004859</v>
          </cell>
          <cell r="DH1244">
            <v>-65.936800330018741</v>
          </cell>
          <cell r="DI1244">
            <v>149.16736594997928</v>
          </cell>
          <cell r="DJ1244">
            <v>-54.385045030008769</v>
          </cell>
          <cell r="DK1244">
            <v>4.0855294900102308</v>
          </cell>
          <cell r="DL1244">
            <v>4.8387658999708947</v>
          </cell>
          <cell r="DM1244">
            <v>-89.306192399992142</v>
          </cell>
          <cell r="DN1244">
            <v>101.30255023005884</v>
          </cell>
          <cell r="DO1244">
            <v>566.86211847000232</v>
          </cell>
          <cell r="DP1244">
            <v>-70.887682099943049</v>
          </cell>
          <cell r="DQ1244">
            <v>0.63486637003370561</v>
          </cell>
          <cell r="DR1244">
            <v>771.71543375006877</v>
          </cell>
          <cell r="DS1244">
            <v>166.67037080004229</v>
          </cell>
          <cell r="DT1244">
            <v>1220.1805225299904</v>
          </cell>
          <cell r="DU1244">
            <v>-365.26781529998698</v>
          </cell>
          <cell r="DV1244">
            <v>3.7918023800011724</v>
          </cell>
          <cell r="DW1244">
            <v>-58.845020430002478</v>
          </cell>
          <cell r="DX1244">
            <v>-133.75274786999216</v>
          </cell>
          <cell r="DY1244">
            <v>680.12741103002918</v>
          </cell>
          <cell r="DZ1244">
            <v>24.898087590030627</v>
          </cell>
          <cell r="EA1244">
            <v>-37.886618490010733</v>
          </cell>
          <cell r="EB1244">
            <v>-490.31655558999046</v>
          </cell>
          <cell r="EC1244">
            <v>-126.45086424995679</v>
          </cell>
          <cell r="ED1244">
            <v>-111.433138649998</v>
          </cell>
          <cell r="EE1244">
            <v>618.54498565965332</v>
          </cell>
          <cell r="EF1244">
            <v>34.888664219994098</v>
          </cell>
          <cell r="EG1244">
            <v>420.23435546000837</v>
          </cell>
          <cell r="EH1244">
            <v>-255.11990063999838</v>
          </cell>
          <cell r="EI1244">
            <v>0</v>
          </cell>
          <cell r="EJ1244">
            <v>-212.27348206999159</v>
          </cell>
          <cell r="EK1244">
            <v>281.80753543999163</v>
          </cell>
          <cell r="EL1244">
            <v>158.28900453003007</v>
          </cell>
          <cell r="EM1244">
            <v>78.502659079997102</v>
          </cell>
          <cell r="EN1244">
            <v>-192.9983946600405</v>
          </cell>
          <cell r="EO1244">
            <v>210.68240839999635</v>
          </cell>
          <cell r="EP1244">
            <v>23.356269840005552</v>
          </cell>
          <cell r="EQ1244">
            <v>71.175866060017142</v>
          </cell>
          <cell r="ER1244">
            <v>164.83095677033998</v>
          </cell>
          <cell r="ES1244">
            <v>109.28769183999975</v>
          </cell>
          <cell r="ET1244">
            <v>84.872767380002188</v>
          </cell>
          <cell r="EU1244">
            <v>-473.21594200999243</v>
          </cell>
          <cell r="EV1244">
            <v>-110.71710113997688</v>
          </cell>
          <cell r="EW1244">
            <v>-36.013830889991368</v>
          </cell>
          <cell r="EX1244">
            <v>731.17345518998627</v>
          </cell>
          <cell r="EY1244">
            <v>-132.30355822996353</v>
          </cell>
          <cell r="EZ1244">
            <v>-71.097339829982957</v>
          </cell>
          <cell r="FA1244">
            <v>125.34396405998268</v>
          </cell>
          <cell r="FB1244">
            <v>-129.21446682997339</v>
          </cell>
          <cell r="FC1244">
            <v>111.20579211003496</v>
          </cell>
          <cell r="FD1244">
            <v>-44.490474880003603</v>
          </cell>
          <cell r="FE1244">
            <v>1426.0978009300306</v>
          </cell>
          <cell r="FF1244">
            <v>1596.4624153299956</v>
          </cell>
          <cell r="FG1244">
            <v>-54.431530870031565</v>
          </cell>
          <cell r="FH1244">
            <v>1.6583925500162877</v>
          </cell>
          <cell r="FI1244">
            <v>43.090714039979503</v>
          </cell>
          <cell r="FJ1244">
            <v>42.151628769992385</v>
          </cell>
          <cell r="FK1244">
            <v>122.37607587999082</v>
          </cell>
          <cell r="FL1244">
            <v>-149.62636522998218</v>
          </cell>
          <cell r="FM1244">
            <v>-46.178764009906445</v>
          </cell>
          <cell r="FN1244">
            <v>-141.58264775003772</v>
          </cell>
          <cell r="FO1244">
            <v>-8.3500641799764708</v>
          </cell>
          <cell r="FP1244">
            <v>41.187375840032473</v>
          </cell>
          <cell r="FQ1244">
            <v>-20.659429439983796</v>
          </cell>
          <cell r="FR1244">
            <v>438.00790984043851</v>
          </cell>
          <cell r="FS1244">
            <v>754.5408139701467</v>
          </cell>
          <cell r="FT1244">
            <v>505.80387537003844</v>
          </cell>
          <cell r="FU1244">
            <v>51.339256139995996</v>
          </cell>
          <cell r="FV1244">
            <v>-0.76677356001164299</v>
          </cell>
          <cell r="FW1244">
            <v>-41.459262479969766</v>
          </cell>
          <cell r="FX1244">
            <v>-385.03971611999441</v>
          </cell>
          <cell r="FY1244">
            <v>-44.679226020001806</v>
          </cell>
          <cell r="FZ1244">
            <v>-105.78223707998404</v>
          </cell>
          <cell r="GA1244">
            <v>63.403960680065211</v>
          </cell>
          <cell r="GB1244">
            <v>-105.45099637002568</v>
          </cell>
          <cell r="GC1244">
            <v>-303.8572778699745</v>
          </cell>
          <cell r="GD1244">
            <v>49.955493179993937</v>
          </cell>
          <cell r="GE1244">
            <v>689.40851008985192</v>
          </cell>
          <cell r="GF1244">
            <v>59.698337290028576</v>
          </cell>
          <cell r="GG1244">
            <v>23.23058508997201</v>
          </cell>
          <cell r="GH1244">
            <v>42.776812429976417</v>
          </cell>
          <cell r="GI1244">
            <v>-21.774089079990517</v>
          </cell>
          <cell r="GJ1244">
            <v>255.58121582001331</v>
          </cell>
          <cell r="GK1244">
            <v>161.80028177001805</v>
          </cell>
          <cell r="GL1244">
            <v>263.1606700400298</v>
          </cell>
          <cell r="GM1244">
            <v>118.93186281004455</v>
          </cell>
          <cell r="GN1244">
            <v>-93.376233110000612</v>
          </cell>
          <cell r="GO1244">
            <v>-74.946884650009451</v>
          </cell>
          <cell r="GP1244">
            <v>-125.60399525001412</v>
          </cell>
          <cell r="GQ1244">
            <v>79.929946930002188</v>
          </cell>
          <cell r="GR1244">
            <v>6380.7743627200834</v>
          </cell>
          <cell r="GS1244">
            <v>-462.18782839999767</v>
          </cell>
          <cell r="GT1244">
            <v>919.70104748004815</v>
          </cell>
          <cell r="GU1244">
            <v>346.83716928999638</v>
          </cell>
          <cell r="GV1244">
            <v>-0.82095458995900117</v>
          </cell>
          <cell r="GW1244">
            <v>9.9015451399900485</v>
          </cell>
          <cell r="GX1244">
            <v>-244.37091473005421</v>
          </cell>
          <cell r="GY1244">
            <v>-82.721365359902848</v>
          </cell>
          <cell r="GZ1244">
            <v>798.11765169003047</v>
          </cell>
          <cell r="HA1244">
            <v>486.01804774004268</v>
          </cell>
          <cell r="HB1244">
            <v>4620.3975497800566</v>
          </cell>
          <cell r="HC1244">
            <v>-12.813509109953884</v>
          </cell>
          <cell r="HD1244">
            <v>2.7159237900632434</v>
          </cell>
          <cell r="HE1244">
            <v>983.14965322008356</v>
          </cell>
          <cell r="HF1244">
            <v>1049.7919159800513</v>
          </cell>
          <cell r="HG1244">
            <v>20.898786189995008</v>
          </cell>
          <cell r="HH1244">
            <v>83.787423449990456</v>
          </cell>
          <cell r="HI1244">
            <v>7.0956461600071634</v>
          </cell>
          <cell r="HJ1244">
            <v>29.521849430020666</v>
          </cell>
          <cell r="HK1244">
            <v>-529.66828061999695</v>
          </cell>
          <cell r="HL1244">
            <v>179.29671749006957</v>
          </cell>
          <cell r="HM1244">
            <v>-3.4314152100123465</v>
          </cell>
          <cell r="HN1244">
            <v>71.604899690020829</v>
          </cell>
          <cell r="HO1244">
            <v>-47.390844280016609</v>
          </cell>
          <cell r="HP1244">
            <v>85.120515189948492</v>
          </cell>
          <cell r="HQ1244">
            <v>36.522439750027843</v>
          </cell>
          <cell r="HR1244">
            <v>612.64566268026829</v>
          </cell>
          <cell r="HS1244">
            <v>150.09915881999768</v>
          </cell>
          <cell r="HT1244">
            <v>83.215758489997825</v>
          </cell>
          <cell r="HU1244">
            <v>65.266857279988471</v>
          </cell>
          <cell r="HV1244">
            <v>56.777493000001414</v>
          </cell>
          <cell r="HW1244">
            <v>-51.515081730001839</v>
          </cell>
          <cell r="HX1244">
            <v>185.44699743000092</v>
          </cell>
          <cell r="HY1244">
            <v>113.55251405999297</v>
          </cell>
          <cell r="HZ1244">
            <v>8.6976733300834894</v>
          </cell>
          <cell r="IA1244">
            <v>72.467489059956279</v>
          </cell>
          <cell r="IB1244">
            <v>7.1904473600152414</v>
          </cell>
          <cell r="IC1244">
            <v>0.6144489300204441</v>
          </cell>
          <cell r="ID1244">
            <v>-79.168093349959236</v>
          </cell>
          <cell r="IE1244">
            <v>108.73854334931821</v>
          </cell>
          <cell r="IF1244">
            <v>223.52900664997287</v>
          </cell>
          <cell r="IG1244">
            <v>-42.264135860023089</v>
          </cell>
          <cell r="IH1244">
            <v>212.13817407001625</v>
          </cell>
          <cell r="II1244">
            <v>-44.869129940008861</v>
          </cell>
          <cell r="IJ1244">
            <v>-49.945630970032653</v>
          </cell>
          <cell r="IK1244">
            <v>148.60679874998459</v>
          </cell>
          <cell r="IL1244">
            <v>158.49397563003004</v>
          </cell>
          <cell r="IM1244">
            <v>45.32496707001701</v>
          </cell>
          <cell r="IN1244">
            <v>78.330199890013319</v>
          </cell>
          <cell r="IO1244">
            <v>22.958487849973608</v>
          </cell>
          <cell r="IP1244">
            <v>-50.335181959962938</v>
          </cell>
          <cell r="IQ1244">
            <v>-593.22898782999255</v>
          </cell>
          <cell r="IR1244">
            <v>5208.2096841805615</v>
          </cell>
          <cell r="IS1244">
            <v>651.32292502006749</v>
          </cell>
          <cell r="IT1244">
            <v>146.50754259002861</v>
          </cell>
          <cell r="IU1244">
            <v>15.571442099986598</v>
          </cell>
          <cell r="IV1244">
            <v>123.89074171995162</v>
          </cell>
          <cell r="IW1244">
            <v>24.68824886000948</v>
          </cell>
          <cell r="IX1244">
            <v>2217.0541866900021</v>
          </cell>
          <cell r="IY1244">
            <v>182.52842739009066</v>
          </cell>
          <cell r="IZ1244">
            <v>39.471479950007051</v>
          </cell>
          <cell r="JA1244">
            <v>77.939607910055202</v>
          </cell>
          <cell r="JB1244">
            <v>2121.0254166099185</v>
          </cell>
          <cell r="JC1244">
            <v>38.615752130048349</v>
          </cell>
          <cell r="JD1244">
            <v>-430.40608678996796</v>
          </cell>
          <cell r="JE1244">
            <v>18085.914569270331</v>
          </cell>
          <cell r="JF1244">
            <v>1006.7066667000181</v>
          </cell>
          <cell r="JG1244">
            <v>1221.3120858300244</v>
          </cell>
          <cell r="JH1244">
            <v>2697.8659807100485</v>
          </cell>
          <cell r="JI1244">
            <v>1388.0027484999446</v>
          </cell>
          <cell r="JJ1244">
            <v>1281.6305432099762</v>
          </cell>
          <cell r="JK1244">
            <v>2581.4745556600101</v>
          </cell>
          <cell r="JL1244">
            <v>2555.5826068199822</v>
          </cell>
          <cell r="JM1244">
            <v>331.19772084994474</v>
          </cell>
          <cell r="JN1244">
            <v>1948.2617243698915</v>
          </cell>
          <cell r="JO1244">
            <v>1885.4426277399762</v>
          </cell>
          <cell r="JP1244">
            <v>667.36157417006325</v>
          </cell>
          <cell r="JQ1244">
            <v>521.07573471002979</v>
          </cell>
        </row>
        <row r="1245">
          <cell r="D1245" t="str">
            <v>GCC.EX.UTN._.___.Lakeside 1 OR</v>
          </cell>
          <cell r="F1245">
            <v>130.61607054000342</v>
          </cell>
          <cell r="G1245">
            <v>-125.83817672000441</v>
          </cell>
          <cell r="H1245">
            <v>442.1557040599946</v>
          </cell>
          <cell r="I1245">
            <v>109.91971803999877</v>
          </cell>
          <cell r="J1245">
            <v>0</v>
          </cell>
          <cell r="K1245">
            <v>-93.429830729999594</v>
          </cell>
          <cell r="L1245">
            <v>-23.343458289993578</v>
          </cell>
          <cell r="M1245">
            <v>363.62243540000054</v>
          </cell>
          <cell r="N1245">
            <v>-247.19684144000348</v>
          </cell>
          <cell r="O1245">
            <v>-53.625720830008504</v>
          </cell>
          <cell r="P1245">
            <v>22.265211209996778</v>
          </cell>
          <cell r="Q1245">
            <v>-17.742997130000731</v>
          </cell>
          <cell r="R1245">
            <v>-7408.4635643500369</v>
          </cell>
          <cell r="S1245">
            <v>-72.194743499989272</v>
          </cell>
          <cell r="T1245">
            <v>-329.44605016999412</v>
          </cell>
          <cell r="U1245">
            <v>-683.68986414999381</v>
          </cell>
          <cell r="V1245">
            <v>-1375.170406219986</v>
          </cell>
          <cell r="W1245">
            <v>-528.64058308000676</v>
          </cell>
          <cell r="X1245">
            <v>-389.41468580999936</v>
          </cell>
          <cell r="Y1245">
            <v>0</v>
          </cell>
          <cell r="Z1245">
            <v>-161.8100810199976</v>
          </cell>
          <cell r="AA1245">
            <v>-374.06955006001226</v>
          </cell>
          <cell r="AB1245">
            <v>-1017.3751418700122</v>
          </cell>
          <cell r="AC1245">
            <v>-564.10290788000566</v>
          </cell>
          <cell r="AD1245">
            <v>-1912.5495505899889</v>
          </cell>
          <cell r="AE1245">
            <v>-3973.6271876899991</v>
          </cell>
          <cell r="AF1245">
            <v>-127.51873898000122</v>
          </cell>
          <cell r="AG1245">
            <v>-340.5853555000067</v>
          </cell>
          <cell r="AH1245">
            <v>133.20847378001054</v>
          </cell>
          <cell r="AI1245">
            <v>-1850.6698087599943</v>
          </cell>
          <cell r="AJ1245">
            <v>-991.92806140000175</v>
          </cell>
          <cell r="AK1245">
            <v>0</v>
          </cell>
          <cell r="AL1245">
            <v>251.62380765999842</v>
          </cell>
          <cell r="AM1245">
            <v>-7.6176160000613891E-2</v>
          </cell>
          <cell r="AN1245">
            <v>92.102082420009538</v>
          </cell>
          <cell r="AO1245">
            <v>-786.95031527000538</v>
          </cell>
          <cell r="AP1245">
            <v>-344.08105775003787</v>
          </cell>
          <cell r="AQ1245">
            <v>-8.7520377300024848</v>
          </cell>
          <cell r="AR1245">
            <v>-4628.052312550135</v>
          </cell>
          <cell r="AS1245">
            <v>-254.85613451000245</v>
          </cell>
          <cell r="AT1245">
            <v>-5189.450818010002</v>
          </cell>
          <cell r="AU1245">
            <v>-41.822686059997068</v>
          </cell>
          <cell r="AV1245">
            <v>-1422.4827013600006</v>
          </cell>
          <cell r="AW1245">
            <v>-1052.9294292400009</v>
          </cell>
          <cell r="AX1245">
            <v>629.5011264700006</v>
          </cell>
          <cell r="AY1245">
            <v>-95.679193169999053</v>
          </cell>
          <cell r="AZ1245">
            <v>-88.710180380003294</v>
          </cell>
          <cell r="BA1245">
            <v>-143.56397693998588</v>
          </cell>
          <cell r="BB1245">
            <v>2988.1802958099724</v>
          </cell>
          <cell r="BC1245">
            <v>67.838459400009015</v>
          </cell>
          <cell r="BD1245">
            <v>-24.077074560016626</v>
          </cell>
          <cell r="BE1245">
            <v>-5805.7393507800298</v>
          </cell>
          <cell r="BF1245">
            <v>939.35682192998502</v>
          </cell>
          <cell r="BG1245">
            <v>-530.02683815998898</v>
          </cell>
          <cell r="BH1245">
            <v>-17.609477239995613</v>
          </cell>
          <cell r="BI1245">
            <v>-286.5028413</v>
          </cell>
          <cell r="BJ1245">
            <v>-669.4530545100024</v>
          </cell>
          <cell r="BK1245">
            <v>-46.053571979995468</v>
          </cell>
          <cell r="BL1245">
            <v>24.396706120009185</v>
          </cell>
          <cell r="BM1245">
            <v>-64.718450229993323</v>
          </cell>
          <cell r="BN1245">
            <v>-723.83989700999518</v>
          </cell>
          <cell r="BO1245">
            <v>-1968.3774579400124</v>
          </cell>
          <cell r="BP1245">
            <v>-424.6616236599657</v>
          </cell>
          <cell r="BQ1245">
            <v>-2038.2496667999949</v>
          </cell>
          <cell r="BR1245">
            <v>-5186.536880159867</v>
          </cell>
          <cell r="BS1245">
            <v>140.60784271999728</v>
          </cell>
          <cell r="BT1245">
            <v>-148.7894157999981</v>
          </cell>
          <cell r="BU1245">
            <v>-744.09959840000374</v>
          </cell>
          <cell r="BV1245">
            <v>-1422.3855534099998</v>
          </cell>
          <cell r="BW1245">
            <v>-139.25678049000271</v>
          </cell>
          <cell r="BX1245">
            <v>-294.18065040999863</v>
          </cell>
          <cell r="BY1245">
            <v>-27.082687040005112</v>
          </cell>
          <cell r="BZ1245">
            <v>-282.83332637000422</v>
          </cell>
          <cell r="CA1245">
            <v>0</v>
          </cell>
          <cell r="CB1245">
            <v>-451.69552933000523</v>
          </cell>
          <cell r="CC1245">
            <v>-1667.7946713700076</v>
          </cell>
          <cell r="CD1245">
            <v>-149.02651025999512</v>
          </cell>
          <cell r="CE1245">
            <v>881.33872619015165</v>
          </cell>
          <cell r="CF1245">
            <v>60.382345129968598</v>
          </cell>
          <cell r="CG1245">
            <v>45.544583709997823</v>
          </cell>
          <cell r="CH1245">
            <v>15.990130220001447</v>
          </cell>
          <cell r="CI1245">
            <v>18.632855740004743</v>
          </cell>
          <cell r="CJ1245">
            <v>-5.7803020200008177</v>
          </cell>
          <cell r="CK1245">
            <v>-44.084008069999982</v>
          </cell>
          <cell r="CL1245">
            <v>740.63789202000771</v>
          </cell>
          <cell r="CM1245">
            <v>125.49684854998486</v>
          </cell>
          <cell r="CN1245">
            <v>0</v>
          </cell>
          <cell r="CO1245">
            <v>-55.089989549996972</v>
          </cell>
          <cell r="CP1245">
            <v>-54.634200000000419</v>
          </cell>
          <cell r="CQ1245">
            <v>34.242570460002753</v>
          </cell>
          <cell r="CR1245">
            <v>-356.18247581005562</v>
          </cell>
          <cell r="CS1245">
            <v>43.16804133997357</v>
          </cell>
          <cell r="CT1245">
            <v>99.368400319995999</v>
          </cell>
          <cell r="CU1245">
            <v>-101.68428893000237</v>
          </cell>
          <cell r="CV1245">
            <v>-26.073241719997895</v>
          </cell>
          <cell r="CW1245">
            <v>-4.7143682000023546</v>
          </cell>
          <cell r="CX1245">
            <v>0</v>
          </cell>
          <cell r="CY1245">
            <v>-0.18411779000598472</v>
          </cell>
          <cell r="CZ1245">
            <v>75.804824519989779</v>
          </cell>
          <cell r="DA1245">
            <v>-56.523741659999359</v>
          </cell>
          <cell r="DB1245">
            <v>-371.21894035999503</v>
          </cell>
          <cell r="DC1245">
            <v>16.365711159989587</v>
          </cell>
          <cell r="DD1245">
            <v>-30.49075448999065</v>
          </cell>
          <cell r="DE1245">
            <v>-2498.9043534100056</v>
          </cell>
          <cell r="DF1245">
            <v>-155.79109675998916</v>
          </cell>
          <cell r="DG1245">
            <v>-2995.2876383799885</v>
          </cell>
          <cell r="DH1245">
            <v>0.12061787999846274</v>
          </cell>
          <cell r="DI1245">
            <v>0</v>
          </cell>
          <cell r="DJ1245">
            <v>54.658414589990571</v>
          </cell>
          <cell r="DK1245">
            <v>416.66904694000004</v>
          </cell>
          <cell r="DL1245">
            <v>4.7165356199984672</v>
          </cell>
          <cell r="DM1245">
            <v>109.78362404000654</v>
          </cell>
          <cell r="DN1245">
            <v>81.185399990004953</v>
          </cell>
          <cell r="DO1245">
            <v>-52.399634069999593</v>
          </cell>
          <cell r="DP1245">
            <v>37.304204140004003</v>
          </cell>
          <cell r="DQ1245">
            <v>0.1361726000031922</v>
          </cell>
          <cell r="DR1245">
            <v>20.084815979818814</v>
          </cell>
          <cell r="DS1245">
            <v>-163.53266325000732</v>
          </cell>
          <cell r="DT1245">
            <v>-18.796400180006458</v>
          </cell>
          <cell r="DU1245">
            <v>88.781311220001953</v>
          </cell>
          <cell r="DV1245">
            <v>34.302224439998099</v>
          </cell>
          <cell r="DW1245">
            <v>105.28725529000076</v>
          </cell>
          <cell r="DX1245">
            <v>55.163821399999506</v>
          </cell>
          <cell r="DY1245">
            <v>-652.63708151999163</v>
          </cell>
          <cell r="DZ1245">
            <v>18.953791499996441</v>
          </cell>
          <cell r="EA1245">
            <v>3.8167593900143402</v>
          </cell>
          <cell r="EB1245">
            <v>573.98941468999692</v>
          </cell>
          <cell r="EC1245">
            <v>-68.194511230001808</v>
          </cell>
          <cell r="ED1245">
            <v>42.950894230001722</v>
          </cell>
          <cell r="EE1245">
            <v>-888.73082892003004</v>
          </cell>
          <cell r="EF1245">
            <v>25.239132600006997</v>
          </cell>
          <cell r="EG1245">
            <v>-56.614322649991664</v>
          </cell>
          <cell r="EH1245">
            <v>233.10820565999893</v>
          </cell>
          <cell r="EI1245">
            <v>0</v>
          </cell>
          <cell r="EJ1245">
            <v>-0.4389937900014047</v>
          </cell>
          <cell r="EK1245">
            <v>7.1951083900003141</v>
          </cell>
          <cell r="EL1245">
            <v>-103.72478726001282</v>
          </cell>
          <cell r="EM1245">
            <v>-49.737930269970093</v>
          </cell>
          <cell r="EN1245">
            <v>-76.505656579989591</v>
          </cell>
          <cell r="EO1245">
            <v>-827.06787364000047</v>
          </cell>
          <cell r="EP1245">
            <v>-15.794302519992925</v>
          </cell>
          <cell r="EQ1245">
            <v>-24.389408860020922</v>
          </cell>
          <cell r="ER1245">
            <v>412.16611233004369</v>
          </cell>
          <cell r="ES1245">
            <v>143.72151754000515</v>
          </cell>
          <cell r="ET1245">
            <v>-153.96931214000506</v>
          </cell>
          <cell r="EU1245">
            <v>-56.325847340005566</v>
          </cell>
          <cell r="EV1245">
            <v>-24.228285229997709</v>
          </cell>
          <cell r="EW1245">
            <v>14.448269180007628</v>
          </cell>
          <cell r="EX1245">
            <v>33.344278560000021</v>
          </cell>
          <cell r="EY1245">
            <v>215.77893670999038</v>
          </cell>
          <cell r="EZ1245">
            <v>202.85628847000771</v>
          </cell>
          <cell r="FA1245">
            <v>-106.22567839002295</v>
          </cell>
          <cell r="FB1245">
            <v>127.90402291999999</v>
          </cell>
          <cell r="FC1245">
            <v>-34.245193380003911</v>
          </cell>
          <cell r="FD1245">
            <v>49.107115430015256</v>
          </cell>
          <cell r="FE1245">
            <v>376.67757055012044</v>
          </cell>
          <cell r="FF1245">
            <v>-34.997214849994634</v>
          </cell>
          <cell r="FG1245">
            <v>-30.450382930001069</v>
          </cell>
          <cell r="FH1245">
            <v>2.1476073199955863</v>
          </cell>
          <cell r="FI1245">
            <v>-24.882449330005329</v>
          </cell>
          <cell r="FJ1245">
            <v>4.5340783599895076</v>
          </cell>
          <cell r="FK1245">
            <v>0</v>
          </cell>
          <cell r="FL1245">
            <v>162.23147972999141</v>
          </cell>
          <cell r="FM1245">
            <v>100.18582107000111</v>
          </cell>
          <cell r="FN1245">
            <v>179.92535889999999</v>
          </cell>
          <cell r="FO1245">
            <v>0</v>
          </cell>
          <cell r="FP1245">
            <v>-28.982935480002197</v>
          </cell>
          <cell r="FQ1245">
            <v>46.966207760007819</v>
          </cell>
          <cell r="FR1245">
            <v>240.21400007989723</v>
          </cell>
          <cell r="FS1245">
            <v>-293.79526217000966</v>
          </cell>
          <cell r="FT1245">
            <v>-129.88439859000209</v>
          </cell>
          <cell r="FU1245">
            <v>-19.316481120011304</v>
          </cell>
          <cell r="FV1245">
            <v>-3.5330331299956015</v>
          </cell>
          <cell r="FW1245">
            <v>1.0037609799983329</v>
          </cell>
          <cell r="FX1245">
            <v>-266.72245589000067</v>
          </cell>
          <cell r="FY1245">
            <v>57.627433260000544</v>
          </cell>
          <cell r="FZ1245">
            <v>146.20848978997674</v>
          </cell>
          <cell r="GA1245">
            <v>-36.362772060005227</v>
          </cell>
          <cell r="GB1245">
            <v>128.29145490000519</v>
          </cell>
          <cell r="GC1245">
            <v>606.26020367999445</v>
          </cell>
          <cell r="GD1245">
            <v>50.437060430005658</v>
          </cell>
          <cell r="GE1245">
            <v>251.84303085994907</v>
          </cell>
          <cell r="GF1245">
            <v>-18.822574260018882</v>
          </cell>
          <cell r="GG1245">
            <v>6.0784659299970372</v>
          </cell>
          <cell r="GH1245">
            <v>15.026214659999823</v>
          </cell>
          <cell r="GI1245">
            <v>5.8829837199991744</v>
          </cell>
          <cell r="GJ1245">
            <v>0</v>
          </cell>
          <cell r="GK1245">
            <v>12.950117099997442</v>
          </cell>
          <cell r="GL1245">
            <v>-190.37334815999202</v>
          </cell>
          <cell r="GM1245">
            <v>43.61686034000013</v>
          </cell>
          <cell r="GN1245">
            <v>55.021073469994008</v>
          </cell>
          <cell r="GO1245">
            <v>176.06999061999886</v>
          </cell>
          <cell r="GP1245">
            <v>146.708140119983</v>
          </cell>
          <cell r="GQ1245">
            <v>-0.31489267999131698</v>
          </cell>
          <cell r="GR1245">
            <v>0</v>
          </cell>
          <cell r="GS1245">
            <v>0</v>
          </cell>
          <cell r="GT1245">
            <v>0</v>
          </cell>
          <cell r="GU1245">
            <v>0</v>
          </cell>
          <cell r="GV1245">
            <v>0</v>
          </cell>
          <cell r="GW1245">
            <v>0</v>
          </cell>
          <cell r="GX1245">
            <v>0</v>
          </cell>
          <cell r="GY1245">
            <v>0</v>
          </cell>
          <cell r="GZ1245">
            <v>0</v>
          </cell>
          <cell r="HA1245">
            <v>0</v>
          </cell>
          <cell r="HB1245">
            <v>0</v>
          </cell>
          <cell r="HC1245">
            <v>0</v>
          </cell>
          <cell r="HD1245">
            <v>0</v>
          </cell>
          <cell r="HE1245">
            <v>0</v>
          </cell>
          <cell r="HF1245">
            <v>0</v>
          </cell>
          <cell r="HG1245">
            <v>0</v>
          </cell>
          <cell r="HH1245">
            <v>0</v>
          </cell>
          <cell r="HI1245">
            <v>0</v>
          </cell>
          <cell r="HJ1245">
            <v>0</v>
          </cell>
          <cell r="HK1245">
            <v>0</v>
          </cell>
          <cell r="HL1245">
            <v>0</v>
          </cell>
          <cell r="HM1245">
            <v>0</v>
          </cell>
          <cell r="HN1245">
            <v>0</v>
          </cell>
          <cell r="HO1245">
            <v>0</v>
          </cell>
          <cell r="HP1245">
            <v>0</v>
          </cell>
          <cell r="HQ1245">
            <v>0</v>
          </cell>
          <cell r="HR1245">
            <v>0</v>
          </cell>
          <cell r="HS1245">
            <v>0</v>
          </cell>
          <cell r="HT1245">
            <v>0</v>
          </cell>
          <cell r="HU1245">
            <v>0</v>
          </cell>
          <cell r="HV1245">
            <v>0</v>
          </cell>
          <cell r="HW1245">
            <v>0</v>
          </cell>
          <cell r="HX1245">
            <v>0</v>
          </cell>
          <cell r="HY1245">
            <v>0</v>
          </cell>
          <cell r="HZ1245">
            <v>0</v>
          </cell>
          <cell r="IA1245">
            <v>0</v>
          </cell>
          <cell r="IB1245">
            <v>0</v>
          </cell>
          <cell r="IC1245">
            <v>0</v>
          </cell>
          <cell r="ID1245">
            <v>0</v>
          </cell>
          <cell r="IE1245">
            <v>0</v>
          </cell>
          <cell r="IF1245">
            <v>0</v>
          </cell>
          <cell r="IG1245">
            <v>0</v>
          </cell>
          <cell r="IH1245">
            <v>0</v>
          </cell>
          <cell r="II1245">
            <v>0</v>
          </cell>
          <cell r="IJ1245">
            <v>0</v>
          </cell>
          <cell r="IK1245">
            <v>0</v>
          </cell>
          <cell r="IL1245">
            <v>0</v>
          </cell>
          <cell r="IM1245">
            <v>0</v>
          </cell>
          <cell r="IN1245">
            <v>0</v>
          </cell>
          <cell r="IO1245">
            <v>0</v>
          </cell>
          <cell r="IP1245">
            <v>0</v>
          </cell>
          <cell r="IQ1245">
            <v>0</v>
          </cell>
          <cell r="IR1245">
            <v>0</v>
          </cell>
          <cell r="IS1245">
            <v>0</v>
          </cell>
          <cell r="IT1245">
            <v>0</v>
          </cell>
          <cell r="IU1245">
            <v>0</v>
          </cell>
          <cell r="IV1245">
            <v>0</v>
          </cell>
          <cell r="IW1245">
            <v>0</v>
          </cell>
          <cell r="IX1245">
            <v>0</v>
          </cell>
          <cell r="IY1245">
            <v>0</v>
          </cell>
          <cell r="IZ1245">
            <v>0</v>
          </cell>
          <cell r="JA1245">
            <v>0</v>
          </cell>
          <cell r="JB1245">
            <v>0</v>
          </cell>
          <cell r="JC1245">
            <v>0</v>
          </cell>
          <cell r="JD1245">
            <v>0</v>
          </cell>
          <cell r="JE1245">
            <v>0</v>
          </cell>
          <cell r="JF1245">
            <v>0</v>
          </cell>
          <cell r="JG1245">
            <v>0</v>
          </cell>
          <cell r="JH1245">
            <v>0</v>
          </cell>
          <cell r="JI1245">
            <v>0</v>
          </cell>
          <cell r="JJ1245">
            <v>0</v>
          </cell>
          <cell r="JK1245">
            <v>0</v>
          </cell>
          <cell r="JL1245">
            <v>0</v>
          </cell>
          <cell r="JM1245">
            <v>0</v>
          </cell>
          <cell r="JN1245">
            <v>0</v>
          </cell>
          <cell r="JO1245">
            <v>0</v>
          </cell>
          <cell r="JP1245">
            <v>0</v>
          </cell>
          <cell r="JQ1245">
            <v>0</v>
          </cell>
        </row>
        <row r="1246">
          <cell r="D1246" t="str">
            <v>GCC.EX.UTN._.___.Lakeside 2</v>
          </cell>
          <cell r="F1246">
            <v>110.38286413998867</v>
          </cell>
          <cell r="G1246">
            <v>-206.08710879000137</v>
          </cell>
          <cell r="H1246">
            <v>267.70974994002609</v>
          </cell>
          <cell r="I1246">
            <v>486.7838562100078</v>
          </cell>
          <cell r="J1246">
            <v>-128.99527726997621</v>
          </cell>
          <cell r="K1246">
            <v>273.72739911999088</v>
          </cell>
          <cell r="L1246">
            <v>-114.73970464000013</v>
          </cell>
          <cell r="M1246">
            <v>-117.40267838002183</v>
          </cell>
          <cell r="N1246">
            <v>163.04465079997317</v>
          </cell>
          <cell r="O1246">
            <v>-26.509705680044135</v>
          </cell>
          <cell r="P1246">
            <v>-160.20977307992871</v>
          </cell>
          <cell r="Q1246">
            <v>5.8574704700004077</v>
          </cell>
          <cell r="R1246">
            <v>-12896.839780710638</v>
          </cell>
          <cell r="S1246">
            <v>-1151.4455230000021</v>
          </cell>
          <cell r="T1246">
            <v>-1646.9720940699917</v>
          </cell>
          <cell r="U1246">
            <v>-1449.6204479700536</v>
          </cell>
          <cell r="V1246">
            <v>-866.00276045000646</v>
          </cell>
          <cell r="W1246">
            <v>-421.7845598099957</v>
          </cell>
          <cell r="X1246">
            <v>-2509.507163549948</v>
          </cell>
          <cell r="Y1246">
            <v>-1069.2441420099931</v>
          </cell>
          <cell r="Z1246">
            <v>-1510.9283139400068</v>
          </cell>
          <cell r="AA1246">
            <v>-157.4824683299521</v>
          </cell>
          <cell r="AB1246">
            <v>-434.66714458999922</v>
          </cell>
          <cell r="AC1246">
            <v>-920.18844641002943</v>
          </cell>
          <cell r="AD1246">
            <v>-758.99671658003354</v>
          </cell>
          <cell r="AE1246">
            <v>-8049.2406767397188</v>
          </cell>
          <cell r="AF1246">
            <v>-220.31039947000681</v>
          </cell>
          <cell r="AG1246">
            <v>-1312.505200070038</v>
          </cell>
          <cell r="AH1246">
            <v>-688.60326987996814</v>
          </cell>
          <cell r="AI1246">
            <v>-663.1035726100381</v>
          </cell>
          <cell r="AJ1246">
            <v>-491.68153750998317</v>
          </cell>
          <cell r="AK1246">
            <v>-2060.5254709200235</v>
          </cell>
          <cell r="AL1246">
            <v>-1184.8423716800171</v>
          </cell>
          <cell r="AM1246">
            <v>-1086.2843988899258</v>
          </cell>
          <cell r="AN1246">
            <v>-1364.5386506399373</v>
          </cell>
          <cell r="AO1246">
            <v>744.1739492600027</v>
          </cell>
          <cell r="AP1246">
            <v>-90.292636769998353</v>
          </cell>
          <cell r="AQ1246">
            <v>369.27288244004012</v>
          </cell>
          <cell r="AR1246">
            <v>-7922.9626623503864</v>
          </cell>
          <cell r="AS1246">
            <v>-1257.2358449899475</v>
          </cell>
          <cell r="AT1246">
            <v>-451.33991529999184</v>
          </cell>
          <cell r="AU1246">
            <v>-417.13019818998873</v>
          </cell>
          <cell r="AV1246">
            <v>-183.7103792300004</v>
          </cell>
          <cell r="AW1246">
            <v>-265.35253632998501</v>
          </cell>
          <cell r="AX1246">
            <v>-917.99950200997409</v>
          </cell>
          <cell r="AY1246">
            <v>-152.80661362997489</v>
          </cell>
          <cell r="AZ1246">
            <v>-1066.7702150400728</v>
          </cell>
          <cell r="BA1246">
            <v>36.159489509940613</v>
          </cell>
          <cell r="BB1246">
            <v>-1656.9049132699729</v>
          </cell>
          <cell r="BC1246">
            <v>-1303.3945755300228</v>
          </cell>
          <cell r="BD1246">
            <v>-286.47745833994122</v>
          </cell>
          <cell r="BE1246">
            <v>-6650.5027432604693</v>
          </cell>
          <cell r="BF1246">
            <v>313.08569037995767</v>
          </cell>
          <cell r="BG1246">
            <v>-2876.0941129899875</v>
          </cell>
          <cell r="BH1246">
            <v>383.89378847999615</v>
          </cell>
          <cell r="BI1246">
            <v>-5.2601931600074749</v>
          </cell>
          <cell r="BJ1246">
            <v>-315.24179520997859</v>
          </cell>
          <cell r="BK1246">
            <v>-1229.627340940031</v>
          </cell>
          <cell r="BL1246">
            <v>-843.92427148995921</v>
          </cell>
          <cell r="BM1246">
            <v>-1456.5645109299221</v>
          </cell>
          <cell r="BN1246">
            <v>-45.764529610052705</v>
          </cell>
          <cell r="BO1246">
            <v>948.46095827998943</v>
          </cell>
          <cell r="BP1246">
            <v>-1193.3621896099939</v>
          </cell>
          <cell r="BQ1246">
            <v>-330.10423646005802</v>
          </cell>
          <cell r="BR1246">
            <v>-10090.498104820494</v>
          </cell>
          <cell r="BS1246">
            <v>-596.94724058994325</v>
          </cell>
          <cell r="BT1246">
            <v>-437.71782632998656</v>
          </cell>
          <cell r="BU1246">
            <v>-145.01609911001287</v>
          </cell>
          <cell r="BV1246">
            <v>200.01918981000199</v>
          </cell>
          <cell r="BW1246">
            <v>-138.77930949001166</v>
          </cell>
          <cell r="BX1246">
            <v>-2202.3703082499851</v>
          </cell>
          <cell r="BY1246">
            <v>-2469.070580789994</v>
          </cell>
          <cell r="BZ1246">
            <v>-1531.163211020059</v>
          </cell>
          <cell r="CA1246">
            <v>-487.07305769005325</v>
          </cell>
          <cell r="CB1246">
            <v>-848.50087491996237</v>
          </cell>
          <cell r="CC1246">
            <v>-948.40164373998414</v>
          </cell>
          <cell r="CD1246">
            <v>-485.47714269999415</v>
          </cell>
          <cell r="CE1246">
            <v>448.36306296102703</v>
          </cell>
          <cell r="CF1246">
            <v>24.89960506989155</v>
          </cell>
          <cell r="CG1246">
            <v>-228.06763779002358</v>
          </cell>
          <cell r="CH1246">
            <v>33.916906419966836</v>
          </cell>
          <cell r="CI1246">
            <v>153.93588870001258</v>
          </cell>
          <cell r="CJ1246">
            <v>67.635048149997601</v>
          </cell>
          <cell r="CK1246">
            <v>20.700404150033137</v>
          </cell>
          <cell r="CL1246">
            <v>140.63636375003261</v>
          </cell>
          <cell r="CM1246">
            <v>-71.930417249968741</v>
          </cell>
          <cell r="CN1246">
            <v>-17.178319550032029</v>
          </cell>
          <cell r="CO1246">
            <v>34.058216770034051</v>
          </cell>
          <cell r="CP1246">
            <v>-38.746086030005245</v>
          </cell>
          <cell r="CQ1246">
            <v>328.50309057009872</v>
          </cell>
          <cell r="CR1246">
            <v>1659.7570358207449</v>
          </cell>
          <cell r="CS1246">
            <v>1279.7489585300791</v>
          </cell>
          <cell r="CT1246">
            <v>299.52423146995716</v>
          </cell>
          <cell r="CU1246">
            <v>-39.877531679987442</v>
          </cell>
          <cell r="CV1246">
            <v>-4.0773832199920435</v>
          </cell>
          <cell r="CW1246">
            <v>221.45908075000625</v>
          </cell>
          <cell r="CX1246">
            <v>-248.76572997003677</v>
          </cell>
          <cell r="CY1246">
            <v>58.824848650023341</v>
          </cell>
          <cell r="CZ1246">
            <v>-51.128418549953494</v>
          </cell>
          <cell r="DA1246">
            <v>18.400841429946013</v>
          </cell>
          <cell r="DB1246">
            <v>-137.13051350001479</v>
          </cell>
          <cell r="DC1246">
            <v>40.842607949976809</v>
          </cell>
          <cell r="DD1246">
            <v>221.9360439600714</v>
          </cell>
          <cell r="DE1246">
            <v>-1400.6770778000355</v>
          </cell>
          <cell r="DF1246">
            <v>20.692699139995966</v>
          </cell>
          <cell r="DG1246">
            <v>-47.728370640019421</v>
          </cell>
          <cell r="DH1246">
            <v>-64.589054979995126</v>
          </cell>
          <cell r="DI1246">
            <v>-159.39159381997888</v>
          </cell>
          <cell r="DJ1246">
            <v>-47.319208419983624</v>
          </cell>
          <cell r="DK1246">
            <v>-22.407331280002836</v>
          </cell>
          <cell r="DL1246">
            <v>-683.26922231994104</v>
          </cell>
          <cell r="DM1246">
            <v>-140.36548811005196</v>
          </cell>
          <cell r="DN1246">
            <v>214.29411615998833</v>
          </cell>
          <cell r="DO1246">
            <v>-14.535882070020307</v>
          </cell>
          <cell r="DP1246">
            <v>152.13044437995995</v>
          </cell>
          <cell r="DQ1246">
            <v>-608.18818583997199</v>
          </cell>
          <cell r="DR1246">
            <v>1945.3427194007672</v>
          </cell>
          <cell r="DS1246">
            <v>6.9022803599946201</v>
          </cell>
          <cell r="DT1246">
            <v>-479.63588871998945</v>
          </cell>
          <cell r="DU1246">
            <v>111.94773506995989</v>
          </cell>
          <cell r="DV1246">
            <v>0</v>
          </cell>
          <cell r="DW1246">
            <v>109.47266646999924</v>
          </cell>
          <cell r="DX1246">
            <v>-353.86528651995468</v>
          </cell>
          <cell r="DY1246">
            <v>-4.8097979000303894</v>
          </cell>
          <cell r="DZ1246">
            <v>-113.76672074000817</v>
          </cell>
          <cell r="EA1246">
            <v>334.75780479999958</v>
          </cell>
          <cell r="EB1246">
            <v>857.62448347001919</v>
          </cell>
          <cell r="EC1246">
            <v>-120.06179418999818</v>
          </cell>
          <cell r="ED1246">
            <v>1596.7772372999461</v>
          </cell>
          <cell r="EE1246">
            <v>-939.71988390991464</v>
          </cell>
          <cell r="EF1246">
            <v>230.2341947000823</v>
          </cell>
          <cell r="EG1246">
            <v>-161.47044792000088</v>
          </cell>
          <cell r="EH1246">
            <v>-19.596925319958245</v>
          </cell>
          <cell r="EI1246">
            <v>405.58761216991115</v>
          </cell>
          <cell r="EJ1246">
            <v>7.6917285599920433</v>
          </cell>
          <cell r="EK1246">
            <v>-339.0065136400226</v>
          </cell>
          <cell r="EL1246">
            <v>139.39186852000421</v>
          </cell>
          <cell r="EM1246">
            <v>85.190277099958621</v>
          </cell>
          <cell r="EN1246">
            <v>-1416.5429582400247</v>
          </cell>
          <cell r="EO1246">
            <v>-113.41164278003271</v>
          </cell>
          <cell r="EP1246">
            <v>125.16846462001558</v>
          </cell>
          <cell r="EQ1246">
            <v>117.04445832001511</v>
          </cell>
          <cell r="ER1246">
            <v>969.68240677006543</v>
          </cell>
          <cell r="ES1246">
            <v>-9.0663647899636999</v>
          </cell>
          <cell r="ET1246">
            <v>-156.38896638998995</v>
          </cell>
          <cell r="EU1246">
            <v>47.689808669965714</v>
          </cell>
          <cell r="EV1246">
            <v>18.048086599941598</v>
          </cell>
          <cell r="EW1246">
            <v>1044.4962210099911</v>
          </cell>
          <cell r="EX1246">
            <v>-362.87015179000446</v>
          </cell>
          <cell r="EY1246">
            <v>101.72970765002538</v>
          </cell>
          <cell r="EZ1246">
            <v>213.03134243004024</v>
          </cell>
          <cell r="FA1246">
            <v>217.8609327400336</v>
          </cell>
          <cell r="FB1246">
            <v>91.644598509999923</v>
          </cell>
          <cell r="FC1246">
            <v>-180.40260458001285</v>
          </cell>
          <cell r="FD1246">
            <v>-56.090203289932106</v>
          </cell>
          <cell r="FE1246">
            <v>1594.6583131095394</v>
          </cell>
          <cell r="FF1246">
            <v>-65.658183050167281</v>
          </cell>
          <cell r="FG1246">
            <v>-227.93530821998138</v>
          </cell>
          <cell r="FH1246">
            <v>94.804026069963584</v>
          </cell>
          <cell r="FI1246">
            <v>123.36966286000097</v>
          </cell>
          <cell r="FJ1246">
            <v>-159.11178654000105</v>
          </cell>
          <cell r="FK1246">
            <v>1223.3997756799799</v>
          </cell>
          <cell r="FL1246">
            <v>414.18555808998644</v>
          </cell>
          <cell r="FM1246">
            <v>123.20327569002984</v>
          </cell>
          <cell r="FN1246">
            <v>-304.76729486003751</v>
          </cell>
          <cell r="FO1246">
            <v>-147.66185733996099</v>
          </cell>
          <cell r="FP1246">
            <v>191.88568582999869</v>
          </cell>
          <cell r="FQ1246">
            <v>328.94475890003378</v>
          </cell>
          <cell r="FR1246">
            <v>2554.3391474499367</v>
          </cell>
          <cell r="FS1246">
            <v>-205.52478868997423</v>
          </cell>
          <cell r="FT1246">
            <v>-169.90963554999325</v>
          </cell>
          <cell r="FU1246">
            <v>47.431237070006318</v>
          </cell>
          <cell r="FV1246">
            <v>-92.45304206997389</v>
          </cell>
          <cell r="FW1246">
            <v>620.01754412999435</v>
          </cell>
          <cell r="FX1246">
            <v>-114.12271071999567</v>
          </cell>
          <cell r="FY1246">
            <v>227.21440252003958</v>
          </cell>
          <cell r="FZ1246">
            <v>75.409643669961952</v>
          </cell>
          <cell r="GA1246">
            <v>-87.694901569979265</v>
          </cell>
          <cell r="GB1246">
            <v>6.1011041400197428</v>
          </cell>
          <cell r="GC1246">
            <v>828.01244818005944</v>
          </cell>
          <cell r="GD1246">
            <v>1419.8578463399317</v>
          </cell>
          <cell r="GE1246">
            <v>-830.53613177966326</v>
          </cell>
          <cell r="GF1246">
            <v>-74.927589419938158</v>
          </cell>
          <cell r="GG1246">
            <v>-1616.644907310023</v>
          </cell>
          <cell r="GH1246">
            <v>580.66849729997921</v>
          </cell>
          <cell r="GI1246">
            <v>-107.10243496000112</v>
          </cell>
          <cell r="GJ1246">
            <v>-286.17770741999266</v>
          </cell>
          <cell r="GK1246">
            <v>-177.16236051000305</v>
          </cell>
          <cell r="GL1246">
            <v>306.60167702002218</v>
          </cell>
          <cell r="GM1246">
            <v>5.5203392300172709</v>
          </cell>
          <cell r="GN1246">
            <v>170.78708196006482</v>
          </cell>
          <cell r="GO1246">
            <v>251.64627571997698</v>
          </cell>
          <cell r="GP1246">
            <v>-10.314852329960559</v>
          </cell>
          <cell r="GQ1246">
            <v>126.56984893995104</v>
          </cell>
          <cell r="GR1246">
            <v>1537.5957415108569</v>
          </cell>
          <cell r="GS1246">
            <v>-190.29655682999874</v>
          </cell>
          <cell r="GT1246">
            <v>-22.900057350052521</v>
          </cell>
          <cell r="GU1246">
            <v>-105.58423526008846</v>
          </cell>
          <cell r="GV1246">
            <v>-10.449930340022547</v>
          </cell>
          <cell r="GW1246">
            <v>12.421871659986209</v>
          </cell>
          <cell r="GX1246">
            <v>46.537754350109026</v>
          </cell>
          <cell r="GY1246">
            <v>-247.80626248987392</v>
          </cell>
          <cell r="GZ1246">
            <v>188.76747182995314</v>
          </cell>
          <cell r="HA1246">
            <v>1777.4521035800572</v>
          </cell>
          <cell r="HB1246">
            <v>-71.934062209998956</v>
          </cell>
          <cell r="HC1246">
            <v>34.356695450027473</v>
          </cell>
          <cell r="HD1246">
            <v>127.03094912000233</v>
          </cell>
          <cell r="HE1246">
            <v>1152.051223739516</v>
          </cell>
          <cell r="HF1246">
            <v>-104.31001801014645</v>
          </cell>
          <cell r="HG1246">
            <v>519.17120169004193</v>
          </cell>
          <cell r="HH1246">
            <v>-63.357230789959431</v>
          </cell>
          <cell r="HI1246">
            <v>78.755089139915071</v>
          </cell>
          <cell r="HJ1246">
            <v>3.9841667400469305</v>
          </cell>
          <cell r="HK1246">
            <v>39.517543820024002</v>
          </cell>
          <cell r="HL1246">
            <v>206.40324108005734</v>
          </cell>
          <cell r="HM1246">
            <v>204.03609344002325</v>
          </cell>
          <cell r="HN1246">
            <v>62.314587989996653</v>
          </cell>
          <cell r="HO1246">
            <v>-91.240647630009335</v>
          </cell>
          <cell r="HP1246">
            <v>114.20567701000255</v>
          </cell>
          <cell r="HQ1246">
            <v>182.5715192600037</v>
          </cell>
          <cell r="HR1246">
            <v>838.97727697016671</v>
          </cell>
          <cell r="HS1246">
            <v>-56.366073100070935</v>
          </cell>
          <cell r="HT1246">
            <v>67.277914580015931</v>
          </cell>
          <cell r="HU1246">
            <v>31.034344590094406</v>
          </cell>
          <cell r="HV1246">
            <v>-85.794411300012143</v>
          </cell>
          <cell r="HW1246">
            <v>9.1016148499911651</v>
          </cell>
          <cell r="HX1246">
            <v>357.85763609004789</v>
          </cell>
          <cell r="HY1246">
            <v>104.10943384002894</v>
          </cell>
          <cell r="HZ1246">
            <v>166.6277178399032</v>
          </cell>
          <cell r="IA1246">
            <v>111.43092381994938</v>
          </cell>
          <cell r="IB1246">
            <v>46.333783460024279</v>
          </cell>
          <cell r="IC1246">
            <v>17.730546000006143</v>
          </cell>
          <cell r="ID1246">
            <v>69.633846300013829</v>
          </cell>
          <cell r="IE1246">
            <v>1456.7664210903458</v>
          </cell>
          <cell r="IF1246">
            <v>6.3861287299660034</v>
          </cell>
          <cell r="IG1246">
            <v>532.26744215993676</v>
          </cell>
          <cell r="IH1246">
            <v>10.482282300072256</v>
          </cell>
          <cell r="II1246">
            <v>346.46927830995992</v>
          </cell>
          <cell r="IJ1246">
            <v>10.015605349966791</v>
          </cell>
          <cell r="IK1246">
            <v>90.211095399979968</v>
          </cell>
          <cell r="IL1246">
            <v>-33.076799559989013</v>
          </cell>
          <cell r="IM1246">
            <v>-524.55763015989214</v>
          </cell>
          <cell r="IN1246">
            <v>120.43989489995874</v>
          </cell>
          <cell r="IO1246">
            <v>-72.383870219928212</v>
          </cell>
          <cell r="IP1246">
            <v>-1387.2781789800501</v>
          </cell>
          <cell r="IQ1246">
            <v>2357.7911728599574</v>
          </cell>
          <cell r="IR1246">
            <v>2389.3214031895623</v>
          </cell>
          <cell r="IS1246">
            <v>596.13298545987345</v>
          </cell>
          <cell r="IT1246">
            <v>63.20337289996678</v>
          </cell>
          <cell r="IU1246">
            <v>59.042360369989183</v>
          </cell>
          <cell r="IV1246">
            <v>142.46966254996369</v>
          </cell>
          <cell r="IW1246">
            <v>21.517799979978008</v>
          </cell>
          <cell r="IX1246">
            <v>437.10340143996291</v>
          </cell>
          <cell r="IY1246">
            <v>176.22083791007753</v>
          </cell>
          <cell r="IZ1246">
            <v>86.537283700017724</v>
          </cell>
          <cell r="JA1246">
            <v>105.77562667999882</v>
          </cell>
          <cell r="JB1246">
            <v>-1614.4254456199706</v>
          </cell>
          <cell r="JC1246">
            <v>2189.0918324099039</v>
          </cell>
          <cell r="JD1246">
            <v>126.65168541000457</v>
          </cell>
          <cell r="JE1246">
            <v>13561.247556120157</v>
          </cell>
          <cell r="JF1246">
            <v>258.6830731399823</v>
          </cell>
          <cell r="JG1246">
            <v>2400.9722803700133</v>
          </cell>
          <cell r="JH1246">
            <v>-121.11391305003781</v>
          </cell>
          <cell r="JI1246">
            <v>0</v>
          </cell>
          <cell r="JJ1246">
            <v>17.159025029999611</v>
          </cell>
          <cell r="JK1246">
            <v>1928.9168433400337</v>
          </cell>
          <cell r="JL1246">
            <v>1854.6750936399912</v>
          </cell>
          <cell r="JM1246">
            <v>1875.7617991999723</v>
          </cell>
          <cell r="JN1246">
            <v>4179.9427395298844</v>
          </cell>
          <cell r="JO1246">
            <v>128.52697652997449</v>
          </cell>
          <cell r="JP1246">
            <v>987.73078928003088</v>
          </cell>
          <cell r="JQ1246">
            <v>49.992849110043608</v>
          </cell>
        </row>
        <row r="1247">
          <cell r="D1247" t="str">
            <v>GCC.EX.UTN._.___.Lakeside 2 OR</v>
          </cell>
          <cell r="F1247">
            <v>-92.445069320005132</v>
          </cell>
          <cell r="G1247">
            <v>201.66435582999839</v>
          </cell>
          <cell r="H1247">
            <v>-298.12689841998508</v>
          </cell>
          <cell r="I1247">
            <v>-484.37098179002351</v>
          </cell>
          <cell r="J1247">
            <v>130.16502062999643</v>
          </cell>
          <cell r="K1247">
            <v>-273.72739912000543</v>
          </cell>
          <cell r="L1247">
            <v>98.167536630004179</v>
          </cell>
          <cell r="M1247">
            <v>117.402678369981</v>
          </cell>
          <cell r="N1247">
            <v>66.704018909978913</v>
          </cell>
          <cell r="O1247">
            <v>23.918970880011329</v>
          </cell>
          <cell r="P1247">
            <v>212.60051581999141</v>
          </cell>
          <cell r="Q1247">
            <v>-5.8574702000041725</v>
          </cell>
          <cell r="R1247">
            <v>-4571.3103444699664</v>
          </cell>
          <cell r="S1247">
            <v>-283.76313771000423</v>
          </cell>
          <cell r="T1247">
            <v>24.968363340012729</v>
          </cell>
          <cell r="U1247">
            <v>1186.9731717399991</v>
          </cell>
          <cell r="V1247">
            <v>-181.36471606999112</v>
          </cell>
          <cell r="W1247">
            <v>-175.6283847700106</v>
          </cell>
          <cell r="X1247">
            <v>-4551.6258288500103</v>
          </cell>
          <cell r="Y1247">
            <v>-224.7057923500106</v>
          </cell>
          <cell r="Z1247">
            <v>-80.0640398599935</v>
          </cell>
          <cell r="AA1247">
            <v>-38.01614993000112</v>
          </cell>
          <cell r="AB1247">
            <v>-30.100278629994136</v>
          </cell>
          <cell r="AC1247">
            <v>-928.51733089998015</v>
          </cell>
          <cell r="AD1247">
            <v>710.53377952000301</v>
          </cell>
          <cell r="AE1247">
            <v>-7726.7387110299896</v>
          </cell>
          <cell r="AF1247">
            <v>-386.05488477999461</v>
          </cell>
          <cell r="AG1247">
            <v>-467.2500295600039</v>
          </cell>
          <cell r="AH1247">
            <v>-537.87547843997891</v>
          </cell>
          <cell r="AI1247">
            <v>-223.78805740000826</v>
          </cell>
          <cell r="AJ1247">
            <v>-682.1539971200109</v>
          </cell>
          <cell r="AK1247">
            <v>-1418.0128489699709</v>
          </cell>
          <cell r="AL1247">
            <v>-607.81928736000555</v>
          </cell>
          <cell r="AM1247">
            <v>117.06568878998223</v>
          </cell>
          <cell r="AN1247">
            <v>-216.83403593997355</v>
          </cell>
          <cell r="AO1247">
            <v>-785.11163680999016</v>
          </cell>
          <cell r="AP1247">
            <v>-1362.5538962599676</v>
          </cell>
          <cell r="AQ1247">
            <v>-1156.3502471799729</v>
          </cell>
          <cell r="AR1247">
            <v>-3838.5216668199282</v>
          </cell>
          <cell r="AS1247">
            <v>341.13195664997329</v>
          </cell>
          <cell r="AT1247">
            <v>261.79112903001078</v>
          </cell>
          <cell r="AU1247">
            <v>562.60250768999686</v>
          </cell>
          <cell r="AV1247">
            <v>0</v>
          </cell>
          <cell r="AW1247">
            <v>-628.23366832000465</v>
          </cell>
          <cell r="AX1247">
            <v>-1431.4857098399807</v>
          </cell>
          <cell r="AY1247">
            <v>-520.90314267999202</v>
          </cell>
          <cell r="AZ1247">
            <v>-50.798122649997822</v>
          </cell>
          <cell r="BA1247">
            <v>-1242.9865908400097</v>
          </cell>
          <cell r="BB1247">
            <v>-29.156418569997186</v>
          </cell>
          <cell r="BC1247">
            <v>-50.431642109993845</v>
          </cell>
          <cell r="BD1247">
            <v>-1050.0519651800132</v>
          </cell>
          <cell r="BE1247">
            <v>-6817.4531109199161</v>
          </cell>
          <cell r="BF1247">
            <v>-733.19905062000907</v>
          </cell>
          <cell r="BG1247">
            <v>561.55585368000902</v>
          </cell>
          <cell r="BH1247">
            <v>893.7107149999938</v>
          </cell>
          <cell r="BI1247">
            <v>186.98979964000318</v>
          </cell>
          <cell r="BJ1247">
            <v>-40.26475491999372</v>
          </cell>
          <cell r="BK1247">
            <v>-445.60897549997026</v>
          </cell>
          <cell r="BL1247">
            <v>74.289609009996639</v>
          </cell>
          <cell r="BM1247">
            <v>-583.23495213000569</v>
          </cell>
          <cell r="BN1247">
            <v>-77.658851220025099</v>
          </cell>
          <cell r="BO1247">
            <v>-6181.1519158299998</v>
          </cell>
          <cell r="BP1247">
            <v>-118.59505472000455</v>
          </cell>
          <cell r="BQ1247">
            <v>-354.28553330997238</v>
          </cell>
          <cell r="BR1247">
            <v>-5177.8131498500006</v>
          </cell>
          <cell r="BS1247">
            <v>-1537.9452196099737</v>
          </cell>
          <cell r="BT1247">
            <v>-1508.3857728099974</v>
          </cell>
          <cell r="BU1247">
            <v>167.08442322000337</v>
          </cell>
          <cell r="BV1247">
            <v>-606.93378581000434</v>
          </cell>
          <cell r="BW1247">
            <v>1159.1387139500002</v>
          </cell>
          <cell r="BX1247">
            <v>-392.22773895999126</v>
          </cell>
          <cell r="BY1247">
            <v>-13.58603583999502</v>
          </cell>
          <cell r="BZ1247">
            <v>-51.508525680008461</v>
          </cell>
          <cell r="CA1247">
            <v>-53.613000000012107</v>
          </cell>
          <cell r="CB1247">
            <v>-134.01956141000846</v>
          </cell>
          <cell r="CC1247">
            <v>-459.69529863999924</v>
          </cell>
          <cell r="CD1247">
            <v>-1746.1213482599851</v>
          </cell>
          <cell r="CE1247">
            <v>-107.35079489974305</v>
          </cell>
          <cell r="CF1247">
            <v>-23.930872739976621</v>
          </cell>
          <cell r="CG1247">
            <v>223.18528294000134</v>
          </cell>
          <cell r="CH1247">
            <v>-35.138814380014082</v>
          </cell>
          <cell r="CI1247">
            <v>-156.1943543299858</v>
          </cell>
          <cell r="CJ1247">
            <v>-68.330370349998702</v>
          </cell>
          <cell r="CK1247">
            <v>-23.517198139998072</v>
          </cell>
          <cell r="CL1247">
            <v>-147.17182109999703</v>
          </cell>
          <cell r="CM1247">
            <v>66.479451430001063</v>
          </cell>
          <cell r="CN1247">
            <v>0.92925854001077823</v>
          </cell>
          <cell r="CO1247">
            <v>-110.89386296999874</v>
          </cell>
          <cell r="CP1247">
            <v>37.419493959983811</v>
          </cell>
          <cell r="CQ1247">
            <v>129.81301224000345</v>
          </cell>
          <cell r="CR1247">
            <v>-714.32417492975947</v>
          </cell>
          <cell r="CS1247">
            <v>127.4139487400098</v>
          </cell>
          <cell r="CT1247">
            <v>-106.27170756000123</v>
          </cell>
          <cell r="CU1247">
            <v>85.200534349991358</v>
          </cell>
          <cell r="CV1247">
            <v>0.16077172999939648</v>
          </cell>
          <cell r="CW1247">
            <v>-221.00792504000492</v>
          </cell>
          <cell r="CX1247">
            <v>249.22203365001769</v>
          </cell>
          <cell r="CY1247">
            <v>-56.678325090004364</v>
          </cell>
          <cell r="CZ1247">
            <v>53.612999999997555</v>
          </cell>
          <cell r="DA1247">
            <v>99.913739350013202</v>
          </cell>
          <cell r="DB1247">
            <v>136.00298540999938</v>
          </cell>
          <cell r="DC1247">
            <v>-39.404841859999578</v>
          </cell>
          <cell r="DD1247">
            <v>-1042.4883886100142</v>
          </cell>
          <cell r="DE1247">
            <v>856.98847341001965</v>
          </cell>
          <cell r="DF1247">
            <v>-98.178083430015249</v>
          </cell>
          <cell r="DG1247">
            <v>-49.457252309977775</v>
          </cell>
          <cell r="DH1247">
            <v>889.33381281002221</v>
          </cell>
          <cell r="DI1247">
            <v>156.7448576899842</v>
          </cell>
          <cell r="DJ1247">
            <v>48.837767929995607</v>
          </cell>
          <cell r="DK1247">
            <v>-0.59290065999084618</v>
          </cell>
          <cell r="DL1247">
            <v>-50.457779679985833</v>
          </cell>
          <cell r="DM1247">
            <v>107.85621973000525</v>
          </cell>
          <cell r="DN1247">
            <v>81.469819859994459</v>
          </cell>
          <cell r="DO1247">
            <v>21.276993159997801</v>
          </cell>
          <cell r="DP1247">
            <v>-149.05411087998073</v>
          </cell>
          <cell r="DQ1247">
            <v>-100.79087081000034</v>
          </cell>
          <cell r="DR1247">
            <v>1504.9326165299863</v>
          </cell>
          <cell r="DS1247">
            <v>80.61975459997484</v>
          </cell>
          <cell r="DT1247">
            <v>-92.239148480002768</v>
          </cell>
          <cell r="DU1247">
            <v>-150.20793061999575</v>
          </cell>
          <cell r="DV1247">
            <v>0</v>
          </cell>
          <cell r="DW1247">
            <v>-99.313175760002196</v>
          </cell>
          <cell r="DX1247">
            <v>-83.132658390008146</v>
          </cell>
          <cell r="DY1247">
            <v>51.232920739988913</v>
          </cell>
          <cell r="DZ1247">
            <v>163.66782356999465</v>
          </cell>
          <cell r="EA1247">
            <v>414.85009145001823</v>
          </cell>
          <cell r="EB1247">
            <v>355.32243790000211</v>
          </cell>
          <cell r="EC1247">
            <v>87.432806459997664</v>
          </cell>
          <cell r="ED1247">
            <v>776.69969506001507</v>
          </cell>
          <cell r="EE1247">
            <v>-2567.5933619302232</v>
          </cell>
          <cell r="EF1247">
            <v>-161.51753045999794</v>
          </cell>
          <cell r="EG1247">
            <v>-36.989781879994553</v>
          </cell>
          <cell r="EH1247">
            <v>26.899796300014714</v>
          </cell>
          <cell r="EI1247">
            <v>-1257.6248734900073</v>
          </cell>
          <cell r="EJ1247">
            <v>4.2043876199968508</v>
          </cell>
          <cell r="EK1247">
            <v>108.92532513001061</v>
          </cell>
          <cell r="EL1247">
            <v>-46.394236069987528</v>
          </cell>
          <cell r="EM1247">
            <v>-43.206322369995178</v>
          </cell>
          <cell r="EN1247">
            <v>-44.138021360005951</v>
          </cell>
          <cell r="EO1247">
            <v>-179.4507632599998</v>
          </cell>
          <cell r="EP1247">
            <v>-18.878766480003833</v>
          </cell>
          <cell r="EQ1247">
            <v>-919.42257561002043</v>
          </cell>
          <cell r="ER1247">
            <v>-710.47452837997116</v>
          </cell>
          <cell r="ES1247">
            <v>-2.6452919900038978</v>
          </cell>
          <cell r="ET1247">
            <v>77.191985040000873</v>
          </cell>
          <cell r="EU1247">
            <v>11.934919720006292</v>
          </cell>
          <cell r="EV1247">
            <v>3.7654893400031142</v>
          </cell>
          <cell r="EW1247">
            <v>-1021.6246749300008</v>
          </cell>
          <cell r="EX1247">
            <v>475.97103757996229</v>
          </cell>
          <cell r="EY1247">
            <v>-30.925412359996699</v>
          </cell>
          <cell r="EZ1247">
            <v>-134.07165401997918</v>
          </cell>
          <cell r="FA1247">
            <v>-160.09822989000531</v>
          </cell>
          <cell r="FB1247">
            <v>-125.52141192000272</v>
          </cell>
          <cell r="FC1247">
            <v>110.50296040000103</v>
          </cell>
          <cell r="FD1247">
            <v>85.045754650011077</v>
          </cell>
          <cell r="FE1247">
            <v>-1946.6389306598576</v>
          </cell>
          <cell r="FF1247">
            <v>87.185035819988116</v>
          </cell>
          <cell r="FG1247">
            <v>-449.64515348999703</v>
          </cell>
          <cell r="FH1247">
            <v>-90.59935930003121</v>
          </cell>
          <cell r="FI1247">
            <v>-188.13508022001042</v>
          </cell>
          <cell r="FJ1247">
            <v>131.99876454000696</v>
          </cell>
          <cell r="FK1247">
            <v>-1139.5454872399932</v>
          </cell>
          <cell r="FL1247">
            <v>-341.21495214001334</v>
          </cell>
          <cell r="FM1247">
            <v>24.332787320017815</v>
          </cell>
          <cell r="FN1247">
            <v>78.250847789997351</v>
          </cell>
          <cell r="FO1247">
            <v>33.973044540020055</v>
          </cell>
          <cell r="FP1247">
            <v>-40.859318949980661</v>
          </cell>
          <cell r="FQ1247">
            <v>-52.380059329996584</v>
          </cell>
          <cell r="FR1247">
            <v>-294.05117216997314</v>
          </cell>
          <cell r="FS1247">
            <v>318.18387265002821</v>
          </cell>
          <cell r="FT1247">
            <v>283.05850056998315</v>
          </cell>
          <cell r="FU1247">
            <v>-46.217178630002309</v>
          </cell>
          <cell r="FV1247">
            <v>85.976779829994484</v>
          </cell>
          <cell r="FW1247">
            <v>-610.54118240000025</v>
          </cell>
          <cell r="FX1247">
            <v>191.38321936001012</v>
          </cell>
          <cell r="FY1247">
            <v>-121.5133441099897</v>
          </cell>
          <cell r="FZ1247">
            <v>-10.947709780011792</v>
          </cell>
          <cell r="GA1247">
            <v>163.24823353000102</v>
          </cell>
          <cell r="GB1247">
            <v>29.220590060023824</v>
          </cell>
          <cell r="GC1247">
            <v>63.046976929996163</v>
          </cell>
          <cell r="GD1247">
            <v>-638.94993018000969</v>
          </cell>
          <cell r="GE1247">
            <v>504.56668570975307</v>
          </cell>
          <cell r="GF1247">
            <v>29.647775779973017</v>
          </cell>
          <cell r="GG1247">
            <v>1092.8650034899911</v>
          </cell>
          <cell r="GH1247">
            <v>-458.83466547001444</v>
          </cell>
          <cell r="GI1247">
            <v>119.82199957000012</v>
          </cell>
          <cell r="GJ1247">
            <v>77.442417979993479</v>
          </cell>
          <cell r="GK1247">
            <v>-40.518312059997697</v>
          </cell>
          <cell r="GL1247">
            <v>-151.18663303999347</v>
          </cell>
          <cell r="GM1247">
            <v>81.251274059992284</v>
          </cell>
          <cell r="GN1247">
            <v>-101.53648531000363</v>
          </cell>
          <cell r="GO1247">
            <v>-223.4180609699979</v>
          </cell>
          <cell r="GP1247">
            <v>73.520194059994537</v>
          </cell>
          <cell r="GQ1247">
            <v>5.5121776200103341</v>
          </cell>
          <cell r="GR1247">
            <v>0</v>
          </cell>
          <cell r="GS1247">
            <v>0</v>
          </cell>
          <cell r="GT1247">
            <v>0</v>
          </cell>
          <cell r="GU1247">
            <v>0</v>
          </cell>
          <cell r="GV1247">
            <v>0</v>
          </cell>
          <cell r="GW1247">
            <v>0</v>
          </cell>
          <cell r="GX1247">
            <v>0</v>
          </cell>
          <cell r="GY1247">
            <v>0</v>
          </cell>
          <cell r="GZ1247">
            <v>0</v>
          </cell>
          <cell r="HA1247">
            <v>0</v>
          </cell>
          <cell r="HB1247">
            <v>0</v>
          </cell>
          <cell r="HC1247">
            <v>0</v>
          </cell>
          <cell r="HD1247">
            <v>0</v>
          </cell>
          <cell r="HE1247">
            <v>0</v>
          </cell>
          <cell r="HF1247">
            <v>0</v>
          </cell>
          <cell r="HG1247">
            <v>0</v>
          </cell>
          <cell r="HH1247">
            <v>0</v>
          </cell>
          <cell r="HI1247">
            <v>0</v>
          </cell>
          <cell r="HJ1247">
            <v>0</v>
          </cell>
          <cell r="HK1247">
            <v>0</v>
          </cell>
          <cell r="HL1247">
            <v>0</v>
          </cell>
          <cell r="HM1247">
            <v>0</v>
          </cell>
          <cell r="HN1247">
            <v>0</v>
          </cell>
          <cell r="HO1247">
            <v>0</v>
          </cell>
          <cell r="HP1247">
            <v>0</v>
          </cell>
          <cell r="HQ1247">
            <v>0</v>
          </cell>
          <cell r="HR1247">
            <v>0</v>
          </cell>
          <cell r="HS1247">
            <v>0</v>
          </cell>
          <cell r="HT1247">
            <v>0</v>
          </cell>
          <cell r="HU1247">
            <v>0</v>
          </cell>
          <cell r="HV1247">
            <v>0</v>
          </cell>
          <cell r="HW1247">
            <v>0</v>
          </cell>
          <cell r="HX1247">
            <v>0</v>
          </cell>
          <cell r="HY1247">
            <v>0</v>
          </cell>
          <cell r="HZ1247">
            <v>0</v>
          </cell>
          <cell r="IA1247">
            <v>0</v>
          </cell>
          <cell r="IB1247">
            <v>0</v>
          </cell>
          <cell r="IC1247">
            <v>0</v>
          </cell>
          <cell r="ID1247">
            <v>0</v>
          </cell>
          <cell r="IE1247">
            <v>0</v>
          </cell>
          <cell r="IF1247">
            <v>0</v>
          </cell>
          <cell r="IG1247">
            <v>0</v>
          </cell>
          <cell r="IH1247">
            <v>0</v>
          </cell>
          <cell r="II1247">
            <v>0</v>
          </cell>
          <cell r="IJ1247">
            <v>0</v>
          </cell>
          <cell r="IK1247">
            <v>0</v>
          </cell>
          <cell r="IL1247">
            <v>0</v>
          </cell>
          <cell r="IM1247">
            <v>0</v>
          </cell>
          <cell r="IN1247">
            <v>0</v>
          </cell>
          <cell r="IO1247">
            <v>0</v>
          </cell>
          <cell r="IP1247">
            <v>0</v>
          </cell>
          <cell r="IQ1247">
            <v>0</v>
          </cell>
          <cell r="IR1247">
            <v>0</v>
          </cell>
          <cell r="IS1247">
            <v>0</v>
          </cell>
          <cell r="IT1247">
            <v>0</v>
          </cell>
          <cell r="IU1247">
            <v>0</v>
          </cell>
          <cell r="IV1247">
            <v>0</v>
          </cell>
          <cell r="IW1247">
            <v>0</v>
          </cell>
          <cell r="IX1247">
            <v>0</v>
          </cell>
          <cell r="IY1247">
            <v>0</v>
          </cell>
          <cell r="IZ1247">
            <v>0</v>
          </cell>
          <cell r="JA1247">
            <v>0</v>
          </cell>
          <cell r="JB1247">
            <v>0</v>
          </cell>
          <cell r="JC1247">
            <v>0</v>
          </cell>
          <cell r="JD1247">
            <v>0</v>
          </cell>
          <cell r="JE1247">
            <v>0</v>
          </cell>
          <cell r="JF1247">
            <v>0</v>
          </cell>
          <cell r="JG1247">
            <v>0</v>
          </cell>
          <cell r="JH1247">
            <v>0</v>
          </cell>
          <cell r="JI1247">
            <v>0</v>
          </cell>
          <cell r="JJ1247">
            <v>0</v>
          </cell>
          <cell r="JK1247">
            <v>0</v>
          </cell>
          <cell r="JL1247">
            <v>0</v>
          </cell>
          <cell r="JM1247">
            <v>0</v>
          </cell>
          <cell r="JN1247">
            <v>0</v>
          </cell>
          <cell r="JO1247">
            <v>0</v>
          </cell>
          <cell r="JP1247">
            <v>0</v>
          </cell>
          <cell r="JQ1247">
            <v>0</v>
          </cell>
        </row>
        <row r="1248">
          <cell r="D1248" t="str">
            <v>GSC.EX.UTN._.___.Gadsby 4</v>
          </cell>
          <cell r="F1248">
            <v>0</v>
          </cell>
          <cell r="G1248">
            <v>0</v>
          </cell>
          <cell r="H1248">
            <v>0</v>
          </cell>
          <cell r="I1248">
            <v>-8.0164540400000988</v>
          </cell>
          <cell r="J1248">
            <v>3.718970089999857</v>
          </cell>
          <cell r="K1248">
            <v>0</v>
          </cell>
          <cell r="L1248">
            <v>1.6470555999999306</v>
          </cell>
          <cell r="M1248">
            <v>0</v>
          </cell>
          <cell r="N1248">
            <v>0</v>
          </cell>
          <cell r="O1248">
            <v>-9.0918000499999607</v>
          </cell>
          <cell r="P1248">
            <v>0</v>
          </cell>
          <cell r="Q1248">
            <v>0</v>
          </cell>
          <cell r="R1248">
            <v>302.86511287999929</v>
          </cell>
          <cell r="S1248">
            <v>-5.3201389799999106</v>
          </cell>
          <cell r="T1248">
            <v>40.751108810000005</v>
          </cell>
          <cell r="U1248">
            <v>149.43686123999987</v>
          </cell>
          <cell r="V1248">
            <v>68.609635720000369</v>
          </cell>
          <cell r="W1248">
            <v>93.99364515000002</v>
          </cell>
          <cell r="X1248">
            <v>-9.7066680599999984</v>
          </cell>
          <cell r="Y1248">
            <v>-29.771942859999967</v>
          </cell>
          <cell r="Z1248">
            <v>-5.1273881400001073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-42.538783980000517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-19.597422960000017</v>
          </cell>
          <cell r="AM1248">
            <v>-22.941361020000159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-339.62195840999993</v>
          </cell>
          <cell r="AS1248">
            <v>0</v>
          </cell>
          <cell r="AT1248">
            <v>0</v>
          </cell>
          <cell r="AU1248">
            <v>-7.8002474600000085</v>
          </cell>
          <cell r="AV1248">
            <v>0</v>
          </cell>
          <cell r="AW1248">
            <v>0</v>
          </cell>
          <cell r="AX1248">
            <v>-40.904882400000005</v>
          </cell>
          <cell r="AY1248">
            <v>-112.8947645799999</v>
          </cell>
          <cell r="AZ1248">
            <v>-11.937686889998986</v>
          </cell>
          <cell r="BA1248">
            <v>-166.08437708000008</v>
          </cell>
          <cell r="BB1248">
            <v>0</v>
          </cell>
          <cell r="BC1248">
            <v>0</v>
          </cell>
          <cell r="BD1248">
            <v>0</v>
          </cell>
          <cell r="BE1248">
            <v>-322.55584539000029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-322.55584538999994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-204.14312560000008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-204.14312559999999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-29.490120579999939</v>
          </cell>
          <cell r="CS1248">
            <v>0</v>
          </cell>
          <cell r="CT1248">
            <v>-29.490120579999996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-14.430765340000107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-14.430765339999994</v>
          </cell>
          <cell r="EB1248">
            <v>0</v>
          </cell>
          <cell r="EC1248">
            <v>0</v>
          </cell>
          <cell r="ED1248">
            <v>0</v>
          </cell>
          <cell r="EE1248">
            <v>-144.79541059000007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-141.38529103000002</v>
          </cell>
          <cell r="EM1248">
            <v>0</v>
          </cell>
          <cell r="EN1248">
            <v>0</v>
          </cell>
          <cell r="EO1248">
            <v>0</v>
          </cell>
          <cell r="EP1248">
            <v>-3.4101195600000551</v>
          </cell>
          <cell r="EQ1248">
            <v>0</v>
          </cell>
          <cell r="ER1248">
            <v>-3.7706265000001622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-3.7706265000000485</v>
          </cell>
          <cell r="EY1248">
            <v>0</v>
          </cell>
          <cell r="EZ1248">
            <v>0</v>
          </cell>
          <cell r="FA1248">
            <v>0</v>
          </cell>
          <cell r="FB1248">
            <v>0</v>
          </cell>
          <cell r="FC1248">
            <v>0</v>
          </cell>
          <cell r="FD1248">
            <v>0</v>
          </cell>
          <cell r="FE1248">
            <v>-27.494850640000095</v>
          </cell>
          <cell r="FF1248">
            <v>0</v>
          </cell>
          <cell r="FG1248">
            <v>0</v>
          </cell>
          <cell r="FH1248">
            <v>0</v>
          </cell>
          <cell r="FI1248">
            <v>0</v>
          </cell>
          <cell r="FJ1248">
            <v>0</v>
          </cell>
          <cell r="FK1248">
            <v>0</v>
          </cell>
          <cell r="FL1248">
            <v>0</v>
          </cell>
          <cell r="FM1248">
            <v>0</v>
          </cell>
          <cell r="FN1248">
            <v>0</v>
          </cell>
          <cell r="FO1248">
            <v>0</v>
          </cell>
          <cell r="FP1248">
            <v>0</v>
          </cell>
          <cell r="FQ1248">
            <v>-27.494850640000095</v>
          </cell>
          <cell r="FR1248">
            <v>-82.388390189999882</v>
          </cell>
          <cell r="FS1248">
            <v>0</v>
          </cell>
          <cell r="FT1248">
            <v>0</v>
          </cell>
          <cell r="FU1248">
            <v>0</v>
          </cell>
          <cell r="FV1248">
            <v>0</v>
          </cell>
          <cell r="FW1248">
            <v>0</v>
          </cell>
          <cell r="FX1248">
            <v>0</v>
          </cell>
          <cell r="FY1248">
            <v>0</v>
          </cell>
          <cell r="FZ1248">
            <v>-82.388390189999996</v>
          </cell>
          <cell r="GA1248">
            <v>0</v>
          </cell>
          <cell r="GB1248">
            <v>0</v>
          </cell>
          <cell r="GC1248">
            <v>0</v>
          </cell>
          <cell r="GD1248">
            <v>0</v>
          </cell>
          <cell r="GE1248">
            <v>0</v>
          </cell>
          <cell r="GF1248">
            <v>0</v>
          </cell>
          <cell r="GG1248">
            <v>0</v>
          </cell>
          <cell r="GH1248">
            <v>0</v>
          </cell>
          <cell r="GI1248">
            <v>0</v>
          </cell>
          <cell r="GJ1248">
            <v>0</v>
          </cell>
          <cell r="GK1248">
            <v>0</v>
          </cell>
          <cell r="GL1248">
            <v>0</v>
          </cell>
          <cell r="GM1248">
            <v>0</v>
          </cell>
          <cell r="GN1248">
            <v>0</v>
          </cell>
          <cell r="GO1248">
            <v>0</v>
          </cell>
          <cell r="GP1248">
            <v>0</v>
          </cell>
          <cell r="GQ1248">
            <v>0</v>
          </cell>
          <cell r="GR1248">
            <v>-79.199999999999818</v>
          </cell>
          <cell r="GS1248">
            <v>0</v>
          </cell>
          <cell r="GT1248">
            <v>-39.600000000000136</v>
          </cell>
          <cell r="GU1248">
            <v>0</v>
          </cell>
          <cell r="GV1248">
            <v>0</v>
          </cell>
          <cell r="GW1248">
            <v>0</v>
          </cell>
          <cell r="GX1248">
            <v>0</v>
          </cell>
          <cell r="GY1248">
            <v>0</v>
          </cell>
          <cell r="GZ1248">
            <v>-39.599999999999909</v>
          </cell>
          <cell r="HA1248">
            <v>0</v>
          </cell>
          <cell r="HB1248">
            <v>0</v>
          </cell>
          <cell r="HC1248">
            <v>0</v>
          </cell>
          <cell r="HD1248">
            <v>0</v>
          </cell>
          <cell r="HE1248">
            <v>0</v>
          </cell>
          <cell r="HF1248">
            <v>0</v>
          </cell>
          <cell r="HG1248">
            <v>0</v>
          </cell>
          <cell r="HH1248">
            <v>0</v>
          </cell>
          <cell r="HI1248">
            <v>0</v>
          </cell>
          <cell r="HJ1248">
            <v>0</v>
          </cell>
          <cell r="HK1248">
            <v>0</v>
          </cell>
          <cell r="HL1248">
            <v>0</v>
          </cell>
          <cell r="HM1248">
            <v>0</v>
          </cell>
          <cell r="HN1248">
            <v>0</v>
          </cell>
          <cell r="HO1248">
            <v>0</v>
          </cell>
          <cell r="HP1248">
            <v>0</v>
          </cell>
          <cell r="HQ1248">
            <v>0</v>
          </cell>
          <cell r="HR1248">
            <v>0</v>
          </cell>
          <cell r="HS1248">
            <v>0</v>
          </cell>
          <cell r="HT1248">
            <v>0</v>
          </cell>
          <cell r="HU1248">
            <v>0</v>
          </cell>
          <cell r="HV1248">
            <v>0</v>
          </cell>
          <cell r="HW1248">
            <v>0</v>
          </cell>
          <cell r="HX1248">
            <v>0</v>
          </cell>
          <cell r="HY1248">
            <v>0</v>
          </cell>
          <cell r="HZ1248">
            <v>0</v>
          </cell>
          <cell r="IA1248">
            <v>0</v>
          </cell>
          <cell r="IB1248">
            <v>0</v>
          </cell>
          <cell r="IC1248">
            <v>0</v>
          </cell>
          <cell r="ID1248">
            <v>0</v>
          </cell>
          <cell r="IE1248">
            <v>344.64892315999896</v>
          </cell>
          <cell r="IF1248">
            <v>-80.000000000000227</v>
          </cell>
          <cell r="IG1248">
            <v>0</v>
          </cell>
          <cell r="IH1248">
            <v>0</v>
          </cell>
          <cell r="II1248">
            <v>0</v>
          </cell>
          <cell r="IJ1248">
            <v>0</v>
          </cell>
          <cell r="IK1248">
            <v>0</v>
          </cell>
          <cell r="IL1248">
            <v>0</v>
          </cell>
          <cell r="IM1248">
            <v>424.64892315999964</v>
          </cell>
          <cell r="IN1248">
            <v>0</v>
          </cell>
          <cell r="IO1248">
            <v>0</v>
          </cell>
          <cell r="IP1248">
            <v>0</v>
          </cell>
          <cell r="IQ1248">
            <v>0</v>
          </cell>
          <cell r="IR1248">
            <v>-92.77281340999798</v>
          </cell>
          <cell r="IS1248">
            <v>0</v>
          </cell>
          <cell r="IT1248">
            <v>0</v>
          </cell>
          <cell r="IU1248">
            <v>0</v>
          </cell>
          <cell r="IV1248">
            <v>0</v>
          </cell>
          <cell r="IW1248">
            <v>0</v>
          </cell>
          <cell r="IX1248">
            <v>0</v>
          </cell>
          <cell r="IY1248">
            <v>0</v>
          </cell>
          <cell r="IZ1248">
            <v>-92.772813410000253</v>
          </cell>
          <cell r="JA1248">
            <v>0</v>
          </cell>
          <cell r="JB1248">
            <v>0</v>
          </cell>
          <cell r="JC1248">
            <v>0</v>
          </cell>
          <cell r="JD1248">
            <v>0</v>
          </cell>
          <cell r="JE1248">
            <v>311.47200000000157</v>
          </cell>
          <cell r="JF1248">
            <v>0</v>
          </cell>
          <cell r="JG1248">
            <v>0</v>
          </cell>
          <cell r="JH1248">
            <v>0</v>
          </cell>
          <cell r="JI1248">
            <v>0</v>
          </cell>
          <cell r="JJ1248">
            <v>0</v>
          </cell>
          <cell r="JK1248">
            <v>0</v>
          </cell>
          <cell r="JL1248">
            <v>0</v>
          </cell>
          <cell r="JM1248">
            <v>0</v>
          </cell>
          <cell r="JN1248">
            <v>311.47199999999998</v>
          </cell>
          <cell r="JO1248">
            <v>0</v>
          </cell>
          <cell r="JP1248">
            <v>0</v>
          </cell>
          <cell r="JQ1248">
            <v>0</v>
          </cell>
        </row>
        <row r="1249">
          <cell r="D1249" t="str">
            <v>GSC.EX.UTN._.___.Gadsby 4 OR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7.0645244799998181</v>
          </cell>
          <cell r="K1249">
            <v>0</v>
          </cell>
          <cell r="L1249">
            <v>3.3731721600000242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66.326493320000282</v>
          </cell>
          <cell r="S1249">
            <v>32.184865660000071</v>
          </cell>
          <cell r="T1249">
            <v>25.925792050000041</v>
          </cell>
          <cell r="U1249">
            <v>25.559898469999894</v>
          </cell>
          <cell r="V1249">
            <v>19.411917870000025</v>
          </cell>
          <cell r="W1249">
            <v>14.295913790000043</v>
          </cell>
          <cell r="X1249">
            <v>-22.479693870000006</v>
          </cell>
          <cell r="Y1249">
            <v>-28.572200649999985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-22.903256909999868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2.0650830900000052</v>
          </cell>
          <cell r="AL1249">
            <v>-9.752459999999985</v>
          </cell>
          <cell r="AM1249">
            <v>-15.21587999999997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-106.59979044999955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-106.59979044999977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-399.39132000000018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-399.39132000000006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-10.109879999999976</v>
          </cell>
          <cell r="CS1249">
            <v>0</v>
          </cell>
          <cell r="CT1249">
            <v>-10.10988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-0.71110519999996313</v>
          </cell>
          <cell r="DF1249">
            <v>0</v>
          </cell>
          <cell r="DG1249">
            <v>-0.71110519999996313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13.66402647000001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13.66402647</v>
          </cell>
          <cell r="EB1249">
            <v>0</v>
          </cell>
          <cell r="EC1249">
            <v>0</v>
          </cell>
          <cell r="ED1249">
            <v>0</v>
          </cell>
          <cell r="EE1249">
            <v>-138.25209840000002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-138.25209839999999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  <cell r="FA1249">
            <v>0</v>
          </cell>
          <cell r="FB1249">
            <v>0</v>
          </cell>
          <cell r="FC1249">
            <v>0</v>
          </cell>
          <cell r="FD1249">
            <v>0</v>
          </cell>
          <cell r="FE1249">
            <v>-35.279192500000079</v>
          </cell>
          <cell r="FF1249">
            <v>0</v>
          </cell>
          <cell r="FG1249">
            <v>0</v>
          </cell>
          <cell r="FH1249">
            <v>0</v>
          </cell>
          <cell r="FI1249">
            <v>0</v>
          </cell>
          <cell r="FJ1249">
            <v>0</v>
          </cell>
          <cell r="FK1249">
            <v>0</v>
          </cell>
          <cell r="FL1249">
            <v>0</v>
          </cell>
          <cell r="FM1249">
            <v>0</v>
          </cell>
          <cell r="FN1249">
            <v>0</v>
          </cell>
          <cell r="FO1249">
            <v>0</v>
          </cell>
          <cell r="FP1249">
            <v>0</v>
          </cell>
          <cell r="FQ1249">
            <v>-35.279192500000022</v>
          </cell>
          <cell r="FR1249">
            <v>0</v>
          </cell>
          <cell r="FS1249">
            <v>0</v>
          </cell>
          <cell r="FT1249">
            <v>0</v>
          </cell>
          <cell r="FU1249">
            <v>0</v>
          </cell>
          <cell r="FV1249">
            <v>0</v>
          </cell>
          <cell r="FW1249">
            <v>0</v>
          </cell>
          <cell r="FX1249">
            <v>0</v>
          </cell>
          <cell r="FY1249">
            <v>0</v>
          </cell>
          <cell r="FZ1249">
            <v>0</v>
          </cell>
          <cell r="GA1249">
            <v>0</v>
          </cell>
          <cell r="GB1249">
            <v>0</v>
          </cell>
          <cell r="GC1249">
            <v>0</v>
          </cell>
          <cell r="GD1249">
            <v>0</v>
          </cell>
          <cell r="GE1249">
            <v>0</v>
          </cell>
          <cell r="GF1249">
            <v>0</v>
          </cell>
          <cell r="GG1249">
            <v>0</v>
          </cell>
          <cell r="GH1249">
            <v>0</v>
          </cell>
          <cell r="GI1249">
            <v>0</v>
          </cell>
          <cell r="GJ1249">
            <v>0</v>
          </cell>
          <cell r="GK1249">
            <v>0</v>
          </cell>
          <cell r="GL1249">
            <v>0</v>
          </cell>
          <cell r="GM1249">
            <v>0</v>
          </cell>
          <cell r="GN1249">
            <v>0</v>
          </cell>
          <cell r="GO1249">
            <v>0</v>
          </cell>
          <cell r="GP1249">
            <v>0</v>
          </cell>
          <cell r="GQ1249">
            <v>0</v>
          </cell>
          <cell r="GR1249">
            <v>0</v>
          </cell>
          <cell r="GS1249">
            <v>0</v>
          </cell>
          <cell r="GT1249">
            <v>0</v>
          </cell>
          <cell r="GU1249">
            <v>0</v>
          </cell>
          <cell r="GV1249">
            <v>0</v>
          </cell>
          <cell r="GW1249">
            <v>0</v>
          </cell>
          <cell r="GX1249">
            <v>0</v>
          </cell>
          <cell r="GY1249">
            <v>0</v>
          </cell>
          <cell r="GZ1249">
            <v>0</v>
          </cell>
          <cell r="HA1249">
            <v>0</v>
          </cell>
          <cell r="HB1249">
            <v>0</v>
          </cell>
          <cell r="HC1249">
            <v>0</v>
          </cell>
          <cell r="HD1249">
            <v>0</v>
          </cell>
          <cell r="HE1249">
            <v>0</v>
          </cell>
          <cell r="HF1249">
            <v>0</v>
          </cell>
          <cell r="HG1249">
            <v>0</v>
          </cell>
          <cell r="HH1249">
            <v>0</v>
          </cell>
          <cell r="HI1249">
            <v>0</v>
          </cell>
          <cell r="HJ1249">
            <v>0</v>
          </cell>
          <cell r="HK1249">
            <v>0</v>
          </cell>
          <cell r="HL1249">
            <v>0</v>
          </cell>
          <cell r="HM1249">
            <v>0</v>
          </cell>
          <cell r="HN1249">
            <v>0</v>
          </cell>
          <cell r="HO1249">
            <v>0</v>
          </cell>
          <cell r="HP1249">
            <v>0</v>
          </cell>
          <cell r="HQ1249">
            <v>0</v>
          </cell>
          <cell r="HR1249">
            <v>0</v>
          </cell>
          <cell r="HS1249">
            <v>0</v>
          </cell>
          <cell r="HT1249">
            <v>0</v>
          </cell>
          <cell r="HU1249">
            <v>0</v>
          </cell>
          <cell r="HV1249">
            <v>0</v>
          </cell>
          <cell r="HW1249">
            <v>0</v>
          </cell>
          <cell r="HX1249">
            <v>0</v>
          </cell>
          <cell r="HY1249">
            <v>0</v>
          </cell>
          <cell r="HZ1249">
            <v>0</v>
          </cell>
          <cell r="IA1249">
            <v>0</v>
          </cell>
          <cell r="IB1249">
            <v>0</v>
          </cell>
          <cell r="IC1249">
            <v>0</v>
          </cell>
          <cell r="ID1249">
            <v>0</v>
          </cell>
          <cell r="IE1249">
            <v>0</v>
          </cell>
          <cell r="IF1249">
            <v>0</v>
          </cell>
          <cell r="IG1249">
            <v>0</v>
          </cell>
          <cell r="IH1249">
            <v>0</v>
          </cell>
          <cell r="II1249">
            <v>0</v>
          </cell>
          <cell r="IJ1249">
            <v>0</v>
          </cell>
          <cell r="IK1249">
            <v>0</v>
          </cell>
          <cell r="IL1249">
            <v>0</v>
          </cell>
          <cell r="IM1249">
            <v>0</v>
          </cell>
          <cell r="IN1249">
            <v>0</v>
          </cell>
          <cell r="IO1249">
            <v>0</v>
          </cell>
          <cell r="IP1249">
            <v>0</v>
          </cell>
          <cell r="IQ1249">
            <v>0</v>
          </cell>
          <cell r="IR1249">
            <v>0</v>
          </cell>
          <cell r="IS1249">
            <v>0</v>
          </cell>
          <cell r="IT1249">
            <v>0</v>
          </cell>
          <cell r="IU1249">
            <v>0</v>
          </cell>
          <cell r="IV1249">
            <v>0</v>
          </cell>
          <cell r="IW1249">
            <v>0</v>
          </cell>
          <cell r="IX1249">
            <v>0</v>
          </cell>
          <cell r="IY1249">
            <v>0</v>
          </cell>
          <cell r="IZ1249">
            <v>0</v>
          </cell>
          <cell r="JA1249">
            <v>0</v>
          </cell>
          <cell r="JB1249">
            <v>0</v>
          </cell>
          <cell r="JC1249">
            <v>0</v>
          </cell>
          <cell r="JD1249">
            <v>0</v>
          </cell>
          <cell r="JE1249">
            <v>0</v>
          </cell>
          <cell r="JF1249">
            <v>0</v>
          </cell>
          <cell r="JG1249">
            <v>0</v>
          </cell>
          <cell r="JH1249">
            <v>0</v>
          </cell>
          <cell r="JI1249">
            <v>0</v>
          </cell>
          <cell r="JJ1249">
            <v>0</v>
          </cell>
          <cell r="JK1249">
            <v>0</v>
          </cell>
          <cell r="JL1249">
            <v>0</v>
          </cell>
          <cell r="JM1249">
            <v>0</v>
          </cell>
          <cell r="JN1249">
            <v>0</v>
          </cell>
          <cell r="JO1249">
            <v>0</v>
          </cell>
          <cell r="JP1249">
            <v>0</v>
          </cell>
          <cell r="JQ1249">
            <v>0</v>
          </cell>
        </row>
        <row r="1250">
          <cell r="D1250" t="str">
            <v>GSC.EX.UTN._.___.Gadsby 5</v>
          </cell>
          <cell r="F1250">
            <v>0</v>
          </cell>
          <cell r="G1250">
            <v>-4.4343246700000236</v>
          </cell>
          <cell r="H1250">
            <v>0</v>
          </cell>
          <cell r="I1250">
            <v>0.23494554999990669</v>
          </cell>
          <cell r="J1250">
            <v>13.216494399999874</v>
          </cell>
          <cell r="K1250">
            <v>1.9890534999999545</v>
          </cell>
          <cell r="L1250">
            <v>6.0721917300002133</v>
          </cell>
          <cell r="M1250">
            <v>0</v>
          </cell>
          <cell r="N1250">
            <v>0</v>
          </cell>
          <cell r="O1250">
            <v>1.3284886000000711</v>
          </cell>
          <cell r="P1250">
            <v>0</v>
          </cell>
          <cell r="Q1250">
            <v>0</v>
          </cell>
          <cell r="R1250">
            <v>-66.572457230001419</v>
          </cell>
          <cell r="S1250">
            <v>0.63338501999999153</v>
          </cell>
          <cell r="T1250">
            <v>-1.6858150800001113</v>
          </cell>
          <cell r="U1250">
            <v>-4.6743110699999306</v>
          </cell>
          <cell r="V1250">
            <v>-14.616097439999976</v>
          </cell>
          <cell r="W1250">
            <v>30.422259259999805</v>
          </cell>
          <cell r="X1250">
            <v>-51.318881410000003</v>
          </cell>
          <cell r="Y1250">
            <v>-18.793526159999942</v>
          </cell>
          <cell r="Z1250">
            <v>-6.5394703500000446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-35.283961150000096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-22.765200660000005</v>
          </cell>
          <cell r="AM1250">
            <v>-12.518760489999977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-114.5871138399998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-79.883462899999813</v>
          </cell>
          <cell r="AZ1250">
            <v>-34.703650939999989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-29.490120569999817</v>
          </cell>
          <cell r="BF1250">
            <v>0</v>
          </cell>
          <cell r="BG1250">
            <v>0</v>
          </cell>
          <cell r="BH1250">
            <v>-29.490120570000045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-96.572693369999996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-96.572693369999996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  <cell r="FA1250">
            <v>0</v>
          </cell>
          <cell r="FB1250">
            <v>0</v>
          </cell>
          <cell r="FC1250">
            <v>0</v>
          </cell>
          <cell r="FD1250">
            <v>0</v>
          </cell>
          <cell r="FE1250">
            <v>-57.439967889999934</v>
          </cell>
          <cell r="FF1250">
            <v>0</v>
          </cell>
          <cell r="FG1250">
            <v>0</v>
          </cell>
          <cell r="FH1250">
            <v>0</v>
          </cell>
          <cell r="FI1250">
            <v>0</v>
          </cell>
          <cell r="FJ1250">
            <v>0</v>
          </cell>
          <cell r="FK1250">
            <v>0</v>
          </cell>
          <cell r="FL1250">
            <v>0</v>
          </cell>
          <cell r="FM1250">
            <v>0</v>
          </cell>
          <cell r="FN1250">
            <v>0</v>
          </cell>
          <cell r="FO1250">
            <v>0</v>
          </cell>
          <cell r="FP1250">
            <v>0</v>
          </cell>
          <cell r="FQ1250">
            <v>-57.439967889999934</v>
          </cell>
          <cell r="FR1250">
            <v>0</v>
          </cell>
          <cell r="FS1250">
            <v>0</v>
          </cell>
          <cell r="FT1250">
            <v>0</v>
          </cell>
          <cell r="FU1250">
            <v>0</v>
          </cell>
          <cell r="FV1250">
            <v>0</v>
          </cell>
          <cell r="FW1250">
            <v>0</v>
          </cell>
          <cell r="FX1250">
            <v>0</v>
          </cell>
          <cell r="FY1250">
            <v>0</v>
          </cell>
          <cell r="FZ1250">
            <v>0</v>
          </cell>
          <cell r="GA1250">
            <v>0</v>
          </cell>
          <cell r="GB1250">
            <v>0</v>
          </cell>
          <cell r="GC1250">
            <v>0</v>
          </cell>
          <cell r="GD1250">
            <v>0</v>
          </cell>
          <cell r="GE1250">
            <v>-125.86280815999999</v>
          </cell>
          <cell r="GF1250">
            <v>0</v>
          </cell>
          <cell r="GG1250">
            <v>0</v>
          </cell>
          <cell r="GH1250">
            <v>-20.293568959999998</v>
          </cell>
          <cell r="GI1250">
            <v>0</v>
          </cell>
          <cell r="GJ1250">
            <v>0</v>
          </cell>
          <cell r="GK1250">
            <v>0</v>
          </cell>
          <cell r="GL1250">
            <v>0</v>
          </cell>
          <cell r="GM1250">
            <v>-29.490120579999939</v>
          </cell>
          <cell r="GN1250">
            <v>0</v>
          </cell>
          <cell r="GO1250">
            <v>0</v>
          </cell>
          <cell r="GP1250">
            <v>-76.079118620000031</v>
          </cell>
          <cell r="GQ1250">
            <v>0</v>
          </cell>
          <cell r="GR1250">
            <v>0</v>
          </cell>
          <cell r="GS1250">
            <v>0</v>
          </cell>
          <cell r="GT1250">
            <v>0</v>
          </cell>
          <cell r="GU1250">
            <v>0</v>
          </cell>
          <cell r="GV1250">
            <v>0</v>
          </cell>
          <cell r="GW1250">
            <v>0</v>
          </cell>
          <cell r="GX1250">
            <v>0</v>
          </cell>
          <cell r="GY1250">
            <v>0</v>
          </cell>
          <cell r="GZ1250">
            <v>0</v>
          </cell>
          <cell r="HA1250">
            <v>0</v>
          </cell>
          <cell r="HB1250">
            <v>0</v>
          </cell>
          <cell r="HC1250">
            <v>0</v>
          </cell>
          <cell r="HD1250">
            <v>0</v>
          </cell>
          <cell r="HE1250">
            <v>0</v>
          </cell>
          <cell r="HF1250">
            <v>0</v>
          </cell>
          <cell r="HG1250">
            <v>0</v>
          </cell>
          <cell r="HH1250">
            <v>0</v>
          </cell>
          <cell r="HI1250">
            <v>0</v>
          </cell>
          <cell r="HJ1250">
            <v>0</v>
          </cell>
          <cell r="HK1250">
            <v>0</v>
          </cell>
          <cell r="HL1250">
            <v>0</v>
          </cell>
          <cell r="HM1250">
            <v>0</v>
          </cell>
          <cell r="HN1250">
            <v>0</v>
          </cell>
          <cell r="HO1250">
            <v>0</v>
          </cell>
          <cell r="HP1250">
            <v>0</v>
          </cell>
          <cell r="HQ1250">
            <v>0</v>
          </cell>
          <cell r="HR1250">
            <v>0</v>
          </cell>
          <cell r="HS1250">
            <v>0</v>
          </cell>
          <cell r="HT1250">
            <v>0</v>
          </cell>
          <cell r="HU1250">
            <v>0</v>
          </cell>
          <cell r="HV1250">
            <v>0</v>
          </cell>
          <cell r="HW1250">
            <v>0</v>
          </cell>
          <cell r="HX1250">
            <v>0</v>
          </cell>
          <cell r="HY1250">
            <v>0</v>
          </cell>
          <cell r="HZ1250">
            <v>0</v>
          </cell>
          <cell r="IA1250">
            <v>0</v>
          </cell>
          <cell r="IB1250">
            <v>0</v>
          </cell>
          <cell r="IC1250">
            <v>0</v>
          </cell>
          <cell r="ID1250">
            <v>0</v>
          </cell>
          <cell r="IE1250">
            <v>-529.38770429999931</v>
          </cell>
          <cell r="IF1250">
            <v>-80.070969050000031</v>
          </cell>
          <cell r="IG1250">
            <v>-0.23775129000006245</v>
          </cell>
          <cell r="IH1250">
            <v>0</v>
          </cell>
          <cell r="II1250">
            <v>0</v>
          </cell>
          <cell r="IJ1250">
            <v>0</v>
          </cell>
          <cell r="IK1250">
            <v>0</v>
          </cell>
          <cell r="IL1250">
            <v>0</v>
          </cell>
          <cell r="IM1250">
            <v>0</v>
          </cell>
          <cell r="IN1250">
            <v>0</v>
          </cell>
          <cell r="IO1250">
            <v>0</v>
          </cell>
          <cell r="IP1250">
            <v>-18.290975259999868</v>
          </cell>
          <cell r="IQ1250">
            <v>-430.78800870000032</v>
          </cell>
          <cell r="IR1250">
            <v>-65.363839189998544</v>
          </cell>
          <cell r="IS1250">
            <v>0</v>
          </cell>
          <cell r="IT1250">
            <v>-3.1070286300000021</v>
          </cell>
          <cell r="IU1250">
            <v>0</v>
          </cell>
          <cell r="IV1250">
            <v>0</v>
          </cell>
          <cell r="IW1250">
            <v>0</v>
          </cell>
          <cell r="IX1250">
            <v>0</v>
          </cell>
          <cell r="IY1250">
            <v>0</v>
          </cell>
          <cell r="IZ1250">
            <v>-38.443138850000196</v>
          </cell>
          <cell r="JA1250">
            <v>0</v>
          </cell>
          <cell r="JB1250">
            <v>0</v>
          </cell>
          <cell r="JC1250">
            <v>-20.071579640000209</v>
          </cell>
          <cell r="JD1250">
            <v>-3.7420920699996714</v>
          </cell>
          <cell r="JE1250">
            <v>0</v>
          </cell>
          <cell r="JF1250">
            <v>0</v>
          </cell>
          <cell r="JG1250">
            <v>0</v>
          </cell>
          <cell r="JH1250">
            <v>0</v>
          </cell>
          <cell r="JI1250">
            <v>0</v>
          </cell>
          <cell r="JJ1250">
            <v>0</v>
          </cell>
          <cell r="JK1250">
            <v>0</v>
          </cell>
          <cell r="JL1250">
            <v>0</v>
          </cell>
          <cell r="JM1250">
            <v>0</v>
          </cell>
          <cell r="JN1250">
            <v>0</v>
          </cell>
          <cell r="JO1250">
            <v>0</v>
          </cell>
          <cell r="JP1250">
            <v>0</v>
          </cell>
          <cell r="JQ1250">
            <v>0</v>
          </cell>
        </row>
        <row r="1251">
          <cell r="D1251" t="str">
            <v>GSC.EX.UTN._.___.Gadsby 5 OR</v>
          </cell>
          <cell r="F1251">
            <v>0</v>
          </cell>
          <cell r="G1251">
            <v>4.4343246699999952</v>
          </cell>
          <cell r="H1251">
            <v>0</v>
          </cell>
          <cell r="I1251">
            <v>-1.0000007932831068E-8</v>
          </cell>
          <cell r="J1251">
            <v>-9.6824445600000217</v>
          </cell>
          <cell r="K1251">
            <v>-1.9890535000000114</v>
          </cell>
          <cell r="L1251">
            <v>5.2307421900000008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-17.254605889999766</v>
          </cell>
          <cell r="S1251">
            <v>0.34453326999999945</v>
          </cell>
          <cell r="T1251">
            <v>11.537804680000022</v>
          </cell>
          <cell r="U1251">
            <v>-2.5530000000000541</v>
          </cell>
          <cell r="V1251">
            <v>-32.955193890000032</v>
          </cell>
          <cell r="W1251">
            <v>12.137239690000001</v>
          </cell>
          <cell r="X1251">
            <v>0</v>
          </cell>
          <cell r="Y1251">
            <v>-12.305460000000025</v>
          </cell>
          <cell r="Z1251">
            <v>6.5394703599999673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-19.964460000000031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-17.411460000000034</v>
          </cell>
          <cell r="AM1251">
            <v>-2.5530000000000541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-29.614799999999832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-19.504920000000027</v>
          </cell>
          <cell r="AZ1251">
            <v>-10.109879999999976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-10.109879999999976</v>
          </cell>
          <cell r="BF1251">
            <v>0</v>
          </cell>
          <cell r="BG1251">
            <v>0</v>
          </cell>
          <cell r="BH1251">
            <v>-10.109880000000018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  <cell r="FA1251">
            <v>0</v>
          </cell>
          <cell r="FB1251">
            <v>0</v>
          </cell>
          <cell r="FC1251">
            <v>0</v>
          </cell>
          <cell r="FD1251">
            <v>0</v>
          </cell>
          <cell r="FE1251">
            <v>0</v>
          </cell>
          <cell r="FF1251">
            <v>0</v>
          </cell>
          <cell r="FG1251">
            <v>0</v>
          </cell>
          <cell r="FH1251">
            <v>0</v>
          </cell>
          <cell r="FI1251">
            <v>0</v>
          </cell>
          <cell r="FJ1251">
            <v>0</v>
          </cell>
          <cell r="FK1251">
            <v>0</v>
          </cell>
          <cell r="FL1251">
            <v>0</v>
          </cell>
          <cell r="FM1251">
            <v>0</v>
          </cell>
          <cell r="FN1251">
            <v>0</v>
          </cell>
          <cell r="FO1251">
            <v>0</v>
          </cell>
          <cell r="FP1251">
            <v>0</v>
          </cell>
          <cell r="FQ1251">
            <v>0</v>
          </cell>
          <cell r="FR1251">
            <v>0</v>
          </cell>
          <cell r="FS1251">
            <v>0</v>
          </cell>
          <cell r="FT1251">
            <v>0</v>
          </cell>
          <cell r="FU1251">
            <v>0</v>
          </cell>
          <cell r="FV1251">
            <v>0</v>
          </cell>
          <cell r="FW1251">
            <v>0</v>
          </cell>
          <cell r="FX1251">
            <v>0</v>
          </cell>
          <cell r="FY1251">
            <v>0</v>
          </cell>
          <cell r="FZ1251">
            <v>0</v>
          </cell>
          <cell r="GA1251">
            <v>0</v>
          </cell>
          <cell r="GB1251">
            <v>0</v>
          </cell>
          <cell r="GC1251">
            <v>0</v>
          </cell>
          <cell r="GD1251">
            <v>0</v>
          </cell>
          <cell r="GE1251">
            <v>51.162117070000022</v>
          </cell>
          <cell r="GF1251">
            <v>0</v>
          </cell>
          <cell r="GG1251">
            <v>0</v>
          </cell>
          <cell r="GH1251">
            <v>0</v>
          </cell>
          <cell r="GI1251">
            <v>0</v>
          </cell>
          <cell r="GJ1251">
            <v>0</v>
          </cell>
          <cell r="GK1251">
            <v>0</v>
          </cell>
          <cell r="GL1251">
            <v>0</v>
          </cell>
          <cell r="GM1251">
            <v>-10.109879420000027</v>
          </cell>
          <cell r="GN1251">
            <v>0</v>
          </cell>
          <cell r="GO1251">
            <v>0</v>
          </cell>
          <cell r="GP1251">
            <v>61.271996489999992</v>
          </cell>
          <cell r="GQ1251">
            <v>0</v>
          </cell>
          <cell r="GR1251">
            <v>0</v>
          </cell>
          <cell r="GS1251">
            <v>0</v>
          </cell>
          <cell r="GT1251">
            <v>0</v>
          </cell>
          <cell r="GU1251">
            <v>0</v>
          </cell>
          <cell r="GV1251">
            <v>0</v>
          </cell>
          <cell r="GW1251">
            <v>0</v>
          </cell>
          <cell r="GX1251">
            <v>0</v>
          </cell>
          <cell r="GY1251">
            <v>0</v>
          </cell>
          <cell r="GZ1251">
            <v>0</v>
          </cell>
          <cell r="HA1251">
            <v>0</v>
          </cell>
          <cell r="HB1251">
            <v>0</v>
          </cell>
          <cell r="HC1251">
            <v>0</v>
          </cell>
          <cell r="HD1251">
            <v>0</v>
          </cell>
          <cell r="HE1251">
            <v>0</v>
          </cell>
          <cell r="HF1251">
            <v>0</v>
          </cell>
          <cell r="HG1251">
            <v>0</v>
          </cell>
          <cell r="HH1251">
            <v>0</v>
          </cell>
          <cell r="HI1251">
            <v>0</v>
          </cell>
          <cell r="HJ1251">
            <v>0</v>
          </cell>
          <cell r="HK1251">
            <v>0</v>
          </cell>
          <cell r="HL1251">
            <v>0</v>
          </cell>
          <cell r="HM1251">
            <v>0</v>
          </cell>
          <cell r="HN1251">
            <v>0</v>
          </cell>
          <cell r="HO1251">
            <v>0</v>
          </cell>
          <cell r="HP1251">
            <v>0</v>
          </cell>
          <cell r="HQ1251">
            <v>0</v>
          </cell>
          <cell r="HR1251">
            <v>0</v>
          </cell>
          <cell r="HS1251">
            <v>0</v>
          </cell>
          <cell r="HT1251">
            <v>0</v>
          </cell>
          <cell r="HU1251">
            <v>0</v>
          </cell>
          <cell r="HV1251">
            <v>0</v>
          </cell>
          <cell r="HW1251">
            <v>0</v>
          </cell>
          <cell r="HX1251">
            <v>0</v>
          </cell>
          <cell r="HY1251">
            <v>0</v>
          </cell>
          <cell r="HZ1251">
            <v>0</v>
          </cell>
          <cell r="IA1251">
            <v>0</v>
          </cell>
          <cell r="IB1251">
            <v>0</v>
          </cell>
          <cell r="IC1251">
            <v>0</v>
          </cell>
          <cell r="ID1251">
            <v>0</v>
          </cell>
          <cell r="IE1251">
            <v>0</v>
          </cell>
          <cell r="IF1251">
            <v>0</v>
          </cell>
          <cell r="IG1251">
            <v>0</v>
          </cell>
          <cell r="IH1251">
            <v>0</v>
          </cell>
          <cell r="II1251">
            <v>0</v>
          </cell>
          <cell r="IJ1251">
            <v>0</v>
          </cell>
          <cell r="IK1251">
            <v>0</v>
          </cell>
          <cell r="IL1251">
            <v>0</v>
          </cell>
          <cell r="IM1251">
            <v>0</v>
          </cell>
          <cell r="IN1251">
            <v>0</v>
          </cell>
          <cell r="IO1251">
            <v>0</v>
          </cell>
          <cell r="IP1251">
            <v>0</v>
          </cell>
          <cell r="IQ1251">
            <v>0</v>
          </cell>
          <cell r="IR1251">
            <v>0</v>
          </cell>
          <cell r="IS1251">
            <v>0</v>
          </cell>
          <cell r="IT1251">
            <v>0</v>
          </cell>
          <cell r="IU1251">
            <v>0</v>
          </cell>
          <cell r="IV1251">
            <v>0</v>
          </cell>
          <cell r="IW1251">
            <v>0</v>
          </cell>
          <cell r="IX1251">
            <v>0</v>
          </cell>
          <cell r="IY1251">
            <v>0</v>
          </cell>
          <cell r="IZ1251">
            <v>0</v>
          </cell>
          <cell r="JA1251">
            <v>0</v>
          </cell>
          <cell r="JB1251">
            <v>0</v>
          </cell>
          <cell r="JC1251">
            <v>0</v>
          </cell>
          <cell r="JD1251">
            <v>0</v>
          </cell>
          <cell r="JE1251">
            <v>0</v>
          </cell>
          <cell r="JF1251">
            <v>0</v>
          </cell>
          <cell r="JG1251">
            <v>0</v>
          </cell>
          <cell r="JH1251">
            <v>0</v>
          </cell>
          <cell r="JI1251">
            <v>0</v>
          </cell>
          <cell r="JJ1251">
            <v>0</v>
          </cell>
          <cell r="JK1251">
            <v>0</v>
          </cell>
          <cell r="JL1251">
            <v>0</v>
          </cell>
          <cell r="JM1251">
            <v>0</v>
          </cell>
          <cell r="JN1251">
            <v>0</v>
          </cell>
          <cell r="JO1251">
            <v>0</v>
          </cell>
          <cell r="JP1251">
            <v>0</v>
          </cell>
          <cell r="JQ1251">
            <v>0</v>
          </cell>
        </row>
        <row r="1252">
          <cell r="D1252" t="str">
            <v>GSC.EX.UTN._.___.Gadsby 6</v>
          </cell>
          <cell r="F1252">
            <v>0</v>
          </cell>
          <cell r="G1252">
            <v>7.556880000000092</v>
          </cell>
          <cell r="H1252">
            <v>0</v>
          </cell>
          <cell r="I1252">
            <v>-2.5172549999998637</v>
          </cell>
          <cell r="J1252">
            <v>0</v>
          </cell>
          <cell r="K1252">
            <v>0</v>
          </cell>
          <cell r="L1252">
            <v>0.10690380999994886</v>
          </cell>
          <cell r="M1252">
            <v>-7.5568799999996372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-214.72886650999953</v>
          </cell>
          <cell r="S1252">
            <v>2.121068999997533E-2</v>
          </cell>
          <cell r="T1252">
            <v>0</v>
          </cell>
          <cell r="U1252">
            <v>-103.86367062999989</v>
          </cell>
          <cell r="V1252">
            <v>-2.2371401799998694</v>
          </cell>
          <cell r="W1252">
            <v>41.012607399999865</v>
          </cell>
          <cell r="X1252">
            <v>-63.245882839999993</v>
          </cell>
          <cell r="Y1252">
            <v>-49.14240970000003</v>
          </cell>
          <cell r="Z1252">
            <v>-37.273581250000007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-40.519981520000329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4.30810168</v>
          </cell>
          <cell r="AL1252">
            <v>-33.278258730000061</v>
          </cell>
          <cell r="AM1252">
            <v>-11.549824469999976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-622.29304918999969</v>
          </cell>
          <cell r="AS1252">
            <v>0</v>
          </cell>
          <cell r="AT1252">
            <v>-20.511915970000018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-50.264751960000012</v>
          </cell>
          <cell r="AZ1252">
            <v>-194.41928211999993</v>
          </cell>
          <cell r="BA1252">
            <v>-280.16147245000002</v>
          </cell>
          <cell r="BB1252">
            <v>0</v>
          </cell>
          <cell r="BC1252">
            <v>0</v>
          </cell>
          <cell r="BD1252">
            <v>-76.935626689999935</v>
          </cell>
          <cell r="BE1252">
            <v>-32.612577530000181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-14.376007849999951</v>
          </cell>
          <cell r="BM1252">
            <v>-18.236569680000002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121.20637761999978</v>
          </cell>
          <cell r="BS1252">
            <v>0</v>
          </cell>
          <cell r="BT1252">
            <v>121.20637762000001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-36.404005239999947</v>
          </cell>
          <cell r="DF1252">
            <v>0</v>
          </cell>
          <cell r="DG1252">
            <v>-22.188465520000001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-14.215539720000038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-21.063344159999986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-21.063344159999986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-173.84094962000017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-71.325376870000014</v>
          </cell>
          <cell r="EY1252">
            <v>-44.053617250000009</v>
          </cell>
          <cell r="EZ1252">
            <v>0</v>
          </cell>
          <cell r="FA1252">
            <v>0</v>
          </cell>
          <cell r="FB1252">
            <v>0</v>
          </cell>
          <cell r="FC1252">
            <v>0</v>
          </cell>
          <cell r="FD1252">
            <v>-58.461955500000158</v>
          </cell>
          <cell r="FE1252">
            <v>0</v>
          </cell>
          <cell r="FF1252">
            <v>0</v>
          </cell>
          <cell r="FG1252">
            <v>0</v>
          </cell>
          <cell r="FH1252">
            <v>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0</v>
          </cell>
          <cell r="FR1252">
            <v>-226.12915972000019</v>
          </cell>
          <cell r="FS1252">
            <v>0</v>
          </cell>
          <cell r="FT1252">
            <v>0</v>
          </cell>
          <cell r="FU1252">
            <v>0</v>
          </cell>
          <cell r="FV1252">
            <v>0</v>
          </cell>
          <cell r="FW1252">
            <v>0</v>
          </cell>
          <cell r="FX1252">
            <v>0</v>
          </cell>
          <cell r="FY1252">
            <v>0</v>
          </cell>
          <cell r="FZ1252">
            <v>-49.239965830000003</v>
          </cell>
          <cell r="GA1252">
            <v>0</v>
          </cell>
          <cell r="GB1252">
            <v>0</v>
          </cell>
          <cell r="GC1252">
            <v>-13.57128216000001</v>
          </cell>
          <cell r="GD1252">
            <v>-163.31791173000011</v>
          </cell>
          <cell r="GE1252">
            <v>-156.18730774999949</v>
          </cell>
          <cell r="GF1252">
            <v>0</v>
          </cell>
          <cell r="GG1252">
            <v>0</v>
          </cell>
          <cell r="GH1252">
            <v>0</v>
          </cell>
          <cell r="GI1252">
            <v>0</v>
          </cell>
          <cell r="GJ1252">
            <v>0</v>
          </cell>
          <cell r="GK1252">
            <v>0</v>
          </cell>
          <cell r="GL1252">
            <v>0</v>
          </cell>
          <cell r="GM1252">
            <v>0</v>
          </cell>
          <cell r="GN1252">
            <v>0</v>
          </cell>
          <cell r="GO1252">
            <v>0</v>
          </cell>
          <cell r="GP1252">
            <v>0</v>
          </cell>
          <cell r="GQ1252">
            <v>-156.18730774999995</v>
          </cell>
          <cell r="GR1252">
            <v>-38.919805919999817</v>
          </cell>
          <cell r="GS1252">
            <v>0</v>
          </cell>
          <cell r="GT1252">
            <v>0</v>
          </cell>
          <cell r="GU1252">
            <v>0</v>
          </cell>
          <cell r="GV1252">
            <v>0</v>
          </cell>
          <cell r="GW1252">
            <v>0</v>
          </cell>
          <cell r="GX1252">
            <v>0</v>
          </cell>
          <cell r="GY1252">
            <v>0</v>
          </cell>
          <cell r="GZ1252">
            <v>-38.919805920000044</v>
          </cell>
          <cell r="HA1252">
            <v>0</v>
          </cell>
          <cell r="HB1252">
            <v>0</v>
          </cell>
          <cell r="HC1252">
            <v>0</v>
          </cell>
          <cell r="HD1252">
            <v>0</v>
          </cell>
          <cell r="HE1252">
            <v>-59.052574530000129</v>
          </cell>
          <cell r="HF1252">
            <v>0</v>
          </cell>
          <cell r="HG1252">
            <v>0</v>
          </cell>
          <cell r="HH1252">
            <v>0</v>
          </cell>
          <cell r="HI1252">
            <v>0</v>
          </cell>
          <cell r="HJ1252">
            <v>0</v>
          </cell>
          <cell r="HK1252">
            <v>0</v>
          </cell>
          <cell r="HL1252">
            <v>0</v>
          </cell>
          <cell r="HM1252">
            <v>0</v>
          </cell>
          <cell r="HN1252">
            <v>0</v>
          </cell>
          <cell r="HO1252">
            <v>0</v>
          </cell>
          <cell r="HP1252">
            <v>0</v>
          </cell>
          <cell r="HQ1252">
            <v>-59.052574530000129</v>
          </cell>
          <cell r="HR1252">
            <v>-446.68076599999995</v>
          </cell>
          <cell r="HS1252">
            <v>0</v>
          </cell>
          <cell r="HT1252">
            <v>0</v>
          </cell>
          <cell r="HU1252">
            <v>0</v>
          </cell>
          <cell r="HV1252">
            <v>0</v>
          </cell>
          <cell r="HW1252">
            <v>0</v>
          </cell>
          <cell r="HX1252">
            <v>0</v>
          </cell>
          <cell r="HY1252">
            <v>0</v>
          </cell>
          <cell r="HZ1252">
            <v>0</v>
          </cell>
          <cell r="IA1252">
            <v>0</v>
          </cell>
          <cell r="IB1252">
            <v>0</v>
          </cell>
          <cell r="IC1252">
            <v>-106.05394055999989</v>
          </cell>
          <cell r="ID1252">
            <v>-340.62682543999972</v>
          </cell>
          <cell r="IE1252">
            <v>-140.00305993999791</v>
          </cell>
          <cell r="IF1252">
            <v>-80.000000000000227</v>
          </cell>
          <cell r="IG1252">
            <v>0</v>
          </cell>
          <cell r="IH1252">
            <v>0</v>
          </cell>
          <cell r="II1252">
            <v>0</v>
          </cell>
          <cell r="IJ1252">
            <v>0</v>
          </cell>
          <cell r="IK1252">
            <v>0</v>
          </cell>
          <cell r="IL1252">
            <v>0</v>
          </cell>
          <cell r="IM1252">
            <v>0</v>
          </cell>
          <cell r="IN1252">
            <v>0</v>
          </cell>
          <cell r="IO1252">
            <v>0</v>
          </cell>
          <cell r="IP1252">
            <v>0</v>
          </cell>
          <cell r="IQ1252">
            <v>-60.00305993999882</v>
          </cell>
          <cell r="IR1252">
            <v>43.570884199998545</v>
          </cell>
          <cell r="IS1252">
            <v>0</v>
          </cell>
          <cell r="IT1252">
            <v>0</v>
          </cell>
          <cell r="IU1252">
            <v>0</v>
          </cell>
          <cell r="IV1252">
            <v>0</v>
          </cell>
          <cell r="IW1252">
            <v>0</v>
          </cell>
          <cell r="IX1252">
            <v>0</v>
          </cell>
          <cell r="IY1252">
            <v>0</v>
          </cell>
          <cell r="IZ1252">
            <v>43.570884199999909</v>
          </cell>
          <cell r="JA1252">
            <v>0</v>
          </cell>
          <cell r="JB1252">
            <v>0</v>
          </cell>
          <cell r="JC1252">
            <v>0</v>
          </cell>
          <cell r="JD1252">
            <v>0</v>
          </cell>
          <cell r="JE1252">
            <v>1779.8885988500006</v>
          </cell>
          <cell r="JF1252">
            <v>0</v>
          </cell>
          <cell r="JG1252">
            <v>0</v>
          </cell>
          <cell r="JH1252">
            <v>0</v>
          </cell>
          <cell r="JI1252">
            <v>0</v>
          </cell>
          <cell r="JJ1252">
            <v>0</v>
          </cell>
          <cell r="JK1252">
            <v>0</v>
          </cell>
          <cell r="JL1252">
            <v>430.44042073999998</v>
          </cell>
          <cell r="JM1252">
            <v>1349.4481781100005</v>
          </cell>
          <cell r="JN1252">
            <v>0</v>
          </cell>
          <cell r="JO1252">
            <v>0</v>
          </cell>
          <cell r="JP1252">
            <v>0</v>
          </cell>
          <cell r="JQ1252">
            <v>0</v>
          </cell>
        </row>
        <row r="1253">
          <cell r="D1253" t="str">
            <v>GSC.EX.UTN._.___.Gadsby 6 OR</v>
          </cell>
          <cell r="F1253">
            <v>0</v>
          </cell>
          <cell r="G1253">
            <v>-7.5568800000000067</v>
          </cell>
          <cell r="H1253">
            <v>0</v>
          </cell>
          <cell r="I1253">
            <v>3.9998252799999534</v>
          </cell>
          <cell r="J1253">
            <v>0</v>
          </cell>
          <cell r="K1253">
            <v>0</v>
          </cell>
          <cell r="L1253">
            <v>-2.3176745999999753</v>
          </cell>
          <cell r="M1253">
            <v>7.556880000000092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67.241830089999894</v>
          </cell>
          <cell r="S1253">
            <v>19.293554660000012</v>
          </cell>
          <cell r="T1253">
            <v>5.7936333500000501</v>
          </cell>
          <cell r="U1253">
            <v>5.6959018900000729</v>
          </cell>
          <cell r="V1253">
            <v>28.697620190000066</v>
          </cell>
          <cell r="W1253">
            <v>37.000118399999963</v>
          </cell>
          <cell r="X1253">
            <v>-21.6821184</v>
          </cell>
          <cell r="Y1253">
            <v>2.5529999999999973</v>
          </cell>
          <cell r="Z1253">
            <v>-10.109880000000004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-7.8034689699999262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2.5530000000000044</v>
          </cell>
          <cell r="AL1253">
            <v>-5.2504689700000142</v>
          </cell>
          <cell r="AM1253">
            <v>-5.1059999999999945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-308.34673902999975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-128.71765903000011</v>
          </cell>
          <cell r="AZ1253">
            <v>-179.62907999999993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-30.975038399999903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-30.975038400000017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-75.034237559999994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-75.034237559999994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-12.491274180000005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-12.491274180000005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  <cell r="FA1253">
            <v>0</v>
          </cell>
          <cell r="FB1253">
            <v>0</v>
          </cell>
          <cell r="FC1253">
            <v>0</v>
          </cell>
          <cell r="FD1253">
            <v>0</v>
          </cell>
          <cell r="FE1253">
            <v>0</v>
          </cell>
          <cell r="FF1253">
            <v>0</v>
          </cell>
          <cell r="FG1253">
            <v>0</v>
          </cell>
          <cell r="FH1253">
            <v>0</v>
          </cell>
          <cell r="FI1253">
            <v>0</v>
          </cell>
          <cell r="FJ1253">
            <v>0</v>
          </cell>
          <cell r="FK1253">
            <v>0</v>
          </cell>
          <cell r="FL1253">
            <v>0</v>
          </cell>
          <cell r="FM1253">
            <v>0</v>
          </cell>
          <cell r="FN1253">
            <v>0</v>
          </cell>
          <cell r="FO1253">
            <v>0</v>
          </cell>
          <cell r="FP1253">
            <v>0</v>
          </cell>
          <cell r="FQ1253">
            <v>0</v>
          </cell>
          <cell r="FR1253">
            <v>10.211999999999989</v>
          </cell>
          <cell r="FS1253">
            <v>0</v>
          </cell>
          <cell r="FT1253">
            <v>0</v>
          </cell>
          <cell r="FU1253">
            <v>0</v>
          </cell>
          <cell r="FV1253">
            <v>0</v>
          </cell>
          <cell r="FW1253">
            <v>0</v>
          </cell>
          <cell r="FX1253">
            <v>0</v>
          </cell>
          <cell r="FY1253">
            <v>0</v>
          </cell>
          <cell r="FZ1253">
            <v>0</v>
          </cell>
          <cell r="GA1253">
            <v>0</v>
          </cell>
          <cell r="GB1253">
            <v>0</v>
          </cell>
          <cell r="GC1253">
            <v>10.211999999999989</v>
          </cell>
          <cell r="GD1253">
            <v>0</v>
          </cell>
          <cell r="GE1253">
            <v>-33.729998639999849</v>
          </cell>
          <cell r="GF1253">
            <v>0</v>
          </cell>
          <cell r="GG1253">
            <v>0</v>
          </cell>
          <cell r="GH1253">
            <v>0</v>
          </cell>
          <cell r="GI1253">
            <v>0</v>
          </cell>
          <cell r="GJ1253">
            <v>0</v>
          </cell>
          <cell r="GK1253">
            <v>0</v>
          </cell>
          <cell r="GL1253">
            <v>0</v>
          </cell>
          <cell r="GM1253">
            <v>-5.1175715700000524</v>
          </cell>
          <cell r="GN1253">
            <v>0</v>
          </cell>
          <cell r="GO1253">
            <v>0</v>
          </cell>
          <cell r="GP1253">
            <v>0</v>
          </cell>
          <cell r="GQ1253">
            <v>-28.612427069999853</v>
          </cell>
          <cell r="GR1253">
            <v>0</v>
          </cell>
          <cell r="GS1253">
            <v>0</v>
          </cell>
          <cell r="GT1253">
            <v>0</v>
          </cell>
          <cell r="GU1253">
            <v>0</v>
          </cell>
          <cell r="GV1253">
            <v>0</v>
          </cell>
          <cell r="GW1253">
            <v>0</v>
          </cell>
          <cell r="GX1253">
            <v>0</v>
          </cell>
          <cell r="GY1253">
            <v>0</v>
          </cell>
          <cell r="GZ1253">
            <v>0</v>
          </cell>
          <cell r="HA1253">
            <v>0</v>
          </cell>
          <cell r="HB1253">
            <v>0</v>
          </cell>
          <cell r="HC1253">
            <v>0</v>
          </cell>
          <cell r="HD1253">
            <v>0</v>
          </cell>
          <cell r="HE1253">
            <v>0</v>
          </cell>
          <cell r="HF1253">
            <v>0</v>
          </cell>
          <cell r="HG1253">
            <v>0</v>
          </cell>
          <cell r="HH1253">
            <v>0</v>
          </cell>
          <cell r="HI1253">
            <v>0</v>
          </cell>
          <cell r="HJ1253">
            <v>0</v>
          </cell>
          <cell r="HK1253">
            <v>0</v>
          </cell>
          <cell r="HL1253">
            <v>0</v>
          </cell>
          <cell r="HM1253">
            <v>0</v>
          </cell>
          <cell r="HN1253">
            <v>0</v>
          </cell>
          <cell r="HO1253">
            <v>0</v>
          </cell>
          <cell r="HP1253">
            <v>0</v>
          </cell>
          <cell r="HQ1253">
            <v>0</v>
          </cell>
          <cell r="HR1253">
            <v>0</v>
          </cell>
          <cell r="HS1253">
            <v>0</v>
          </cell>
          <cell r="HT1253">
            <v>0</v>
          </cell>
          <cell r="HU1253">
            <v>0</v>
          </cell>
          <cell r="HV1253">
            <v>0</v>
          </cell>
          <cell r="HW1253">
            <v>0</v>
          </cell>
          <cell r="HX1253">
            <v>0</v>
          </cell>
          <cell r="HY1253">
            <v>0</v>
          </cell>
          <cell r="HZ1253">
            <v>0</v>
          </cell>
          <cell r="IA1253">
            <v>0</v>
          </cell>
          <cell r="IB1253">
            <v>0</v>
          </cell>
          <cell r="IC1253">
            <v>0</v>
          </cell>
          <cell r="ID1253">
            <v>0</v>
          </cell>
          <cell r="IE1253">
            <v>0</v>
          </cell>
          <cell r="IF1253">
            <v>0</v>
          </cell>
          <cell r="IG1253">
            <v>0</v>
          </cell>
          <cell r="IH1253">
            <v>0</v>
          </cell>
          <cell r="II1253">
            <v>0</v>
          </cell>
          <cell r="IJ1253">
            <v>0</v>
          </cell>
          <cell r="IK1253">
            <v>0</v>
          </cell>
          <cell r="IL1253">
            <v>0</v>
          </cell>
          <cell r="IM1253">
            <v>0</v>
          </cell>
          <cell r="IN1253">
            <v>0</v>
          </cell>
          <cell r="IO1253">
            <v>0</v>
          </cell>
          <cell r="IP1253">
            <v>0</v>
          </cell>
          <cell r="IQ1253">
            <v>0</v>
          </cell>
          <cell r="IR1253">
            <v>0</v>
          </cell>
          <cell r="IS1253">
            <v>0</v>
          </cell>
          <cell r="IT1253">
            <v>0</v>
          </cell>
          <cell r="IU1253">
            <v>0</v>
          </cell>
          <cell r="IV1253">
            <v>0</v>
          </cell>
          <cell r="IW1253">
            <v>0</v>
          </cell>
          <cell r="IX1253">
            <v>0</v>
          </cell>
          <cell r="IY1253">
            <v>0</v>
          </cell>
          <cell r="IZ1253">
            <v>0</v>
          </cell>
          <cell r="JA1253">
            <v>0</v>
          </cell>
          <cell r="JB1253">
            <v>0</v>
          </cell>
          <cell r="JC1253">
            <v>0</v>
          </cell>
          <cell r="JD1253">
            <v>0</v>
          </cell>
          <cell r="JE1253">
            <v>0</v>
          </cell>
          <cell r="JF1253">
            <v>0</v>
          </cell>
          <cell r="JG1253">
            <v>0</v>
          </cell>
          <cell r="JH1253">
            <v>0</v>
          </cell>
          <cell r="JI1253">
            <v>0</v>
          </cell>
          <cell r="JJ1253">
            <v>0</v>
          </cell>
          <cell r="JK1253">
            <v>0</v>
          </cell>
          <cell r="JL1253">
            <v>0</v>
          </cell>
          <cell r="JM1253">
            <v>0</v>
          </cell>
          <cell r="JN1253">
            <v>0</v>
          </cell>
          <cell r="JO1253">
            <v>0</v>
          </cell>
          <cell r="JP1253">
            <v>0</v>
          </cell>
          <cell r="JQ1253">
            <v>0</v>
          </cell>
        </row>
        <row r="1254">
          <cell r="D1254" t="str">
            <v>GCV.EX.WYE._._29.DaveJohnston 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-0.40884030000000138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-0.14745059999999999</v>
          </cell>
          <cell r="AX1254">
            <v>0</v>
          </cell>
          <cell r="AY1254">
            <v>-0.11393910000000051</v>
          </cell>
          <cell r="AZ1254">
            <v>0</v>
          </cell>
          <cell r="BA1254">
            <v>-0.18766439999999962</v>
          </cell>
          <cell r="BB1254">
            <v>0</v>
          </cell>
          <cell r="BC1254">
            <v>4.0213800000000077E-2</v>
          </cell>
          <cell r="BD1254">
            <v>0</v>
          </cell>
          <cell r="BE1254">
            <v>-612.16484778000449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-309.20433936999689</v>
          </cell>
          <cell r="BM1254">
            <v>-151.55496695999864</v>
          </cell>
          <cell r="BN1254">
            <v>-56.806397940000352</v>
          </cell>
          <cell r="BO1254">
            <v>0</v>
          </cell>
          <cell r="BP1254">
            <v>-71.117635000000064</v>
          </cell>
          <cell r="BQ1254">
            <v>-23.481508509999912</v>
          </cell>
          <cell r="BR1254">
            <v>-311.04873073999988</v>
          </cell>
          <cell r="BS1254">
            <v>-1.7510267200001408</v>
          </cell>
          <cell r="BT1254">
            <v>0</v>
          </cell>
          <cell r="BU1254">
            <v>0</v>
          </cell>
          <cell r="BV1254">
            <v>0</v>
          </cell>
          <cell r="BW1254">
            <v>13.118352549999997</v>
          </cell>
          <cell r="BX1254">
            <v>0</v>
          </cell>
          <cell r="BY1254">
            <v>-148.1694788100001</v>
          </cell>
          <cell r="BZ1254">
            <v>-121.59564468999997</v>
          </cell>
          <cell r="CA1254">
            <v>-36.623687249999875</v>
          </cell>
          <cell r="CB1254">
            <v>0.20106899999996131</v>
          </cell>
          <cell r="CC1254">
            <v>0.61544053999989501</v>
          </cell>
          <cell r="CD1254">
            <v>-16.843755360000614</v>
          </cell>
          <cell r="CE1254">
            <v>90.211111959997652</v>
          </cell>
          <cell r="CF1254">
            <v>0</v>
          </cell>
          <cell r="CG1254">
            <v>0</v>
          </cell>
          <cell r="CH1254">
            <v>-0.9748934400008693</v>
          </cell>
          <cell r="CI1254">
            <v>0</v>
          </cell>
          <cell r="CJ1254">
            <v>7.2859459999563114E-2</v>
          </cell>
          <cell r="CK1254">
            <v>0</v>
          </cell>
          <cell r="CL1254">
            <v>66.921738260000438</v>
          </cell>
          <cell r="CM1254">
            <v>-0.10830470000018977</v>
          </cell>
          <cell r="CN1254">
            <v>-9.3559880000157136E-2</v>
          </cell>
          <cell r="CO1254">
            <v>0</v>
          </cell>
          <cell r="CP1254">
            <v>1.1161350000065795E-2</v>
          </cell>
          <cell r="CQ1254">
            <v>24.382110909999938</v>
          </cell>
          <cell r="CR1254">
            <v>-39.599221069998748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30.467097009999975</v>
          </cell>
          <cell r="CX1254">
            <v>0</v>
          </cell>
          <cell r="CY1254">
            <v>-110.76368472000013</v>
          </cell>
          <cell r="CZ1254">
            <v>-30.93206384000041</v>
          </cell>
          <cell r="DA1254">
            <v>55.001296460000049</v>
          </cell>
          <cell r="DB1254">
            <v>0</v>
          </cell>
          <cell r="DC1254">
            <v>0</v>
          </cell>
          <cell r="DD1254">
            <v>16.628134020000289</v>
          </cell>
          <cell r="DE1254">
            <v>-293.12177193000025</v>
          </cell>
          <cell r="DF1254">
            <v>0</v>
          </cell>
          <cell r="DG1254">
            <v>-1.9927643399996668</v>
          </cell>
          <cell r="DH1254">
            <v>-70.463322650000009</v>
          </cell>
          <cell r="DI1254">
            <v>0</v>
          </cell>
          <cell r="DJ1254">
            <v>-67.09002430999999</v>
          </cell>
          <cell r="DK1254">
            <v>-0.25632187999997313</v>
          </cell>
          <cell r="DL1254">
            <v>0</v>
          </cell>
          <cell r="DM1254">
            <v>-74.740756409999904</v>
          </cell>
          <cell r="DN1254">
            <v>-45.493611949999377</v>
          </cell>
          <cell r="DO1254">
            <v>0</v>
          </cell>
          <cell r="DP1254">
            <v>-19.887468409999656</v>
          </cell>
          <cell r="DQ1254">
            <v>-13.197501979999288</v>
          </cell>
          <cell r="DR1254">
            <v>-274.95929369000078</v>
          </cell>
          <cell r="DS1254">
            <v>0</v>
          </cell>
          <cell r="DT1254">
            <v>3.6404719499996645</v>
          </cell>
          <cell r="DU1254">
            <v>0</v>
          </cell>
          <cell r="DV1254">
            <v>0</v>
          </cell>
          <cell r="DW1254">
            <v>-0.28924776000002339</v>
          </cell>
          <cell r="DX1254">
            <v>0</v>
          </cell>
          <cell r="DY1254">
            <v>-188.62810854999998</v>
          </cell>
          <cell r="DZ1254">
            <v>-82.099236210000072</v>
          </cell>
          <cell r="EA1254">
            <v>0</v>
          </cell>
          <cell r="EB1254">
            <v>0</v>
          </cell>
          <cell r="EC1254">
            <v>0</v>
          </cell>
          <cell r="ED1254">
            <v>-7.5831731200005379</v>
          </cell>
          <cell r="EE1254">
            <v>-62.34654576000321</v>
          </cell>
          <cell r="EF1254">
            <v>0</v>
          </cell>
          <cell r="EG1254">
            <v>-20.500102039999547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26.580331619999924</v>
          </cell>
          <cell r="EM1254">
            <v>0</v>
          </cell>
          <cell r="EN1254">
            <v>0</v>
          </cell>
          <cell r="EO1254">
            <v>-67.09002430999999</v>
          </cell>
          <cell r="EP1254">
            <v>-1.3367510300004142</v>
          </cell>
          <cell r="EQ1254">
            <v>0</v>
          </cell>
          <cell r="ER1254">
            <v>20.300813490004657</v>
          </cell>
          <cell r="ES1254">
            <v>-11.488499999999931</v>
          </cell>
          <cell r="ET1254">
            <v>-28.751817189999201</v>
          </cell>
          <cell r="EU1254">
            <v>0</v>
          </cell>
          <cell r="EV1254">
            <v>-24.920051459999854</v>
          </cell>
          <cell r="EW1254">
            <v>0</v>
          </cell>
          <cell r="EX1254">
            <v>0</v>
          </cell>
          <cell r="EY1254">
            <v>-5.9494247000000087</v>
          </cell>
          <cell r="EZ1254">
            <v>-61.150554540000485</v>
          </cell>
          <cell r="FA1254">
            <v>32.09803613000031</v>
          </cell>
          <cell r="FB1254">
            <v>0</v>
          </cell>
          <cell r="FC1254">
            <v>94.525173010000003</v>
          </cell>
          <cell r="FD1254">
            <v>25.937952239999504</v>
          </cell>
          <cell r="FE1254">
            <v>-33.351556090001395</v>
          </cell>
          <cell r="FF1254">
            <v>0</v>
          </cell>
          <cell r="FG1254">
            <v>-33.924695929999871</v>
          </cell>
          <cell r="FH1254">
            <v>0</v>
          </cell>
          <cell r="FI1254">
            <v>134.18004862999999</v>
          </cell>
          <cell r="FJ1254">
            <v>38.935255099999722</v>
          </cell>
          <cell r="FK1254">
            <v>0</v>
          </cell>
          <cell r="FL1254">
            <v>-2.8487885299999789</v>
          </cell>
          <cell r="FM1254">
            <v>-127.99317945000075</v>
          </cell>
          <cell r="FN1254">
            <v>-3.8210704200000691</v>
          </cell>
          <cell r="FO1254">
            <v>0</v>
          </cell>
          <cell r="FP1254">
            <v>33.421087790000001</v>
          </cell>
          <cell r="FQ1254">
            <v>-71.300213280000207</v>
          </cell>
          <cell r="FR1254">
            <v>-522.5796306800039</v>
          </cell>
          <cell r="FS1254">
            <v>0</v>
          </cell>
          <cell r="FT1254">
            <v>0</v>
          </cell>
          <cell r="FU1254">
            <v>0</v>
          </cell>
          <cell r="FV1254">
            <v>0</v>
          </cell>
          <cell r="FW1254">
            <v>-79.431652129999975</v>
          </cell>
          <cell r="FX1254">
            <v>0</v>
          </cell>
          <cell r="FY1254">
            <v>-247.66943424999999</v>
          </cell>
          <cell r="FZ1254">
            <v>-89.580279370000426</v>
          </cell>
          <cell r="GA1254">
            <v>-70.399965859999611</v>
          </cell>
          <cell r="GB1254">
            <v>-1.4092564799999963</v>
          </cell>
          <cell r="GC1254">
            <v>-2.4485721599994577</v>
          </cell>
          <cell r="GD1254">
            <v>-31.640470430000278</v>
          </cell>
          <cell r="GE1254">
            <v>-209.31741975000114</v>
          </cell>
          <cell r="GF1254">
            <v>0</v>
          </cell>
          <cell r="GG1254">
            <v>0</v>
          </cell>
          <cell r="GH1254">
            <v>-76.473969459999807</v>
          </cell>
          <cell r="GI1254">
            <v>0.25561202999995203</v>
          </cell>
          <cell r="GJ1254">
            <v>0</v>
          </cell>
          <cell r="GK1254">
            <v>0</v>
          </cell>
          <cell r="GL1254">
            <v>0</v>
          </cell>
          <cell r="GM1254">
            <v>-81.323637050000343</v>
          </cell>
          <cell r="GN1254">
            <v>-40.58275162999962</v>
          </cell>
          <cell r="GO1254">
            <v>0</v>
          </cell>
          <cell r="GP1254">
            <v>14.467524099999537</v>
          </cell>
          <cell r="GQ1254">
            <v>-25.660197740000513</v>
          </cell>
          <cell r="GR1254">
            <v>471.77262435000011</v>
          </cell>
          <cell r="GS1254">
            <v>0</v>
          </cell>
          <cell r="GT1254">
            <v>-10.062019509998208</v>
          </cell>
          <cell r="GU1254">
            <v>0</v>
          </cell>
          <cell r="GV1254">
            <v>0</v>
          </cell>
          <cell r="GW1254">
            <v>0</v>
          </cell>
          <cell r="GX1254">
            <v>0</v>
          </cell>
          <cell r="GY1254">
            <v>404.50672941999983</v>
          </cell>
          <cell r="GZ1254">
            <v>0</v>
          </cell>
          <cell r="HA1254">
            <v>140.37457682000013</v>
          </cell>
          <cell r="HB1254">
            <v>0</v>
          </cell>
          <cell r="HC1254">
            <v>-19.816150919999927</v>
          </cell>
          <cell r="HD1254">
            <v>-43.230511459996706</v>
          </cell>
          <cell r="HE1254">
            <v>-1136.2430023699999</v>
          </cell>
          <cell r="HF1254">
            <v>8.9391491099997893</v>
          </cell>
          <cell r="HG1254">
            <v>-0.16033482999955595</v>
          </cell>
          <cell r="HH1254">
            <v>56.52228169</v>
          </cell>
          <cell r="HI1254">
            <v>0</v>
          </cell>
          <cell r="HJ1254">
            <v>0</v>
          </cell>
          <cell r="HK1254">
            <v>0</v>
          </cell>
          <cell r="HL1254">
            <v>-319.38950505000025</v>
          </cell>
          <cell r="HM1254">
            <v>-23.029750820000118</v>
          </cell>
          <cell r="HN1254">
            <v>-872.24648087000037</v>
          </cell>
          <cell r="HO1254">
            <v>0</v>
          </cell>
          <cell r="HP1254">
            <v>13.092516250000244</v>
          </cell>
          <cell r="HQ1254">
            <v>2.91221499992389E-2</v>
          </cell>
          <cell r="HR1254">
            <v>15.174846080000862</v>
          </cell>
          <cell r="HS1254">
            <v>0</v>
          </cell>
          <cell r="HT1254">
            <v>-17.31776101000014</v>
          </cell>
          <cell r="HU1254">
            <v>0</v>
          </cell>
          <cell r="HV1254">
            <v>0</v>
          </cell>
          <cell r="HW1254">
            <v>0</v>
          </cell>
          <cell r="HX1254">
            <v>0</v>
          </cell>
          <cell r="HY1254">
            <v>31.952008930000019</v>
          </cell>
          <cell r="HZ1254">
            <v>0</v>
          </cell>
          <cell r="IA1254">
            <v>0</v>
          </cell>
          <cell r="IB1254">
            <v>0</v>
          </cell>
          <cell r="IC1254">
            <v>0</v>
          </cell>
          <cell r="ID1254">
            <v>0.54059815999971761</v>
          </cell>
          <cell r="IE1254">
            <v>-103.42451579999761</v>
          </cell>
          <cell r="IF1254">
            <v>1.5983999996933562E-3</v>
          </cell>
          <cell r="IG1254">
            <v>0</v>
          </cell>
          <cell r="IH1254">
            <v>-0.7389845099996819</v>
          </cell>
          <cell r="II1254">
            <v>0</v>
          </cell>
          <cell r="IJ1254">
            <v>0</v>
          </cell>
          <cell r="IK1254">
            <v>0</v>
          </cell>
          <cell r="IL1254">
            <v>0</v>
          </cell>
          <cell r="IM1254">
            <v>75.5120232700001</v>
          </cell>
          <cell r="IN1254">
            <v>-121.47367479000059</v>
          </cell>
          <cell r="IO1254">
            <v>0</v>
          </cell>
          <cell r="IP1254">
            <v>-56.725478169999406</v>
          </cell>
          <cell r="IQ1254">
            <v>0</v>
          </cell>
          <cell r="IR1254">
            <v>-103.42902420999599</v>
          </cell>
          <cell r="IS1254">
            <v>82.287679249999997</v>
          </cell>
          <cell r="IT1254">
            <v>0.22123728000224219</v>
          </cell>
          <cell r="IU1254">
            <v>0</v>
          </cell>
          <cell r="IV1254">
            <v>0</v>
          </cell>
          <cell r="IW1254">
            <v>0</v>
          </cell>
          <cell r="IX1254">
            <v>0</v>
          </cell>
          <cell r="IY1254">
            <v>0</v>
          </cell>
          <cell r="IZ1254">
            <v>-188.45651262000047</v>
          </cell>
          <cell r="JA1254">
            <v>0</v>
          </cell>
          <cell r="JB1254">
            <v>0</v>
          </cell>
          <cell r="JC1254">
            <v>2.5185718800012182</v>
          </cell>
          <cell r="JD1254">
            <v>0</v>
          </cell>
          <cell r="JE1254">
            <v>-573.62466917998972</v>
          </cell>
          <cell r="JF1254">
            <v>0</v>
          </cell>
          <cell r="JG1254">
            <v>-22.42239999999947</v>
          </cell>
          <cell r="JH1254">
            <v>0</v>
          </cell>
          <cell r="JI1254">
            <v>0</v>
          </cell>
          <cell r="JJ1254">
            <v>0</v>
          </cell>
          <cell r="JK1254">
            <v>0</v>
          </cell>
          <cell r="JL1254">
            <v>0</v>
          </cell>
          <cell r="JM1254">
            <v>-20.571135959999992</v>
          </cell>
          <cell r="JN1254">
            <v>-546.36066289999962</v>
          </cell>
          <cell r="JO1254">
            <v>0</v>
          </cell>
          <cell r="JP1254">
            <v>0</v>
          </cell>
          <cell r="JQ1254">
            <v>15.729529680000269</v>
          </cell>
        </row>
        <row r="1255">
          <cell r="D1255" t="str">
            <v>GCV.EX.WYE._._29.DaveJohnston 2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1.5013149999997921E-2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-7.1044380000000018E-2</v>
          </cell>
          <cell r="BA1255">
            <v>0</v>
          </cell>
          <cell r="BB1255">
            <v>8.605753000000016E-2</v>
          </cell>
          <cell r="BC1255">
            <v>0</v>
          </cell>
          <cell r="BD1255">
            <v>0</v>
          </cell>
          <cell r="BE1255">
            <v>-42.417744770005811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-19.276970369997798</v>
          </cell>
          <cell r="BM1255">
            <v>-38.641765390000728</v>
          </cell>
          <cell r="BN1255">
            <v>0</v>
          </cell>
          <cell r="BO1255">
            <v>0</v>
          </cell>
          <cell r="BP1255">
            <v>65.531866510000327</v>
          </cell>
          <cell r="BQ1255">
            <v>-50.030875520002155</v>
          </cell>
          <cell r="BR1255">
            <v>887.10238257999663</v>
          </cell>
          <cell r="BS1255">
            <v>0</v>
          </cell>
          <cell r="BT1255">
            <v>-77.519845900001201</v>
          </cell>
          <cell r="BU1255">
            <v>0</v>
          </cell>
          <cell r="BV1255">
            <v>34.827079149999918</v>
          </cell>
          <cell r="BW1255">
            <v>12.33380643000001</v>
          </cell>
          <cell r="BX1255">
            <v>0</v>
          </cell>
          <cell r="BY1255">
            <v>-1.7850435499999548</v>
          </cell>
          <cell r="BZ1255">
            <v>-157.08058639999945</v>
          </cell>
          <cell r="CA1255">
            <v>87.09690498000009</v>
          </cell>
          <cell r="CB1255">
            <v>989.22268262999978</v>
          </cell>
          <cell r="CC1255">
            <v>0</v>
          </cell>
          <cell r="CD1255">
            <v>7.3852400000760099E-3</v>
          </cell>
          <cell r="CE1255">
            <v>-30.27488765000453</v>
          </cell>
          <cell r="CF1255">
            <v>0</v>
          </cell>
          <cell r="CG1255">
            <v>-24.013176710000607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-1.3369695799992769</v>
          </cell>
          <cell r="CM1255">
            <v>0</v>
          </cell>
          <cell r="CN1255">
            <v>-5.7371425100004672</v>
          </cell>
          <cell r="CO1255">
            <v>0</v>
          </cell>
          <cell r="CP1255">
            <v>0.8124011499999142</v>
          </cell>
          <cell r="CQ1255">
            <v>0</v>
          </cell>
          <cell r="CR1255">
            <v>-125.58283941000263</v>
          </cell>
          <cell r="CS1255">
            <v>0</v>
          </cell>
          <cell r="CT1255">
            <v>-11.842108540000027</v>
          </cell>
          <cell r="CU1255">
            <v>0</v>
          </cell>
          <cell r="CV1255">
            <v>-29.084184599999958</v>
          </cell>
          <cell r="CW1255">
            <v>-10.031356309999865</v>
          </cell>
          <cell r="CX1255">
            <v>0</v>
          </cell>
          <cell r="CY1255">
            <v>-40.550217409999732</v>
          </cell>
          <cell r="CZ1255">
            <v>-18.92991653000081</v>
          </cell>
          <cell r="DA1255">
            <v>8.1583526300000813</v>
          </cell>
          <cell r="DB1255">
            <v>0</v>
          </cell>
          <cell r="DC1255">
            <v>0</v>
          </cell>
          <cell r="DD1255">
            <v>-23.303408650001074</v>
          </cell>
          <cell r="DE1255">
            <v>-167.05718545999844</v>
          </cell>
          <cell r="DF1255">
            <v>0</v>
          </cell>
          <cell r="DG1255">
            <v>-37.835446609999963</v>
          </cell>
          <cell r="DH1255">
            <v>-16.696293470000001</v>
          </cell>
          <cell r="DI1255">
            <v>0</v>
          </cell>
          <cell r="DJ1255">
            <v>0</v>
          </cell>
          <cell r="DK1255">
            <v>-1.6387499800000001</v>
          </cell>
          <cell r="DL1255">
            <v>-106.97907157999998</v>
          </cell>
          <cell r="DM1255">
            <v>0</v>
          </cell>
          <cell r="DN1255">
            <v>5.1435127700001431</v>
          </cell>
          <cell r="DO1255">
            <v>0</v>
          </cell>
          <cell r="DP1255">
            <v>-9.0511365899997145</v>
          </cell>
          <cell r="DQ1255">
            <v>0</v>
          </cell>
          <cell r="DR1255">
            <v>-81.385274199998094</v>
          </cell>
          <cell r="DS1255">
            <v>0</v>
          </cell>
          <cell r="DT1255">
            <v>-1.7476199000002453</v>
          </cell>
          <cell r="DU1255">
            <v>-27.439545440000003</v>
          </cell>
          <cell r="DV1255">
            <v>27.061800000000176</v>
          </cell>
          <cell r="DW1255">
            <v>-46.306501550000064</v>
          </cell>
          <cell r="DX1255">
            <v>0</v>
          </cell>
          <cell r="DY1255">
            <v>-5.3874294899999313</v>
          </cell>
          <cell r="DZ1255">
            <v>10.871472429999812</v>
          </cell>
          <cell r="EA1255">
            <v>1.0000007932831068E-8</v>
          </cell>
          <cell r="EB1255">
            <v>0</v>
          </cell>
          <cell r="EC1255">
            <v>-26.120512450000206</v>
          </cell>
          <cell r="ED1255">
            <v>-12.316937809999217</v>
          </cell>
          <cell r="EE1255">
            <v>-317.78704948999803</v>
          </cell>
          <cell r="EF1255">
            <v>-16.241321699999844</v>
          </cell>
          <cell r="EG1255">
            <v>33.541661010000098</v>
          </cell>
          <cell r="EH1255">
            <v>3.5761630000024525E-2</v>
          </cell>
          <cell r="EI1255">
            <v>0</v>
          </cell>
          <cell r="EJ1255">
            <v>0</v>
          </cell>
          <cell r="EK1255">
            <v>0</v>
          </cell>
          <cell r="EL1255">
            <v>132.31980441999985</v>
          </cell>
          <cell r="EM1255">
            <v>-395.3875438999994</v>
          </cell>
          <cell r="EN1255">
            <v>-3.9745740599998953</v>
          </cell>
          <cell r="EO1255">
            <v>-29.210329479999928</v>
          </cell>
          <cell r="EP1255">
            <v>7.5341454599997633</v>
          </cell>
          <cell r="EQ1255">
            <v>-46.404652869998245</v>
          </cell>
          <cell r="ER1255">
            <v>-179.74183879000338</v>
          </cell>
          <cell r="ES1255">
            <v>0</v>
          </cell>
          <cell r="ET1255">
            <v>-39.54349621000074</v>
          </cell>
          <cell r="EU1255">
            <v>0</v>
          </cell>
          <cell r="EV1255">
            <v>-33.541661010000098</v>
          </cell>
          <cell r="EW1255">
            <v>27.061800000000176</v>
          </cell>
          <cell r="EX1255">
            <v>-13.284913269999834</v>
          </cell>
          <cell r="EY1255">
            <v>-1.362740679999888</v>
          </cell>
          <cell r="EZ1255">
            <v>12.74228119000054</v>
          </cell>
          <cell r="FA1255">
            <v>-126.19451550999975</v>
          </cell>
          <cell r="FB1255">
            <v>0</v>
          </cell>
          <cell r="FC1255">
            <v>0</v>
          </cell>
          <cell r="FD1255">
            <v>-5.6185933000015211</v>
          </cell>
          <cell r="FE1255">
            <v>-229.11744117999478</v>
          </cell>
          <cell r="FF1255">
            <v>-5.6690428999999938</v>
          </cell>
          <cell r="FG1255">
            <v>-31.313239989999147</v>
          </cell>
          <cell r="FH1255">
            <v>11.180553669999881</v>
          </cell>
          <cell r="FI1255">
            <v>51.445291940000004</v>
          </cell>
          <cell r="FJ1255">
            <v>-55.960374620000493</v>
          </cell>
          <cell r="FK1255">
            <v>0</v>
          </cell>
          <cell r="FL1255">
            <v>16.641763840000067</v>
          </cell>
          <cell r="FM1255">
            <v>-79.898812800000087</v>
          </cell>
          <cell r="FN1255">
            <v>0</v>
          </cell>
          <cell r="FO1255">
            <v>-2.4121342200000129</v>
          </cell>
          <cell r="FP1255">
            <v>-19.939855560000979</v>
          </cell>
          <cell r="FQ1255">
            <v>-113.19159054000011</v>
          </cell>
          <cell r="FR1255">
            <v>-152.86659419000353</v>
          </cell>
          <cell r="FS1255">
            <v>0</v>
          </cell>
          <cell r="FT1255">
            <v>0</v>
          </cell>
          <cell r="FU1255">
            <v>0</v>
          </cell>
          <cell r="FV1255">
            <v>0</v>
          </cell>
          <cell r="FW1255">
            <v>0</v>
          </cell>
          <cell r="FX1255">
            <v>0</v>
          </cell>
          <cell r="FY1255">
            <v>18.959394559999964</v>
          </cell>
          <cell r="FZ1255">
            <v>-166.69450655000128</v>
          </cell>
          <cell r="GA1255">
            <v>0</v>
          </cell>
          <cell r="GB1255">
            <v>-1.9827937500000417</v>
          </cell>
          <cell r="GC1255">
            <v>-3.1486884500009182</v>
          </cell>
          <cell r="GD1255">
            <v>0</v>
          </cell>
          <cell r="GE1255">
            <v>-122.95233115000156</v>
          </cell>
          <cell r="GF1255">
            <v>0</v>
          </cell>
          <cell r="GG1255">
            <v>-12.466466550000405</v>
          </cell>
          <cell r="GH1255">
            <v>67.083322009999847</v>
          </cell>
          <cell r="GI1255">
            <v>0</v>
          </cell>
          <cell r="GJ1255">
            <v>0.83082082000001378</v>
          </cell>
          <cell r="GK1255">
            <v>0</v>
          </cell>
          <cell r="GL1255">
            <v>0</v>
          </cell>
          <cell r="GM1255">
            <v>-91.59637038999972</v>
          </cell>
          <cell r="GN1255">
            <v>0</v>
          </cell>
          <cell r="GO1255">
            <v>0</v>
          </cell>
          <cell r="GP1255">
            <v>-11.485272879999684</v>
          </cell>
          <cell r="GQ1255">
            <v>-75.318364159998964</v>
          </cell>
          <cell r="GR1255">
            <v>-184.41829128999962</v>
          </cell>
          <cell r="GS1255">
            <v>0</v>
          </cell>
          <cell r="GT1255">
            <v>-36.95664416999989</v>
          </cell>
          <cell r="GU1255">
            <v>0</v>
          </cell>
          <cell r="GV1255">
            <v>0</v>
          </cell>
          <cell r="GW1255">
            <v>0</v>
          </cell>
          <cell r="GX1255">
            <v>0</v>
          </cell>
          <cell r="GY1255">
            <v>92.095399999999927</v>
          </cell>
          <cell r="GZ1255">
            <v>-202.3146772300006</v>
          </cell>
          <cell r="HA1255">
            <v>-21.040050350000001</v>
          </cell>
          <cell r="HB1255">
            <v>0</v>
          </cell>
          <cell r="HC1255">
            <v>0</v>
          </cell>
          <cell r="HD1255">
            <v>-16.202319539999735</v>
          </cell>
          <cell r="HE1255">
            <v>-604.21221944999706</v>
          </cell>
          <cell r="HF1255">
            <v>0</v>
          </cell>
          <cell r="HG1255">
            <v>-104.09540000000015</v>
          </cell>
          <cell r="HH1255">
            <v>0</v>
          </cell>
          <cell r="HI1255">
            <v>45.009705789999771</v>
          </cell>
          <cell r="HJ1255">
            <v>0</v>
          </cell>
          <cell r="HK1255">
            <v>0</v>
          </cell>
          <cell r="HL1255">
            <v>-12.633841500000017</v>
          </cell>
          <cell r="HM1255">
            <v>-55.55306580999968</v>
          </cell>
          <cell r="HN1255">
            <v>-222.27179999000055</v>
          </cell>
          <cell r="HO1255">
            <v>0</v>
          </cell>
          <cell r="HP1255">
            <v>-60.422780360000161</v>
          </cell>
          <cell r="HQ1255">
            <v>-194.24503757999992</v>
          </cell>
          <cell r="HR1255">
            <v>-148.70841016999839</v>
          </cell>
          <cell r="HS1255">
            <v>0</v>
          </cell>
          <cell r="HT1255">
            <v>-14.942640899999788</v>
          </cell>
          <cell r="HU1255">
            <v>0</v>
          </cell>
          <cell r="HV1255">
            <v>0</v>
          </cell>
          <cell r="HW1255">
            <v>-2.8054409999981544E-2</v>
          </cell>
          <cell r="HX1255">
            <v>0</v>
          </cell>
          <cell r="HY1255">
            <v>-114.29034516000002</v>
          </cell>
          <cell r="HZ1255">
            <v>0</v>
          </cell>
          <cell r="IA1255">
            <v>0</v>
          </cell>
          <cell r="IB1255">
            <v>0</v>
          </cell>
          <cell r="IC1255">
            <v>-4.4792882600004305</v>
          </cell>
          <cell r="ID1255">
            <v>-14.968081439999878</v>
          </cell>
          <cell r="IE1255">
            <v>-520.04616772000008</v>
          </cell>
          <cell r="IF1255">
            <v>-100.61772242000006</v>
          </cell>
          <cell r="IG1255">
            <v>-1.3661361599988595</v>
          </cell>
          <cell r="IH1255">
            <v>-2.9402744700000767</v>
          </cell>
          <cell r="II1255">
            <v>5.2578073999998196</v>
          </cell>
          <cell r="IJ1255">
            <v>0</v>
          </cell>
          <cell r="IK1255">
            <v>0</v>
          </cell>
          <cell r="IL1255">
            <v>-324.74326651000013</v>
          </cell>
          <cell r="IM1255">
            <v>0</v>
          </cell>
          <cell r="IN1255">
            <v>0</v>
          </cell>
          <cell r="IO1255">
            <v>0</v>
          </cell>
          <cell r="IP1255">
            <v>-97.37173692000033</v>
          </cell>
          <cell r="IQ1255">
            <v>1.7351613600003475</v>
          </cell>
          <cell r="IR1255">
            <v>-459.56402746999811</v>
          </cell>
          <cell r="IS1255">
            <v>0</v>
          </cell>
          <cell r="IT1255">
            <v>-20.195003209999413</v>
          </cell>
          <cell r="IU1255">
            <v>-28.040201939999861</v>
          </cell>
          <cell r="IV1255">
            <v>0</v>
          </cell>
          <cell r="IW1255">
            <v>-0.8884432599999883</v>
          </cell>
          <cell r="IX1255">
            <v>0</v>
          </cell>
          <cell r="IY1255">
            <v>0</v>
          </cell>
          <cell r="IZ1255">
            <v>-136.48694593999971</v>
          </cell>
          <cell r="JA1255">
            <v>97.718309300000328</v>
          </cell>
          <cell r="JB1255">
            <v>0</v>
          </cell>
          <cell r="JC1255">
            <v>46.047675370000434</v>
          </cell>
          <cell r="JD1255">
            <v>-417.7194177900019</v>
          </cell>
          <cell r="JE1255">
            <v>-244.19808753999678</v>
          </cell>
          <cell r="JF1255">
            <v>0</v>
          </cell>
          <cell r="JG1255">
            <v>0</v>
          </cell>
          <cell r="JH1255">
            <v>0</v>
          </cell>
          <cell r="JI1255">
            <v>0</v>
          </cell>
          <cell r="JJ1255">
            <v>0</v>
          </cell>
          <cell r="JK1255">
            <v>0</v>
          </cell>
          <cell r="JL1255">
            <v>0</v>
          </cell>
          <cell r="JM1255">
            <v>-16.213626200000363</v>
          </cell>
          <cell r="JN1255">
            <v>-184.19079999999985</v>
          </cell>
          <cell r="JO1255">
            <v>-2.2830877500000497</v>
          </cell>
          <cell r="JP1255">
            <v>-5.7838222999998834</v>
          </cell>
          <cell r="JQ1255">
            <v>-35.726751289999811</v>
          </cell>
        </row>
        <row r="1256">
          <cell r="D1256" t="str">
            <v>GCV.EX.WYE._._29.DaveJohnston 1 OR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-151.32523432000016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15.824168159999772</v>
          </cell>
          <cell r="BM1256">
            <v>-72.076640889999908</v>
          </cell>
          <cell r="BN1256">
            <v>-21.546361589999378</v>
          </cell>
          <cell r="BO1256">
            <v>0</v>
          </cell>
          <cell r="BP1256">
            <v>-25.274699999999939</v>
          </cell>
          <cell r="BQ1256">
            <v>-48.251699999999801</v>
          </cell>
          <cell r="BR1256">
            <v>-9.8861192599997594</v>
          </cell>
          <cell r="BS1256">
            <v>0</v>
          </cell>
          <cell r="BT1256">
            <v>103.39650000000006</v>
          </cell>
          <cell r="BU1256">
            <v>0</v>
          </cell>
          <cell r="BV1256">
            <v>4.7656000000000063</v>
          </cell>
          <cell r="BW1256">
            <v>0</v>
          </cell>
          <cell r="BX1256">
            <v>0</v>
          </cell>
          <cell r="BY1256">
            <v>-33.189000000000078</v>
          </cell>
          <cell r="BZ1256">
            <v>-87.95586085000059</v>
          </cell>
          <cell r="CA1256">
            <v>-2.2977000000000771</v>
          </cell>
          <cell r="CB1256">
            <v>11.488500000000016</v>
          </cell>
          <cell r="CC1256">
            <v>-0.41544052999995529</v>
          </cell>
          <cell r="CD1256">
            <v>-5.678717880000022</v>
          </cell>
          <cell r="CE1256">
            <v>27.051671509998414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-2.6406199999655655E-3</v>
          </cell>
          <cell r="CK1256">
            <v>0</v>
          </cell>
          <cell r="CL1256">
            <v>19.555980000000091</v>
          </cell>
          <cell r="CM1256">
            <v>31.912500000000136</v>
          </cell>
          <cell r="CN1256">
            <v>0</v>
          </cell>
          <cell r="CO1256">
            <v>0</v>
          </cell>
          <cell r="CP1256">
            <v>-4.9364239999931669E-2</v>
          </cell>
          <cell r="CQ1256">
            <v>-24.364803629999869</v>
          </cell>
          <cell r="CR1256">
            <v>-118.35843888999807</v>
          </cell>
          <cell r="CS1256">
            <v>0</v>
          </cell>
          <cell r="CT1256">
            <v>0</v>
          </cell>
          <cell r="CU1256">
            <v>0</v>
          </cell>
          <cell r="CV1256">
            <v>1.2942322800000028</v>
          </cell>
          <cell r="CW1256">
            <v>0</v>
          </cell>
          <cell r="CX1256">
            <v>0</v>
          </cell>
          <cell r="CY1256">
            <v>-45.953999999999951</v>
          </cell>
          <cell r="CZ1256">
            <v>-67.654499999999643</v>
          </cell>
          <cell r="DA1256">
            <v>10.924913209999886</v>
          </cell>
          <cell r="DB1256">
            <v>0</v>
          </cell>
          <cell r="DC1256">
            <v>-3.1828843799999049</v>
          </cell>
          <cell r="DD1256">
            <v>-13.786200000000235</v>
          </cell>
          <cell r="DE1256">
            <v>-31.570160790000955</v>
          </cell>
          <cell r="DF1256">
            <v>0</v>
          </cell>
          <cell r="DG1256">
            <v>0</v>
          </cell>
          <cell r="DH1256">
            <v>-17.053644590000033</v>
          </cell>
          <cell r="DI1256">
            <v>0</v>
          </cell>
          <cell r="DJ1256">
            <v>0</v>
          </cell>
          <cell r="DK1256">
            <v>-3.6187903500000118</v>
          </cell>
          <cell r="DL1256">
            <v>0</v>
          </cell>
          <cell r="DM1256">
            <v>-22.977000000000089</v>
          </cell>
          <cell r="DN1256">
            <v>-5.5276787700001933</v>
          </cell>
          <cell r="DO1256">
            <v>0</v>
          </cell>
          <cell r="DP1256">
            <v>3.9332138000000896</v>
          </cell>
          <cell r="DQ1256">
            <v>13.673739119999482</v>
          </cell>
          <cell r="DR1256">
            <v>-64.211266230001456</v>
          </cell>
          <cell r="DS1256">
            <v>0</v>
          </cell>
          <cell r="DT1256">
            <v>-18.493743799999947</v>
          </cell>
          <cell r="DU1256">
            <v>0</v>
          </cell>
          <cell r="DV1256">
            <v>0</v>
          </cell>
          <cell r="DW1256">
            <v>-0.96244783000000211</v>
          </cell>
          <cell r="DX1256">
            <v>0</v>
          </cell>
          <cell r="DY1256">
            <v>-54.276818559999981</v>
          </cell>
          <cell r="DZ1256">
            <v>-16.543440000000146</v>
          </cell>
          <cell r="EA1256">
            <v>0</v>
          </cell>
          <cell r="EB1256">
            <v>0</v>
          </cell>
          <cell r="EC1256">
            <v>11.488500000000045</v>
          </cell>
          <cell r="ED1256">
            <v>14.576683959999627</v>
          </cell>
          <cell r="EE1256">
            <v>62.108151869999347</v>
          </cell>
          <cell r="EF1256">
            <v>0</v>
          </cell>
          <cell r="EG1256">
            <v>8.6621546999997463</v>
          </cell>
          <cell r="EH1256">
            <v>0</v>
          </cell>
          <cell r="EI1256">
            <v>0</v>
          </cell>
          <cell r="EJ1256">
            <v>-2.2488487100000043</v>
          </cell>
          <cell r="EK1256">
            <v>0</v>
          </cell>
          <cell r="EL1256">
            <v>12.693287629999986</v>
          </cell>
          <cell r="EM1256">
            <v>0</v>
          </cell>
          <cell r="EN1256">
            <v>43.995075040000074</v>
          </cell>
          <cell r="EO1256">
            <v>0</v>
          </cell>
          <cell r="EP1256">
            <v>-0.99351679000005788</v>
          </cell>
          <cell r="EQ1256">
            <v>0</v>
          </cell>
          <cell r="ER1256">
            <v>-12.67295089000072</v>
          </cell>
          <cell r="ES1256">
            <v>22.976999999999975</v>
          </cell>
          <cell r="ET1256">
            <v>-0.95626276999973925</v>
          </cell>
          <cell r="EU1256">
            <v>0</v>
          </cell>
          <cell r="EV1256">
            <v>-20.723987840000063</v>
          </cell>
          <cell r="EW1256">
            <v>0</v>
          </cell>
          <cell r="EX1256">
            <v>-11.488500000000045</v>
          </cell>
          <cell r="EY1256">
            <v>0</v>
          </cell>
          <cell r="EZ1256">
            <v>-15.969398339999771</v>
          </cell>
          <cell r="FA1256">
            <v>-8.9423710600001414</v>
          </cell>
          <cell r="FB1256">
            <v>0</v>
          </cell>
          <cell r="FC1256">
            <v>55.144800000000032</v>
          </cell>
          <cell r="FD1256">
            <v>-32.714230880000287</v>
          </cell>
          <cell r="FE1256">
            <v>-142.90303614000004</v>
          </cell>
          <cell r="FF1256">
            <v>0</v>
          </cell>
          <cell r="FG1256">
            <v>-16.227544269999726</v>
          </cell>
          <cell r="FH1256">
            <v>0</v>
          </cell>
          <cell r="FI1256">
            <v>22.977000000000004</v>
          </cell>
          <cell r="FJ1256">
            <v>-20.09323384999999</v>
          </cell>
          <cell r="FK1256">
            <v>0</v>
          </cell>
          <cell r="FL1256">
            <v>-20.066944879999994</v>
          </cell>
          <cell r="FM1256">
            <v>-44.50705327000037</v>
          </cell>
          <cell r="FN1256">
            <v>-22.466399999999794</v>
          </cell>
          <cell r="FO1256">
            <v>2.5809696999999971</v>
          </cell>
          <cell r="FP1256">
            <v>-45.099829569999656</v>
          </cell>
          <cell r="FQ1256">
            <v>0</v>
          </cell>
          <cell r="FR1256">
            <v>-126.23670071000015</v>
          </cell>
          <cell r="FS1256">
            <v>0</v>
          </cell>
          <cell r="FT1256">
            <v>0</v>
          </cell>
          <cell r="FU1256">
            <v>0</v>
          </cell>
          <cell r="FV1256">
            <v>0</v>
          </cell>
          <cell r="FW1256">
            <v>-32.447776950000019</v>
          </cell>
          <cell r="FX1256">
            <v>0</v>
          </cell>
          <cell r="FY1256">
            <v>-25.370082999999966</v>
          </cell>
          <cell r="FZ1256">
            <v>-9.2301795900000343</v>
          </cell>
          <cell r="GA1256">
            <v>-35.598925779999945</v>
          </cell>
          <cell r="GB1256">
            <v>0</v>
          </cell>
          <cell r="GC1256">
            <v>-16.805906319999849</v>
          </cell>
          <cell r="GD1256">
            <v>-6.7838290699996833</v>
          </cell>
          <cell r="GE1256">
            <v>-47.319805389999601</v>
          </cell>
          <cell r="GF1256">
            <v>0</v>
          </cell>
          <cell r="GG1256">
            <v>-0.14901628999996319</v>
          </cell>
          <cell r="GH1256">
            <v>0</v>
          </cell>
          <cell r="GI1256">
            <v>0</v>
          </cell>
          <cell r="GJ1256">
            <v>0</v>
          </cell>
          <cell r="GK1256">
            <v>11.488499340000004</v>
          </cell>
          <cell r="GL1256">
            <v>0</v>
          </cell>
          <cell r="GM1256">
            <v>-21.450891890000094</v>
          </cell>
          <cell r="GN1256">
            <v>-25.274698560000161</v>
          </cell>
          <cell r="GO1256">
            <v>0</v>
          </cell>
          <cell r="GP1256">
            <v>-10.732757349999702</v>
          </cell>
          <cell r="GQ1256">
            <v>-1.2009406399997715</v>
          </cell>
          <cell r="GR1256">
            <v>0</v>
          </cell>
          <cell r="GS1256">
            <v>0</v>
          </cell>
          <cell r="GT1256">
            <v>0</v>
          </cell>
          <cell r="GU1256">
            <v>0</v>
          </cell>
          <cell r="GV1256">
            <v>0</v>
          </cell>
          <cell r="GW1256">
            <v>0</v>
          </cell>
          <cell r="GX1256">
            <v>0</v>
          </cell>
          <cell r="GY1256">
            <v>0</v>
          </cell>
          <cell r="GZ1256">
            <v>0</v>
          </cell>
          <cell r="HA1256">
            <v>0</v>
          </cell>
          <cell r="HB1256">
            <v>0</v>
          </cell>
          <cell r="HC1256">
            <v>0</v>
          </cell>
          <cell r="HD1256">
            <v>0</v>
          </cell>
          <cell r="HE1256">
            <v>0</v>
          </cell>
          <cell r="HF1256">
            <v>0</v>
          </cell>
          <cell r="HG1256">
            <v>0</v>
          </cell>
          <cell r="HH1256">
            <v>0</v>
          </cell>
          <cell r="HI1256">
            <v>0</v>
          </cell>
          <cell r="HJ1256">
            <v>0</v>
          </cell>
          <cell r="HK1256">
            <v>0</v>
          </cell>
          <cell r="HL1256">
            <v>0</v>
          </cell>
          <cell r="HM1256">
            <v>0</v>
          </cell>
          <cell r="HN1256">
            <v>0</v>
          </cell>
          <cell r="HO1256">
            <v>0</v>
          </cell>
          <cell r="HP1256">
            <v>0</v>
          </cell>
          <cell r="HQ1256">
            <v>0</v>
          </cell>
          <cell r="HR1256">
            <v>0</v>
          </cell>
          <cell r="HS1256">
            <v>0</v>
          </cell>
          <cell r="HT1256">
            <v>0</v>
          </cell>
          <cell r="HU1256">
            <v>0</v>
          </cell>
          <cell r="HV1256">
            <v>0</v>
          </cell>
          <cell r="HW1256">
            <v>0</v>
          </cell>
          <cell r="HX1256">
            <v>0</v>
          </cell>
          <cell r="HY1256">
            <v>0</v>
          </cell>
          <cell r="HZ1256">
            <v>0</v>
          </cell>
          <cell r="IA1256">
            <v>0</v>
          </cell>
          <cell r="IB1256">
            <v>0</v>
          </cell>
          <cell r="IC1256">
            <v>0</v>
          </cell>
          <cell r="ID1256">
            <v>0</v>
          </cell>
          <cell r="IE1256">
            <v>0</v>
          </cell>
          <cell r="IF1256">
            <v>0</v>
          </cell>
          <cell r="IG1256">
            <v>0</v>
          </cell>
          <cell r="IH1256">
            <v>0</v>
          </cell>
          <cell r="II1256">
            <v>0</v>
          </cell>
          <cell r="IJ1256">
            <v>0</v>
          </cell>
          <cell r="IK1256">
            <v>0</v>
          </cell>
          <cell r="IL1256">
            <v>0</v>
          </cell>
          <cell r="IM1256">
            <v>0</v>
          </cell>
          <cell r="IN1256">
            <v>0</v>
          </cell>
          <cell r="IO1256">
            <v>0</v>
          </cell>
          <cell r="IP1256">
            <v>0</v>
          </cell>
          <cell r="IQ1256">
            <v>0</v>
          </cell>
          <cell r="IR1256">
            <v>0</v>
          </cell>
          <cell r="IS1256">
            <v>0</v>
          </cell>
          <cell r="IT1256">
            <v>0</v>
          </cell>
          <cell r="IU1256">
            <v>0</v>
          </cell>
          <cell r="IV1256">
            <v>0</v>
          </cell>
          <cell r="IW1256">
            <v>0</v>
          </cell>
          <cell r="IX1256">
            <v>0</v>
          </cell>
          <cell r="IY1256">
            <v>0</v>
          </cell>
          <cell r="IZ1256">
            <v>0</v>
          </cell>
          <cell r="JA1256">
            <v>0</v>
          </cell>
          <cell r="JB1256">
            <v>0</v>
          </cell>
          <cell r="JC1256">
            <v>0</v>
          </cell>
          <cell r="JD1256">
            <v>0</v>
          </cell>
          <cell r="JE1256">
            <v>0</v>
          </cell>
          <cell r="JF1256">
            <v>0</v>
          </cell>
          <cell r="JG1256">
            <v>0</v>
          </cell>
          <cell r="JH1256">
            <v>0</v>
          </cell>
          <cell r="JI1256">
            <v>0</v>
          </cell>
          <cell r="JJ1256">
            <v>0</v>
          </cell>
          <cell r="JK1256">
            <v>0</v>
          </cell>
          <cell r="JL1256">
            <v>0</v>
          </cell>
          <cell r="JM1256">
            <v>0</v>
          </cell>
          <cell r="JN1256">
            <v>0</v>
          </cell>
          <cell r="JO1256">
            <v>0</v>
          </cell>
          <cell r="JP1256">
            <v>0</v>
          </cell>
          <cell r="JQ1256">
            <v>0</v>
          </cell>
        </row>
        <row r="1257">
          <cell r="D1257" t="str">
            <v>GCV.EX.WYE._._29.DaveJohnston 2 OR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-169.23342590999891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-99.715149460000248</v>
          </cell>
          <cell r="BM1257">
            <v>-62.99354004000088</v>
          </cell>
          <cell r="BN1257">
            <v>0</v>
          </cell>
          <cell r="BO1257">
            <v>0</v>
          </cell>
          <cell r="BP1257">
            <v>0</v>
          </cell>
          <cell r="BQ1257">
            <v>-6.5247364100005143</v>
          </cell>
          <cell r="BR1257">
            <v>-139.82512365999901</v>
          </cell>
          <cell r="BS1257">
            <v>-4.2187278699999524</v>
          </cell>
          <cell r="BT1257">
            <v>-26.806499999999687</v>
          </cell>
          <cell r="BU1257">
            <v>0</v>
          </cell>
          <cell r="BV1257">
            <v>0</v>
          </cell>
          <cell r="BW1257">
            <v>-12.917887039999997</v>
          </cell>
          <cell r="BX1257">
            <v>0</v>
          </cell>
          <cell r="BY1257">
            <v>-25.274699999999939</v>
          </cell>
          <cell r="BZ1257">
            <v>-52.862525770000047</v>
          </cell>
          <cell r="CA1257">
            <v>25.274699999999712</v>
          </cell>
          <cell r="CB1257">
            <v>-27.061800000000062</v>
          </cell>
          <cell r="CC1257">
            <v>0</v>
          </cell>
          <cell r="CD1257">
            <v>-15.957682979999845</v>
          </cell>
          <cell r="CE1257">
            <v>33.428926620001221</v>
          </cell>
          <cell r="CF1257">
            <v>0</v>
          </cell>
          <cell r="CG1257">
            <v>27.191947499999969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-0.13538750999987315</v>
          </cell>
          <cell r="CN1257">
            <v>6.3723666299999877</v>
          </cell>
          <cell r="CO1257">
            <v>0</v>
          </cell>
          <cell r="CP1257">
            <v>0</v>
          </cell>
          <cell r="CQ1257">
            <v>0</v>
          </cell>
          <cell r="CR1257">
            <v>-69.025678220001282</v>
          </cell>
          <cell r="CS1257">
            <v>0</v>
          </cell>
          <cell r="CT1257">
            <v>-21.435086820000151</v>
          </cell>
          <cell r="CU1257">
            <v>0</v>
          </cell>
          <cell r="CV1257">
            <v>-12.917966320000033</v>
          </cell>
          <cell r="CW1257">
            <v>-9.6028235399999176</v>
          </cell>
          <cell r="CX1257">
            <v>0</v>
          </cell>
          <cell r="CY1257">
            <v>9.8545799999999417</v>
          </cell>
          <cell r="CZ1257">
            <v>-4.210469760000251</v>
          </cell>
          <cell r="DA1257">
            <v>-45.138857009999924</v>
          </cell>
          <cell r="DB1257">
            <v>0</v>
          </cell>
          <cell r="DC1257">
            <v>-11.488500000000158</v>
          </cell>
          <cell r="DD1257">
            <v>25.913445229999979</v>
          </cell>
          <cell r="DE1257">
            <v>-42.251958759998161</v>
          </cell>
          <cell r="DF1257">
            <v>0</v>
          </cell>
          <cell r="DG1257">
            <v>0</v>
          </cell>
          <cell r="DH1257">
            <v>-14.598316820000036</v>
          </cell>
          <cell r="DI1257">
            <v>0</v>
          </cell>
          <cell r="DJ1257">
            <v>3.2560498700000835</v>
          </cell>
          <cell r="DK1257">
            <v>0</v>
          </cell>
          <cell r="DL1257">
            <v>-24.713994529999923</v>
          </cell>
          <cell r="DM1257">
            <v>-6.1956972799998766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-142.26349067000046</v>
          </cell>
          <cell r="DS1257">
            <v>0.10588234999998747</v>
          </cell>
          <cell r="DT1257">
            <v>0</v>
          </cell>
          <cell r="DU1257">
            <v>-137.75473755999997</v>
          </cell>
          <cell r="DV1257">
            <v>-27.061800000000176</v>
          </cell>
          <cell r="DW1257">
            <v>0</v>
          </cell>
          <cell r="DX1257">
            <v>-0.44647609000001864</v>
          </cell>
          <cell r="DY1257">
            <v>-2.0752727000000277</v>
          </cell>
          <cell r="DZ1257">
            <v>0.14460320000011961</v>
          </cell>
          <cell r="EA1257">
            <v>0</v>
          </cell>
          <cell r="EB1257">
            <v>26.23491416000013</v>
          </cell>
          <cell r="EC1257">
            <v>25.65119596999989</v>
          </cell>
          <cell r="ED1257">
            <v>-27.061799999999494</v>
          </cell>
          <cell r="EE1257">
            <v>-226.11157278000064</v>
          </cell>
          <cell r="EF1257">
            <v>5.1942831300000307</v>
          </cell>
          <cell r="EG1257">
            <v>0</v>
          </cell>
          <cell r="EH1257">
            <v>0</v>
          </cell>
          <cell r="EI1257">
            <v>0</v>
          </cell>
          <cell r="EJ1257">
            <v>-16.171476659999996</v>
          </cell>
          <cell r="EK1257">
            <v>0</v>
          </cell>
          <cell r="EL1257">
            <v>78.883781509999835</v>
          </cell>
          <cell r="EM1257">
            <v>-288.48899999999992</v>
          </cell>
          <cell r="EN1257">
            <v>-4.6501797499998929</v>
          </cell>
          <cell r="EO1257">
            <v>0</v>
          </cell>
          <cell r="EP1257">
            <v>0</v>
          </cell>
          <cell r="EQ1257">
            <v>-0.87898100999973394</v>
          </cell>
          <cell r="ER1257">
            <v>-88.779921270001068</v>
          </cell>
          <cell r="ES1257">
            <v>0</v>
          </cell>
          <cell r="ET1257">
            <v>0</v>
          </cell>
          <cell r="EU1257">
            <v>100.62463049999999</v>
          </cell>
          <cell r="EV1257">
            <v>-11.488499999999931</v>
          </cell>
          <cell r="EW1257">
            <v>-27.061800000000062</v>
          </cell>
          <cell r="EX1257">
            <v>-11.488500000000045</v>
          </cell>
          <cell r="EY1257">
            <v>-9.0494348799999216</v>
          </cell>
          <cell r="EZ1257">
            <v>-8.6041818600001534</v>
          </cell>
          <cell r="FA1257">
            <v>-121.71213503000013</v>
          </cell>
          <cell r="FB1257">
            <v>0</v>
          </cell>
          <cell r="FC1257">
            <v>0</v>
          </cell>
          <cell r="FD1257">
            <v>0</v>
          </cell>
          <cell r="FE1257">
            <v>65.186344279998593</v>
          </cell>
          <cell r="FF1257">
            <v>0</v>
          </cell>
          <cell r="FG1257">
            <v>-33.015451029999667</v>
          </cell>
          <cell r="FH1257">
            <v>0</v>
          </cell>
          <cell r="FI1257">
            <v>85.032486480000017</v>
          </cell>
          <cell r="FJ1257">
            <v>88.900975570000128</v>
          </cell>
          <cell r="FK1257">
            <v>0</v>
          </cell>
          <cell r="FL1257">
            <v>-14.921194720000017</v>
          </cell>
          <cell r="FM1257">
            <v>-27.552570240000477</v>
          </cell>
          <cell r="FN1257">
            <v>0</v>
          </cell>
          <cell r="FO1257">
            <v>-0.93434639000000175</v>
          </cell>
          <cell r="FP1257">
            <v>-32.32355538999991</v>
          </cell>
          <cell r="FQ1257">
            <v>0</v>
          </cell>
          <cell r="FR1257">
            <v>-37.64547813000172</v>
          </cell>
          <cell r="FS1257">
            <v>0</v>
          </cell>
          <cell r="FT1257">
            <v>0</v>
          </cell>
          <cell r="FU1257">
            <v>0</v>
          </cell>
          <cell r="FV1257">
            <v>-3.0915049599999804</v>
          </cell>
          <cell r="FW1257">
            <v>0</v>
          </cell>
          <cell r="FX1257">
            <v>0</v>
          </cell>
          <cell r="FY1257">
            <v>2.8482942899998989</v>
          </cell>
          <cell r="FZ1257">
            <v>-25.547074560000055</v>
          </cell>
          <cell r="GA1257">
            <v>0</v>
          </cell>
          <cell r="GB1257">
            <v>0</v>
          </cell>
          <cell r="GC1257">
            <v>-11.855192899999565</v>
          </cell>
          <cell r="GD1257">
            <v>0</v>
          </cell>
          <cell r="GE1257">
            <v>-30.255698040000425</v>
          </cell>
          <cell r="GF1257">
            <v>0</v>
          </cell>
          <cell r="GG1257">
            <v>6.252564020000591</v>
          </cell>
          <cell r="GH1257">
            <v>-14.33720685000003</v>
          </cell>
          <cell r="GI1257">
            <v>-3.1374150500000155</v>
          </cell>
          <cell r="GJ1257">
            <v>-24.867131299999983</v>
          </cell>
          <cell r="GK1257">
            <v>0</v>
          </cell>
          <cell r="GL1257">
            <v>0</v>
          </cell>
          <cell r="GM1257">
            <v>8.2420265700006894</v>
          </cell>
          <cell r="GN1257">
            <v>-18.687802050000073</v>
          </cell>
          <cell r="GO1257">
            <v>-23.357342039999995</v>
          </cell>
          <cell r="GP1257">
            <v>0</v>
          </cell>
          <cell r="GQ1257">
            <v>39.636608660000093</v>
          </cell>
          <cell r="GR1257">
            <v>0</v>
          </cell>
          <cell r="GS1257">
            <v>0</v>
          </cell>
          <cell r="GT1257">
            <v>0</v>
          </cell>
          <cell r="GU1257">
            <v>0</v>
          </cell>
          <cell r="GV1257">
            <v>0</v>
          </cell>
          <cell r="GW1257">
            <v>0</v>
          </cell>
          <cell r="GX1257">
            <v>0</v>
          </cell>
          <cell r="GY1257">
            <v>0</v>
          </cell>
          <cell r="GZ1257">
            <v>0</v>
          </cell>
          <cell r="HA1257">
            <v>0</v>
          </cell>
          <cell r="HB1257">
            <v>0</v>
          </cell>
          <cell r="HC1257">
            <v>0</v>
          </cell>
          <cell r="HD1257">
            <v>0</v>
          </cell>
          <cell r="HE1257">
            <v>0</v>
          </cell>
          <cell r="HF1257">
            <v>0</v>
          </cell>
          <cell r="HG1257">
            <v>0</v>
          </cell>
          <cell r="HH1257">
            <v>0</v>
          </cell>
          <cell r="HI1257">
            <v>0</v>
          </cell>
          <cell r="HJ1257">
            <v>0</v>
          </cell>
          <cell r="HK1257">
            <v>0</v>
          </cell>
          <cell r="HL1257">
            <v>0</v>
          </cell>
          <cell r="HM1257">
            <v>0</v>
          </cell>
          <cell r="HN1257">
            <v>0</v>
          </cell>
          <cell r="HO1257">
            <v>0</v>
          </cell>
          <cell r="HP1257">
            <v>0</v>
          </cell>
          <cell r="HQ1257">
            <v>0</v>
          </cell>
          <cell r="HR1257">
            <v>0</v>
          </cell>
          <cell r="HS1257">
            <v>0</v>
          </cell>
          <cell r="HT1257">
            <v>0</v>
          </cell>
          <cell r="HU1257">
            <v>0</v>
          </cell>
          <cell r="HV1257">
            <v>0</v>
          </cell>
          <cell r="HW1257">
            <v>0</v>
          </cell>
          <cell r="HX1257">
            <v>0</v>
          </cell>
          <cell r="HY1257">
            <v>0</v>
          </cell>
          <cell r="HZ1257">
            <v>0</v>
          </cell>
          <cell r="IA1257">
            <v>0</v>
          </cell>
          <cell r="IB1257">
            <v>0</v>
          </cell>
          <cell r="IC1257">
            <v>0</v>
          </cell>
          <cell r="ID1257">
            <v>0</v>
          </cell>
          <cell r="IE1257">
            <v>0</v>
          </cell>
          <cell r="IF1257">
            <v>0</v>
          </cell>
          <cell r="IG1257">
            <v>0</v>
          </cell>
          <cell r="IH1257">
            <v>0</v>
          </cell>
          <cell r="II1257">
            <v>0</v>
          </cell>
          <cell r="IJ1257">
            <v>0</v>
          </cell>
          <cell r="IK1257">
            <v>0</v>
          </cell>
          <cell r="IL1257">
            <v>0</v>
          </cell>
          <cell r="IM1257">
            <v>0</v>
          </cell>
          <cell r="IN1257">
            <v>0</v>
          </cell>
          <cell r="IO1257">
            <v>0</v>
          </cell>
          <cell r="IP1257">
            <v>0</v>
          </cell>
          <cell r="IQ1257">
            <v>0</v>
          </cell>
          <cell r="IR1257">
            <v>0</v>
          </cell>
          <cell r="IS1257">
            <v>0</v>
          </cell>
          <cell r="IT1257">
            <v>0</v>
          </cell>
          <cell r="IU1257">
            <v>0</v>
          </cell>
          <cell r="IV1257">
            <v>0</v>
          </cell>
          <cell r="IW1257">
            <v>0</v>
          </cell>
          <cell r="IX1257">
            <v>0</v>
          </cell>
          <cell r="IY1257">
            <v>0</v>
          </cell>
          <cell r="IZ1257">
            <v>0</v>
          </cell>
          <cell r="JA1257">
            <v>0</v>
          </cell>
          <cell r="JB1257">
            <v>0</v>
          </cell>
          <cell r="JC1257">
            <v>0</v>
          </cell>
          <cell r="JD1257">
            <v>0</v>
          </cell>
          <cell r="JE1257">
            <v>0</v>
          </cell>
          <cell r="JF1257">
            <v>0</v>
          </cell>
          <cell r="JG1257">
            <v>0</v>
          </cell>
          <cell r="JH1257">
            <v>0</v>
          </cell>
          <cell r="JI1257">
            <v>0</v>
          </cell>
          <cell r="JJ1257">
            <v>0</v>
          </cell>
          <cell r="JK1257">
            <v>0</v>
          </cell>
          <cell r="JL1257">
            <v>0</v>
          </cell>
          <cell r="JM1257">
            <v>0</v>
          </cell>
          <cell r="JN1257">
            <v>0</v>
          </cell>
          <cell r="JO1257">
            <v>0</v>
          </cell>
          <cell r="JP1257">
            <v>0</v>
          </cell>
          <cell r="JQ1257">
            <v>0</v>
          </cell>
        </row>
        <row r="1258">
          <cell r="D1258" t="str">
            <v>GCV.EX.BDG._._30.JimBridger 3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-0.20248404999999536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-3.441407000000396E-2</v>
          </cell>
          <cell r="CA1258">
            <v>-0.17099624999999907</v>
          </cell>
          <cell r="CB1258">
            <v>0</v>
          </cell>
          <cell r="CC1258">
            <v>2.9262700000001196E-3</v>
          </cell>
          <cell r="CD1258">
            <v>0</v>
          </cell>
          <cell r="CE1258">
            <v>-2.5025709999994206E-2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-2.5025710000000423E-2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-0.28212829999999656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-0.24569624000000001</v>
          </cell>
          <cell r="CX1258">
            <v>0</v>
          </cell>
          <cell r="CY1258">
            <v>-3.2160199999990979E-3</v>
          </cell>
          <cell r="CZ1258">
            <v>0</v>
          </cell>
          <cell r="DA1258">
            <v>0</v>
          </cell>
          <cell r="DB1258">
            <v>0</v>
          </cell>
          <cell r="DC1258">
            <v>-3.3216039999999225E-2</v>
          </cell>
          <cell r="DD1258">
            <v>0</v>
          </cell>
          <cell r="DE1258">
            <v>-0.82338071000000213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6.9057799999994174E-3</v>
          </cell>
          <cell r="DK1258">
            <v>0</v>
          </cell>
          <cell r="DL1258">
            <v>-1.6884760000000831E-2</v>
          </cell>
          <cell r="DM1258">
            <v>-0.91892164000000243</v>
          </cell>
          <cell r="DN1258">
            <v>0.10551990999999994</v>
          </cell>
          <cell r="DO1258">
            <v>0</v>
          </cell>
          <cell r="DP1258">
            <v>0</v>
          </cell>
          <cell r="DQ1258">
            <v>0</v>
          </cell>
          <cell r="DR1258">
            <v>-0.17042091999999798</v>
          </cell>
          <cell r="DS1258">
            <v>0</v>
          </cell>
          <cell r="DT1258">
            <v>-9.3899999999998762E-2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-2.0666599999999313E-2</v>
          </cell>
          <cell r="DZ1258">
            <v>0</v>
          </cell>
          <cell r="EA1258">
            <v>-2.0666600000000201E-2</v>
          </cell>
          <cell r="EB1258">
            <v>0</v>
          </cell>
          <cell r="EC1258">
            <v>0</v>
          </cell>
          <cell r="ED1258">
            <v>-3.51877199999997E-2</v>
          </cell>
          <cell r="EE1258">
            <v>-0.58096175000000017</v>
          </cell>
          <cell r="EF1258">
            <v>0</v>
          </cell>
          <cell r="EG1258">
            <v>0</v>
          </cell>
          <cell r="EH1258">
            <v>0</v>
          </cell>
          <cell r="EI1258">
            <v>-1.7150940000000503E-2</v>
          </cell>
          <cell r="EJ1258">
            <v>-0.11255018000000039</v>
          </cell>
          <cell r="EK1258">
            <v>0</v>
          </cell>
          <cell r="EL1258">
            <v>0</v>
          </cell>
          <cell r="EM1258">
            <v>-0.45044072000000135</v>
          </cell>
          <cell r="EN1258">
            <v>-8.1991000000058989E-4</v>
          </cell>
          <cell r="EO1258">
            <v>0</v>
          </cell>
          <cell r="EP1258">
            <v>0</v>
          </cell>
          <cell r="EQ1258">
            <v>0</v>
          </cell>
          <cell r="ER1258">
            <v>-1.0217760000017506E-2</v>
          </cell>
          <cell r="ES1258">
            <v>0</v>
          </cell>
          <cell r="ET1258">
            <v>-1.6884759999999943E-2</v>
          </cell>
          <cell r="EU1258">
            <v>6.8403759999999814E-2</v>
          </cell>
          <cell r="EV1258">
            <v>0</v>
          </cell>
          <cell r="EW1258">
            <v>0</v>
          </cell>
          <cell r="EX1258">
            <v>-7.3093730000000079E-2</v>
          </cell>
          <cell r="EY1258">
            <v>0</v>
          </cell>
          <cell r="EZ1258">
            <v>-1.6884760000003496E-2</v>
          </cell>
          <cell r="FA1258">
            <v>2.8241729999999521E-2</v>
          </cell>
          <cell r="FB1258">
            <v>0</v>
          </cell>
          <cell r="FC1258">
            <v>0</v>
          </cell>
          <cell r="FD1258">
            <v>0</v>
          </cell>
          <cell r="FE1258">
            <v>-3.7714439999987803E-2</v>
          </cell>
          <cell r="FF1258">
            <v>0</v>
          </cell>
          <cell r="FG1258">
            <v>0</v>
          </cell>
          <cell r="FH1258">
            <v>0</v>
          </cell>
          <cell r="FI1258">
            <v>8.5288519999999757E-2</v>
          </cell>
          <cell r="FJ1258">
            <v>0</v>
          </cell>
          <cell r="FK1258">
            <v>0</v>
          </cell>
          <cell r="FL1258">
            <v>0</v>
          </cell>
          <cell r="FM1258">
            <v>-5.4599199999998405E-2</v>
          </cell>
          <cell r="FN1258">
            <v>-6.8403760000000702E-2</v>
          </cell>
          <cell r="FO1258">
            <v>0</v>
          </cell>
          <cell r="FP1258">
            <v>0</v>
          </cell>
          <cell r="FQ1258">
            <v>0</v>
          </cell>
          <cell r="FR1258">
            <v>-0.29119834000000822</v>
          </cell>
          <cell r="FS1258">
            <v>0</v>
          </cell>
          <cell r="FT1258">
            <v>0</v>
          </cell>
          <cell r="FU1258">
            <v>0</v>
          </cell>
          <cell r="FV1258">
            <v>0</v>
          </cell>
          <cell r="FW1258">
            <v>-5.4599199999999737E-2</v>
          </cell>
          <cell r="FX1258">
            <v>0</v>
          </cell>
          <cell r="FY1258">
            <v>-0.11823040000000162</v>
          </cell>
          <cell r="FZ1258">
            <v>-0.11836873999999931</v>
          </cell>
          <cell r="GA1258">
            <v>0</v>
          </cell>
          <cell r="GB1258">
            <v>0</v>
          </cell>
          <cell r="GC1258">
            <v>0</v>
          </cell>
          <cell r="GD1258">
            <v>0</v>
          </cell>
          <cell r="GE1258">
            <v>0.13019623999998942</v>
          </cell>
          <cell r="GF1258">
            <v>0</v>
          </cell>
          <cell r="GG1258">
            <v>0</v>
          </cell>
          <cell r="GH1258">
            <v>0.4079999999999977</v>
          </cell>
          <cell r="GI1258">
            <v>0</v>
          </cell>
          <cell r="GJ1258">
            <v>0</v>
          </cell>
          <cell r="GK1258">
            <v>0</v>
          </cell>
          <cell r="GL1258">
            <v>-0.42550144999999961</v>
          </cell>
          <cell r="GM1258">
            <v>0</v>
          </cell>
          <cell r="GN1258">
            <v>-0.73290000000000033</v>
          </cell>
          <cell r="GO1258">
            <v>0</v>
          </cell>
          <cell r="GP1258">
            <v>0</v>
          </cell>
          <cell r="GQ1258">
            <v>0.88059769000000188</v>
          </cell>
          <cell r="GR1258">
            <v>-0.14576621999999873</v>
          </cell>
          <cell r="GS1258">
            <v>0</v>
          </cell>
          <cell r="GT1258">
            <v>-3.3216039999999225E-2</v>
          </cell>
          <cell r="GU1258">
            <v>0</v>
          </cell>
          <cell r="GV1258">
            <v>-4.8426860000000072E-2</v>
          </cell>
          <cell r="GW1258">
            <v>-6.4123320000000095E-2</v>
          </cell>
          <cell r="GX1258">
            <v>0</v>
          </cell>
          <cell r="GY1258">
            <v>0</v>
          </cell>
          <cell r="GZ1258">
            <v>0</v>
          </cell>
          <cell r="HA1258">
            <v>0</v>
          </cell>
          <cell r="HB1258">
            <v>0</v>
          </cell>
          <cell r="HC1258">
            <v>0</v>
          </cell>
          <cell r="HD1258">
            <v>0</v>
          </cell>
          <cell r="HE1258">
            <v>0.3288559599999985</v>
          </cell>
          <cell r="HF1258">
            <v>0.32885596000000006</v>
          </cell>
          <cell r="HG1258">
            <v>0</v>
          </cell>
          <cell r="HH1258">
            <v>0</v>
          </cell>
          <cell r="HI1258">
            <v>0</v>
          </cell>
          <cell r="HJ1258">
            <v>0</v>
          </cell>
          <cell r="HK1258">
            <v>0</v>
          </cell>
          <cell r="HL1258">
            <v>0</v>
          </cell>
          <cell r="HM1258">
            <v>0</v>
          </cell>
          <cell r="HN1258">
            <v>0</v>
          </cell>
          <cell r="HO1258">
            <v>0</v>
          </cell>
          <cell r="HP1258">
            <v>0</v>
          </cell>
          <cell r="HQ1258">
            <v>0</v>
          </cell>
          <cell r="HR1258">
            <v>-0.34675126000000489</v>
          </cell>
          <cell r="HS1258">
            <v>0</v>
          </cell>
          <cell r="HT1258">
            <v>0</v>
          </cell>
          <cell r="HU1258">
            <v>0</v>
          </cell>
          <cell r="HV1258">
            <v>0</v>
          </cell>
          <cell r="HW1258">
            <v>0.23989199000000005</v>
          </cell>
          <cell r="HX1258">
            <v>0</v>
          </cell>
          <cell r="HY1258">
            <v>0</v>
          </cell>
          <cell r="HZ1258">
            <v>0</v>
          </cell>
          <cell r="IA1258">
            <v>-0.58664325000000006</v>
          </cell>
          <cell r="IB1258">
            <v>0</v>
          </cell>
          <cell r="IC1258">
            <v>0</v>
          </cell>
          <cell r="ID1258">
            <v>0</v>
          </cell>
          <cell r="IE1258">
            <v>-0.19407932999999389</v>
          </cell>
          <cell r="IF1258">
            <v>0</v>
          </cell>
          <cell r="IG1258">
            <v>0</v>
          </cell>
          <cell r="IH1258">
            <v>0</v>
          </cell>
          <cell r="II1258">
            <v>0</v>
          </cell>
          <cell r="IJ1258">
            <v>0</v>
          </cell>
          <cell r="IK1258">
            <v>0</v>
          </cell>
          <cell r="IL1258">
            <v>0</v>
          </cell>
          <cell r="IM1258">
            <v>-0.1016198000000017</v>
          </cell>
          <cell r="IN1258">
            <v>0</v>
          </cell>
          <cell r="IO1258">
            <v>0</v>
          </cell>
          <cell r="IP1258">
            <v>0</v>
          </cell>
          <cell r="IQ1258">
            <v>-9.2459529999997514E-2</v>
          </cell>
          <cell r="IR1258">
            <v>-0.47560225000000855</v>
          </cell>
          <cell r="IS1258">
            <v>0</v>
          </cell>
          <cell r="IT1258">
            <v>-0.32080145000000115</v>
          </cell>
          <cell r="IU1258">
            <v>0</v>
          </cell>
          <cell r="IV1258">
            <v>0</v>
          </cell>
          <cell r="IW1258">
            <v>0</v>
          </cell>
          <cell r="IX1258">
            <v>0</v>
          </cell>
          <cell r="IY1258">
            <v>-0.10469999999999935</v>
          </cell>
          <cell r="IZ1258">
            <v>-5.0100800000002721E-2</v>
          </cell>
          <cell r="JA1258">
            <v>0</v>
          </cell>
          <cell r="JB1258">
            <v>0</v>
          </cell>
          <cell r="JC1258">
            <v>0</v>
          </cell>
          <cell r="JD1258">
            <v>0</v>
          </cell>
          <cell r="JE1258">
            <v>1.378936149999987</v>
          </cell>
          <cell r="JF1258">
            <v>0</v>
          </cell>
          <cell r="JG1258">
            <v>0.4617976800000001</v>
          </cell>
          <cell r="JH1258">
            <v>0</v>
          </cell>
          <cell r="JI1258">
            <v>0</v>
          </cell>
          <cell r="JJ1258">
            <v>0</v>
          </cell>
          <cell r="JK1258">
            <v>0</v>
          </cell>
          <cell r="JL1258">
            <v>-0.32080144999999938</v>
          </cell>
          <cell r="JM1258">
            <v>1.334585409999999</v>
          </cell>
          <cell r="JN1258">
            <v>-0.10469999999999935</v>
          </cell>
          <cell r="JO1258">
            <v>0</v>
          </cell>
          <cell r="JP1258">
            <v>0</v>
          </cell>
          <cell r="JQ1258">
            <v>8.0545100000009029E-3</v>
          </cell>
        </row>
        <row r="1259">
          <cell r="D1259" t="str">
            <v>GCV.EX.BDG._._30.JimBridger 4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3.0506190000011202E-2</v>
          </cell>
          <cell r="BS1259">
            <v>0</v>
          </cell>
          <cell r="BT1259">
            <v>-2.8552699999999653E-2</v>
          </cell>
          <cell r="BU1259">
            <v>0</v>
          </cell>
          <cell r="BV1259">
            <v>0.10529999999999973</v>
          </cell>
          <cell r="BW1259">
            <v>0</v>
          </cell>
          <cell r="BX1259">
            <v>0</v>
          </cell>
          <cell r="BY1259">
            <v>0</v>
          </cell>
          <cell r="BZ1259">
            <v>-3.5610559999994962E-2</v>
          </cell>
          <cell r="CA1259">
            <v>-1.0630550000000127E-2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-0.46094605999999771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-1.5644259999998411E-2</v>
          </cell>
          <cell r="DA1259">
            <v>-0.4453017999999993</v>
          </cell>
          <cell r="DB1259">
            <v>0</v>
          </cell>
          <cell r="DC1259">
            <v>0</v>
          </cell>
          <cell r="DD1259">
            <v>0</v>
          </cell>
          <cell r="DE1259">
            <v>-0.12056033999999727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-4.200071999999988E-2</v>
          </cell>
          <cell r="DK1259">
            <v>0</v>
          </cell>
          <cell r="DL1259">
            <v>0</v>
          </cell>
          <cell r="DM1259">
            <v>-7.2538500000000283E-2</v>
          </cell>
          <cell r="DN1259">
            <v>-6.0211199999997689E-3</v>
          </cell>
          <cell r="DO1259">
            <v>0</v>
          </cell>
          <cell r="DP1259">
            <v>0</v>
          </cell>
          <cell r="DQ1259">
            <v>0</v>
          </cell>
          <cell r="DR1259">
            <v>-6.1816460000002849E-2</v>
          </cell>
          <cell r="DS1259">
            <v>0</v>
          </cell>
          <cell r="DT1259">
            <v>-3.400431000000026E-2</v>
          </cell>
          <cell r="DU1259">
            <v>0.10530000000000062</v>
          </cell>
          <cell r="DV1259">
            <v>-1.0800000000001475E-2</v>
          </cell>
          <cell r="DW1259">
            <v>-7.2538500000000283E-2</v>
          </cell>
          <cell r="DX1259">
            <v>-4.9773650000000558E-2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-0.82248420000000522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-4.9773639999999952E-2</v>
          </cell>
          <cell r="EL1259">
            <v>0</v>
          </cell>
          <cell r="EM1259">
            <v>-0.77271056000000371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-5.1250069999994707E-2</v>
          </cell>
          <cell r="ES1259">
            <v>0</v>
          </cell>
          <cell r="ET1259">
            <v>0</v>
          </cell>
          <cell r="EU1259">
            <v>7.2538499999999395E-2</v>
          </cell>
          <cell r="EV1259">
            <v>-1.963154999999972E-2</v>
          </cell>
          <cell r="EW1259">
            <v>0</v>
          </cell>
          <cell r="EX1259">
            <v>2.4101800000000007E-2</v>
          </cell>
          <cell r="EY1259">
            <v>0</v>
          </cell>
          <cell r="EZ1259">
            <v>-7.421363999999997E-2</v>
          </cell>
          <cell r="FA1259">
            <v>-5.4045179999997472E-2</v>
          </cell>
          <cell r="FB1259">
            <v>0</v>
          </cell>
          <cell r="FC1259">
            <v>0</v>
          </cell>
          <cell r="FD1259">
            <v>0</v>
          </cell>
          <cell r="FE1259">
            <v>-0.21059999999999945</v>
          </cell>
          <cell r="FF1259">
            <v>0</v>
          </cell>
          <cell r="FG1259">
            <v>0</v>
          </cell>
          <cell r="FH1259">
            <v>0</v>
          </cell>
          <cell r="FI1259">
            <v>0</v>
          </cell>
          <cell r="FJ1259">
            <v>0</v>
          </cell>
          <cell r="FK1259">
            <v>0.10530000000000006</v>
          </cell>
          <cell r="FL1259">
            <v>0</v>
          </cell>
          <cell r="FM1259">
            <v>0</v>
          </cell>
          <cell r="FN1259">
            <v>-0.31589999999999918</v>
          </cell>
          <cell r="FO1259">
            <v>0</v>
          </cell>
          <cell r="FP1259">
            <v>0</v>
          </cell>
          <cell r="FQ1259">
            <v>0</v>
          </cell>
          <cell r="FR1259">
            <v>0.29941192999999089</v>
          </cell>
          <cell r="FS1259">
            <v>0</v>
          </cell>
          <cell r="FT1259">
            <v>0</v>
          </cell>
          <cell r="FU1259">
            <v>0</v>
          </cell>
          <cell r="FV1259">
            <v>0</v>
          </cell>
          <cell r="FW1259">
            <v>0</v>
          </cell>
          <cell r="FX1259">
            <v>0</v>
          </cell>
          <cell r="FY1259">
            <v>0</v>
          </cell>
          <cell r="FZ1259">
            <v>0.29941192999999799</v>
          </cell>
          <cell r="GA1259">
            <v>0</v>
          </cell>
          <cell r="GB1259">
            <v>0</v>
          </cell>
          <cell r="GC1259">
            <v>0</v>
          </cell>
          <cell r="GD1259">
            <v>0</v>
          </cell>
          <cell r="GE1259">
            <v>-5.4045180000002802E-2</v>
          </cell>
          <cell r="GF1259">
            <v>0</v>
          </cell>
          <cell r="GG1259">
            <v>0</v>
          </cell>
          <cell r="GH1259">
            <v>0</v>
          </cell>
          <cell r="GI1259">
            <v>0</v>
          </cell>
          <cell r="GJ1259">
            <v>0</v>
          </cell>
          <cell r="GK1259">
            <v>0</v>
          </cell>
          <cell r="GL1259">
            <v>0</v>
          </cell>
          <cell r="GM1259">
            <v>0</v>
          </cell>
          <cell r="GN1259">
            <v>-5.4045179999999249E-2</v>
          </cell>
          <cell r="GO1259">
            <v>0</v>
          </cell>
          <cell r="GP1259">
            <v>0</v>
          </cell>
          <cell r="GQ1259">
            <v>0</v>
          </cell>
          <cell r="GR1259">
            <v>-6.942760000001158E-2</v>
          </cell>
          <cell r="GS1259">
            <v>0</v>
          </cell>
          <cell r="GT1259">
            <v>-1.2924600000001618E-2</v>
          </cell>
          <cell r="GU1259">
            <v>0</v>
          </cell>
          <cell r="GV1259">
            <v>0</v>
          </cell>
          <cell r="GW1259">
            <v>0</v>
          </cell>
          <cell r="GX1259">
            <v>-6.3960000000000017E-2</v>
          </cell>
          <cell r="GY1259">
            <v>0</v>
          </cell>
          <cell r="GZ1259">
            <v>7.4569999999987147E-3</v>
          </cell>
          <cell r="HA1259">
            <v>0</v>
          </cell>
          <cell r="HB1259">
            <v>0</v>
          </cell>
          <cell r="HC1259">
            <v>0</v>
          </cell>
          <cell r="HD1259">
            <v>0</v>
          </cell>
          <cell r="HE1259">
            <v>0.56997245999998825</v>
          </cell>
          <cell r="HF1259">
            <v>0.10821513000000005</v>
          </cell>
          <cell r="HG1259">
            <v>0</v>
          </cell>
          <cell r="HH1259">
            <v>0</v>
          </cell>
          <cell r="HI1259">
            <v>0</v>
          </cell>
          <cell r="HJ1259">
            <v>0</v>
          </cell>
          <cell r="HK1259">
            <v>0</v>
          </cell>
          <cell r="HL1259">
            <v>0</v>
          </cell>
          <cell r="HM1259">
            <v>0.27576149999999799</v>
          </cell>
          <cell r="HN1259">
            <v>-3.2400000000000873E-2</v>
          </cell>
          <cell r="HO1259">
            <v>0</v>
          </cell>
          <cell r="HP1259">
            <v>0.2183958300000004</v>
          </cell>
          <cell r="HQ1259">
            <v>0</v>
          </cell>
          <cell r="HR1259">
            <v>-0.6661157499999959</v>
          </cell>
          <cell r="HS1259">
            <v>0</v>
          </cell>
          <cell r="HT1259">
            <v>0</v>
          </cell>
          <cell r="HU1259">
            <v>0</v>
          </cell>
          <cell r="HV1259">
            <v>0</v>
          </cell>
          <cell r="HW1259">
            <v>-0.32326489000000036</v>
          </cell>
          <cell r="HX1259">
            <v>0</v>
          </cell>
          <cell r="HY1259">
            <v>0</v>
          </cell>
          <cell r="HZ1259">
            <v>-7.2538499999998507E-2</v>
          </cell>
          <cell r="IA1259">
            <v>-0.27031236000000014</v>
          </cell>
          <cell r="IB1259">
            <v>0</v>
          </cell>
          <cell r="IC1259">
            <v>0</v>
          </cell>
          <cell r="ID1259">
            <v>0</v>
          </cell>
          <cell r="IE1259">
            <v>-0.26464518000000226</v>
          </cell>
          <cell r="IF1259">
            <v>0</v>
          </cell>
          <cell r="IG1259">
            <v>-0.26464518000000226</v>
          </cell>
          <cell r="IH1259">
            <v>0</v>
          </cell>
          <cell r="II1259">
            <v>0</v>
          </cell>
          <cell r="IJ1259">
            <v>0</v>
          </cell>
          <cell r="IK1259">
            <v>0</v>
          </cell>
          <cell r="IL1259">
            <v>0</v>
          </cell>
          <cell r="IM1259">
            <v>0</v>
          </cell>
          <cell r="IN1259">
            <v>0</v>
          </cell>
          <cell r="IO1259">
            <v>0</v>
          </cell>
          <cell r="IP1259">
            <v>0</v>
          </cell>
          <cell r="IQ1259">
            <v>0</v>
          </cell>
          <cell r="IR1259">
            <v>-0.3497696000000019</v>
          </cell>
          <cell r="IS1259">
            <v>0</v>
          </cell>
          <cell r="IT1259">
            <v>-0.28804161999999955</v>
          </cell>
          <cell r="IU1259">
            <v>0</v>
          </cell>
          <cell r="IV1259">
            <v>-0.11236023000000017</v>
          </cell>
          <cell r="IW1259">
            <v>0</v>
          </cell>
          <cell r="IX1259">
            <v>0</v>
          </cell>
          <cell r="IY1259">
            <v>0</v>
          </cell>
          <cell r="IZ1259">
            <v>5.0632250000003154E-2</v>
          </cell>
          <cell r="JA1259">
            <v>0</v>
          </cell>
          <cell r="JB1259">
            <v>0</v>
          </cell>
          <cell r="JC1259">
            <v>0</v>
          </cell>
          <cell r="JD1259">
            <v>0</v>
          </cell>
          <cell r="JE1259">
            <v>2.0711347000000018</v>
          </cell>
          <cell r="JF1259">
            <v>0</v>
          </cell>
          <cell r="JG1259">
            <v>0.85842459000000026</v>
          </cell>
          <cell r="JH1259">
            <v>0.81142146000000004</v>
          </cell>
          <cell r="JI1259">
            <v>0</v>
          </cell>
          <cell r="JJ1259">
            <v>0</v>
          </cell>
          <cell r="JK1259">
            <v>0</v>
          </cell>
          <cell r="JL1259">
            <v>0</v>
          </cell>
          <cell r="JM1259">
            <v>0.32293951000000121</v>
          </cell>
          <cell r="JN1259">
            <v>7.8349140000000261E-2</v>
          </cell>
          <cell r="JO1259">
            <v>0</v>
          </cell>
          <cell r="JP1259">
            <v>0</v>
          </cell>
          <cell r="JQ1259">
            <v>0</v>
          </cell>
        </row>
        <row r="1260">
          <cell r="D1260" t="str">
            <v>GCV.EX.UTS._._30.Hunter 1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  <cell r="FA1260">
            <v>0</v>
          </cell>
          <cell r="FB1260">
            <v>0</v>
          </cell>
          <cell r="FC1260">
            <v>0</v>
          </cell>
          <cell r="FD1260">
            <v>0</v>
          </cell>
          <cell r="FE1260">
            <v>0</v>
          </cell>
          <cell r="FF1260">
            <v>0</v>
          </cell>
          <cell r="FG1260">
            <v>0</v>
          </cell>
          <cell r="FH1260">
            <v>0</v>
          </cell>
          <cell r="FI1260">
            <v>0</v>
          </cell>
          <cell r="FJ1260">
            <v>0</v>
          </cell>
          <cell r="FK1260">
            <v>0</v>
          </cell>
          <cell r="FL1260">
            <v>0</v>
          </cell>
          <cell r="FM1260">
            <v>0</v>
          </cell>
          <cell r="FN1260">
            <v>0</v>
          </cell>
          <cell r="FO1260">
            <v>0</v>
          </cell>
          <cell r="FP1260">
            <v>0</v>
          </cell>
          <cell r="FQ1260">
            <v>0</v>
          </cell>
          <cell r="FR1260">
            <v>0</v>
          </cell>
          <cell r="FS1260">
            <v>0</v>
          </cell>
          <cell r="FT1260">
            <v>0</v>
          </cell>
          <cell r="FU1260">
            <v>0</v>
          </cell>
          <cell r="FV1260">
            <v>0</v>
          </cell>
          <cell r="FW1260">
            <v>0</v>
          </cell>
          <cell r="FX1260">
            <v>0</v>
          </cell>
          <cell r="FY1260">
            <v>0</v>
          </cell>
          <cell r="FZ1260">
            <v>0</v>
          </cell>
          <cell r="GA1260">
            <v>0</v>
          </cell>
          <cell r="GB1260">
            <v>0</v>
          </cell>
          <cell r="GC1260">
            <v>0</v>
          </cell>
          <cell r="GD1260">
            <v>0</v>
          </cell>
          <cell r="GE1260">
            <v>0</v>
          </cell>
          <cell r="GF1260">
            <v>0</v>
          </cell>
          <cell r="GG1260">
            <v>0</v>
          </cell>
          <cell r="GH1260">
            <v>0</v>
          </cell>
          <cell r="GI1260">
            <v>0</v>
          </cell>
          <cell r="GJ1260">
            <v>0</v>
          </cell>
          <cell r="GK1260">
            <v>0</v>
          </cell>
          <cell r="GL1260">
            <v>0</v>
          </cell>
          <cell r="GM1260">
            <v>0</v>
          </cell>
          <cell r="GN1260">
            <v>0</v>
          </cell>
          <cell r="GO1260">
            <v>0</v>
          </cell>
          <cell r="GP1260">
            <v>0</v>
          </cell>
          <cell r="GQ1260">
            <v>0</v>
          </cell>
          <cell r="GR1260">
            <v>0</v>
          </cell>
          <cell r="GS1260">
            <v>0</v>
          </cell>
          <cell r="GT1260">
            <v>0</v>
          </cell>
          <cell r="GU1260">
            <v>0</v>
          </cell>
          <cell r="GV1260">
            <v>0</v>
          </cell>
          <cell r="GW1260">
            <v>0</v>
          </cell>
          <cell r="GX1260">
            <v>0</v>
          </cell>
          <cell r="GY1260">
            <v>0</v>
          </cell>
          <cell r="GZ1260">
            <v>0</v>
          </cell>
          <cell r="HA1260">
            <v>0</v>
          </cell>
          <cell r="HB1260">
            <v>0</v>
          </cell>
          <cell r="HC1260">
            <v>0</v>
          </cell>
          <cell r="HD1260">
            <v>0</v>
          </cell>
          <cell r="HE1260">
            <v>0</v>
          </cell>
          <cell r="HF1260">
            <v>0</v>
          </cell>
          <cell r="HG1260">
            <v>0</v>
          </cell>
          <cell r="HH1260">
            <v>0</v>
          </cell>
          <cell r="HI1260">
            <v>0</v>
          </cell>
          <cell r="HJ1260">
            <v>0</v>
          </cell>
          <cell r="HK1260">
            <v>0</v>
          </cell>
          <cell r="HL1260">
            <v>0</v>
          </cell>
          <cell r="HM1260">
            <v>0</v>
          </cell>
          <cell r="HN1260">
            <v>0</v>
          </cell>
          <cell r="HO1260">
            <v>0</v>
          </cell>
          <cell r="HP1260">
            <v>0</v>
          </cell>
          <cell r="HQ1260">
            <v>0</v>
          </cell>
          <cell r="HR1260">
            <v>0</v>
          </cell>
          <cell r="HS1260">
            <v>0</v>
          </cell>
          <cell r="HT1260">
            <v>0</v>
          </cell>
          <cell r="HU1260">
            <v>0</v>
          </cell>
          <cell r="HV1260">
            <v>0</v>
          </cell>
          <cell r="HW1260">
            <v>0</v>
          </cell>
          <cell r="HX1260">
            <v>0</v>
          </cell>
          <cell r="HY1260">
            <v>0</v>
          </cell>
          <cell r="HZ1260">
            <v>0</v>
          </cell>
          <cell r="IA1260">
            <v>0</v>
          </cell>
          <cell r="IB1260">
            <v>0</v>
          </cell>
          <cell r="IC1260">
            <v>0</v>
          </cell>
          <cell r="ID1260">
            <v>0</v>
          </cell>
          <cell r="IE1260">
            <v>0</v>
          </cell>
          <cell r="IF1260">
            <v>0</v>
          </cell>
          <cell r="IG1260">
            <v>0</v>
          </cell>
          <cell r="IH1260">
            <v>0</v>
          </cell>
          <cell r="II1260">
            <v>0</v>
          </cell>
          <cell r="IJ1260">
            <v>0</v>
          </cell>
          <cell r="IK1260">
            <v>0</v>
          </cell>
          <cell r="IL1260">
            <v>0</v>
          </cell>
          <cell r="IM1260">
            <v>0</v>
          </cell>
          <cell r="IN1260">
            <v>0</v>
          </cell>
          <cell r="IO1260">
            <v>0</v>
          </cell>
          <cell r="IP1260">
            <v>0</v>
          </cell>
          <cell r="IQ1260">
            <v>0</v>
          </cell>
          <cell r="IR1260">
            <v>0</v>
          </cell>
          <cell r="IS1260">
            <v>0</v>
          </cell>
          <cell r="IT1260">
            <v>0</v>
          </cell>
          <cell r="IU1260">
            <v>0</v>
          </cell>
          <cell r="IV1260">
            <v>0</v>
          </cell>
          <cell r="IW1260">
            <v>0</v>
          </cell>
          <cell r="IX1260">
            <v>0</v>
          </cell>
          <cell r="IY1260">
            <v>0</v>
          </cell>
          <cell r="IZ1260">
            <v>0</v>
          </cell>
          <cell r="JA1260">
            <v>0</v>
          </cell>
          <cell r="JB1260">
            <v>0</v>
          </cell>
          <cell r="JC1260">
            <v>0</v>
          </cell>
          <cell r="JD1260">
            <v>0</v>
          </cell>
          <cell r="JE1260">
            <v>0</v>
          </cell>
          <cell r="JF1260">
            <v>0</v>
          </cell>
          <cell r="JG1260">
            <v>0</v>
          </cell>
          <cell r="JH1260">
            <v>0</v>
          </cell>
          <cell r="JI1260">
            <v>0</v>
          </cell>
          <cell r="JJ1260">
            <v>0</v>
          </cell>
          <cell r="JK1260">
            <v>0</v>
          </cell>
          <cell r="JL1260">
            <v>0</v>
          </cell>
          <cell r="JM1260">
            <v>0</v>
          </cell>
          <cell r="JN1260">
            <v>0</v>
          </cell>
          <cell r="JO1260">
            <v>0</v>
          </cell>
          <cell r="JP1260">
            <v>0</v>
          </cell>
          <cell r="JQ1260">
            <v>0</v>
          </cell>
        </row>
        <row r="1261">
          <cell r="D1261" t="str">
            <v>GCV.EX.UTS._._30.Hunter 2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  <cell r="FA1261">
            <v>0</v>
          </cell>
          <cell r="FB1261">
            <v>0</v>
          </cell>
          <cell r="FC1261">
            <v>0</v>
          </cell>
          <cell r="FD1261">
            <v>0</v>
          </cell>
          <cell r="FE1261">
            <v>0</v>
          </cell>
          <cell r="FF1261">
            <v>0</v>
          </cell>
          <cell r="FG1261">
            <v>0</v>
          </cell>
          <cell r="FH1261">
            <v>0</v>
          </cell>
          <cell r="FI1261">
            <v>0</v>
          </cell>
          <cell r="FJ1261">
            <v>0</v>
          </cell>
          <cell r="FK1261">
            <v>0</v>
          </cell>
          <cell r="FL1261">
            <v>0</v>
          </cell>
          <cell r="FM1261">
            <v>0</v>
          </cell>
          <cell r="FN1261">
            <v>0</v>
          </cell>
          <cell r="FO1261">
            <v>0</v>
          </cell>
          <cell r="FP1261">
            <v>0</v>
          </cell>
          <cell r="FQ1261">
            <v>0</v>
          </cell>
          <cell r="FR1261">
            <v>0</v>
          </cell>
          <cell r="FS1261">
            <v>0</v>
          </cell>
          <cell r="FT1261">
            <v>0</v>
          </cell>
          <cell r="FU1261">
            <v>0</v>
          </cell>
          <cell r="FV1261">
            <v>0</v>
          </cell>
          <cell r="FW1261">
            <v>0</v>
          </cell>
          <cell r="FX1261">
            <v>0</v>
          </cell>
          <cell r="FY1261">
            <v>0</v>
          </cell>
          <cell r="FZ1261">
            <v>0</v>
          </cell>
          <cell r="GA1261">
            <v>0</v>
          </cell>
          <cell r="GB1261">
            <v>0</v>
          </cell>
          <cell r="GC1261">
            <v>0</v>
          </cell>
          <cell r="GD1261">
            <v>0</v>
          </cell>
          <cell r="GE1261">
            <v>0</v>
          </cell>
          <cell r="GF1261">
            <v>0</v>
          </cell>
          <cell r="GG1261">
            <v>0</v>
          </cell>
          <cell r="GH1261">
            <v>0</v>
          </cell>
          <cell r="GI1261">
            <v>0</v>
          </cell>
          <cell r="GJ1261">
            <v>0</v>
          </cell>
          <cell r="GK1261">
            <v>0</v>
          </cell>
          <cell r="GL1261">
            <v>0</v>
          </cell>
          <cell r="GM1261">
            <v>0</v>
          </cell>
          <cell r="GN1261">
            <v>0</v>
          </cell>
          <cell r="GO1261">
            <v>0</v>
          </cell>
          <cell r="GP1261">
            <v>0</v>
          </cell>
          <cell r="GQ1261">
            <v>0</v>
          </cell>
          <cell r="GR1261">
            <v>0</v>
          </cell>
          <cell r="GS1261">
            <v>0</v>
          </cell>
          <cell r="GT1261">
            <v>0</v>
          </cell>
          <cell r="GU1261">
            <v>0</v>
          </cell>
          <cell r="GV1261">
            <v>0</v>
          </cell>
          <cell r="GW1261">
            <v>0</v>
          </cell>
          <cell r="GX1261">
            <v>0</v>
          </cell>
          <cell r="GY1261">
            <v>0</v>
          </cell>
          <cell r="GZ1261">
            <v>0</v>
          </cell>
          <cell r="HA1261">
            <v>0</v>
          </cell>
          <cell r="HB1261">
            <v>0</v>
          </cell>
          <cell r="HC1261">
            <v>0</v>
          </cell>
          <cell r="HD1261">
            <v>0</v>
          </cell>
          <cell r="HE1261">
            <v>0</v>
          </cell>
          <cell r="HF1261">
            <v>0</v>
          </cell>
          <cell r="HG1261">
            <v>0</v>
          </cell>
          <cell r="HH1261">
            <v>0</v>
          </cell>
          <cell r="HI1261">
            <v>0</v>
          </cell>
          <cell r="HJ1261">
            <v>0</v>
          </cell>
          <cell r="HK1261">
            <v>0</v>
          </cell>
          <cell r="HL1261">
            <v>0</v>
          </cell>
          <cell r="HM1261">
            <v>0</v>
          </cell>
          <cell r="HN1261">
            <v>0</v>
          </cell>
          <cell r="HO1261">
            <v>0</v>
          </cell>
          <cell r="HP1261">
            <v>0</v>
          </cell>
          <cell r="HQ1261">
            <v>0</v>
          </cell>
          <cell r="HR1261">
            <v>0</v>
          </cell>
          <cell r="HS1261">
            <v>0</v>
          </cell>
          <cell r="HT1261">
            <v>0</v>
          </cell>
          <cell r="HU1261">
            <v>0</v>
          </cell>
          <cell r="HV1261">
            <v>0</v>
          </cell>
          <cell r="HW1261">
            <v>0</v>
          </cell>
          <cell r="HX1261">
            <v>0</v>
          </cell>
          <cell r="HY1261">
            <v>0</v>
          </cell>
          <cell r="HZ1261">
            <v>0</v>
          </cell>
          <cell r="IA1261">
            <v>0</v>
          </cell>
          <cell r="IB1261">
            <v>0</v>
          </cell>
          <cell r="IC1261">
            <v>0</v>
          </cell>
          <cell r="ID1261">
            <v>0</v>
          </cell>
          <cell r="IE1261">
            <v>0</v>
          </cell>
          <cell r="IF1261">
            <v>0</v>
          </cell>
          <cell r="IG1261">
            <v>0</v>
          </cell>
          <cell r="IH1261">
            <v>0</v>
          </cell>
          <cell r="II1261">
            <v>0</v>
          </cell>
          <cell r="IJ1261">
            <v>0</v>
          </cell>
          <cell r="IK1261">
            <v>0</v>
          </cell>
          <cell r="IL1261">
            <v>0</v>
          </cell>
          <cell r="IM1261">
            <v>0</v>
          </cell>
          <cell r="IN1261">
            <v>0</v>
          </cell>
          <cell r="IO1261">
            <v>0</v>
          </cell>
          <cell r="IP1261">
            <v>0</v>
          </cell>
          <cell r="IQ1261">
            <v>0</v>
          </cell>
          <cell r="IR1261">
            <v>0</v>
          </cell>
          <cell r="IS1261">
            <v>0</v>
          </cell>
          <cell r="IT1261">
            <v>0</v>
          </cell>
          <cell r="IU1261">
            <v>0</v>
          </cell>
          <cell r="IV1261">
            <v>0</v>
          </cell>
          <cell r="IW1261">
            <v>0</v>
          </cell>
          <cell r="IX1261">
            <v>0</v>
          </cell>
          <cell r="IY1261">
            <v>0</v>
          </cell>
          <cell r="IZ1261">
            <v>0</v>
          </cell>
          <cell r="JA1261">
            <v>0</v>
          </cell>
          <cell r="JB1261">
            <v>0</v>
          </cell>
          <cell r="JC1261">
            <v>0</v>
          </cell>
          <cell r="JD1261">
            <v>0</v>
          </cell>
          <cell r="JE1261">
            <v>0</v>
          </cell>
          <cell r="JF1261">
            <v>0</v>
          </cell>
          <cell r="JG1261">
            <v>0</v>
          </cell>
          <cell r="JH1261">
            <v>0</v>
          </cell>
          <cell r="JI1261">
            <v>0</v>
          </cell>
          <cell r="JJ1261">
            <v>0</v>
          </cell>
          <cell r="JK1261">
            <v>0</v>
          </cell>
          <cell r="JL1261">
            <v>0</v>
          </cell>
          <cell r="JM1261">
            <v>0</v>
          </cell>
          <cell r="JN1261">
            <v>0</v>
          </cell>
          <cell r="JO1261">
            <v>0</v>
          </cell>
          <cell r="JP1261">
            <v>0</v>
          </cell>
          <cell r="JQ1261">
            <v>0</v>
          </cell>
        </row>
        <row r="1262">
          <cell r="D1262" t="str">
            <v>GCV.EX.UTS._._30.Hunter 3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  <cell r="FA1262">
            <v>0</v>
          </cell>
          <cell r="FB1262">
            <v>0</v>
          </cell>
          <cell r="FC1262">
            <v>0</v>
          </cell>
          <cell r="FD1262">
            <v>0</v>
          </cell>
          <cell r="FE1262">
            <v>0</v>
          </cell>
          <cell r="FF1262">
            <v>0</v>
          </cell>
          <cell r="FG1262">
            <v>0</v>
          </cell>
          <cell r="FH1262">
            <v>0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0</v>
          </cell>
          <cell r="FR1262">
            <v>0</v>
          </cell>
          <cell r="FS1262">
            <v>0</v>
          </cell>
          <cell r="FT1262">
            <v>0</v>
          </cell>
          <cell r="FU1262">
            <v>0</v>
          </cell>
          <cell r="FV1262">
            <v>0</v>
          </cell>
          <cell r="FW1262">
            <v>0</v>
          </cell>
          <cell r="FX1262">
            <v>0</v>
          </cell>
          <cell r="FY1262">
            <v>0</v>
          </cell>
          <cell r="FZ1262">
            <v>0</v>
          </cell>
          <cell r="GA1262">
            <v>0</v>
          </cell>
          <cell r="GB1262">
            <v>0</v>
          </cell>
          <cell r="GC1262">
            <v>0</v>
          </cell>
          <cell r="GD1262">
            <v>0</v>
          </cell>
          <cell r="GE1262">
            <v>0</v>
          </cell>
          <cell r="GF1262">
            <v>0</v>
          </cell>
          <cell r="GG1262">
            <v>0</v>
          </cell>
          <cell r="GH1262">
            <v>0</v>
          </cell>
          <cell r="GI1262">
            <v>0</v>
          </cell>
          <cell r="GJ1262">
            <v>0</v>
          </cell>
          <cell r="GK1262">
            <v>0</v>
          </cell>
          <cell r="GL1262">
            <v>0</v>
          </cell>
          <cell r="GM1262">
            <v>0</v>
          </cell>
          <cell r="GN1262">
            <v>0</v>
          </cell>
          <cell r="GO1262">
            <v>0</v>
          </cell>
          <cell r="GP1262">
            <v>0</v>
          </cell>
          <cell r="GQ1262">
            <v>0</v>
          </cell>
          <cell r="GR1262">
            <v>0</v>
          </cell>
          <cell r="GS1262">
            <v>0</v>
          </cell>
          <cell r="GT1262">
            <v>0</v>
          </cell>
          <cell r="GU1262">
            <v>0</v>
          </cell>
          <cell r="GV1262">
            <v>0</v>
          </cell>
          <cell r="GW1262">
            <v>0</v>
          </cell>
          <cell r="GX1262">
            <v>0</v>
          </cell>
          <cell r="GY1262">
            <v>0</v>
          </cell>
          <cell r="GZ1262">
            <v>0</v>
          </cell>
          <cell r="HA1262">
            <v>0</v>
          </cell>
          <cell r="HB1262">
            <v>0</v>
          </cell>
          <cell r="HC1262">
            <v>0</v>
          </cell>
          <cell r="HD1262">
            <v>0</v>
          </cell>
          <cell r="HE1262">
            <v>0</v>
          </cell>
          <cell r="HF1262">
            <v>0</v>
          </cell>
          <cell r="HG1262">
            <v>0</v>
          </cell>
          <cell r="HH1262">
            <v>0</v>
          </cell>
          <cell r="HI1262">
            <v>0</v>
          </cell>
          <cell r="HJ1262">
            <v>0</v>
          </cell>
          <cell r="HK1262">
            <v>0</v>
          </cell>
          <cell r="HL1262">
            <v>0</v>
          </cell>
          <cell r="HM1262">
            <v>0</v>
          </cell>
          <cell r="HN1262">
            <v>0</v>
          </cell>
          <cell r="HO1262">
            <v>0</v>
          </cell>
          <cell r="HP1262">
            <v>0</v>
          </cell>
          <cell r="HQ1262">
            <v>0</v>
          </cell>
          <cell r="HR1262">
            <v>0</v>
          </cell>
          <cell r="HS1262">
            <v>0</v>
          </cell>
          <cell r="HT1262">
            <v>0</v>
          </cell>
          <cell r="HU1262">
            <v>0</v>
          </cell>
          <cell r="HV1262">
            <v>0</v>
          </cell>
          <cell r="HW1262">
            <v>0</v>
          </cell>
          <cell r="HX1262">
            <v>0</v>
          </cell>
          <cell r="HY1262">
            <v>0</v>
          </cell>
          <cell r="HZ1262">
            <v>0</v>
          </cell>
          <cell r="IA1262">
            <v>0</v>
          </cell>
          <cell r="IB1262">
            <v>0</v>
          </cell>
          <cell r="IC1262">
            <v>0</v>
          </cell>
          <cell r="ID1262">
            <v>0</v>
          </cell>
          <cell r="IE1262">
            <v>0</v>
          </cell>
          <cell r="IF1262">
            <v>0</v>
          </cell>
          <cell r="IG1262">
            <v>0</v>
          </cell>
          <cell r="IH1262">
            <v>0</v>
          </cell>
          <cell r="II1262">
            <v>0</v>
          </cell>
          <cell r="IJ1262">
            <v>0</v>
          </cell>
          <cell r="IK1262">
            <v>0</v>
          </cell>
          <cell r="IL1262">
            <v>0</v>
          </cell>
          <cell r="IM1262">
            <v>0</v>
          </cell>
          <cell r="IN1262">
            <v>0</v>
          </cell>
          <cell r="IO1262">
            <v>0</v>
          </cell>
          <cell r="IP1262">
            <v>0</v>
          </cell>
          <cell r="IQ1262">
            <v>0</v>
          </cell>
          <cell r="IR1262">
            <v>0</v>
          </cell>
          <cell r="IS1262">
            <v>0</v>
          </cell>
          <cell r="IT1262">
            <v>0</v>
          </cell>
          <cell r="IU1262">
            <v>0</v>
          </cell>
          <cell r="IV1262">
            <v>0</v>
          </cell>
          <cell r="IW1262">
            <v>0</v>
          </cell>
          <cell r="IX1262">
            <v>0</v>
          </cell>
          <cell r="IY1262">
            <v>0</v>
          </cell>
          <cell r="IZ1262">
            <v>0</v>
          </cell>
          <cell r="JA1262">
            <v>0</v>
          </cell>
          <cell r="JB1262">
            <v>0</v>
          </cell>
          <cell r="JC1262">
            <v>0</v>
          </cell>
          <cell r="JD1262">
            <v>0</v>
          </cell>
          <cell r="JE1262">
            <v>0</v>
          </cell>
          <cell r="JF1262">
            <v>0</v>
          </cell>
          <cell r="JG1262">
            <v>0</v>
          </cell>
          <cell r="JH1262">
            <v>0</v>
          </cell>
          <cell r="JI1262">
            <v>0</v>
          </cell>
          <cell r="JJ1262">
            <v>0</v>
          </cell>
          <cell r="JK1262">
            <v>0</v>
          </cell>
          <cell r="JL1262">
            <v>0</v>
          </cell>
          <cell r="JM1262">
            <v>0</v>
          </cell>
          <cell r="JN1262">
            <v>0</v>
          </cell>
          <cell r="JO1262">
            <v>0</v>
          </cell>
          <cell r="JP1262">
            <v>0</v>
          </cell>
          <cell r="JQ1262">
            <v>0</v>
          </cell>
        </row>
        <row r="1263">
          <cell r="D1263" t="str">
            <v>GCV.EX.UTS._._30.Huntington 1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  <cell r="FA1263">
            <v>0</v>
          </cell>
          <cell r="FB1263">
            <v>0</v>
          </cell>
          <cell r="FC1263">
            <v>0</v>
          </cell>
          <cell r="FD1263">
            <v>0</v>
          </cell>
          <cell r="FE1263">
            <v>0</v>
          </cell>
          <cell r="FF1263">
            <v>0</v>
          </cell>
          <cell r="FG1263">
            <v>0</v>
          </cell>
          <cell r="FH1263">
            <v>0</v>
          </cell>
          <cell r="FI1263">
            <v>0</v>
          </cell>
          <cell r="FJ1263">
            <v>0</v>
          </cell>
          <cell r="FK1263">
            <v>0</v>
          </cell>
          <cell r="FL1263">
            <v>0</v>
          </cell>
          <cell r="FM1263">
            <v>0</v>
          </cell>
          <cell r="FN1263">
            <v>0</v>
          </cell>
          <cell r="FO1263">
            <v>0</v>
          </cell>
          <cell r="FP1263">
            <v>0</v>
          </cell>
          <cell r="FQ1263">
            <v>0</v>
          </cell>
          <cell r="FR1263">
            <v>0</v>
          </cell>
          <cell r="FS1263">
            <v>0</v>
          </cell>
          <cell r="FT1263">
            <v>0</v>
          </cell>
          <cell r="FU1263">
            <v>0</v>
          </cell>
          <cell r="FV1263">
            <v>0</v>
          </cell>
          <cell r="FW1263">
            <v>0</v>
          </cell>
          <cell r="FX1263">
            <v>0</v>
          </cell>
          <cell r="FY1263">
            <v>0</v>
          </cell>
          <cell r="FZ1263">
            <v>0</v>
          </cell>
          <cell r="GA1263">
            <v>0</v>
          </cell>
          <cell r="GB1263">
            <v>0</v>
          </cell>
          <cell r="GC1263">
            <v>0</v>
          </cell>
          <cell r="GD1263">
            <v>0</v>
          </cell>
          <cell r="GE1263">
            <v>0</v>
          </cell>
          <cell r="GF1263">
            <v>0</v>
          </cell>
          <cell r="GG1263">
            <v>0</v>
          </cell>
          <cell r="GH1263">
            <v>0</v>
          </cell>
          <cell r="GI1263">
            <v>0</v>
          </cell>
          <cell r="GJ1263">
            <v>0</v>
          </cell>
          <cell r="GK1263">
            <v>0</v>
          </cell>
          <cell r="GL1263">
            <v>0</v>
          </cell>
          <cell r="GM1263">
            <v>0</v>
          </cell>
          <cell r="GN1263">
            <v>0</v>
          </cell>
          <cell r="GO1263">
            <v>0</v>
          </cell>
          <cell r="GP1263">
            <v>0</v>
          </cell>
          <cell r="GQ1263">
            <v>0</v>
          </cell>
          <cell r="GR1263">
            <v>0</v>
          </cell>
          <cell r="GS1263">
            <v>0</v>
          </cell>
          <cell r="GT1263">
            <v>0</v>
          </cell>
          <cell r="GU1263">
            <v>0</v>
          </cell>
          <cell r="GV1263">
            <v>0</v>
          </cell>
          <cell r="GW1263">
            <v>0</v>
          </cell>
          <cell r="GX1263">
            <v>0</v>
          </cell>
          <cell r="GY1263">
            <v>0</v>
          </cell>
          <cell r="GZ1263">
            <v>0</v>
          </cell>
          <cell r="HA1263">
            <v>0</v>
          </cell>
          <cell r="HB1263">
            <v>0</v>
          </cell>
          <cell r="HC1263">
            <v>0</v>
          </cell>
          <cell r="HD1263">
            <v>0</v>
          </cell>
          <cell r="HE1263">
            <v>0</v>
          </cell>
          <cell r="HF1263">
            <v>0</v>
          </cell>
          <cell r="HG1263">
            <v>0</v>
          </cell>
          <cell r="HH1263">
            <v>0</v>
          </cell>
          <cell r="HI1263">
            <v>0</v>
          </cell>
          <cell r="HJ1263">
            <v>0</v>
          </cell>
          <cell r="HK1263">
            <v>0</v>
          </cell>
          <cell r="HL1263">
            <v>0</v>
          </cell>
          <cell r="HM1263">
            <v>0</v>
          </cell>
          <cell r="HN1263">
            <v>0</v>
          </cell>
          <cell r="HO1263">
            <v>0</v>
          </cell>
          <cell r="HP1263">
            <v>0</v>
          </cell>
          <cell r="HQ1263">
            <v>0</v>
          </cell>
          <cell r="HR1263">
            <v>0</v>
          </cell>
          <cell r="HS1263">
            <v>0</v>
          </cell>
          <cell r="HT1263">
            <v>0</v>
          </cell>
          <cell r="HU1263">
            <v>0</v>
          </cell>
          <cell r="HV1263">
            <v>0</v>
          </cell>
          <cell r="HW1263">
            <v>0</v>
          </cell>
          <cell r="HX1263">
            <v>0</v>
          </cell>
          <cell r="HY1263">
            <v>0</v>
          </cell>
          <cell r="HZ1263">
            <v>0</v>
          </cell>
          <cell r="IA1263">
            <v>0</v>
          </cell>
          <cell r="IB1263">
            <v>0</v>
          </cell>
          <cell r="IC1263">
            <v>0</v>
          </cell>
          <cell r="ID1263">
            <v>0</v>
          </cell>
          <cell r="IE1263">
            <v>0</v>
          </cell>
          <cell r="IF1263">
            <v>0</v>
          </cell>
          <cell r="IG1263">
            <v>0</v>
          </cell>
          <cell r="IH1263">
            <v>0</v>
          </cell>
          <cell r="II1263">
            <v>0</v>
          </cell>
          <cell r="IJ1263">
            <v>0</v>
          </cell>
          <cell r="IK1263">
            <v>0</v>
          </cell>
          <cell r="IL1263">
            <v>0</v>
          </cell>
          <cell r="IM1263">
            <v>0</v>
          </cell>
          <cell r="IN1263">
            <v>0</v>
          </cell>
          <cell r="IO1263">
            <v>0</v>
          </cell>
          <cell r="IP1263">
            <v>0</v>
          </cell>
          <cell r="IQ1263">
            <v>0</v>
          </cell>
          <cell r="IR1263">
            <v>0</v>
          </cell>
          <cell r="IS1263">
            <v>0</v>
          </cell>
          <cell r="IT1263">
            <v>0</v>
          </cell>
          <cell r="IU1263">
            <v>0</v>
          </cell>
          <cell r="IV1263">
            <v>0</v>
          </cell>
          <cell r="IW1263">
            <v>0</v>
          </cell>
          <cell r="IX1263">
            <v>0</v>
          </cell>
          <cell r="IY1263">
            <v>0</v>
          </cell>
          <cell r="IZ1263">
            <v>0</v>
          </cell>
          <cell r="JA1263">
            <v>0</v>
          </cell>
          <cell r="JB1263">
            <v>0</v>
          </cell>
          <cell r="JC1263">
            <v>0</v>
          </cell>
          <cell r="JD1263">
            <v>0</v>
          </cell>
          <cell r="JE1263">
            <v>0</v>
          </cell>
          <cell r="JF1263">
            <v>0</v>
          </cell>
          <cell r="JG1263">
            <v>0</v>
          </cell>
          <cell r="JH1263">
            <v>0</v>
          </cell>
          <cell r="JI1263">
            <v>0</v>
          </cell>
          <cell r="JJ1263">
            <v>0</v>
          </cell>
          <cell r="JK1263">
            <v>0</v>
          </cell>
          <cell r="JL1263">
            <v>0</v>
          </cell>
          <cell r="JM1263">
            <v>0</v>
          </cell>
          <cell r="JN1263">
            <v>0</v>
          </cell>
          <cell r="JO1263">
            <v>0</v>
          </cell>
          <cell r="JP1263">
            <v>0</v>
          </cell>
          <cell r="JQ1263">
            <v>0</v>
          </cell>
        </row>
        <row r="1264">
          <cell r="D1264" t="str">
            <v>GCV.EX.UTS._._30.Huntington 2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  <cell r="FA1264">
            <v>0</v>
          </cell>
          <cell r="FB1264">
            <v>0</v>
          </cell>
          <cell r="FC1264">
            <v>0</v>
          </cell>
          <cell r="FD1264">
            <v>0</v>
          </cell>
          <cell r="FE1264">
            <v>0</v>
          </cell>
          <cell r="FF1264">
            <v>0</v>
          </cell>
          <cell r="FG1264">
            <v>0</v>
          </cell>
          <cell r="FH1264">
            <v>0</v>
          </cell>
          <cell r="FI1264">
            <v>0</v>
          </cell>
          <cell r="FJ1264">
            <v>0</v>
          </cell>
          <cell r="FK1264">
            <v>0</v>
          </cell>
          <cell r="FL1264">
            <v>0</v>
          </cell>
          <cell r="FM1264">
            <v>0</v>
          </cell>
          <cell r="FN1264">
            <v>0</v>
          </cell>
          <cell r="FO1264">
            <v>0</v>
          </cell>
          <cell r="FP1264">
            <v>0</v>
          </cell>
          <cell r="FQ1264">
            <v>0</v>
          </cell>
          <cell r="FR1264">
            <v>0</v>
          </cell>
          <cell r="FS1264">
            <v>0</v>
          </cell>
          <cell r="FT1264">
            <v>0</v>
          </cell>
          <cell r="FU1264">
            <v>0</v>
          </cell>
          <cell r="FV1264">
            <v>0</v>
          </cell>
          <cell r="FW1264">
            <v>0</v>
          </cell>
          <cell r="FX1264">
            <v>0</v>
          </cell>
          <cell r="FY1264">
            <v>0</v>
          </cell>
          <cell r="FZ1264">
            <v>0</v>
          </cell>
          <cell r="GA1264">
            <v>0</v>
          </cell>
          <cell r="GB1264">
            <v>0</v>
          </cell>
          <cell r="GC1264">
            <v>0</v>
          </cell>
          <cell r="GD1264">
            <v>0</v>
          </cell>
          <cell r="GE1264">
            <v>0</v>
          </cell>
          <cell r="GF1264">
            <v>0</v>
          </cell>
          <cell r="GG1264">
            <v>0</v>
          </cell>
          <cell r="GH1264">
            <v>0</v>
          </cell>
          <cell r="GI1264">
            <v>0</v>
          </cell>
          <cell r="GJ1264">
            <v>0</v>
          </cell>
          <cell r="GK1264">
            <v>0</v>
          </cell>
          <cell r="GL1264">
            <v>0</v>
          </cell>
          <cell r="GM1264">
            <v>0</v>
          </cell>
          <cell r="GN1264">
            <v>0</v>
          </cell>
          <cell r="GO1264">
            <v>0</v>
          </cell>
          <cell r="GP1264">
            <v>0</v>
          </cell>
          <cell r="GQ1264">
            <v>0</v>
          </cell>
          <cell r="GR1264">
            <v>0</v>
          </cell>
          <cell r="GS1264">
            <v>0</v>
          </cell>
          <cell r="GT1264">
            <v>0</v>
          </cell>
          <cell r="GU1264">
            <v>0</v>
          </cell>
          <cell r="GV1264">
            <v>0</v>
          </cell>
          <cell r="GW1264">
            <v>0</v>
          </cell>
          <cell r="GX1264">
            <v>0</v>
          </cell>
          <cell r="GY1264">
            <v>0</v>
          </cell>
          <cell r="GZ1264">
            <v>0</v>
          </cell>
          <cell r="HA1264">
            <v>0</v>
          </cell>
          <cell r="HB1264">
            <v>0</v>
          </cell>
          <cell r="HC1264">
            <v>0</v>
          </cell>
          <cell r="HD1264">
            <v>0</v>
          </cell>
          <cell r="HE1264">
            <v>0</v>
          </cell>
          <cell r="HF1264">
            <v>0</v>
          </cell>
          <cell r="HG1264">
            <v>0</v>
          </cell>
          <cell r="HH1264">
            <v>0</v>
          </cell>
          <cell r="HI1264">
            <v>0</v>
          </cell>
          <cell r="HJ1264">
            <v>0</v>
          </cell>
          <cell r="HK1264">
            <v>0</v>
          </cell>
          <cell r="HL1264">
            <v>0</v>
          </cell>
          <cell r="HM1264">
            <v>0</v>
          </cell>
          <cell r="HN1264">
            <v>0</v>
          </cell>
          <cell r="HO1264">
            <v>0</v>
          </cell>
          <cell r="HP1264">
            <v>0</v>
          </cell>
          <cell r="HQ1264">
            <v>0</v>
          </cell>
          <cell r="HR1264">
            <v>0</v>
          </cell>
          <cell r="HS1264">
            <v>0</v>
          </cell>
          <cell r="HT1264">
            <v>0</v>
          </cell>
          <cell r="HU1264">
            <v>0</v>
          </cell>
          <cell r="HV1264">
            <v>0</v>
          </cell>
          <cell r="HW1264">
            <v>0</v>
          </cell>
          <cell r="HX1264">
            <v>0</v>
          </cell>
          <cell r="HY1264">
            <v>0</v>
          </cell>
          <cell r="HZ1264">
            <v>0</v>
          </cell>
          <cell r="IA1264">
            <v>0</v>
          </cell>
          <cell r="IB1264">
            <v>0</v>
          </cell>
          <cell r="IC1264">
            <v>0</v>
          </cell>
          <cell r="ID1264">
            <v>0</v>
          </cell>
          <cell r="IE1264">
            <v>0</v>
          </cell>
          <cell r="IF1264">
            <v>0</v>
          </cell>
          <cell r="IG1264">
            <v>0</v>
          </cell>
          <cell r="IH1264">
            <v>0</v>
          </cell>
          <cell r="II1264">
            <v>0</v>
          </cell>
          <cell r="IJ1264">
            <v>0</v>
          </cell>
          <cell r="IK1264">
            <v>0</v>
          </cell>
          <cell r="IL1264">
            <v>0</v>
          </cell>
          <cell r="IM1264">
            <v>0</v>
          </cell>
          <cell r="IN1264">
            <v>0</v>
          </cell>
          <cell r="IO1264">
            <v>0</v>
          </cell>
          <cell r="IP1264">
            <v>0</v>
          </cell>
          <cell r="IQ1264">
            <v>0</v>
          </cell>
          <cell r="IR1264">
            <v>0</v>
          </cell>
          <cell r="IS1264">
            <v>0</v>
          </cell>
          <cell r="IT1264">
            <v>0</v>
          </cell>
          <cell r="IU1264">
            <v>0</v>
          </cell>
          <cell r="IV1264">
            <v>0</v>
          </cell>
          <cell r="IW1264">
            <v>0</v>
          </cell>
          <cell r="IX1264">
            <v>0</v>
          </cell>
          <cell r="IY1264">
            <v>0</v>
          </cell>
          <cell r="IZ1264">
            <v>0</v>
          </cell>
          <cell r="JA1264">
            <v>0</v>
          </cell>
          <cell r="JB1264">
            <v>0</v>
          </cell>
          <cell r="JC1264">
            <v>0</v>
          </cell>
          <cell r="JD1264">
            <v>0</v>
          </cell>
          <cell r="JE1264">
            <v>0</v>
          </cell>
          <cell r="JF1264">
            <v>0</v>
          </cell>
          <cell r="JG1264">
            <v>0</v>
          </cell>
          <cell r="JH1264">
            <v>0</v>
          </cell>
          <cell r="JI1264">
            <v>0</v>
          </cell>
          <cell r="JJ1264">
            <v>0</v>
          </cell>
          <cell r="JK1264">
            <v>0</v>
          </cell>
          <cell r="JL1264">
            <v>0</v>
          </cell>
          <cell r="JM1264">
            <v>0</v>
          </cell>
          <cell r="JN1264">
            <v>0</v>
          </cell>
          <cell r="JO1264">
            <v>0</v>
          </cell>
          <cell r="JP1264">
            <v>0</v>
          </cell>
          <cell r="JQ1264">
            <v>0</v>
          </cell>
        </row>
        <row r="1265">
          <cell r="D1265" t="str">
            <v>GCV.EX.WYE._._30.DaveJohnston 4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-0.7935606799999988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-9.2572039999999411E-2</v>
          </cell>
          <cell r="BZ1265">
            <v>0</v>
          </cell>
          <cell r="CA1265">
            <v>-0.70098863999999939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0.379337060000001</v>
          </cell>
          <cell r="DF1265">
            <v>0</v>
          </cell>
          <cell r="DG1265">
            <v>-1.9784300000000421E-2</v>
          </cell>
          <cell r="DH1265">
            <v>0</v>
          </cell>
          <cell r="DI1265">
            <v>0.29856068000000002</v>
          </cell>
          <cell r="DJ1265">
            <v>0.1005606799999999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-4.3502399999997721E-2</v>
          </cell>
          <cell r="EF1265">
            <v>0</v>
          </cell>
          <cell r="EG1265">
            <v>9.8999999999999755E-2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-0.1425023999999997</v>
          </cell>
          <cell r="EP1265">
            <v>0</v>
          </cell>
          <cell r="EQ1265">
            <v>0</v>
          </cell>
          <cell r="ER1265">
            <v>4.7232299999997451E-3</v>
          </cell>
          <cell r="ES1265">
            <v>0</v>
          </cell>
          <cell r="ET1265">
            <v>4.7232300000006333E-3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  <cell r="FA1265">
            <v>0</v>
          </cell>
          <cell r="FB1265">
            <v>0</v>
          </cell>
          <cell r="FC1265">
            <v>0</v>
          </cell>
          <cell r="FD1265">
            <v>0</v>
          </cell>
          <cell r="FE1265">
            <v>0</v>
          </cell>
          <cell r="FF1265">
            <v>0</v>
          </cell>
          <cell r="FG1265">
            <v>0</v>
          </cell>
          <cell r="FH1265">
            <v>0</v>
          </cell>
          <cell r="FI1265">
            <v>0</v>
          </cell>
          <cell r="FJ1265">
            <v>0</v>
          </cell>
          <cell r="FK1265">
            <v>0</v>
          </cell>
          <cell r="FL1265">
            <v>0</v>
          </cell>
          <cell r="FM1265">
            <v>0</v>
          </cell>
          <cell r="FN1265">
            <v>0</v>
          </cell>
          <cell r="FO1265">
            <v>0</v>
          </cell>
          <cell r="FP1265">
            <v>0</v>
          </cell>
          <cell r="FQ1265">
            <v>0</v>
          </cell>
          <cell r="FR1265">
            <v>0</v>
          </cell>
          <cell r="FS1265">
            <v>0</v>
          </cell>
          <cell r="FT1265">
            <v>0</v>
          </cell>
          <cell r="FU1265">
            <v>0</v>
          </cell>
          <cell r="FV1265">
            <v>0</v>
          </cell>
          <cell r="FW1265">
            <v>0</v>
          </cell>
          <cell r="FX1265">
            <v>0</v>
          </cell>
          <cell r="FY1265">
            <v>0</v>
          </cell>
          <cell r="FZ1265">
            <v>0</v>
          </cell>
          <cell r="GA1265">
            <v>0</v>
          </cell>
          <cell r="GB1265">
            <v>0</v>
          </cell>
          <cell r="GC1265">
            <v>0</v>
          </cell>
          <cell r="GD1265">
            <v>0</v>
          </cell>
          <cell r="GE1265">
            <v>0</v>
          </cell>
          <cell r="GF1265">
            <v>0</v>
          </cell>
          <cell r="GG1265">
            <v>0</v>
          </cell>
          <cell r="GH1265">
            <v>0</v>
          </cell>
          <cell r="GI1265">
            <v>0</v>
          </cell>
          <cell r="GJ1265">
            <v>0</v>
          </cell>
          <cell r="GK1265">
            <v>0</v>
          </cell>
          <cell r="GL1265">
            <v>0</v>
          </cell>
          <cell r="GM1265">
            <v>0</v>
          </cell>
          <cell r="GN1265">
            <v>0</v>
          </cell>
          <cell r="GO1265">
            <v>0</v>
          </cell>
          <cell r="GP1265">
            <v>0</v>
          </cell>
          <cell r="GQ1265">
            <v>0</v>
          </cell>
          <cell r="GR1265">
            <v>-0.14406307999999868</v>
          </cell>
          <cell r="GS1265">
            <v>0</v>
          </cell>
          <cell r="GT1265">
            <v>0</v>
          </cell>
          <cell r="GU1265">
            <v>0</v>
          </cell>
          <cell r="GV1265">
            <v>-4.3502400000000052E-2</v>
          </cell>
          <cell r="GW1265">
            <v>0</v>
          </cell>
          <cell r="GX1265">
            <v>0</v>
          </cell>
          <cell r="GY1265">
            <v>-0.10056068000000001</v>
          </cell>
          <cell r="GZ1265">
            <v>0</v>
          </cell>
          <cell r="HA1265">
            <v>0</v>
          </cell>
          <cell r="HB1265">
            <v>0</v>
          </cell>
          <cell r="HC1265">
            <v>0</v>
          </cell>
          <cell r="HD1265">
            <v>0</v>
          </cell>
          <cell r="HE1265">
            <v>0.30353271999999976</v>
          </cell>
          <cell r="HF1265">
            <v>0.29856068000000002</v>
          </cell>
          <cell r="HG1265">
            <v>1.1400000000000077E-2</v>
          </cell>
          <cell r="HH1265">
            <v>0</v>
          </cell>
          <cell r="HI1265">
            <v>0</v>
          </cell>
          <cell r="HJ1265">
            <v>0</v>
          </cell>
          <cell r="HK1265">
            <v>0</v>
          </cell>
          <cell r="HL1265">
            <v>0</v>
          </cell>
          <cell r="HM1265">
            <v>0</v>
          </cell>
          <cell r="HN1265">
            <v>0</v>
          </cell>
          <cell r="HO1265">
            <v>0</v>
          </cell>
          <cell r="HP1265">
            <v>-6.4279600000003434E-3</v>
          </cell>
          <cell r="HQ1265">
            <v>0</v>
          </cell>
          <cell r="HR1265">
            <v>-9.2498739999999913E-2</v>
          </cell>
          <cell r="HS1265">
            <v>0</v>
          </cell>
          <cell r="HT1265">
            <v>-9.9000000000000199E-2</v>
          </cell>
          <cell r="HU1265">
            <v>0</v>
          </cell>
          <cell r="HV1265">
            <v>0</v>
          </cell>
          <cell r="HW1265">
            <v>0</v>
          </cell>
          <cell r="HX1265">
            <v>0</v>
          </cell>
          <cell r="HY1265">
            <v>6.5012600000002863E-3</v>
          </cell>
          <cell r="HZ1265">
            <v>0</v>
          </cell>
          <cell r="IA1265">
            <v>0</v>
          </cell>
          <cell r="IB1265">
            <v>0</v>
          </cell>
          <cell r="IC1265">
            <v>0</v>
          </cell>
          <cell r="ID1265">
            <v>0</v>
          </cell>
          <cell r="IE1265">
            <v>0.19231586999999806</v>
          </cell>
          <cell r="IF1265">
            <v>-7.2448100000013227E-3</v>
          </cell>
          <cell r="IG1265">
            <v>0</v>
          </cell>
          <cell r="IH1265">
            <v>0</v>
          </cell>
          <cell r="II1265">
            <v>0</v>
          </cell>
          <cell r="IJ1265">
            <v>0</v>
          </cell>
          <cell r="IK1265">
            <v>0</v>
          </cell>
          <cell r="IL1265">
            <v>0</v>
          </cell>
          <cell r="IM1265">
            <v>0</v>
          </cell>
          <cell r="IN1265">
            <v>0</v>
          </cell>
          <cell r="IO1265">
            <v>0</v>
          </cell>
          <cell r="IP1265">
            <v>0</v>
          </cell>
          <cell r="IQ1265">
            <v>0.19956068000000027</v>
          </cell>
          <cell r="IR1265">
            <v>6.4279599999998993E-3</v>
          </cell>
          <cell r="IS1265">
            <v>6.4279599999998993E-3</v>
          </cell>
          <cell r="IT1265">
            <v>0</v>
          </cell>
          <cell r="IU1265">
            <v>0</v>
          </cell>
          <cell r="IV1265">
            <v>0</v>
          </cell>
          <cell r="IW1265">
            <v>0</v>
          </cell>
          <cell r="IX1265">
            <v>0</v>
          </cell>
          <cell r="IY1265">
            <v>0</v>
          </cell>
          <cell r="IZ1265">
            <v>0</v>
          </cell>
          <cell r="JA1265">
            <v>0</v>
          </cell>
          <cell r="JB1265">
            <v>0</v>
          </cell>
          <cell r="JC1265">
            <v>0</v>
          </cell>
          <cell r="JD1265">
            <v>0</v>
          </cell>
          <cell r="JE1265">
            <v>0.11185591000000272</v>
          </cell>
          <cell r="JF1265">
            <v>0</v>
          </cell>
          <cell r="JG1265">
            <v>0.10542795000000105</v>
          </cell>
          <cell r="JH1265">
            <v>0</v>
          </cell>
          <cell r="JI1265">
            <v>0</v>
          </cell>
          <cell r="JJ1265">
            <v>0</v>
          </cell>
          <cell r="JK1265">
            <v>0</v>
          </cell>
          <cell r="JL1265">
            <v>0</v>
          </cell>
          <cell r="JM1265">
            <v>0</v>
          </cell>
          <cell r="JN1265">
            <v>0</v>
          </cell>
          <cell r="JO1265">
            <v>0</v>
          </cell>
          <cell r="JP1265">
            <v>6.4279599999998993E-3</v>
          </cell>
          <cell r="JQ1265">
            <v>0</v>
          </cell>
        </row>
        <row r="1266">
          <cell r="D1266" t="str">
            <v>BCV.EX.UTS._._30.Hunter 1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  <cell r="FA1266">
            <v>0</v>
          </cell>
          <cell r="FB1266">
            <v>0</v>
          </cell>
          <cell r="FC1266">
            <v>0</v>
          </cell>
          <cell r="FD1266">
            <v>0</v>
          </cell>
          <cell r="FE1266">
            <v>0</v>
          </cell>
          <cell r="FF1266">
            <v>0</v>
          </cell>
          <cell r="FG1266">
            <v>0</v>
          </cell>
          <cell r="FH1266">
            <v>0</v>
          </cell>
          <cell r="FI1266">
            <v>0</v>
          </cell>
          <cell r="FJ1266">
            <v>0</v>
          </cell>
          <cell r="FK1266">
            <v>0</v>
          </cell>
          <cell r="FL1266">
            <v>0</v>
          </cell>
          <cell r="FM1266">
            <v>0</v>
          </cell>
          <cell r="FN1266">
            <v>0</v>
          </cell>
          <cell r="FO1266">
            <v>0</v>
          </cell>
          <cell r="FP1266">
            <v>0</v>
          </cell>
          <cell r="FQ1266">
            <v>0</v>
          </cell>
          <cell r="FR1266">
            <v>0</v>
          </cell>
          <cell r="FS1266">
            <v>0</v>
          </cell>
          <cell r="FT1266">
            <v>0</v>
          </cell>
          <cell r="FU1266">
            <v>0</v>
          </cell>
          <cell r="FV1266">
            <v>0</v>
          </cell>
          <cell r="FW1266">
            <v>0</v>
          </cell>
          <cell r="FX1266">
            <v>0</v>
          </cell>
          <cell r="FY1266">
            <v>0</v>
          </cell>
          <cell r="FZ1266">
            <v>0</v>
          </cell>
          <cell r="GA1266">
            <v>0</v>
          </cell>
          <cell r="GB1266">
            <v>0</v>
          </cell>
          <cell r="GC1266">
            <v>0</v>
          </cell>
          <cell r="GD1266">
            <v>0</v>
          </cell>
          <cell r="GE1266">
            <v>0</v>
          </cell>
          <cell r="GF1266">
            <v>0</v>
          </cell>
          <cell r="GG1266">
            <v>0</v>
          </cell>
          <cell r="GH1266">
            <v>0</v>
          </cell>
          <cell r="GI1266">
            <v>0</v>
          </cell>
          <cell r="GJ1266">
            <v>0</v>
          </cell>
          <cell r="GK1266">
            <v>0</v>
          </cell>
          <cell r="GL1266">
            <v>0</v>
          </cell>
          <cell r="GM1266">
            <v>0</v>
          </cell>
          <cell r="GN1266">
            <v>0</v>
          </cell>
          <cell r="GO1266">
            <v>0</v>
          </cell>
          <cell r="GP1266">
            <v>0</v>
          </cell>
          <cell r="GQ1266">
            <v>0</v>
          </cell>
          <cell r="GR1266">
            <v>0</v>
          </cell>
          <cell r="GS1266">
            <v>0</v>
          </cell>
          <cell r="GT1266">
            <v>0</v>
          </cell>
          <cell r="GU1266">
            <v>0</v>
          </cell>
          <cell r="GV1266">
            <v>0</v>
          </cell>
          <cell r="GW1266">
            <v>0</v>
          </cell>
          <cell r="GX1266">
            <v>0</v>
          </cell>
          <cell r="GY1266">
            <v>0</v>
          </cell>
          <cell r="GZ1266">
            <v>0</v>
          </cell>
          <cell r="HA1266">
            <v>0</v>
          </cell>
          <cell r="HB1266">
            <v>0</v>
          </cell>
          <cell r="HC1266">
            <v>0</v>
          </cell>
          <cell r="HD1266">
            <v>0</v>
          </cell>
          <cell r="HE1266">
            <v>0</v>
          </cell>
          <cell r="HF1266">
            <v>0</v>
          </cell>
          <cell r="HG1266">
            <v>0</v>
          </cell>
          <cell r="HH1266">
            <v>0</v>
          </cell>
          <cell r="HI1266">
            <v>0</v>
          </cell>
          <cell r="HJ1266">
            <v>0</v>
          </cell>
          <cell r="HK1266">
            <v>0</v>
          </cell>
          <cell r="HL1266">
            <v>0</v>
          </cell>
          <cell r="HM1266">
            <v>0</v>
          </cell>
          <cell r="HN1266">
            <v>0</v>
          </cell>
          <cell r="HO1266">
            <v>0</v>
          </cell>
          <cell r="HP1266">
            <v>0</v>
          </cell>
          <cell r="HQ1266">
            <v>0</v>
          </cell>
          <cell r="HR1266">
            <v>0</v>
          </cell>
          <cell r="HS1266">
            <v>0</v>
          </cell>
          <cell r="HT1266">
            <v>0</v>
          </cell>
          <cell r="HU1266">
            <v>0</v>
          </cell>
          <cell r="HV1266">
            <v>0</v>
          </cell>
          <cell r="HW1266">
            <v>0</v>
          </cell>
          <cell r="HX1266">
            <v>0</v>
          </cell>
          <cell r="HY1266">
            <v>0</v>
          </cell>
          <cell r="HZ1266">
            <v>0</v>
          </cell>
          <cell r="IA1266">
            <v>0</v>
          </cell>
          <cell r="IB1266">
            <v>0</v>
          </cell>
          <cell r="IC1266">
            <v>0</v>
          </cell>
          <cell r="ID1266">
            <v>0</v>
          </cell>
          <cell r="IE1266">
            <v>0</v>
          </cell>
          <cell r="IF1266">
            <v>0</v>
          </cell>
          <cell r="IG1266">
            <v>0</v>
          </cell>
          <cell r="IH1266">
            <v>0</v>
          </cell>
          <cell r="II1266">
            <v>0</v>
          </cell>
          <cell r="IJ1266">
            <v>0</v>
          </cell>
          <cell r="IK1266">
            <v>0</v>
          </cell>
          <cell r="IL1266">
            <v>0</v>
          </cell>
          <cell r="IM1266">
            <v>0</v>
          </cell>
          <cell r="IN1266">
            <v>0</v>
          </cell>
          <cell r="IO1266">
            <v>0</v>
          </cell>
          <cell r="IP1266">
            <v>0</v>
          </cell>
          <cell r="IQ1266">
            <v>0</v>
          </cell>
          <cell r="IR1266">
            <v>0</v>
          </cell>
          <cell r="IS1266">
            <v>0</v>
          </cell>
          <cell r="IT1266">
            <v>0</v>
          </cell>
          <cell r="IU1266">
            <v>0</v>
          </cell>
          <cell r="IV1266">
            <v>0</v>
          </cell>
          <cell r="IW1266">
            <v>0</v>
          </cell>
          <cell r="IX1266">
            <v>0</v>
          </cell>
          <cell r="IY1266">
            <v>0</v>
          </cell>
          <cell r="IZ1266">
            <v>0</v>
          </cell>
          <cell r="JA1266">
            <v>0</v>
          </cell>
          <cell r="JB1266">
            <v>0</v>
          </cell>
          <cell r="JC1266">
            <v>0</v>
          </cell>
          <cell r="JD1266">
            <v>0</v>
          </cell>
          <cell r="JE1266">
            <v>0</v>
          </cell>
          <cell r="JF1266">
            <v>0</v>
          </cell>
          <cell r="JG1266">
            <v>0</v>
          </cell>
          <cell r="JH1266">
            <v>0</v>
          </cell>
          <cell r="JI1266">
            <v>0</v>
          </cell>
          <cell r="JJ1266">
            <v>0</v>
          </cell>
          <cell r="JK1266">
            <v>0</v>
          </cell>
          <cell r="JL1266">
            <v>0</v>
          </cell>
          <cell r="JM1266">
            <v>0</v>
          </cell>
          <cell r="JN1266">
            <v>0</v>
          </cell>
          <cell r="JO1266">
            <v>0</v>
          </cell>
          <cell r="JP1266">
            <v>0</v>
          </cell>
          <cell r="JQ1266">
            <v>0</v>
          </cell>
        </row>
        <row r="1267">
          <cell r="D1267" t="str">
            <v>BCV.EX.UTS._._30.Hunter 2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  <cell r="FA1267">
            <v>0</v>
          </cell>
          <cell r="FB1267">
            <v>0</v>
          </cell>
          <cell r="FC1267">
            <v>0</v>
          </cell>
          <cell r="FD1267">
            <v>0</v>
          </cell>
          <cell r="FE1267">
            <v>0</v>
          </cell>
          <cell r="FF1267">
            <v>0</v>
          </cell>
          <cell r="FG1267">
            <v>0</v>
          </cell>
          <cell r="FH1267">
            <v>0</v>
          </cell>
          <cell r="FI1267">
            <v>0</v>
          </cell>
          <cell r="FJ1267">
            <v>0</v>
          </cell>
          <cell r="FK1267">
            <v>0</v>
          </cell>
          <cell r="FL1267">
            <v>0</v>
          </cell>
          <cell r="FM1267">
            <v>0</v>
          </cell>
          <cell r="FN1267">
            <v>0</v>
          </cell>
          <cell r="FO1267">
            <v>0</v>
          </cell>
          <cell r="FP1267">
            <v>0</v>
          </cell>
          <cell r="FQ1267">
            <v>0</v>
          </cell>
          <cell r="FR1267">
            <v>0</v>
          </cell>
          <cell r="FS1267">
            <v>0</v>
          </cell>
          <cell r="FT1267">
            <v>0</v>
          </cell>
          <cell r="FU1267">
            <v>0</v>
          </cell>
          <cell r="FV1267">
            <v>0</v>
          </cell>
          <cell r="FW1267">
            <v>0</v>
          </cell>
          <cell r="FX1267">
            <v>0</v>
          </cell>
          <cell r="FY1267">
            <v>0</v>
          </cell>
          <cell r="FZ1267">
            <v>0</v>
          </cell>
          <cell r="GA1267">
            <v>0</v>
          </cell>
          <cell r="GB1267">
            <v>0</v>
          </cell>
          <cell r="GC1267">
            <v>0</v>
          </cell>
          <cell r="GD1267">
            <v>0</v>
          </cell>
          <cell r="GE1267">
            <v>0</v>
          </cell>
          <cell r="GF1267">
            <v>0</v>
          </cell>
          <cell r="GG1267">
            <v>0</v>
          </cell>
          <cell r="GH1267">
            <v>0</v>
          </cell>
          <cell r="GI1267">
            <v>0</v>
          </cell>
          <cell r="GJ1267">
            <v>0</v>
          </cell>
          <cell r="GK1267">
            <v>0</v>
          </cell>
          <cell r="GL1267">
            <v>0</v>
          </cell>
          <cell r="GM1267">
            <v>0</v>
          </cell>
          <cell r="GN1267">
            <v>0</v>
          </cell>
          <cell r="GO1267">
            <v>0</v>
          </cell>
          <cell r="GP1267">
            <v>0</v>
          </cell>
          <cell r="GQ1267">
            <v>0</v>
          </cell>
          <cell r="GR1267">
            <v>0</v>
          </cell>
          <cell r="GS1267">
            <v>0</v>
          </cell>
          <cell r="GT1267">
            <v>0</v>
          </cell>
          <cell r="GU1267">
            <v>0</v>
          </cell>
          <cell r="GV1267">
            <v>0</v>
          </cell>
          <cell r="GW1267">
            <v>0</v>
          </cell>
          <cell r="GX1267">
            <v>0</v>
          </cell>
          <cell r="GY1267">
            <v>0</v>
          </cell>
          <cell r="GZ1267">
            <v>0</v>
          </cell>
          <cell r="HA1267">
            <v>0</v>
          </cell>
          <cell r="HB1267">
            <v>0</v>
          </cell>
          <cell r="HC1267">
            <v>0</v>
          </cell>
          <cell r="HD1267">
            <v>0</v>
          </cell>
          <cell r="HE1267">
            <v>0</v>
          </cell>
          <cell r="HF1267">
            <v>0</v>
          </cell>
          <cell r="HG1267">
            <v>0</v>
          </cell>
          <cell r="HH1267">
            <v>0</v>
          </cell>
          <cell r="HI1267">
            <v>0</v>
          </cell>
          <cell r="HJ1267">
            <v>0</v>
          </cell>
          <cell r="HK1267">
            <v>0</v>
          </cell>
          <cell r="HL1267">
            <v>0</v>
          </cell>
          <cell r="HM1267">
            <v>0</v>
          </cell>
          <cell r="HN1267">
            <v>0</v>
          </cell>
          <cell r="HO1267">
            <v>0</v>
          </cell>
          <cell r="HP1267">
            <v>0</v>
          </cell>
          <cell r="HQ1267">
            <v>0</v>
          </cell>
          <cell r="HR1267">
            <v>0</v>
          </cell>
          <cell r="HS1267">
            <v>0</v>
          </cell>
          <cell r="HT1267">
            <v>0</v>
          </cell>
          <cell r="HU1267">
            <v>0</v>
          </cell>
          <cell r="HV1267">
            <v>0</v>
          </cell>
          <cell r="HW1267">
            <v>0</v>
          </cell>
          <cell r="HX1267">
            <v>0</v>
          </cell>
          <cell r="HY1267">
            <v>0</v>
          </cell>
          <cell r="HZ1267">
            <v>0</v>
          </cell>
          <cell r="IA1267">
            <v>0</v>
          </cell>
          <cell r="IB1267">
            <v>0</v>
          </cell>
          <cell r="IC1267">
            <v>0</v>
          </cell>
          <cell r="ID1267">
            <v>0</v>
          </cell>
          <cell r="IE1267">
            <v>0</v>
          </cell>
          <cell r="IF1267">
            <v>0</v>
          </cell>
          <cell r="IG1267">
            <v>0</v>
          </cell>
          <cell r="IH1267">
            <v>0</v>
          </cell>
          <cell r="II1267">
            <v>0</v>
          </cell>
          <cell r="IJ1267">
            <v>0</v>
          </cell>
          <cell r="IK1267">
            <v>0</v>
          </cell>
          <cell r="IL1267">
            <v>0</v>
          </cell>
          <cell r="IM1267">
            <v>0</v>
          </cell>
          <cell r="IN1267">
            <v>0</v>
          </cell>
          <cell r="IO1267">
            <v>0</v>
          </cell>
          <cell r="IP1267">
            <v>0</v>
          </cell>
          <cell r="IQ1267">
            <v>0</v>
          </cell>
          <cell r="IR1267">
            <v>0</v>
          </cell>
          <cell r="IS1267">
            <v>0</v>
          </cell>
          <cell r="IT1267">
            <v>0</v>
          </cell>
          <cell r="IU1267">
            <v>0</v>
          </cell>
          <cell r="IV1267">
            <v>0</v>
          </cell>
          <cell r="IW1267">
            <v>0</v>
          </cell>
          <cell r="IX1267">
            <v>0</v>
          </cell>
          <cell r="IY1267">
            <v>0</v>
          </cell>
          <cell r="IZ1267">
            <v>0</v>
          </cell>
          <cell r="JA1267">
            <v>0</v>
          </cell>
          <cell r="JB1267">
            <v>0</v>
          </cell>
          <cell r="JC1267">
            <v>0</v>
          </cell>
          <cell r="JD1267">
            <v>0</v>
          </cell>
          <cell r="JE1267">
            <v>0</v>
          </cell>
          <cell r="JF1267">
            <v>0</v>
          </cell>
          <cell r="JG1267">
            <v>0</v>
          </cell>
          <cell r="JH1267">
            <v>0</v>
          </cell>
          <cell r="JI1267">
            <v>0</v>
          </cell>
          <cell r="JJ1267">
            <v>0</v>
          </cell>
          <cell r="JK1267">
            <v>0</v>
          </cell>
          <cell r="JL1267">
            <v>0</v>
          </cell>
          <cell r="JM1267">
            <v>0</v>
          </cell>
          <cell r="JN1267">
            <v>0</v>
          </cell>
          <cell r="JO1267">
            <v>0</v>
          </cell>
          <cell r="JP1267">
            <v>0</v>
          </cell>
          <cell r="JQ1267">
            <v>0</v>
          </cell>
        </row>
        <row r="1268">
          <cell r="D1268" t="str">
            <v>BCV.EX.UTS._._30.Hunter 3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  <cell r="FA1268">
            <v>0</v>
          </cell>
          <cell r="FB1268">
            <v>0</v>
          </cell>
          <cell r="FC1268">
            <v>0</v>
          </cell>
          <cell r="FD1268">
            <v>0</v>
          </cell>
          <cell r="FE1268">
            <v>0</v>
          </cell>
          <cell r="FF1268">
            <v>0</v>
          </cell>
          <cell r="FG1268">
            <v>0</v>
          </cell>
          <cell r="FH1268">
            <v>0</v>
          </cell>
          <cell r="FI1268">
            <v>0</v>
          </cell>
          <cell r="FJ1268">
            <v>0</v>
          </cell>
          <cell r="FK1268">
            <v>0</v>
          </cell>
          <cell r="FL1268">
            <v>0</v>
          </cell>
          <cell r="FM1268">
            <v>0</v>
          </cell>
          <cell r="FN1268">
            <v>0</v>
          </cell>
          <cell r="FO1268">
            <v>0</v>
          </cell>
          <cell r="FP1268">
            <v>0</v>
          </cell>
          <cell r="FQ1268">
            <v>0</v>
          </cell>
          <cell r="FR1268">
            <v>0</v>
          </cell>
          <cell r="FS1268">
            <v>0</v>
          </cell>
          <cell r="FT1268">
            <v>0</v>
          </cell>
          <cell r="FU1268">
            <v>0</v>
          </cell>
          <cell r="FV1268">
            <v>0</v>
          </cell>
          <cell r="FW1268">
            <v>0</v>
          </cell>
          <cell r="FX1268">
            <v>0</v>
          </cell>
          <cell r="FY1268">
            <v>0</v>
          </cell>
          <cell r="FZ1268">
            <v>0</v>
          </cell>
          <cell r="GA1268">
            <v>0</v>
          </cell>
          <cell r="GB1268">
            <v>0</v>
          </cell>
          <cell r="GC1268">
            <v>0</v>
          </cell>
          <cell r="GD1268">
            <v>0</v>
          </cell>
          <cell r="GE1268">
            <v>0</v>
          </cell>
          <cell r="GF1268">
            <v>0</v>
          </cell>
          <cell r="GG1268">
            <v>0</v>
          </cell>
          <cell r="GH1268">
            <v>0</v>
          </cell>
          <cell r="GI1268">
            <v>0</v>
          </cell>
          <cell r="GJ1268">
            <v>0</v>
          </cell>
          <cell r="GK1268">
            <v>0</v>
          </cell>
          <cell r="GL1268">
            <v>0</v>
          </cell>
          <cell r="GM1268">
            <v>0</v>
          </cell>
          <cell r="GN1268">
            <v>0</v>
          </cell>
          <cell r="GO1268">
            <v>0</v>
          </cell>
          <cell r="GP1268">
            <v>0</v>
          </cell>
          <cell r="GQ1268">
            <v>0</v>
          </cell>
          <cell r="GR1268">
            <v>0</v>
          </cell>
          <cell r="GS1268">
            <v>0</v>
          </cell>
          <cell r="GT1268">
            <v>0</v>
          </cell>
          <cell r="GU1268">
            <v>0</v>
          </cell>
          <cell r="GV1268">
            <v>0</v>
          </cell>
          <cell r="GW1268">
            <v>0</v>
          </cell>
          <cell r="GX1268">
            <v>0</v>
          </cell>
          <cell r="GY1268">
            <v>0</v>
          </cell>
          <cell r="GZ1268">
            <v>0</v>
          </cell>
          <cell r="HA1268">
            <v>0</v>
          </cell>
          <cell r="HB1268">
            <v>0</v>
          </cell>
          <cell r="HC1268">
            <v>0</v>
          </cell>
          <cell r="HD1268">
            <v>0</v>
          </cell>
          <cell r="HE1268">
            <v>0</v>
          </cell>
          <cell r="HF1268">
            <v>0</v>
          </cell>
          <cell r="HG1268">
            <v>0</v>
          </cell>
          <cell r="HH1268">
            <v>0</v>
          </cell>
          <cell r="HI1268">
            <v>0</v>
          </cell>
          <cell r="HJ1268">
            <v>0</v>
          </cell>
          <cell r="HK1268">
            <v>0</v>
          </cell>
          <cell r="HL1268">
            <v>0</v>
          </cell>
          <cell r="HM1268">
            <v>0</v>
          </cell>
          <cell r="HN1268">
            <v>0</v>
          </cell>
          <cell r="HO1268">
            <v>0</v>
          </cell>
          <cell r="HP1268">
            <v>0</v>
          </cell>
          <cell r="HQ1268">
            <v>0</v>
          </cell>
          <cell r="HR1268">
            <v>0</v>
          </cell>
          <cell r="HS1268">
            <v>0</v>
          </cell>
          <cell r="HT1268">
            <v>0</v>
          </cell>
          <cell r="HU1268">
            <v>0</v>
          </cell>
          <cell r="HV1268">
            <v>0</v>
          </cell>
          <cell r="HW1268">
            <v>0</v>
          </cell>
          <cell r="HX1268">
            <v>0</v>
          </cell>
          <cell r="HY1268">
            <v>0</v>
          </cell>
          <cell r="HZ1268">
            <v>0</v>
          </cell>
          <cell r="IA1268">
            <v>0</v>
          </cell>
          <cell r="IB1268">
            <v>0</v>
          </cell>
          <cell r="IC1268">
            <v>0</v>
          </cell>
          <cell r="ID1268">
            <v>0</v>
          </cell>
          <cell r="IE1268">
            <v>0</v>
          </cell>
          <cell r="IF1268">
            <v>0</v>
          </cell>
          <cell r="IG1268">
            <v>0</v>
          </cell>
          <cell r="IH1268">
            <v>0</v>
          </cell>
          <cell r="II1268">
            <v>0</v>
          </cell>
          <cell r="IJ1268">
            <v>0</v>
          </cell>
          <cell r="IK1268">
            <v>0</v>
          </cell>
          <cell r="IL1268">
            <v>0</v>
          </cell>
          <cell r="IM1268">
            <v>0</v>
          </cell>
          <cell r="IN1268">
            <v>0</v>
          </cell>
          <cell r="IO1268">
            <v>0</v>
          </cell>
          <cell r="IP1268">
            <v>0</v>
          </cell>
          <cell r="IQ1268">
            <v>0</v>
          </cell>
          <cell r="IR1268">
            <v>0</v>
          </cell>
          <cell r="IS1268">
            <v>0</v>
          </cell>
          <cell r="IT1268">
            <v>0</v>
          </cell>
          <cell r="IU1268">
            <v>0</v>
          </cell>
          <cell r="IV1268">
            <v>0</v>
          </cell>
          <cell r="IW1268">
            <v>0</v>
          </cell>
          <cell r="IX1268">
            <v>0</v>
          </cell>
          <cell r="IY1268">
            <v>0</v>
          </cell>
          <cell r="IZ1268">
            <v>0</v>
          </cell>
          <cell r="JA1268">
            <v>0</v>
          </cell>
          <cell r="JB1268">
            <v>0</v>
          </cell>
          <cell r="JC1268">
            <v>0</v>
          </cell>
          <cell r="JD1268">
            <v>0</v>
          </cell>
          <cell r="JE1268">
            <v>0</v>
          </cell>
          <cell r="JF1268">
            <v>0</v>
          </cell>
          <cell r="JG1268">
            <v>0</v>
          </cell>
          <cell r="JH1268">
            <v>0</v>
          </cell>
          <cell r="JI1268">
            <v>0</v>
          </cell>
          <cell r="JJ1268">
            <v>0</v>
          </cell>
          <cell r="JK1268">
            <v>0</v>
          </cell>
          <cell r="JL1268">
            <v>0</v>
          </cell>
          <cell r="JM1268">
            <v>0</v>
          </cell>
          <cell r="JN1268">
            <v>0</v>
          </cell>
          <cell r="JO1268">
            <v>0</v>
          </cell>
          <cell r="JP1268">
            <v>0</v>
          </cell>
          <cell r="JQ1268">
            <v>0</v>
          </cell>
        </row>
        <row r="1269">
          <cell r="D1269" t="str">
            <v>BCV.EX.UTS._._30.Huntington 1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  <cell r="FA1269">
            <v>0</v>
          </cell>
          <cell r="FB1269">
            <v>0</v>
          </cell>
          <cell r="FC1269">
            <v>0</v>
          </cell>
          <cell r="FD1269">
            <v>0</v>
          </cell>
          <cell r="FE1269">
            <v>0</v>
          </cell>
          <cell r="FF1269">
            <v>0</v>
          </cell>
          <cell r="FG1269">
            <v>0</v>
          </cell>
          <cell r="FH1269">
            <v>0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0</v>
          </cell>
          <cell r="FR1269">
            <v>0</v>
          </cell>
          <cell r="FS1269">
            <v>0</v>
          </cell>
          <cell r="FT1269">
            <v>0</v>
          </cell>
          <cell r="FU1269">
            <v>0</v>
          </cell>
          <cell r="FV1269">
            <v>0</v>
          </cell>
          <cell r="FW1269">
            <v>0</v>
          </cell>
          <cell r="FX1269">
            <v>0</v>
          </cell>
          <cell r="FY1269">
            <v>0</v>
          </cell>
          <cell r="FZ1269">
            <v>0</v>
          </cell>
          <cell r="GA1269">
            <v>0</v>
          </cell>
          <cell r="GB1269">
            <v>0</v>
          </cell>
          <cell r="GC1269">
            <v>0</v>
          </cell>
          <cell r="GD1269">
            <v>0</v>
          </cell>
          <cell r="GE1269">
            <v>0</v>
          </cell>
          <cell r="GF1269">
            <v>0</v>
          </cell>
          <cell r="GG1269">
            <v>0</v>
          </cell>
          <cell r="GH1269">
            <v>0</v>
          </cell>
          <cell r="GI1269">
            <v>0</v>
          </cell>
          <cell r="GJ1269">
            <v>0</v>
          </cell>
          <cell r="GK1269">
            <v>0</v>
          </cell>
          <cell r="GL1269">
            <v>0</v>
          </cell>
          <cell r="GM1269">
            <v>0</v>
          </cell>
          <cell r="GN1269">
            <v>0</v>
          </cell>
          <cell r="GO1269">
            <v>0</v>
          </cell>
          <cell r="GP1269">
            <v>0</v>
          </cell>
          <cell r="GQ1269">
            <v>0</v>
          </cell>
          <cell r="GR1269">
            <v>0</v>
          </cell>
          <cell r="GS1269">
            <v>0</v>
          </cell>
          <cell r="GT1269">
            <v>0</v>
          </cell>
          <cell r="GU1269">
            <v>0</v>
          </cell>
          <cell r="GV1269">
            <v>0</v>
          </cell>
          <cell r="GW1269">
            <v>0</v>
          </cell>
          <cell r="GX1269">
            <v>0</v>
          </cell>
          <cell r="GY1269">
            <v>0</v>
          </cell>
          <cell r="GZ1269">
            <v>0</v>
          </cell>
          <cell r="HA1269">
            <v>0</v>
          </cell>
          <cell r="HB1269">
            <v>0</v>
          </cell>
          <cell r="HC1269">
            <v>0</v>
          </cell>
          <cell r="HD1269">
            <v>0</v>
          </cell>
          <cell r="HE1269">
            <v>0</v>
          </cell>
          <cell r="HF1269">
            <v>0</v>
          </cell>
          <cell r="HG1269">
            <v>0</v>
          </cell>
          <cell r="HH1269">
            <v>0</v>
          </cell>
          <cell r="HI1269">
            <v>0</v>
          </cell>
          <cell r="HJ1269">
            <v>0</v>
          </cell>
          <cell r="HK1269">
            <v>0</v>
          </cell>
          <cell r="HL1269">
            <v>0</v>
          </cell>
          <cell r="HM1269">
            <v>0</v>
          </cell>
          <cell r="HN1269">
            <v>0</v>
          </cell>
          <cell r="HO1269">
            <v>0</v>
          </cell>
          <cell r="HP1269">
            <v>0</v>
          </cell>
          <cell r="HQ1269">
            <v>0</v>
          </cell>
          <cell r="HR1269">
            <v>0</v>
          </cell>
          <cell r="HS1269">
            <v>0</v>
          </cell>
          <cell r="HT1269">
            <v>0</v>
          </cell>
          <cell r="HU1269">
            <v>0</v>
          </cell>
          <cell r="HV1269">
            <v>0</v>
          </cell>
          <cell r="HW1269">
            <v>0</v>
          </cell>
          <cell r="HX1269">
            <v>0</v>
          </cell>
          <cell r="HY1269">
            <v>0</v>
          </cell>
          <cell r="HZ1269">
            <v>0</v>
          </cell>
          <cell r="IA1269">
            <v>0</v>
          </cell>
          <cell r="IB1269">
            <v>0</v>
          </cell>
          <cell r="IC1269">
            <v>0</v>
          </cell>
          <cell r="ID1269">
            <v>0</v>
          </cell>
          <cell r="IE1269">
            <v>0</v>
          </cell>
          <cell r="IF1269">
            <v>0</v>
          </cell>
          <cell r="IG1269">
            <v>0</v>
          </cell>
          <cell r="IH1269">
            <v>0</v>
          </cell>
          <cell r="II1269">
            <v>0</v>
          </cell>
          <cell r="IJ1269">
            <v>0</v>
          </cell>
          <cell r="IK1269">
            <v>0</v>
          </cell>
          <cell r="IL1269">
            <v>0</v>
          </cell>
          <cell r="IM1269">
            <v>0</v>
          </cell>
          <cell r="IN1269">
            <v>0</v>
          </cell>
          <cell r="IO1269">
            <v>0</v>
          </cell>
          <cell r="IP1269">
            <v>0</v>
          </cell>
          <cell r="IQ1269">
            <v>0</v>
          </cell>
          <cell r="IR1269">
            <v>0</v>
          </cell>
          <cell r="IS1269">
            <v>0</v>
          </cell>
          <cell r="IT1269">
            <v>0</v>
          </cell>
          <cell r="IU1269">
            <v>0</v>
          </cell>
          <cell r="IV1269">
            <v>0</v>
          </cell>
          <cell r="IW1269">
            <v>0</v>
          </cell>
          <cell r="IX1269">
            <v>0</v>
          </cell>
          <cell r="IY1269">
            <v>0</v>
          </cell>
          <cell r="IZ1269">
            <v>0</v>
          </cell>
          <cell r="JA1269">
            <v>0</v>
          </cell>
          <cell r="JB1269">
            <v>0</v>
          </cell>
          <cell r="JC1269">
            <v>0</v>
          </cell>
          <cell r="JD1269">
            <v>0</v>
          </cell>
          <cell r="JE1269">
            <v>0</v>
          </cell>
          <cell r="JF1269">
            <v>0</v>
          </cell>
          <cell r="JG1269">
            <v>0</v>
          </cell>
          <cell r="JH1269">
            <v>0</v>
          </cell>
          <cell r="JI1269">
            <v>0</v>
          </cell>
          <cell r="JJ1269">
            <v>0</v>
          </cell>
          <cell r="JK1269">
            <v>0</v>
          </cell>
          <cell r="JL1269">
            <v>0</v>
          </cell>
          <cell r="JM1269">
            <v>0</v>
          </cell>
          <cell r="JN1269">
            <v>0</v>
          </cell>
          <cell r="JO1269">
            <v>0</v>
          </cell>
          <cell r="JP1269">
            <v>0</v>
          </cell>
          <cell r="JQ1269">
            <v>0</v>
          </cell>
        </row>
        <row r="1270">
          <cell r="D1270" t="str">
            <v>BCV.EX.UTS._._30.Huntington 2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  <cell r="FA1270">
            <v>0</v>
          </cell>
          <cell r="FB1270">
            <v>0</v>
          </cell>
          <cell r="FC1270">
            <v>0</v>
          </cell>
          <cell r="FD1270">
            <v>0</v>
          </cell>
          <cell r="FE1270">
            <v>0</v>
          </cell>
          <cell r="FF1270">
            <v>0</v>
          </cell>
          <cell r="FG1270">
            <v>0</v>
          </cell>
          <cell r="FH1270">
            <v>0</v>
          </cell>
          <cell r="FI1270">
            <v>0</v>
          </cell>
          <cell r="FJ1270">
            <v>0</v>
          </cell>
          <cell r="FK1270">
            <v>0</v>
          </cell>
          <cell r="FL1270">
            <v>0</v>
          </cell>
          <cell r="FM1270">
            <v>0</v>
          </cell>
          <cell r="FN1270">
            <v>0</v>
          </cell>
          <cell r="FO1270">
            <v>0</v>
          </cell>
          <cell r="FP1270">
            <v>0</v>
          </cell>
          <cell r="FQ1270">
            <v>0</v>
          </cell>
          <cell r="FR1270">
            <v>0</v>
          </cell>
          <cell r="FS1270">
            <v>0</v>
          </cell>
          <cell r="FT1270">
            <v>0</v>
          </cell>
          <cell r="FU1270">
            <v>0</v>
          </cell>
          <cell r="FV1270">
            <v>0</v>
          </cell>
          <cell r="FW1270">
            <v>0</v>
          </cell>
          <cell r="FX1270">
            <v>0</v>
          </cell>
          <cell r="FY1270">
            <v>0</v>
          </cell>
          <cell r="FZ1270">
            <v>0</v>
          </cell>
          <cell r="GA1270">
            <v>0</v>
          </cell>
          <cell r="GB1270">
            <v>0</v>
          </cell>
          <cell r="GC1270">
            <v>0</v>
          </cell>
          <cell r="GD1270">
            <v>0</v>
          </cell>
          <cell r="GE1270">
            <v>0</v>
          </cell>
          <cell r="GF1270">
            <v>0</v>
          </cell>
          <cell r="GG1270">
            <v>0</v>
          </cell>
          <cell r="GH1270">
            <v>0</v>
          </cell>
          <cell r="GI1270">
            <v>0</v>
          </cell>
          <cell r="GJ1270">
            <v>0</v>
          </cell>
          <cell r="GK1270">
            <v>0</v>
          </cell>
          <cell r="GL1270">
            <v>0</v>
          </cell>
          <cell r="GM1270">
            <v>0</v>
          </cell>
          <cell r="GN1270">
            <v>0</v>
          </cell>
          <cell r="GO1270">
            <v>0</v>
          </cell>
          <cell r="GP1270">
            <v>0</v>
          </cell>
          <cell r="GQ1270">
            <v>0</v>
          </cell>
          <cell r="GR1270">
            <v>0</v>
          </cell>
          <cell r="GS1270">
            <v>0</v>
          </cell>
          <cell r="GT1270">
            <v>0</v>
          </cell>
          <cell r="GU1270">
            <v>0</v>
          </cell>
          <cell r="GV1270">
            <v>0</v>
          </cell>
          <cell r="GW1270">
            <v>0</v>
          </cell>
          <cell r="GX1270">
            <v>0</v>
          </cell>
          <cell r="GY1270">
            <v>0</v>
          </cell>
          <cell r="GZ1270">
            <v>0</v>
          </cell>
          <cell r="HA1270">
            <v>0</v>
          </cell>
          <cell r="HB1270">
            <v>0</v>
          </cell>
          <cell r="HC1270">
            <v>0</v>
          </cell>
          <cell r="HD1270">
            <v>0</v>
          </cell>
          <cell r="HE1270">
            <v>0</v>
          </cell>
          <cell r="HF1270">
            <v>0</v>
          </cell>
          <cell r="HG1270">
            <v>0</v>
          </cell>
          <cell r="HH1270">
            <v>0</v>
          </cell>
          <cell r="HI1270">
            <v>0</v>
          </cell>
          <cell r="HJ1270">
            <v>0</v>
          </cell>
          <cell r="HK1270">
            <v>0</v>
          </cell>
          <cell r="HL1270">
            <v>0</v>
          </cell>
          <cell r="HM1270">
            <v>0</v>
          </cell>
          <cell r="HN1270">
            <v>0</v>
          </cell>
          <cell r="HO1270">
            <v>0</v>
          </cell>
          <cell r="HP1270">
            <v>0</v>
          </cell>
          <cell r="HQ1270">
            <v>0</v>
          </cell>
          <cell r="HR1270">
            <v>0</v>
          </cell>
          <cell r="HS1270">
            <v>0</v>
          </cell>
          <cell r="HT1270">
            <v>0</v>
          </cell>
          <cell r="HU1270">
            <v>0</v>
          </cell>
          <cell r="HV1270">
            <v>0</v>
          </cell>
          <cell r="HW1270">
            <v>0</v>
          </cell>
          <cell r="HX1270">
            <v>0</v>
          </cell>
          <cell r="HY1270">
            <v>0</v>
          </cell>
          <cell r="HZ1270">
            <v>0</v>
          </cell>
          <cell r="IA1270">
            <v>0</v>
          </cell>
          <cell r="IB1270">
            <v>0</v>
          </cell>
          <cell r="IC1270">
            <v>0</v>
          </cell>
          <cell r="ID1270">
            <v>0</v>
          </cell>
          <cell r="IE1270">
            <v>0</v>
          </cell>
          <cell r="IF1270">
            <v>0</v>
          </cell>
          <cell r="IG1270">
            <v>0</v>
          </cell>
          <cell r="IH1270">
            <v>0</v>
          </cell>
          <cell r="II1270">
            <v>0</v>
          </cell>
          <cell r="IJ1270">
            <v>0</v>
          </cell>
          <cell r="IK1270">
            <v>0</v>
          </cell>
          <cell r="IL1270">
            <v>0</v>
          </cell>
          <cell r="IM1270">
            <v>0</v>
          </cell>
          <cell r="IN1270">
            <v>0</v>
          </cell>
          <cell r="IO1270">
            <v>0</v>
          </cell>
          <cell r="IP1270">
            <v>0</v>
          </cell>
          <cell r="IQ1270">
            <v>0</v>
          </cell>
          <cell r="IR1270">
            <v>0</v>
          </cell>
          <cell r="IS1270">
            <v>0</v>
          </cell>
          <cell r="IT1270">
            <v>0</v>
          </cell>
          <cell r="IU1270">
            <v>0</v>
          </cell>
          <cell r="IV1270">
            <v>0</v>
          </cell>
          <cell r="IW1270">
            <v>0</v>
          </cell>
          <cell r="IX1270">
            <v>0</v>
          </cell>
          <cell r="IY1270">
            <v>0</v>
          </cell>
          <cell r="IZ1270">
            <v>0</v>
          </cell>
          <cell r="JA1270">
            <v>0</v>
          </cell>
          <cell r="JB1270">
            <v>0</v>
          </cell>
          <cell r="JC1270">
            <v>0</v>
          </cell>
          <cell r="JD1270">
            <v>0</v>
          </cell>
          <cell r="JE1270">
            <v>0</v>
          </cell>
          <cell r="JF1270">
            <v>0</v>
          </cell>
          <cell r="JG1270">
            <v>0</v>
          </cell>
          <cell r="JH1270">
            <v>0</v>
          </cell>
          <cell r="JI1270">
            <v>0</v>
          </cell>
          <cell r="JJ1270">
            <v>0</v>
          </cell>
          <cell r="JK1270">
            <v>0</v>
          </cell>
          <cell r="JL1270">
            <v>0</v>
          </cell>
          <cell r="JM1270">
            <v>0</v>
          </cell>
          <cell r="JN1270">
            <v>0</v>
          </cell>
          <cell r="JO1270">
            <v>0</v>
          </cell>
          <cell r="JP1270">
            <v>0</v>
          </cell>
          <cell r="JQ1270">
            <v>0</v>
          </cell>
        </row>
        <row r="1271">
          <cell r="D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  <cell r="FA1271">
            <v>0</v>
          </cell>
          <cell r="FB1271">
            <v>0</v>
          </cell>
          <cell r="FC1271">
            <v>0</v>
          </cell>
          <cell r="FD1271">
            <v>0</v>
          </cell>
          <cell r="FE1271">
            <v>0</v>
          </cell>
          <cell r="FF1271">
            <v>0</v>
          </cell>
          <cell r="FG1271">
            <v>0</v>
          </cell>
          <cell r="FH1271">
            <v>0</v>
          </cell>
          <cell r="FI1271">
            <v>0</v>
          </cell>
          <cell r="FJ1271">
            <v>0</v>
          </cell>
          <cell r="FK1271">
            <v>0</v>
          </cell>
          <cell r="FL1271">
            <v>0</v>
          </cell>
          <cell r="FM1271">
            <v>0</v>
          </cell>
          <cell r="FN1271">
            <v>0</v>
          </cell>
          <cell r="FO1271">
            <v>0</v>
          </cell>
          <cell r="FP1271">
            <v>0</v>
          </cell>
          <cell r="FQ1271">
            <v>0</v>
          </cell>
          <cell r="FR1271">
            <v>0</v>
          </cell>
          <cell r="FS1271">
            <v>0</v>
          </cell>
          <cell r="FT1271">
            <v>0</v>
          </cell>
          <cell r="FU1271">
            <v>0</v>
          </cell>
          <cell r="FV1271">
            <v>0</v>
          </cell>
          <cell r="FW1271">
            <v>0</v>
          </cell>
          <cell r="FX1271">
            <v>0</v>
          </cell>
          <cell r="FY1271">
            <v>0</v>
          </cell>
          <cell r="FZ1271">
            <v>0</v>
          </cell>
          <cell r="GA1271">
            <v>0</v>
          </cell>
          <cell r="GB1271">
            <v>0</v>
          </cell>
          <cell r="GC1271">
            <v>0</v>
          </cell>
          <cell r="GD1271">
            <v>0</v>
          </cell>
          <cell r="GE1271">
            <v>0</v>
          </cell>
          <cell r="GF1271">
            <v>0</v>
          </cell>
          <cell r="GG1271">
            <v>0</v>
          </cell>
          <cell r="GH1271">
            <v>0</v>
          </cell>
          <cell r="GI1271">
            <v>0</v>
          </cell>
          <cell r="GJ1271">
            <v>0</v>
          </cell>
          <cell r="GK1271">
            <v>0</v>
          </cell>
          <cell r="GL1271">
            <v>0</v>
          </cell>
          <cell r="GM1271">
            <v>0</v>
          </cell>
          <cell r="GN1271">
            <v>0</v>
          </cell>
          <cell r="GO1271">
            <v>0</v>
          </cell>
          <cell r="GP1271">
            <v>0</v>
          </cell>
          <cell r="GQ1271">
            <v>0</v>
          </cell>
          <cell r="GR1271">
            <v>0</v>
          </cell>
          <cell r="GS1271">
            <v>0</v>
          </cell>
          <cell r="GT1271">
            <v>0</v>
          </cell>
          <cell r="GU1271">
            <v>0</v>
          </cell>
          <cell r="GV1271">
            <v>0</v>
          </cell>
          <cell r="GW1271">
            <v>0</v>
          </cell>
          <cell r="GX1271">
            <v>0</v>
          </cell>
          <cell r="GY1271">
            <v>0</v>
          </cell>
          <cell r="GZ1271">
            <v>0</v>
          </cell>
          <cell r="HA1271">
            <v>0</v>
          </cell>
          <cell r="HB1271">
            <v>0</v>
          </cell>
          <cell r="HC1271">
            <v>0</v>
          </cell>
          <cell r="HD1271">
            <v>0</v>
          </cell>
          <cell r="HE1271">
            <v>0</v>
          </cell>
          <cell r="HF1271">
            <v>0</v>
          </cell>
          <cell r="HG1271">
            <v>0</v>
          </cell>
          <cell r="HH1271">
            <v>0</v>
          </cell>
          <cell r="HI1271">
            <v>0</v>
          </cell>
          <cell r="HJ1271">
            <v>0</v>
          </cell>
          <cell r="HK1271">
            <v>0</v>
          </cell>
          <cell r="HL1271">
            <v>0</v>
          </cell>
          <cell r="HM1271">
            <v>0</v>
          </cell>
          <cell r="HN1271">
            <v>0</v>
          </cell>
          <cell r="HO1271">
            <v>0</v>
          </cell>
          <cell r="HP1271">
            <v>0</v>
          </cell>
          <cell r="HQ1271">
            <v>0</v>
          </cell>
          <cell r="HR1271">
            <v>0</v>
          </cell>
          <cell r="HS1271">
            <v>0</v>
          </cell>
          <cell r="HT1271">
            <v>0</v>
          </cell>
          <cell r="HU1271">
            <v>0</v>
          </cell>
          <cell r="HV1271">
            <v>0</v>
          </cell>
          <cell r="HW1271">
            <v>0</v>
          </cell>
          <cell r="HX1271">
            <v>0</v>
          </cell>
          <cell r="HY1271">
            <v>0</v>
          </cell>
          <cell r="HZ1271">
            <v>0</v>
          </cell>
          <cell r="IA1271">
            <v>0</v>
          </cell>
          <cell r="IB1271">
            <v>0</v>
          </cell>
          <cell r="IC1271">
            <v>0</v>
          </cell>
          <cell r="ID1271">
            <v>0</v>
          </cell>
          <cell r="IE1271">
            <v>0</v>
          </cell>
          <cell r="IF1271">
            <v>0</v>
          </cell>
          <cell r="IG1271">
            <v>0</v>
          </cell>
          <cell r="IH1271">
            <v>0</v>
          </cell>
          <cell r="II1271">
            <v>0</v>
          </cell>
          <cell r="IJ1271">
            <v>0</v>
          </cell>
          <cell r="IK1271">
            <v>0</v>
          </cell>
          <cell r="IL1271">
            <v>0</v>
          </cell>
          <cell r="IM1271">
            <v>0</v>
          </cell>
          <cell r="IN1271">
            <v>0</v>
          </cell>
          <cell r="IO1271">
            <v>0</v>
          </cell>
          <cell r="IP1271">
            <v>0</v>
          </cell>
          <cell r="IQ1271">
            <v>0</v>
          </cell>
          <cell r="IR1271">
            <v>0</v>
          </cell>
          <cell r="IS1271">
            <v>0</v>
          </cell>
          <cell r="IT1271">
            <v>0</v>
          </cell>
          <cell r="IU1271">
            <v>0</v>
          </cell>
          <cell r="IV1271">
            <v>0</v>
          </cell>
          <cell r="IW1271">
            <v>0</v>
          </cell>
          <cell r="IX1271">
            <v>0</v>
          </cell>
          <cell r="IY1271">
            <v>0</v>
          </cell>
          <cell r="IZ1271">
            <v>0</v>
          </cell>
          <cell r="JA1271">
            <v>0</v>
          </cell>
          <cell r="JB1271">
            <v>0</v>
          </cell>
          <cell r="JC1271">
            <v>0</v>
          </cell>
          <cell r="JD1271">
            <v>0</v>
          </cell>
          <cell r="JE1271">
            <v>0</v>
          </cell>
          <cell r="JF1271">
            <v>0</v>
          </cell>
          <cell r="JG1271">
            <v>0</v>
          </cell>
          <cell r="JH1271">
            <v>0</v>
          </cell>
          <cell r="JI1271">
            <v>0</v>
          </cell>
          <cell r="JJ1271">
            <v>0</v>
          </cell>
          <cell r="JK1271">
            <v>0</v>
          </cell>
          <cell r="JL1271">
            <v>0</v>
          </cell>
          <cell r="JM1271">
            <v>0</v>
          </cell>
          <cell r="JN1271">
            <v>0</v>
          </cell>
          <cell r="JO1271">
            <v>0</v>
          </cell>
          <cell r="JP1271">
            <v>0</v>
          </cell>
          <cell r="JQ1271">
            <v>0</v>
          </cell>
        </row>
        <row r="1272">
          <cell r="D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  <cell r="FA1272">
            <v>0</v>
          </cell>
          <cell r="FB1272">
            <v>0</v>
          </cell>
          <cell r="FC1272">
            <v>0</v>
          </cell>
          <cell r="FD1272">
            <v>0</v>
          </cell>
          <cell r="FE1272">
            <v>0</v>
          </cell>
          <cell r="FF1272">
            <v>0</v>
          </cell>
          <cell r="FG1272">
            <v>0</v>
          </cell>
          <cell r="FH1272">
            <v>0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0</v>
          </cell>
          <cell r="FR1272">
            <v>0</v>
          </cell>
          <cell r="FS1272">
            <v>0</v>
          </cell>
          <cell r="FT1272">
            <v>0</v>
          </cell>
          <cell r="FU1272">
            <v>0</v>
          </cell>
          <cell r="FV1272">
            <v>0</v>
          </cell>
          <cell r="FW1272">
            <v>0</v>
          </cell>
          <cell r="FX1272">
            <v>0</v>
          </cell>
          <cell r="FY1272">
            <v>0</v>
          </cell>
          <cell r="FZ1272">
            <v>0</v>
          </cell>
          <cell r="GA1272">
            <v>0</v>
          </cell>
          <cell r="GB1272">
            <v>0</v>
          </cell>
          <cell r="GC1272">
            <v>0</v>
          </cell>
          <cell r="GD1272">
            <v>0</v>
          </cell>
          <cell r="GE1272">
            <v>0</v>
          </cell>
          <cell r="GF1272">
            <v>0</v>
          </cell>
          <cell r="GG1272">
            <v>0</v>
          </cell>
          <cell r="GH1272">
            <v>0</v>
          </cell>
          <cell r="GI1272">
            <v>0</v>
          </cell>
          <cell r="GJ1272">
            <v>0</v>
          </cell>
          <cell r="GK1272">
            <v>0</v>
          </cell>
          <cell r="GL1272">
            <v>0</v>
          </cell>
          <cell r="GM1272">
            <v>0</v>
          </cell>
          <cell r="GN1272">
            <v>0</v>
          </cell>
          <cell r="GO1272">
            <v>0</v>
          </cell>
          <cell r="GP1272">
            <v>0</v>
          </cell>
          <cell r="GQ1272">
            <v>0</v>
          </cell>
          <cell r="GR1272">
            <v>0</v>
          </cell>
          <cell r="GS1272">
            <v>0</v>
          </cell>
          <cell r="GT1272">
            <v>0</v>
          </cell>
          <cell r="GU1272">
            <v>0</v>
          </cell>
          <cell r="GV1272">
            <v>0</v>
          </cell>
          <cell r="GW1272">
            <v>0</v>
          </cell>
          <cell r="GX1272">
            <v>0</v>
          </cell>
          <cell r="GY1272">
            <v>0</v>
          </cell>
          <cell r="GZ1272">
            <v>0</v>
          </cell>
          <cell r="HA1272">
            <v>0</v>
          </cell>
          <cell r="HB1272">
            <v>0</v>
          </cell>
          <cell r="HC1272">
            <v>0</v>
          </cell>
          <cell r="HD1272">
            <v>0</v>
          </cell>
          <cell r="HE1272">
            <v>0</v>
          </cell>
          <cell r="HF1272">
            <v>0</v>
          </cell>
          <cell r="HG1272">
            <v>0</v>
          </cell>
          <cell r="HH1272">
            <v>0</v>
          </cell>
          <cell r="HI1272">
            <v>0</v>
          </cell>
          <cell r="HJ1272">
            <v>0</v>
          </cell>
          <cell r="HK1272">
            <v>0</v>
          </cell>
          <cell r="HL1272">
            <v>0</v>
          </cell>
          <cell r="HM1272">
            <v>0</v>
          </cell>
          <cell r="HN1272">
            <v>0</v>
          </cell>
          <cell r="HO1272">
            <v>0</v>
          </cell>
          <cell r="HP1272">
            <v>0</v>
          </cell>
          <cell r="HQ1272">
            <v>0</v>
          </cell>
          <cell r="HR1272">
            <v>0</v>
          </cell>
          <cell r="HS1272">
            <v>0</v>
          </cell>
          <cell r="HT1272">
            <v>0</v>
          </cell>
          <cell r="HU1272">
            <v>0</v>
          </cell>
          <cell r="HV1272">
            <v>0</v>
          </cell>
          <cell r="HW1272">
            <v>0</v>
          </cell>
          <cell r="HX1272">
            <v>0</v>
          </cell>
          <cell r="HY1272">
            <v>0</v>
          </cell>
          <cell r="HZ1272">
            <v>0</v>
          </cell>
          <cell r="IA1272">
            <v>0</v>
          </cell>
          <cell r="IB1272">
            <v>0</v>
          </cell>
          <cell r="IC1272">
            <v>0</v>
          </cell>
          <cell r="ID1272">
            <v>0</v>
          </cell>
          <cell r="IE1272">
            <v>0</v>
          </cell>
          <cell r="IF1272">
            <v>0</v>
          </cell>
          <cell r="IG1272">
            <v>0</v>
          </cell>
          <cell r="IH1272">
            <v>0</v>
          </cell>
          <cell r="II1272">
            <v>0</v>
          </cell>
          <cell r="IJ1272">
            <v>0</v>
          </cell>
          <cell r="IK1272">
            <v>0</v>
          </cell>
          <cell r="IL1272">
            <v>0</v>
          </cell>
          <cell r="IM1272">
            <v>0</v>
          </cell>
          <cell r="IN1272">
            <v>0</v>
          </cell>
          <cell r="IO1272">
            <v>0</v>
          </cell>
          <cell r="IP1272">
            <v>0</v>
          </cell>
          <cell r="IQ1272">
            <v>0</v>
          </cell>
          <cell r="IR1272">
            <v>0</v>
          </cell>
          <cell r="IS1272">
            <v>0</v>
          </cell>
          <cell r="IT1272">
            <v>0</v>
          </cell>
          <cell r="IU1272">
            <v>0</v>
          </cell>
          <cell r="IV1272">
            <v>0</v>
          </cell>
          <cell r="IW1272">
            <v>0</v>
          </cell>
          <cell r="IX1272">
            <v>0</v>
          </cell>
          <cell r="IY1272">
            <v>0</v>
          </cell>
          <cell r="IZ1272">
            <v>0</v>
          </cell>
          <cell r="JA1272">
            <v>0</v>
          </cell>
          <cell r="JB1272">
            <v>0</v>
          </cell>
          <cell r="JC1272">
            <v>0</v>
          </cell>
          <cell r="JD1272">
            <v>0</v>
          </cell>
          <cell r="JE1272">
            <v>0</v>
          </cell>
          <cell r="JF1272">
            <v>0</v>
          </cell>
          <cell r="JG1272">
            <v>0</v>
          </cell>
          <cell r="JH1272">
            <v>0</v>
          </cell>
          <cell r="JI1272">
            <v>0</v>
          </cell>
          <cell r="JJ1272">
            <v>0</v>
          </cell>
          <cell r="JK1272">
            <v>0</v>
          </cell>
          <cell r="JL1272">
            <v>0</v>
          </cell>
          <cell r="JM1272">
            <v>0</v>
          </cell>
          <cell r="JN1272">
            <v>0</v>
          </cell>
          <cell r="JO1272">
            <v>0</v>
          </cell>
          <cell r="JP1272">
            <v>0</v>
          </cell>
          <cell r="JQ1272">
            <v>0</v>
          </cell>
        </row>
        <row r="1273">
          <cell r="D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  <cell r="FA1273">
            <v>0</v>
          </cell>
          <cell r="FB1273">
            <v>0</v>
          </cell>
          <cell r="FC1273">
            <v>0</v>
          </cell>
          <cell r="FD1273">
            <v>0</v>
          </cell>
          <cell r="FE1273">
            <v>0</v>
          </cell>
          <cell r="FF1273">
            <v>0</v>
          </cell>
          <cell r="FG1273">
            <v>0</v>
          </cell>
          <cell r="FH1273">
            <v>0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0</v>
          </cell>
          <cell r="FR1273">
            <v>0</v>
          </cell>
          <cell r="FS1273">
            <v>0</v>
          </cell>
          <cell r="FT1273">
            <v>0</v>
          </cell>
          <cell r="FU1273">
            <v>0</v>
          </cell>
          <cell r="FV1273">
            <v>0</v>
          </cell>
          <cell r="FW1273">
            <v>0</v>
          </cell>
          <cell r="FX1273">
            <v>0</v>
          </cell>
          <cell r="FY1273">
            <v>0</v>
          </cell>
          <cell r="FZ1273">
            <v>0</v>
          </cell>
          <cell r="GA1273">
            <v>0</v>
          </cell>
          <cell r="GB1273">
            <v>0</v>
          </cell>
          <cell r="GC1273">
            <v>0</v>
          </cell>
          <cell r="GD1273">
            <v>0</v>
          </cell>
          <cell r="GE1273">
            <v>0</v>
          </cell>
          <cell r="GF1273">
            <v>0</v>
          </cell>
          <cell r="GG1273">
            <v>0</v>
          </cell>
          <cell r="GH1273">
            <v>0</v>
          </cell>
          <cell r="GI1273">
            <v>0</v>
          </cell>
          <cell r="GJ1273">
            <v>0</v>
          </cell>
          <cell r="GK1273">
            <v>0</v>
          </cell>
          <cell r="GL1273">
            <v>0</v>
          </cell>
          <cell r="GM1273">
            <v>0</v>
          </cell>
          <cell r="GN1273">
            <v>0</v>
          </cell>
          <cell r="GO1273">
            <v>0</v>
          </cell>
          <cell r="GP1273">
            <v>0</v>
          </cell>
          <cell r="GQ1273">
            <v>0</v>
          </cell>
          <cell r="GR1273">
            <v>0</v>
          </cell>
          <cell r="GS1273">
            <v>0</v>
          </cell>
          <cell r="GT1273">
            <v>0</v>
          </cell>
          <cell r="GU1273">
            <v>0</v>
          </cell>
          <cell r="GV1273">
            <v>0</v>
          </cell>
          <cell r="GW1273">
            <v>0</v>
          </cell>
          <cell r="GX1273">
            <v>0</v>
          </cell>
          <cell r="GY1273">
            <v>0</v>
          </cell>
          <cell r="GZ1273">
            <v>0</v>
          </cell>
          <cell r="HA1273">
            <v>0</v>
          </cell>
          <cell r="HB1273">
            <v>0</v>
          </cell>
          <cell r="HC1273">
            <v>0</v>
          </cell>
          <cell r="HD1273">
            <v>0</v>
          </cell>
          <cell r="HE1273">
            <v>0</v>
          </cell>
          <cell r="HF1273">
            <v>0</v>
          </cell>
          <cell r="HG1273">
            <v>0</v>
          </cell>
          <cell r="HH1273">
            <v>0</v>
          </cell>
          <cell r="HI1273">
            <v>0</v>
          </cell>
          <cell r="HJ1273">
            <v>0</v>
          </cell>
          <cell r="HK1273">
            <v>0</v>
          </cell>
          <cell r="HL1273">
            <v>0</v>
          </cell>
          <cell r="HM1273">
            <v>0</v>
          </cell>
          <cell r="HN1273">
            <v>0</v>
          </cell>
          <cell r="HO1273">
            <v>0</v>
          </cell>
          <cell r="HP1273">
            <v>0</v>
          </cell>
          <cell r="HQ1273">
            <v>0</v>
          </cell>
          <cell r="HR1273">
            <v>0</v>
          </cell>
          <cell r="HS1273">
            <v>0</v>
          </cell>
          <cell r="HT1273">
            <v>0</v>
          </cell>
          <cell r="HU1273">
            <v>0</v>
          </cell>
          <cell r="HV1273">
            <v>0</v>
          </cell>
          <cell r="HW1273">
            <v>0</v>
          </cell>
          <cell r="HX1273">
            <v>0</v>
          </cell>
          <cell r="HY1273">
            <v>0</v>
          </cell>
          <cell r="HZ1273">
            <v>0</v>
          </cell>
          <cell r="IA1273">
            <v>0</v>
          </cell>
          <cell r="IB1273">
            <v>0</v>
          </cell>
          <cell r="IC1273">
            <v>0</v>
          </cell>
          <cell r="ID1273">
            <v>0</v>
          </cell>
          <cell r="IE1273">
            <v>0</v>
          </cell>
          <cell r="IF1273">
            <v>0</v>
          </cell>
          <cell r="IG1273">
            <v>0</v>
          </cell>
          <cell r="IH1273">
            <v>0</v>
          </cell>
          <cell r="II1273">
            <v>0</v>
          </cell>
          <cell r="IJ1273">
            <v>0</v>
          </cell>
          <cell r="IK1273">
            <v>0</v>
          </cell>
          <cell r="IL1273">
            <v>0</v>
          </cell>
          <cell r="IM1273">
            <v>0</v>
          </cell>
          <cell r="IN1273">
            <v>0</v>
          </cell>
          <cell r="IO1273">
            <v>0</v>
          </cell>
          <cell r="IP1273">
            <v>0</v>
          </cell>
          <cell r="IQ1273">
            <v>0</v>
          </cell>
          <cell r="IR1273">
            <v>0</v>
          </cell>
          <cell r="IS1273">
            <v>0</v>
          </cell>
          <cell r="IT1273">
            <v>0</v>
          </cell>
          <cell r="IU1273">
            <v>0</v>
          </cell>
          <cell r="IV1273">
            <v>0</v>
          </cell>
          <cell r="IW1273">
            <v>0</v>
          </cell>
          <cell r="IX1273">
            <v>0</v>
          </cell>
          <cell r="IY1273">
            <v>0</v>
          </cell>
          <cell r="IZ1273">
            <v>0</v>
          </cell>
          <cell r="JA1273">
            <v>0</v>
          </cell>
          <cell r="JB1273">
            <v>0</v>
          </cell>
          <cell r="JC1273">
            <v>0</v>
          </cell>
          <cell r="JD1273">
            <v>0</v>
          </cell>
          <cell r="JE1273">
            <v>0</v>
          </cell>
          <cell r="JF1273">
            <v>0</v>
          </cell>
          <cell r="JG1273">
            <v>0</v>
          </cell>
          <cell r="JH1273">
            <v>0</v>
          </cell>
          <cell r="JI1273">
            <v>0</v>
          </cell>
          <cell r="JJ1273">
            <v>0</v>
          </cell>
          <cell r="JK1273">
            <v>0</v>
          </cell>
          <cell r="JL1273">
            <v>0</v>
          </cell>
          <cell r="JM1273">
            <v>0</v>
          </cell>
          <cell r="JN1273">
            <v>0</v>
          </cell>
          <cell r="JO1273">
            <v>0</v>
          </cell>
          <cell r="JP1273">
            <v>0</v>
          </cell>
          <cell r="JQ1273">
            <v>0</v>
          </cell>
        </row>
        <row r="1274">
          <cell r="F1274">
            <v>-41.046629330143332</v>
          </cell>
          <cell r="G1274">
            <v>-5.4885593800572678</v>
          </cell>
          <cell r="H1274">
            <v>-151.96125982981175</v>
          </cell>
          <cell r="I1274">
            <v>-21.486552129499614</v>
          </cell>
          <cell r="J1274">
            <v>267.6096673803404</v>
          </cell>
          <cell r="K1274">
            <v>-316.26529776980169</v>
          </cell>
          <cell r="L1274">
            <v>15.247199960518628</v>
          </cell>
          <cell r="M1274">
            <v>0</v>
          </cell>
          <cell r="N1274">
            <v>240.17357891984284</v>
          </cell>
          <cell r="O1274">
            <v>-20.01804037974216</v>
          </cell>
          <cell r="P1274">
            <v>173.51515112025663</v>
          </cell>
          <cell r="Q1274">
            <v>-52.490584879880771</v>
          </cell>
          <cell r="R1274">
            <v>-77295.528871323913</v>
          </cell>
          <cell r="S1274">
            <v>-3399.0992047301261</v>
          </cell>
          <cell r="T1274">
            <v>-4302.4490996700479</v>
          </cell>
          <cell r="U1274">
            <v>-2214.7149141600821</v>
          </cell>
          <cell r="V1274">
            <v>-5385.6708205001196</v>
          </cell>
          <cell r="W1274">
            <v>-3636.6341145997867</v>
          </cell>
          <cell r="X1274">
            <v>-16688.310610590037</v>
          </cell>
          <cell r="Y1274">
            <v>-10811.855282510398</v>
          </cell>
          <cell r="Z1274">
            <v>-9614.1402482301928</v>
          </cell>
          <cell r="AA1274">
            <v>-5471.6113074102905</v>
          </cell>
          <cell r="AB1274">
            <v>-6961.4086387498537</v>
          </cell>
          <cell r="AC1274">
            <v>-5242.9223550800234</v>
          </cell>
          <cell r="AD1274">
            <v>-3566.7122750900453</v>
          </cell>
          <cell r="AE1274">
            <v>-87706.86323209852</v>
          </cell>
          <cell r="AF1274">
            <v>-2919.3662107399432</v>
          </cell>
          <cell r="AG1274">
            <v>-6878.1746516900603</v>
          </cell>
          <cell r="AH1274">
            <v>-4704.5705285300501</v>
          </cell>
          <cell r="AI1274">
            <v>-7377.550252430141</v>
          </cell>
          <cell r="AJ1274">
            <v>-7589.2966936700977</v>
          </cell>
          <cell r="AK1274">
            <v>-6174.3169681301806</v>
          </cell>
          <cell r="AL1274">
            <v>-12820.759521289961</v>
          </cell>
          <cell r="AM1274">
            <v>-15259.610818009824</v>
          </cell>
          <cell r="AN1274">
            <v>-8339.1868302898947</v>
          </cell>
          <cell r="AO1274">
            <v>-4880.8987056701444</v>
          </cell>
          <cell r="AP1274">
            <v>-6202.8428031599615</v>
          </cell>
          <cell r="AQ1274">
            <v>-4560.2892484900076</v>
          </cell>
          <cell r="AR1274">
            <v>-89368.671104740351</v>
          </cell>
          <cell r="AS1274">
            <v>-2424.1758369099116</v>
          </cell>
          <cell r="AT1274">
            <v>-8220.3434001298156</v>
          </cell>
          <cell r="AU1274">
            <v>-3828.223052859772</v>
          </cell>
          <cell r="AV1274">
            <v>-4843.7740226698807</v>
          </cell>
          <cell r="AW1274">
            <v>-4915.3002735299524</v>
          </cell>
          <cell r="AX1274">
            <v>-9326.033427830087</v>
          </cell>
          <cell r="AY1274">
            <v>-16650.11893239012</v>
          </cell>
          <cell r="AZ1274">
            <v>-14335.947243340081</v>
          </cell>
          <cell r="BA1274">
            <v>-7735.3894245899282</v>
          </cell>
          <cell r="BB1274">
            <v>-6847.9307198000606</v>
          </cell>
          <cell r="BC1274">
            <v>-5596.1044269001577</v>
          </cell>
          <cell r="BD1274">
            <v>-4645.3303437901195</v>
          </cell>
          <cell r="BE1274">
            <v>-72709.621458834037</v>
          </cell>
          <cell r="BF1274">
            <v>-3134.7677858400857</v>
          </cell>
          <cell r="BG1274">
            <v>-4735.7664166497998</v>
          </cell>
          <cell r="BH1274">
            <v>-1223.0011650698725</v>
          </cell>
          <cell r="BI1274">
            <v>352.08270495990291</v>
          </cell>
          <cell r="BJ1274">
            <v>-2605.8319475800963</v>
          </cell>
          <cell r="BK1274">
            <v>-10303.268392870203</v>
          </cell>
          <cell r="BL1274">
            <v>-15044.439901900012</v>
          </cell>
          <cell r="BM1274">
            <v>-13772.164479049621</v>
          </cell>
          <cell r="BN1274">
            <v>-8731.1356503502466</v>
          </cell>
          <cell r="BO1274">
            <v>-4855.9684895301471</v>
          </cell>
          <cell r="BP1274">
            <v>-4399.767517260043</v>
          </cell>
          <cell r="BQ1274">
            <v>-4255.5924176899716</v>
          </cell>
          <cell r="BR1274">
            <v>-63039.886270072311</v>
          </cell>
          <cell r="BS1274">
            <v>-3497.7703513996676</v>
          </cell>
          <cell r="BT1274">
            <v>-4335.0069201700389</v>
          </cell>
          <cell r="BU1274">
            <v>-3840.0320870999712</v>
          </cell>
          <cell r="BV1274">
            <v>-2345.2273747400614</v>
          </cell>
          <cell r="BW1274">
            <v>-2450.3257423900068</v>
          </cell>
          <cell r="BX1274">
            <v>-11620.316132490057</v>
          </cell>
          <cell r="BY1274">
            <v>-6918.9225225404371</v>
          </cell>
          <cell r="BZ1274">
            <v>-11171.867281279992</v>
          </cell>
          <cell r="CA1274">
            <v>-4458.551489430014</v>
          </cell>
          <cell r="CB1274">
            <v>-3367.7165445099818</v>
          </cell>
          <cell r="CC1274">
            <v>-4840.6125062599313</v>
          </cell>
          <cell r="CD1274">
            <v>-4193.5373177602887</v>
          </cell>
          <cell r="CE1274">
            <v>-133.05178933218122</v>
          </cell>
          <cell r="CF1274">
            <v>-255.00016202032566</v>
          </cell>
          <cell r="CG1274">
            <v>-432.70358852006029</v>
          </cell>
          <cell r="CH1274">
            <v>174.23601525009144</v>
          </cell>
          <cell r="CI1274">
            <v>-119.11243979993742</v>
          </cell>
          <cell r="CJ1274">
            <v>138.54016065003816</v>
          </cell>
          <cell r="CK1274">
            <v>-29.764595580054447</v>
          </cell>
          <cell r="CL1274">
            <v>111.44961330946535</v>
          </cell>
          <cell r="CM1274">
            <v>134.90577964973636</v>
          </cell>
          <cell r="CN1274">
            <v>-33.434279140084982</v>
          </cell>
          <cell r="CO1274">
            <v>-280.15896549983881</v>
          </cell>
          <cell r="CP1274">
            <v>144.21909198048525</v>
          </cell>
          <cell r="CQ1274">
            <v>313.77158039016649</v>
          </cell>
          <cell r="CR1274">
            <v>1442.1157297212631</v>
          </cell>
          <cell r="CS1274">
            <v>1243.4542028503492</v>
          </cell>
          <cell r="CT1274">
            <v>131.91053593996912</v>
          </cell>
          <cell r="CU1274">
            <v>-488.64355793991126</v>
          </cell>
          <cell r="CV1274">
            <v>-291.11823304009158</v>
          </cell>
          <cell r="CW1274">
            <v>39.588837449904531</v>
          </cell>
          <cell r="CX1274">
            <v>283.05214290996082</v>
          </cell>
          <cell r="CY1274">
            <v>711.81714260042645</v>
          </cell>
          <cell r="CZ1274">
            <v>-502.35207581031136</v>
          </cell>
          <cell r="DA1274">
            <v>735.20952960941941</v>
          </cell>
          <cell r="DB1274">
            <v>302.75300894014072</v>
          </cell>
          <cell r="DC1274">
            <v>-2.0485840302426368</v>
          </cell>
          <cell r="DD1274">
            <v>-721.50721975998022</v>
          </cell>
          <cell r="DE1274">
            <v>896.39432097971439</v>
          </cell>
          <cell r="DF1274">
            <v>143.83877507969737</v>
          </cell>
          <cell r="DG1274">
            <v>-1542.5124700398883</v>
          </cell>
          <cell r="DH1274">
            <v>19.94183238025289</v>
          </cell>
          <cell r="DI1274">
            <v>432.17119729006663</v>
          </cell>
          <cell r="DJ1274">
            <v>19.85448768013157</v>
          </cell>
          <cell r="DK1274">
            <v>1075.8678033000324</v>
          </cell>
          <cell r="DL1274">
            <v>-3.1864526900462806</v>
          </cell>
          <cell r="DM1274">
            <v>311.72638069046661</v>
          </cell>
          <cell r="DN1274">
            <v>852.63436456001364</v>
          </cell>
          <cell r="DO1274">
            <v>461.25349338003434</v>
          </cell>
          <cell r="DP1274">
            <v>-510.44858682993799</v>
          </cell>
          <cell r="DQ1274">
            <v>-364.74650381994434</v>
          </cell>
          <cell r="DR1274">
            <v>7856.5452533885837</v>
          </cell>
          <cell r="DS1274">
            <v>-117.13016533013433</v>
          </cell>
          <cell r="DT1274">
            <v>1272.1816056398675</v>
          </cell>
          <cell r="DU1274">
            <v>-30.208880860009231</v>
          </cell>
          <cell r="DV1274">
            <v>-109.41307969012996</v>
          </cell>
          <cell r="DW1274">
            <v>685.20583395007998</v>
          </cell>
          <cell r="DX1274">
            <v>-353.32550583989359</v>
          </cell>
          <cell r="DY1274">
            <v>356.48620949033648</v>
          </cell>
          <cell r="DZ1274">
            <v>1004.8110196602065</v>
          </cell>
          <cell r="EA1274">
            <v>1356.348821669817</v>
          </cell>
          <cell r="EB1274">
            <v>1392.4793661801377</v>
          </cell>
          <cell r="EC1274">
            <v>-305.25944578996859</v>
          </cell>
          <cell r="ED1274">
            <v>2704.3694743099622</v>
          </cell>
          <cell r="EE1274">
            <v>837.04405984841287</v>
          </cell>
          <cell r="EF1274">
            <v>257.83228423027322</v>
          </cell>
          <cell r="EG1274">
            <v>275.63082549010869</v>
          </cell>
          <cell r="EH1274">
            <v>85.933425329974853</v>
          </cell>
          <cell r="EI1274">
            <v>-29.36789730010787</v>
          </cell>
          <cell r="EJ1274">
            <v>-246.81434205011465</v>
          </cell>
          <cell r="EK1274">
            <v>244.16172421001829</v>
          </cell>
          <cell r="EL1274">
            <v>-699.30723670008592</v>
          </cell>
          <cell r="EM1274">
            <v>568.65676322998479</v>
          </cell>
          <cell r="EN1274">
            <v>-5.8334973298478872</v>
          </cell>
          <cell r="EO1274">
            <v>18.96722265984863</v>
          </cell>
          <cell r="EP1274">
            <v>856.54253377020359</v>
          </cell>
          <cell r="EQ1274">
            <v>-489.35774569003843</v>
          </cell>
          <cell r="ER1274">
            <v>1861.4742520190775</v>
          </cell>
          <cell r="ES1274">
            <v>-513.26251151016913</v>
          </cell>
          <cell r="ET1274">
            <v>-60.494202250032686</v>
          </cell>
          <cell r="EU1274">
            <v>491.18644594971556</v>
          </cell>
          <cell r="EV1274">
            <v>27.792503089876845</v>
          </cell>
          <cell r="EW1274">
            <v>7.3426265302114189</v>
          </cell>
          <cell r="EX1274">
            <v>1511.0216601098655</v>
          </cell>
          <cell r="EY1274">
            <v>-59.480922429589555</v>
          </cell>
          <cell r="EZ1274">
            <v>-206.04630172997713</v>
          </cell>
          <cell r="FA1274">
            <v>434.61033299029805</v>
          </cell>
          <cell r="FB1274">
            <v>-90.535980310058221</v>
          </cell>
          <cell r="FC1274">
            <v>-2.6362099498510361</v>
          </cell>
          <cell r="FD1274">
            <v>321.97681152983569</v>
          </cell>
          <cell r="FE1274">
            <v>4108.7151179686189</v>
          </cell>
          <cell r="FF1274">
            <v>1473.7902727902401</v>
          </cell>
          <cell r="FG1274">
            <v>-642.31387683993671</v>
          </cell>
          <cell r="FH1274">
            <v>588.40608474984765</v>
          </cell>
          <cell r="FI1274">
            <v>369.74466751003638</v>
          </cell>
          <cell r="FJ1274">
            <v>426.06634317000862</v>
          </cell>
          <cell r="FK1274">
            <v>395.65979683981277</v>
          </cell>
          <cell r="FL1274">
            <v>860.47071550018154</v>
          </cell>
          <cell r="FM1274">
            <v>83.172339800279588</v>
          </cell>
          <cell r="FN1274">
            <v>77.250038050115108</v>
          </cell>
          <cell r="FO1274">
            <v>-466.51442436990328</v>
          </cell>
          <cell r="FP1274">
            <v>-20.365813700016588</v>
          </cell>
          <cell r="FQ1274">
            <v>963.34897447028197</v>
          </cell>
          <cell r="FR1274">
            <v>4788.8233507033437</v>
          </cell>
          <cell r="FS1274">
            <v>2205.4527608598582</v>
          </cell>
          <cell r="FT1274">
            <v>-350.18315039004665</v>
          </cell>
          <cell r="FU1274">
            <v>372.17019328009337</v>
          </cell>
          <cell r="FV1274">
            <v>46.534383499878459</v>
          </cell>
          <cell r="FW1274">
            <v>190.13169260998257</v>
          </cell>
          <cell r="FX1274">
            <v>103.56891018990427</v>
          </cell>
          <cell r="FY1274">
            <v>312.5474888405297</v>
          </cell>
          <cell r="FZ1274">
            <v>202.4402704697568</v>
          </cell>
          <cell r="GA1274">
            <v>646.58737213001586</v>
          </cell>
          <cell r="GB1274">
            <v>-430.26283073972445</v>
          </cell>
          <cell r="GC1274">
            <v>370.29954852978699</v>
          </cell>
          <cell r="GD1274">
            <v>1119.5367114199325</v>
          </cell>
          <cell r="GE1274">
            <v>2049.3180957902223</v>
          </cell>
          <cell r="GF1274">
            <v>222.83417116990313</v>
          </cell>
          <cell r="GG1274">
            <v>-539.68750755977817</v>
          </cell>
          <cell r="GH1274">
            <v>598.41794408985879</v>
          </cell>
          <cell r="GI1274">
            <v>78.9023198899813</v>
          </cell>
          <cell r="GJ1274">
            <v>158.7516567800194</v>
          </cell>
          <cell r="GK1274">
            <v>382.8517776200315</v>
          </cell>
          <cell r="GL1274">
            <v>-195.8984202798456</v>
          </cell>
          <cell r="GM1274">
            <v>549.54186792927794</v>
          </cell>
          <cell r="GN1274">
            <v>294.26433448004536</v>
          </cell>
          <cell r="GO1274">
            <v>157.71404599002562</v>
          </cell>
          <cell r="GP1274">
            <v>-125.28041649982333</v>
          </cell>
          <cell r="GQ1274">
            <v>466.90632218006067</v>
          </cell>
          <cell r="GR1274">
            <v>6839.535817489028</v>
          </cell>
          <cell r="GS1274">
            <v>-599.23410909995437</v>
          </cell>
          <cell r="GT1274">
            <v>617.43930172000546</v>
          </cell>
          <cell r="GU1274">
            <v>711.04929914989043</v>
          </cell>
          <cell r="GV1274">
            <v>-268.63019474002067</v>
          </cell>
          <cell r="GW1274">
            <v>-113.49587649008026</v>
          </cell>
          <cell r="GX1274">
            <v>-203.45236555975862</v>
          </cell>
          <cell r="GY1274">
            <v>1181.6168376400601</v>
          </cell>
          <cell r="GZ1274">
            <v>296.54031028971076</v>
          </cell>
          <cell r="HA1274">
            <v>3053.7233059601858</v>
          </cell>
          <cell r="HB1274">
            <v>1895.5832898500375</v>
          </cell>
          <cell r="HC1274">
            <v>-162.4830241499003</v>
          </cell>
          <cell r="HD1274">
            <v>430.87904292019084</v>
          </cell>
          <cell r="HE1274">
            <v>8123.1557046566159</v>
          </cell>
          <cell r="HF1274">
            <v>3003.8250166897196</v>
          </cell>
          <cell r="HG1274">
            <v>900.88610416988377</v>
          </cell>
          <cell r="HH1274">
            <v>88.323140999884345</v>
          </cell>
          <cell r="HI1274">
            <v>33.240328369953204</v>
          </cell>
          <cell r="HJ1274">
            <v>973.54096090007806</v>
          </cell>
          <cell r="HK1274">
            <v>-872.31452737003565</v>
          </cell>
          <cell r="HL1274">
            <v>296.37224016035907</v>
          </cell>
          <cell r="HM1274">
            <v>7114.9514920799993</v>
          </cell>
          <cell r="HN1274">
            <v>-2793.205134869786</v>
          </cell>
          <cell r="HO1274">
            <v>-746.87888254004065</v>
          </cell>
          <cell r="HP1274">
            <v>-440.15304741030559</v>
          </cell>
          <cell r="HQ1274">
            <v>564.56801347946748</v>
          </cell>
          <cell r="HR1274">
            <v>3533.6013088207692</v>
          </cell>
          <cell r="HS1274">
            <v>143.79027402983047</v>
          </cell>
          <cell r="HT1274">
            <v>806.8419627599651</v>
          </cell>
          <cell r="HU1274">
            <v>238.01514677004889</v>
          </cell>
          <cell r="HV1274">
            <v>-8.3974377199774608</v>
          </cell>
          <cell r="HW1274">
            <v>204.63992089004023</v>
          </cell>
          <cell r="HX1274">
            <v>646.70145357016008</v>
          </cell>
          <cell r="HY1274">
            <v>409.55930709000677</v>
          </cell>
          <cell r="HZ1274">
            <v>316.28566203010269</v>
          </cell>
          <cell r="IA1274">
            <v>359.38235949981026</v>
          </cell>
          <cell r="IB1274">
            <v>162.77009138010908</v>
          </cell>
          <cell r="IC1274">
            <v>212.23912086011842</v>
          </cell>
          <cell r="ID1274">
            <v>41.773447660263628</v>
          </cell>
          <cell r="IE1274">
            <v>7197.5203199218959</v>
          </cell>
          <cell r="IF1274">
            <v>422.0054541497957</v>
          </cell>
          <cell r="IG1274">
            <v>1290.042556400178</v>
          </cell>
          <cell r="IH1274">
            <v>-373.74261568987276</v>
          </cell>
          <cell r="II1274">
            <v>145.05537846975494</v>
          </cell>
          <cell r="IJ1274">
            <v>114.2158554099733</v>
          </cell>
          <cell r="IK1274">
            <v>472.72484482999425</v>
          </cell>
          <cell r="IL1274">
            <v>327.17571871983819</v>
          </cell>
          <cell r="IM1274">
            <v>3298.3626083799172</v>
          </cell>
          <cell r="IN1274">
            <v>367.40235071000643</v>
          </cell>
          <cell r="IO1274">
            <v>-1479.379369160044</v>
          </cell>
          <cell r="IP1274">
            <v>296.37653411971405</v>
          </cell>
          <cell r="IQ1274">
            <v>2317.281003579963</v>
          </cell>
          <cell r="IR1274">
            <v>11844.928211458027</v>
          </cell>
          <cell r="IS1274">
            <v>993.53220817982219</v>
          </cell>
          <cell r="IT1274">
            <v>131.4608032698743</v>
          </cell>
          <cell r="IU1274">
            <v>623.63574417994823</v>
          </cell>
          <cell r="IV1274">
            <v>54.046878889901564</v>
          </cell>
          <cell r="IW1274">
            <v>-2555.4487721500336</v>
          </cell>
          <cell r="IX1274">
            <v>5590.0477794499602</v>
          </cell>
          <cell r="IY1274">
            <v>854.37454104004428</v>
          </cell>
          <cell r="IZ1274">
            <v>1777.9597216597758</v>
          </cell>
          <cell r="JA1274">
            <v>809.60490194009617</v>
          </cell>
          <cell r="JB1274">
            <v>1679.1561179799028</v>
          </cell>
          <cell r="JC1274">
            <v>878.28415919002146</v>
          </cell>
          <cell r="JD1274">
            <v>1008.2741278298199</v>
          </cell>
          <cell r="JE1274">
            <v>66960.111167881638</v>
          </cell>
          <cell r="JF1274">
            <v>3467.1896438000258</v>
          </cell>
          <cell r="JG1274">
            <v>7510.7681817100383</v>
          </cell>
          <cell r="JH1274">
            <v>3601.3034778800793</v>
          </cell>
          <cell r="JI1274">
            <v>1695.7904522099416</v>
          </cell>
          <cell r="JJ1274">
            <v>4835.4943199100089</v>
          </cell>
          <cell r="JK1274">
            <v>4035.3355774499942</v>
          </cell>
          <cell r="JL1274">
            <v>11174.544286079938</v>
          </cell>
          <cell r="JM1274">
            <v>8471.7533385299612</v>
          </cell>
          <cell r="JN1274">
            <v>10738.074634919874</v>
          </cell>
          <cell r="JO1274">
            <v>2381.7209639899665</v>
          </cell>
          <cell r="JP1274">
            <v>5871.6196731701493</v>
          </cell>
          <cell r="JQ1274">
            <v>3176.5166182303801</v>
          </cell>
        </row>
        <row r="1276">
          <cell r="D1276" t="str">
            <v>GEO.EX.UTS._.___.Blundell_1</v>
          </cell>
          <cell r="F1276">
            <v>9.5615908400013723</v>
          </cell>
          <cell r="G1276">
            <v>0</v>
          </cell>
          <cell r="H1276">
            <v>0.60863996000080078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1.4565710599999875</v>
          </cell>
          <cell r="P1276">
            <v>0</v>
          </cell>
          <cell r="Q1276">
            <v>18.309999999999491</v>
          </cell>
          <cell r="R1276">
            <v>-514.19094927000697</v>
          </cell>
          <cell r="S1276">
            <v>2.1851706799989188</v>
          </cell>
          <cell r="T1276">
            <v>-47.424462250002762</v>
          </cell>
          <cell r="U1276">
            <v>-61.294289220000792</v>
          </cell>
          <cell r="V1276">
            <v>-81.737751039998329</v>
          </cell>
          <cell r="W1276">
            <v>-88.875337570001648</v>
          </cell>
          <cell r="X1276">
            <v>-9.828091379999023</v>
          </cell>
          <cell r="Y1276">
            <v>-18.309999999997672</v>
          </cell>
          <cell r="Z1276">
            <v>-5.5984743299995898</v>
          </cell>
          <cell r="AA1276">
            <v>0</v>
          </cell>
          <cell r="AB1276">
            <v>-146.47999999999956</v>
          </cell>
          <cell r="AC1276">
            <v>0</v>
          </cell>
          <cell r="AD1276">
            <v>-56.827714160001051</v>
          </cell>
          <cell r="AE1276">
            <v>-364.69394862998161</v>
          </cell>
          <cell r="AF1276">
            <v>0</v>
          </cell>
          <cell r="AG1276">
            <v>-14.138910310000938</v>
          </cell>
          <cell r="AH1276">
            <v>-89.335805219999202</v>
          </cell>
          <cell r="AI1276">
            <v>-91.549999999999272</v>
          </cell>
          <cell r="AJ1276">
            <v>-18.309999999999491</v>
          </cell>
          <cell r="AK1276">
            <v>0</v>
          </cell>
          <cell r="AL1276">
            <v>0</v>
          </cell>
          <cell r="AM1276">
            <v>-26.967814610001369</v>
          </cell>
          <cell r="AN1276">
            <v>-27.971830150001551</v>
          </cell>
          <cell r="AO1276">
            <v>-71.668611119999696</v>
          </cell>
          <cell r="AP1276">
            <v>0</v>
          </cell>
          <cell r="AQ1276">
            <v>-24.750977220001005</v>
          </cell>
          <cell r="AR1276">
            <v>-197.17825257004006</v>
          </cell>
          <cell r="AS1276">
            <v>0</v>
          </cell>
          <cell r="AT1276">
            <v>0</v>
          </cell>
          <cell r="AU1276">
            <v>-48.420011539998086</v>
          </cell>
          <cell r="AV1276">
            <v>-86.854438910006138</v>
          </cell>
          <cell r="AW1276">
            <v>-36.6200000000008</v>
          </cell>
          <cell r="AX1276">
            <v>-1.4801663899997948</v>
          </cell>
          <cell r="AY1276">
            <v>0</v>
          </cell>
          <cell r="AZ1276">
            <v>-5.7710471099999268</v>
          </cell>
          <cell r="BA1276">
            <v>0</v>
          </cell>
          <cell r="BB1276">
            <v>-18.032588619998933</v>
          </cell>
          <cell r="BC1276">
            <v>0</v>
          </cell>
          <cell r="BD1276">
            <v>0</v>
          </cell>
          <cell r="BE1276">
            <v>-378.80517574000987</v>
          </cell>
          <cell r="BF1276">
            <v>0</v>
          </cell>
          <cell r="BG1276">
            <v>-80.946994629999608</v>
          </cell>
          <cell r="BH1276">
            <v>-55.766619340000034</v>
          </cell>
          <cell r="BI1276">
            <v>-242.0302893700009</v>
          </cell>
          <cell r="BJ1276">
            <v>0</v>
          </cell>
          <cell r="BK1276">
            <v>0</v>
          </cell>
          <cell r="BL1276">
            <v>0</v>
          </cell>
          <cell r="BM1276">
            <v>-6.1272400002053473E-2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-444.12913238001056</v>
          </cell>
          <cell r="BS1276">
            <v>0</v>
          </cell>
          <cell r="BT1276">
            <v>0</v>
          </cell>
          <cell r="BU1276">
            <v>-18.309999999999491</v>
          </cell>
          <cell r="BV1276">
            <v>-3.0155601900005422</v>
          </cell>
          <cell r="BW1276">
            <v>-146.47999999999593</v>
          </cell>
          <cell r="BX1276">
            <v>-18.309999999999491</v>
          </cell>
          <cell r="BY1276">
            <v>0</v>
          </cell>
          <cell r="BZ1276">
            <v>-146.47999999999956</v>
          </cell>
          <cell r="CA1276">
            <v>0</v>
          </cell>
          <cell r="CB1276">
            <v>-111.53357219000281</v>
          </cell>
          <cell r="CC1276">
            <v>0</v>
          </cell>
          <cell r="CD1276">
            <v>0</v>
          </cell>
          <cell r="CE1276">
            <v>34.168751349992817</v>
          </cell>
          <cell r="CF1276">
            <v>0</v>
          </cell>
          <cell r="CG1276">
            <v>-0.42014079999898968</v>
          </cell>
          <cell r="CH1276">
            <v>-0.11614611000004516</v>
          </cell>
          <cell r="CI1276">
            <v>-1.7338779799974873</v>
          </cell>
          <cell r="CJ1276">
            <v>36.619999999998981</v>
          </cell>
          <cell r="CK1276">
            <v>-0.14193235000129789</v>
          </cell>
          <cell r="CL1276">
            <v>0</v>
          </cell>
          <cell r="CM1276">
            <v>0</v>
          </cell>
          <cell r="CN1276">
            <v>0</v>
          </cell>
          <cell r="CO1276">
            <v>-3.9151409999249154E-2</v>
          </cell>
          <cell r="CP1276">
            <v>0</v>
          </cell>
          <cell r="CQ1276">
            <v>0</v>
          </cell>
          <cell r="CR1276">
            <v>-1.6151104799937457</v>
          </cell>
          <cell r="CS1276">
            <v>0</v>
          </cell>
          <cell r="CT1276">
            <v>0.51879140000164625</v>
          </cell>
          <cell r="CU1276">
            <v>0</v>
          </cell>
          <cell r="CV1276">
            <v>1.8263099998875987E-2</v>
          </cell>
          <cell r="CW1276">
            <v>0</v>
          </cell>
          <cell r="CX1276">
            <v>-2.1521649799997249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0.33298934999038465</v>
          </cell>
          <cell r="DF1276">
            <v>0</v>
          </cell>
          <cell r="DG1276">
            <v>0.10061881000001449</v>
          </cell>
          <cell r="DH1276">
            <v>0.2323705400012841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-1.8012991700088605</v>
          </cell>
          <cell r="DS1276">
            <v>0</v>
          </cell>
          <cell r="DT1276">
            <v>0.39676450999832014</v>
          </cell>
          <cell r="DU1276">
            <v>0.61579439999968599</v>
          </cell>
          <cell r="DV1276">
            <v>-3.3409660400011489</v>
          </cell>
          <cell r="DW1276">
            <v>0</v>
          </cell>
          <cell r="DX1276">
            <v>0.50087867000002007</v>
          </cell>
          <cell r="DY1276">
            <v>2.6229289996990701E-2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2.6952056100126356</v>
          </cell>
          <cell r="EF1276">
            <v>0</v>
          </cell>
          <cell r="EG1276">
            <v>0</v>
          </cell>
          <cell r="EH1276">
            <v>0</v>
          </cell>
          <cell r="EI1276">
            <v>3.4986118999986502</v>
          </cell>
          <cell r="EJ1276">
            <v>-2.1877105399998982</v>
          </cell>
          <cell r="EK1276">
            <v>1.3843042499993317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9.3053346999804489</v>
          </cell>
          <cell r="ES1276">
            <v>0</v>
          </cell>
          <cell r="ET1276">
            <v>0</v>
          </cell>
          <cell r="EU1276">
            <v>7.0082985099998041</v>
          </cell>
          <cell r="EV1276">
            <v>1.7985341499970673</v>
          </cell>
          <cell r="EW1276">
            <v>0</v>
          </cell>
          <cell r="EX1276">
            <v>0</v>
          </cell>
          <cell r="EY1276">
            <v>0.49850203999812948</v>
          </cell>
          <cell r="EZ1276">
            <v>0</v>
          </cell>
          <cell r="FA1276">
            <v>0</v>
          </cell>
          <cell r="FB1276">
            <v>0</v>
          </cell>
          <cell r="FC1276">
            <v>0</v>
          </cell>
          <cell r="FD1276">
            <v>0</v>
          </cell>
          <cell r="FE1276">
            <v>0</v>
          </cell>
          <cell r="FF1276">
            <v>0</v>
          </cell>
          <cell r="FG1276">
            <v>0</v>
          </cell>
          <cell r="FH1276">
            <v>0</v>
          </cell>
          <cell r="FI1276">
            <v>0</v>
          </cell>
          <cell r="FJ1276">
            <v>0</v>
          </cell>
          <cell r="FK1276">
            <v>0</v>
          </cell>
          <cell r="FL1276">
            <v>0</v>
          </cell>
          <cell r="FM1276">
            <v>0</v>
          </cell>
          <cell r="FN1276">
            <v>0</v>
          </cell>
          <cell r="FO1276">
            <v>0</v>
          </cell>
          <cell r="FP1276">
            <v>0</v>
          </cell>
          <cell r="FQ1276">
            <v>0</v>
          </cell>
          <cell r="FR1276">
            <v>0</v>
          </cell>
          <cell r="FS1276">
            <v>0</v>
          </cell>
          <cell r="FT1276">
            <v>0</v>
          </cell>
          <cell r="FU1276">
            <v>0</v>
          </cell>
          <cell r="FV1276">
            <v>0</v>
          </cell>
          <cell r="FW1276">
            <v>0</v>
          </cell>
          <cell r="FX1276">
            <v>0</v>
          </cell>
          <cell r="FY1276">
            <v>0</v>
          </cell>
          <cell r="FZ1276">
            <v>0</v>
          </cell>
          <cell r="GA1276">
            <v>0</v>
          </cell>
          <cell r="GB1276">
            <v>0</v>
          </cell>
          <cell r="GC1276">
            <v>0</v>
          </cell>
          <cell r="GD1276">
            <v>0</v>
          </cell>
          <cell r="GE1276">
            <v>0</v>
          </cell>
          <cell r="GF1276">
            <v>0</v>
          </cell>
          <cell r="GG1276">
            <v>0</v>
          </cell>
          <cell r="GH1276">
            <v>0</v>
          </cell>
          <cell r="GI1276">
            <v>0</v>
          </cell>
          <cell r="GJ1276">
            <v>0</v>
          </cell>
          <cell r="GK1276">
            <v>0</v>
          </cell>
          <cell r="GL1276">
            <v>0</v>
          </cell>
          <cell r="GM1276">
            <v>0</v>
          </cell>
          <cell r="GN1276">
            <v>0</v>
          </cell>
          <cell r="GO1276">
            <v>0</v>
          </cell>
          <cell r="GP1276">
            <v>0</v>
          </cell>
          <cell r="GQ1276">
            <v>0</v>
          </cell>
          <cell r="GR1276">
            <v>0</v>
          </cell>
          <cell r="GS1276">
            <v>0</v>
          </cell>
          <cell r="GT1276">
            <v>0</v>
          </cell>
          <cell r="GU1276">
            <v>0</v>
          </cell>
          <cell r="GV1276">
            <v>0</v>
          </cell>
          <cell r="GW1276">
            <v>0</v>
          </cell>
          <cell r="GX1276">
            <v>0</v>
          </cell>
          <cell r="GY1276">
            <v>0</v>
          </cell>
          <cell r="GZ1276">
            <v>0</v>
          </cell>
          <cell r="HA1276">
            <v>0</v>
          </cell>
          <cell r="HB1276">
            <v>0</v>
          </cell>
          <cell r="HC1276">
            <v>0</v>
          </cell>
          <cell r="HD1276">
            <v>0</v>
          </cell>
          <cell r="HE1276">
            <v>0</v>
          </cell>
          <cell r="HF1276">
            <v>0</v>
          </cell>
          <cell r="HG1276">
            <v>0</v>
          </cell>
          <cell r="HH1276">
            <v>0</v>
          </cell>
          <cell r="HI1276">
            <v>0</v>
          </cell>
          <cell r="HJ1276">
            <v>0</v>
          </cell>
          <cell r="HK1276">
            <v>0</v>
          </cell>
          <cell r="HL1276">
            <v>0</v>
          </cell>
          <cell r="HM1276">
            <v>0</v>
          </cell>
          <cell r="HN1276">
            <v>0</v>
          </cell>
          <cell r="HO1276">
            <v>0</v>
          </cell>
          <cell r="HP1276">
            <v>0</v>
          </cell>
          <cell r="HQ1276">
            <v>0</v>
          </cell>
          <cell r="HR1276">
            <v>0</v>
          </cell>
          <cell r="HS1276">
            <v>0</v>
          </cell>
          <cell r="HT1276">
            <v>0</v>
          </cell>
          <cell r="HU1276">
            <v>0</v>
          </cell>
          <cell r="HV1276">
            <v>0</v>
          </cell>
          <cell r="HW1276">
            <v>0</v>
          </cell>
          <cell r="HX1276">
            <v>0</v>
          </cell>
          <cell r="HY1276">
            <v>0</v>
          </cell>
          <cell r="HZ1276">
            <v>0</v>
          </cell>
          <cell r="IA1276">
            <v>0</v>
          </cell>
          <cell r="IB1276">
            <v>0</v>
          </cell>
          <cell r="IC1276">
            <v>0</v>
          </cell>
          <cell r="ID1276">
            <v>0</v>
          </cell>
          <cell r="IE1276">
            <v>0</v>
          </cell>
          <cell r="IF1276">
            <v>0</v>
          </cell>
          <cell r="IG1276">
            <v>0</v>
          </cell>
          <cell r="IH1276">
            <v>0</v>
          </cell>
          <cell r="II1276">
            <v>0</v>
          </cell>
          <cell r="IJ1276">
            <v>0</v>
          </cell>
          <cell r="IK1276">
            <v>0</v>
          </cell>
          <cell r="IL1276">
            <v>0</v>
          </cell>
          <cell r="IM1276">
            <v>0</v>
          </cell>
          <cell r="IN1276">
            <v>0</v>
          </cell>
          <cell r="IO1276">
            <v>0</v>
          </cell>
          <cell r="IP1276">
            <v>0</v>
          </cell>
          <cell r="IQ1276">
            <v>0</v>
          </cell>
          <cell r="IR1276">
            <v>0</v>
          </cell>
          <cell r="IS1276">
            <v>0</v>
          </cell>
          <cell r="IT1276">
            <v>0</v>
          </cell>
          <cell r="IU1276">
            <v>0</v>
          </cell>
          <cell r="IV1276">
            <v>0</v>
          </cell>
          <cell r="IW1276">
            <v>0</v>
          </cell>
          <cell r="IX1276">
            <v>0</v>
          </cell>
          <cell r="IY1276">
            <v>0</v>
          </cell>
          <cell r="IZ1276">
            <v>0</v>
          </cell>
          <cell r="JA1276">
            <v>0</v>
          </cell>
          <cell r="JB1276">
            <v>0</v>
          </cell>
          <cell r="JC1276">
            <v>0</v>
          </cell>
          <cell r="JD1276">
            <v>0</v>
          </cell>
          <cell r="JE1276">
            <v>0</v>
          </cell>
          <cell r="JF1276">
            <v>0</v>
          </cell>
          <cell r="JG1276">
            <v>0</v>
          </cell>
          <cell r="JH1276">
            <v>0</v>
          </cell>
          <cell r="JI1276">
            <v>0</v>
          </cell>
          <cell r="JJ1276">
            <v>0</v>
          </cell>
          <cell r="JK1276">
            <v>0</v>
          </cell>
          <cell r="JL1276">
            <v>0</v>
          </cell>
          <cell r="JM1276">
            <v>0</v>
          </cell>
          <cell r="JN1276">
            <v>0</v>
          </cell>
          <cell r="JO1276">
            <v>0</v>
          </cell>
          <cell r="JP1276">
            <v>0</v>
          </cell>
          <cell r="JQ1276">
            <v>0</v>
          </cell>
        </row>
        <row r="1277">
          <cell r="D1277" t="str">
            <v>GEO.EX.UTS._.___.Blundell_2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4.4390000000003056</v>
          </cell>
          <cell r="R1277">
            <v>-97.824561140005244</v>
          </cell>
          <cell r="S1277">
            <v>1.5661842500003331</v>
          </cell>
          <cell r="T1277">
            <v>-4.4390000000003056</v>
          </cell>
          <cell r="U1277">
            <v>-4.8030193700005839</v>
          </cell>
          <cell r="V1277">
            <v>-22.194999999998799</v>
          </cell>
          <cell r="W1277">
            <v>-14.389986149998549</v>
          </cell>
          <cell r="X1277">
            <v>-4.4389999999993961</v>
          </cell>
          <cell r="Y1277">
            <v>-0.29573987000094348</v>
          </cell>
          <cell r="Z1277">
            <v>-4.4390000000003056</v>
          </cell>
          <cell r="AA1277">
            <v>0</v>
          </cell>
          <cell r="AB1277">
            <v>-35.511999999999716</v>
          </cell>
          <cell r="AC1277">
            <v>0</v>
          </cell>
          <cell r="AD1277">
            <v>-8.8780000000006112</v>
          </cell>
          <cell r="AE1277">
            <v>-83.89494449000631</v>
          </cell>
          <cell r="AF1277">
            <v>-2.6039868400002888</v>
          </cell>
          <cell r="AG1277">
            <v>0</v>
          </cell>
          <cell r="AH1277">
            <v>-19.144957649999924</v>
          </cell>
          <cell r="AI1277">
            <v>-22.194999999999709</v>
          </cell>
          <cell r="AJ1277">
            <v>-4.4390000000003056</v>
          </cell>
          <cell r="AK1277">
            <v>0</v>
          </cell>
          <cell r="AL1277">
            <v>0</v>
          </cell>
          <cell r="AM1277">
            <v>-8.8779999999997017</v>
          </cell>
          <cell r="AN1277">
            <v>-4.4390000000003056</v>
          </cell>
          <cell r="AO1277">
            <v>-17.756000000001222</v>
          </cell>
          <cell r="AP1277">
            <v>0</v>
          </cell>
          <cell r="AQ1277">
            <v>-4.4390000000012151</v>
          </cell>
          <cell r="AR1277">
            <v>-52.322886900001322</v>
          </cell>
          <cell r="AS1277">
            <v>0</v>
          </cell>
          <cell r="AT1277">
            <v>0</v>
          </cell>
          <cell r="AU1277">
            <v>-8.8780000000006112</v>
          </cell>
          <cell r="AV1277">
            <v>-25.688886900000398</v>
          </cell>
          <cell r="AW1277">
            <v>-8.8779999999987922</v>
          </cell>
          <cell r="AX1277">
            <v>0</v>
          </cell>
          <cell r="AY1277">
            <v>0</v>
          </cell>
          <cell r="AZ1277">
            <v>-4.4389999999993961</v>
          </cell>
          <cell r="BA1277">
            <v>0</v>
          </cell>
          <cell r="BB1277">
            <v>-4.4390000000003056</v>
          </cell>
          <cell r="BC1277">
            <v>0</v>
          </cell>
          <cell r="BD1277">
            <v>0</v>
          </cell>
          <cell r="BE1277">
            <v>-97.658000000010361</v>
          </cell>
          <cell r="BF1277">
            <v>0</v>
          </cell>
          <cell r="BG1277">
            <v>-22.195000000000618</v>
          </cell>
          <cell r="BH1277">
            <v>-13.317000000000917</v>
          </cell>
          <cell r="BI1277">
            <v>-57.706999999999425</v>
          </cell>
          <cell r="BJ1277">
            <v>0</v>
          </cell>
          <cell r="BK1277">
            <v>0</v>
          </cell>
          <cell r="BL1277">
            <v>0</v>
          </cell>
          <cell r="BM1277">
            <v>-4.4389999999993961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-117.43204454000806</v>
          </cell>
          <cell r="BS1277">
            <v>0</v>
          </cell>
          <cell r="BT1277">
            <v>0</v>
          </cell>
          <cell r="BU1277">
            <v>-6.4570445400004246</v>
          </cell>
          <cell r="BV1277">
            <v>-4.4390000000012151</v>
          </cell>
          <cell r="BW1277">
            <v>-35.511999999999716</v>
          </cell>
          <cell r="BX1277">
            <v>-4.4389999999993961</v>
          </cell>
          <cell r="BY1277">
            <v>0</v>
          </cell>
          <cell r="BZ1277">
            <v>-35.512000000000626</v>
          </cell>
          <cell r="CA1277">
            <v>0</v>
          </cell>
          <cell r="CB1277">
            <v>-31.072999999999411</v>
          </cell>
          <cell r="CC1277">
            <v>0</v>
          </cell>
          <cell r="CD1277">
            <v>0</v>
          </cell>
          <cell r="CE1277">
            <v>8.8779999999969732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8.8780000000006112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3.4428049900016049</v>
          </cell>
          <cell r="CS1277">
            <v>0</v>
          </cell>
          <cell r="CT1277">
            <v>0</v>
          </cell>
          <cell r="CU1277">
            <v>0</v>
          </cell>
          <cell r="CV1277">
            <v>0.79335457999968639</v>
          </cell>
          <cell r="CW1277">
            <v>0</v>
          </cell>
          <cell r="CX1277">
            <v>2.6494504100000995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0.55653958000766579</v>
          </cell>
          <cell r="DF1277">
            <v>0</v>
          </cell>
          <cell r="DG1277">
            <v>0</v>
          </cell>
          <cell r="DH1277">
            <v>0.49999908000063442</v>
          </cell>
          <cell r="DI1277">
            <v>5.6540500000664906E-2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4.2505769199924543</v>
          </cell>
          <cell r="DS1277">
            <v>0</v>
          </cell>
          <cell r="DT1277">
            <v>0</v>
          </cell>
          <cell r="DU1277">
            <v>0</v>
          </cell>
          <cell r="DV1277">
            <v>4.2505769199997303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2.743806049998966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3.4577073000000382</v>
          </cell>
          <cell r="EK1277">
            <v>-0.71390125000016269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-0.47416641000017989</v>
          </cell>
          <cell r="ES1277">
            <v>0</v>
          </cell>
          <cell r="ET1277">
            <v>0</v>
          </cell>
          <cell r="EU1277">
            <v>-0.51119561999985308</v>
          </cell>
          <cell r="EV1277">
            <v>0</v>
          </cell>
          <cell r="EW1277">
            <v>3.702921000058268E-2</v>
          </cell>
          <cell r="EX1277">
            <v>0</v>
          </cell>
          <cell r="EY1277">
            <v>0</v>
          </cell>
          <cell r="EZ1277">
            <v>0</v>
          </cell>
          <cell r="FA1277">
            <v>0</v>
          </cell>
          <cell r="FB1277">
            <v>0</v>
          </cell>
          <cell r="FC1277">
            <v>0</v>
          </cell>
          <cell r="FD1277">
            <v>0</v>
          </cell>
          <cell r="FE1277">
            <v>3.7421743400045671</v>
          </cell>
          <cell r="FF1277">
            <v>0</v>
          </cell>
          <cell r="FG1277">
            <v>0</v>
          </cell>
          <cell r="FH1277">
            <v>2.0050303700008953</v>
          </cell>
          <cell r="FI1277">
            <v>1.7371439699982147</v>
          </cell>
          <cell r="FJ1277">
            <v>0</v>
          </cell>
          <cell r="FK1277">
            <v>0</v>
          </cell>
          <cell r="FL1277">
            <v>0</v>
          </cell>
          <cell r="FM1277">
            <v>0</v>
          </cell>
          <cell r="FN1277">
            <v>0</v>
          </cell>
          <cell r="FO1277">
            <v>0</v>
          </cell>
          <cell r="FP1277">
            <v>0</v>
          </cell>
          <cell r="FQ1277">
            <v>0</v>
          </cell>
          <cell r="FR1277">
            <v>0</v>
          </cell>
          <cell r="FS1277">
            <v>0</v>
          </cell>
          <cell r="FT1277">
            <v>0</v>
          </cell>
          <cell r="FU1277">
            <v>0</v>
          </cell>
          <cell r="FV1277">
            <v>0</v>
          </cell>
          <cell r="FW1277">
            <v>0</v>
          </cell>
          <cell r="FX1277">
            <v>0</v>
          </cell>
          <cell r="FY1277">
            <v>0</v>
          </cell>
          <cell r="FZ1277">
            <v>0</v>
          </cell>
          <cell r="GA1277">
            <v>0</v>
          </cell>
          <cell r="GB1277">
            <v>0</v>
          </cell>
          <cell r="GC1277">
            <v>0</v>
          </cell>
          <cell r="GD1277">
            <v>0</v>
          </cell>
          <cell r="GE1277">
            <v>0</v>
          </cell>
          <cell r="GF1277">
            <v>0</v>
          </cell>
          <cell r="GG1277">
            <v>0</v>
          </cell>
          <cell r="GH1277">
            <v>0</v>
          </cell>
          <cell r="GI1277">
            <v>0</v>
          </cell>
          <cell r="GJ1277">
            <v>0</v>
          </cell>
          <cell r="GK1277">
            <v>0</v>
          </cell>
          <cell r="GL1277">
            <v>0</v>
          </cell>
          <cell r="GM1277">
            <v>0</v>
          </cell>
          <cell r="GN1277">
            <v>0</v>
          </cell>
          <cell r="GO1277">
            <v>0</v>
          </cell>
          <cell r="GP1277">
            <v>0</v>
          </cell>
          <cell r="GQ1277">
            <v>0</v>
          </cell>
          <cell r="GR1277">
            <v>0</v>
          </cell>
          <cell r="GS1277">
            <v>0</v>
          </cell>
          <cell r="GT1277">
            <v>0</v>
          </cell>
          <cell r="GU1277">
            <v>0</v>
          </cell>
          <cell r="GV1277">
            <v>0</v>
          </cell>
          <cell r="GW1277">
            <v>0</v>
          </cell>
          <cell r="GX1277">
            <v>0</v>
          </cell>
          <cell r="GY1277">
            <v>0</v>
          </cell>
          <cell r="GZ1277">
            <v>0</v>
          </cell>
          <cell r="HA1277">
            <v>0</v>
          </cell>
          <cell r="HB1277">
            <v>0</v>
          </cell>
          <cell r="HC1277">
            <v>0</v>
          </cell>
          <cell r="HD1277">
            <v>0</v>
          </cell>
          <cell r="HE1277">
            <v>0</v>
          </cell>
          <cell r="HF1277">
            <v>0</v>
          </cell>
          <cell r="HG1277">
            <v>0</v>
          </cell>
          <cell r="HH1277">
            <v>0</v>
          </cell>
          <cell r="HI1277">
            <v>0</v>
          </cell>
          <cell r="HJ1277">
            <v>0</v>
          </cell>
          <cell r="HK1277">
            <v>0</v>
          </cell>
          <cell r="HL1277">
            <v>0</v>
          </cell>
          <cell r="HM1277">
            <v>0</v>
          </cell>
          <cell r="HN1277">
            <v>0</v>
          </cell>
          <cell r="HO1277">
            <v>0</v>
          </cell>
          <cell r="HP1277">
            <v>0</v>
          </cell>
          <cell r="HQ1277">
            <v>0</v>
          </cell>
          <cell r="HR1277">
            <v>0</v>
          </cell>
          <cell r="HS1277">
            <v>0</v>
          </cell>
          <cell r="HT1277">
            <v>0</v>
          </cell>
          <cell r="HU1277">
            <v>0</v>
          </cell>
          <cell r="HV1277">
            <v>0</v>
          </cell>
          <cell r="HW1277">
            <v>0</v>
          </cell>
          <cell r="HX1277">
            <v>0</v>
          </cell>
          <cell r="HY1277">
            <v>0</v>
          </cell>
          <cell r="HZ1277">
            <v>0</v>
          </cell>
          <cell r="IA1277">
            <v>0</v>
          </cell>
          <cell r="IB1277">
            <v>0</v>
          </cell>
          <cell r="IC1277">
            <v>0</v>
          </cell>
          <cell r="ID1277">
            <v>0</v>
          </cell>
          <cell r="IE1277">
            <v>0</v>
          </cell>
          <cell r="IF1277">
            <v>0</v>
          </cell>
          <cell r="IG1277">
            <v>0</v>
          </cell>
          <cell r="IH1277">
            <v>0</v>
          </cell>
          <cell r="II1277">
            <v>0</v>
          </cell>
          <cell r="IJ1277">
            <v>0</v>
          </cell>
          <cell r="IK1277">
            <v>0</v>
          </cell>
          <cell r="IL1277">
            <v>0</v>
          </cell>
          <cell r="IM1277">
            <v>0</v>
          </cell>
          <cell r="IN1277">
            <v>0</v>
          </cell>
          <cell r="IO1277">
            <v>0</v>
          </cell>
          <cell r="IP1277">
            <v>0</v>
          </cell>
          <cell r="IQ1277">
            <v>0</v>
          </cell>
          <cell r="IR1277">
            <v>0</v>
          </cell>
          <cell r="IS1277">
            <v>0</v>
          </cell>
          <cell r="IT1277">
            <v>0</v>
          </cell>
          <cell r="IU1277">
            <v>0</v>
          </cell>
          <cell r="IV1277">
            <v>0</v>
          </cell>
          <cell r="IW1277">
            <v>0</v>
          </cell>
          <cell r="IX1277">
            <v>0</v>
          </cell>
          <cell r="IY1277">
            <v>0</v>
          </cell>
          <cell r="IZ1277">
            <v>0</v>
          </cell>
          <cell r="JA1277">
            <v>0</v>
          </cell>
          <cell r="JB1277">
            <v>0</v>
          </cell>
          <cell r="JC1277">
            <v>0</v>
          </cell>
          <cell r="JD1277">
            <v>0</v>
          </cell>
          <cell r="JE1277">
            <v>0</v>
          </cell>
          <cell r="JF1277">
            <v>0</v>
          </cell>
          <cell r="JG1277">
            <v>0</v>
          </cell>
          <cell r="JH1277">
            <v>0</v>
          </cell>
          <cell r="JI1277">
            <v>0</v>
          </cell>
          <cell r="JJ1277">
            <v>0</v>
          </cell>
          <cell r="JK1277">
            <v>0</v>
          </cell>
          <cell r="JL1277">
            <v>0</v>
          </cell>
          <cell r="JM1277">
            <v>0</v>
          </cell>
          <cell r="JN1277">
            <v>0</v>
          </cell>
          <cell r="JO1277">
            <v>0</v>
          </cell>
          <cell r="JP1277">
            <v>0</v>
          </cell>
          <cell r="JQ1277">
            <v>0</v>
          </cell>
        </row>
        <row r="1278">
          <cell r="D1278" t="str">
            <v>GEO.PC.UTN._.SML.Soda Lake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  <cell r="FA1278">
            <v>0</v>
          </cell>
          <cell r="FB1278">
            <v>0</v>
          </cell>
          <cell r="FC1278">
            <v>0</v>
          </cell>
          <cell r="FD1278">
            <v>0</v>
          </cell>
          <cell r="FE1278">
            <v>0</v>
          </cell>
          <cell r="FF1278">
            <v>0</v>
          </cell>
          <cell r="FG1278">
            <v>0</v>
          </cell>
          <cell r="FH1278">
            <v>0</v>
          </cell>
          <cell r="FI1278">
            <v>0</v>
          </cell>
          <cell r="FJ1278">
            <v>0</v>
          </cell>
          <cell r="FK1278">
            <v>0</v>
          </cell>
          <cell r="FL1278">
            <v>0</v>
          </cell>
          <cell r="FM1278">
            <v>0</v>
          </cell>
          <cell r="FN1278">
            <v>0</v>
          </cell>
          <cell r="FO1278">
            <v>0</v>
          </cell>
          <cell r="FP1278">
            <v>0</v>
          </cell>
          <cell r="FQ1278">
            <v>0</v>
          </cell>
          <cell r="FR1278">
            <v>0</v>
          </cell>
          <cell r="FS1278">
            <v>0</v>
          </cell>
          <cell r="FT1278">
            <v>0</v>
          </cell>
          <cell r="FU1278">
            <v>0</v>
          </cell>
          <cell r="FV1278">
            <v>0</v>
          </cell>
          <cell r="FW1278">
            <v>0</v>
          </cell>
          <cell r="FX1278">
            <v>0</v>
          </cell>
          <cell r="FY1278">
            <v>0</v>
          </cell>
          <cell r="FZ1278">
            <v>0</v>
          </cell>
          <cell r="GA1278">
            <v>0</v>
          </cell>
          <cell r="GB1278">
            <v>0</v>
          </cell>
          <cell r="GC1278">
            <v>0</v>
          </cell>
          <cell r="GD1278">
            <v>0</v>
          </cell>
          <cell r="GE1278">
            <v>0</v>
          </cell>
          <cell r="GF1278">
            <v>0</v>
          </cell>
          <cell r="GG1278">
            <v>0</v>
          </cell>
          <cell r="GH1278">
            <v>0</v>
          </cell>
          <cell r="GI1278">
            <v>0</v>
          </cell>
          <cell r="GJ1278">
            <v>0</v>
          </cell>
          <cell r="GK1278">
            <v>0</v>
          </cell>
          <cell r="GL1278">
            <v>0</v>
          </cell>
          <cell r="GM1278">
            <v>0</v>
          </cell>
          <cell r="GN1278">
            <v>0</v>
          </cell>
          <cell r="GO1278">
            <v>0</v>
          </cell>
          <cell r="GP1278">
            <v>0</v>
          </cell>
          <cell r="GQ1278">
            <v>0</v>
          </cell>
          <cell r="GR1278">
            <v>0</v>
          </cell>
          <cell r="GS1278">
            <v>0</v>
          </cell>
          <cell r="GT1278">
            <v>0</v>
          </cell>
          <cell r="GU1278">
            <v>0</v>
          </cell>
          <cell r="GV1278">
            <v>0</v>
          </cell>
          <cell r="GW1278">
            <v>0</v>
          </cell>
          <cell r="GX1278">
            <v>0</v>
          </cell>
          <cell r="GY1278">
            <v>0</v>
          </cell>
          <cell r="GZ1278">
            <v>0</v>
          </cell>
          <cell r="HA1278">
            <v>0</v>
          </cell>
          <cell r="HB1278">
            <v>0</v>
          </cell>
          <cell r="HC1278">
            <v>0</v>
          </cell>
          <cell r="HD1278">
            <v>0</v>
          </cell>
          <cell r="HE1278">
            <v>0</v>
          </cell>
          <cell r="HF1278">
            <v>0</v>
          </cell>
          <cell r="HG1278">
            <v>0</v>
          </cell>
          <cell r="HH1278">
            <v>0</v>
          </cell>
          <cell r="HI1278">
            <v>0</v>
          </cell>
          <cell r="HJ1278">
            <v>0</v>
          </cell>
          <cell r="HK1278">
            <v>0</v>
          </cell>
          <cell r="HL1278">
            <v>0</v>
          </cell>
          <cell r="HM1278">
            <v>0</v>
          </cell>
          <cell r="HN1278">
            <v>0</v>
          </cell>
          <cell r="HO1278">
            <v>0</v>
          </cell>
          <cell r="HP1278">
            <v>0</v>
          </cell>
          <cell r="HQ1278">
            <v>0</v>
          </cell>
          <cell r="HR1278">
            <v>0</v>
          </cell>
          <cell r="HS1278">
            <v>0</v>
          </cell>
          <cell r="HT1278">
            <v>0</v>
          </cell>
          <cell r="HU1278">
            <v>0</v>
          </cell>
          <cell r="HV1278">
            <v>0</v>
          </cell>
          <cell r="HW1278">
            <v>0</v>
          </cell>
          <cell r="HX1278">
            <v>0</v>
          </cell>
          <cell r="HY1278">
            <v>0</v>
          </cell>
          <cell r="HZ1278">
            <v>0</v>
          </cell>
          <cell r="IA1278">
            <v>0</v>
          </cell>
          <cell r="IB1278">
            <v>0</v>
          </cell>
          <cell r="IC1278">
            <v>0</v>
          </cell>
          <cell r="ID1278">
            <v>0</v>
          </cell>
          <cell r="IE1278">
            <v>0</v>
          </cell>
          <cell r="IF1278">
            <v>0</v>
          </cell>
          <cell r="IG1278">
            <v>0</v>
          </cell>
          <cell r="IH1278">
            <v>0</v>
          </cell>
          <cell r="II1278">
            <v>0</v>
          </cell>
          <cell r="IJ1278">
            <v>0</v>
          </cell>
          <cell r="IK1278">
            <v>0</v>
          </cell>
          <cell r="IL1278">
            <v>0</v>
          </cell>
          <cell r="IM1278">
            <v>0</v>
          </cell>
          <cell r="IN1278">
            <v>0</v>
          </cell>
          <cell r="IO1278">
            <v>0</v>
          </cell>
          <cell r="IP1278">
            <v>0</v>
          </cell>
          <cell r="IQ1278">
            <v>0</v>
          </cell>
          <cell r="IR1278">
            <v>0</v>
          </cell>
          <cell r="IS1278">
            <v>0</v>
          </cell>
          <cell r="IT1278">
            <v>0</v>
          </cell>
          <cell r="IU1278">
            <v>0</v>
          </cell>
          <cell r="IV1278">
            <v>0</v>
          </cell>
          <cell r="IW1278">
            <v>0</v>
          </cell>
          <cell r="IX1278">
            <v>0</v>
          </cell>
          <cell r="IY1278">
            <v>0</v>
          </cell>
          <cell r="IZ1278">
            <v>0</v>
          </cell>
          <cell r="JA1278">
            <v>0</v>
          </cell>
          <cell r="JB1278">
            <v>0</v>
          </cell>
          <cell r="JC1278">
            <v>0</v>
          </cell>
          <cell r="JD1278">
            <v>0</v>
          </cell>
          <cell r="JE1278">
            <v>0</v>
          </cell>
          <cell r="JF1278">
            <v>0</v>
          </cell>
          <cell r="JG1278">
            <v>0</v>
          </cell>
          <cell r="JH1278">
            <v>0</v>
          </cell>
          <cell r="JI1278">
            <v>0</v>
          </cell>
          <cell r="JJ1278">
            <v>0</v>
          </cell>
          <cell r="JK1278">
            <v>0</v>
          </cell>
          <cell r="JL1278">
            <v>0</v>
          </cell>
          <cell r="JM1278">
            <v>0</v>
          </cell>
          <cell r="JN1278">
            <v>0</v>
          </cell>
          <cell r="JO1278">
            <v>0</v>
          </cell>
          <cell r="JP1278">
            <v>0</v>
          </cell>
          <cell r="JQ1278">
            <v>0</v>
          </cell>
        </row>
        <row r="1280">
          <cell r="D1280" t="str">
            <v>WD_.EX.WWA._.REP.Marengo I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24.381512330030091</v>
          </cell>
          <cell r="S1280">
            <v>0</v>
          </cell>
          <cell r="T1280">
            <v>0</v>
          </cell>
          <cell r="U1280">
            <v>0</v>
          </cell>
          <cell r="V1280">
            <v>24.381512330008263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-61.288281989982352</v>
          </cell>
          <cell r="AF1280">
            <v>0</v>
          </cell>
          <cell r="AG1280">
            <v>0</v>
          </cell>
          <cell r="AH1280">
            <v>-61.28828199000418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-723.17256359994644</v>
          </cell>
          <cell r="BS1280">
            <v>0</v>
          </cell>
          <cell r="BT1280">
            <v>9.8809771699998237</v>
          </cell>
          <cell r="BU1280">
            <v>-282.32849069999065</v>
          </cell>
          <cell r="BV1280">
            <v>-238.17925846000071</v>
          </cell>
          <cell r="BW1280">
            <v>-64.099847249999584</v>
          </cell>
          <cell r="BX1280">
            <v>-148.44594435999898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-98.506380440026987</v>
          </cell>
          <cell r="CF1280">
            <v>0</v>
          </cell>
          <cell r="CG1280">
            <v>81.314876679993176</v>
          </cell>
          <cell r="CH1280">
            <v>-55.66134475000581</v>
          </cell>
          <cell r="CI1280">
            <v>-112.35812190999786</v>
          </cell>
          <cell r="CJ1280">
            <v>0</v>
          </cell>
          <cell r="CK1280">
            <v>-11.578186999999161</v>
          </cell>
          <cell r="CL1280">
            <v>0</v>
          </cell>
          <cell r="CM1280">
            <v>0</v>
          </cell>
          <cell r="CN1280">
            <v>0</v>
          </cell>
          <cell r="CO1280">
            <v>-0.22360346000641584</v>
          </cell>
          <cell r="CP1280">
            <v>0</v>
          </cell>
          <cell r="CQ1280">
            <v>0</v>
          </cell>
          <cell r="CR1280">
            <v>-190.75457633007318</v>
          </cell>
          <cell r="CS1280">
            <v>0</v>
          </cell>
          <cell r="CT1280">
            <v>-147.71970146999956</v>
          </cell>
          <cell r="CU1280">
            <v>-252.79227217000516</v>
          </cell>
          <cell r="CV1280">
            <v>-24.813483710007858</v>
          </cell>
          <cell r="CW1280">
            <v>234.60451060999912</v>
          </cell>
          <cell r="CX1280">
            <v>38.194199289995595</v>
          </cell>
          <cell r="CY1280">
            <v>0</v>
          </cell>
          <cell r="CZ1280">
            <v>0</v>
          </cell>
          <cell r="DA1280">
            <v>0</v>
          </cell>
          <cell r="DB1280">
            <v>-38.227828880008019</v>
          </cell>
          <cell r="DC1280">
            <v>0</v>
          </cell>
          <cell r="DD1280">
            <v>0</v>
          </cell>
          <cell r="DE1280">
            <v>-141.70627895003418</v>
          </cell>
          <cell r="DF1280">
            <v>0</v>
          </cell>
          <cell r="DG1280">
            <v>-116.57168244000059</v>
          </cell>
          <cell r="DH1280">
            <v>-171.85124660999645</v>
          </cell>
          <cell r="DI1280">
            <v>-20.236127190000843</v>
          </cell>
          <cell r="DJ1280">
            <v>60.526060519994644</v>
          </cell>
          <cell r="DK1280">
            <v>0.46729670999775408</v>
          </cell>
          <cell r="DL1280">
            <v>0</v>
          </cell>
          <cell r="DM1280">
            <v>0</v>
          </cell>
          <cell r="DN1280">
            <v>0</v>
          </cell>
          <cell r="DO1280">
            <v>105.95942005999677</v>
          </cell>
          <cell r="DP1280">
            <v>0</v>
          </cell>
          <cell r="DQ1280">
            <v>0</v>
          </cell>
          <cell r="DR1280">
            <v>-269.40546671999618</v>
          </cell>
          <cell r="DS1280">
            <v>0</v>
          </cell>
          <cell r="DT1280">
            <v>0</v>
          </cell>
          <cell r="DU1280">
            <v>61.824964759998693</v>
          </cell>
          <cell r="DV1280">
            <v>-33.803577770017</v>
          </cell>
          <cell r="DW1280">
            <v>-297.4265194000036</v>
          </cell>
          <cell r="DX1280">
            <v>-3.3430999974370934E-4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-189.0684048300609</v>
          </cell>
          <cell r="EF1280">
            <v>0</v>
          </cell>
          <cell r="EG1280">
            <v>-155.92467897999813</v>
          </cell>
          <cell r="EH1280">
            <v>-100.43713810999907</v>
          </cell>
          <cell r="EI1280">
            <v>25.864185559999896</v>
          </cell>
          <cell r="EJ1280">
            <v>-112.78464718000032</v>
          </cell>
          <cell r="EK1280">
            <v>154.21387388000221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77.129906710004434</v>
          </cell>
          <cell r="ES1280">
            <v>0</v>
          </cell>
          <cell r="ET1280">
            <v>0</v>
          </cell>
          <cell r="EU1280">
            <v>63.387880280002719</v>
          </cell>
          <cell r="EV1280">
            <v>83.887148800000432</v>
          </cell>
          <cell r="EW1280">
            <v>-70.145122369998717</v>
          </cell>
          <cell r="EX1280">
            <v>0</v>
          </cell>
          <cell r="EY1280">
            <v>0</v>
          </cell>
          <cell r="EZ1280">
            <v>0</v>
          </cell>
          <cell r="FA1280">
            <v>0</v>
          </cell>
          <cell r="FB1280">
            <v>0</v>
          </cell>
          <cell r="FC1280">
            <v>0</v>
          </cell>
          <cell r="FD1280">
            <v>0</v>
          </cell>
          <cell r="FE1280">
            <v>-729.52578749001259</v>
          </cell>
          <cell r="FF1280">
            <v>0</v>
          </cell>
          <cell r="FG1280">
            <v>0</v>
          </cell>
          <cell r="FH1280">
            <v>-74.636398369992094</v>
          </cell>
          <cell r="FI1280">
            <v>-215.99434715999814</v>
          </cell>
          <cell r="FJ1280">
            <v>-414.49963005000245</v>
          </cell>
          <cell r="FK1280">
            <v>-13.759365449997858</v>
          </cell>
          <cell r="FL1280">
            <v>0</v>
          </cell>
          <cell r="FM1280">
            <v>32.465527230000589</v>
          </cell>
          <cell r="FN1280">
            <v>0</v>
          </cell>
          <cell r="FO1280">
            <v>-43.101573690000805</v>
          </cell>
          <cell r="FP1280">
            <v>0</v>
          </cell>
          <cell r="FQ1280">
            <v>0</v>
          </cell>
          <cell r="FR1280">
            <v>-39.359660629997961</v>
          </cell>
          <cell r="FS1280">
            <v>0</v>
          </cell>
          <cell r="FT1280">
            <v>0</v>
          </cell>
          <cell r="FU1280">
            <v>155.05338301001029</v>
          </cell>
          <cell r="FV1280">
            <v>-26.417704830004368</v>
          </cell>
          <cell r="FW1280">
            <v>69.661517079995974</v>
          </cell>
          <cell r="FX1280">
            <v>-122.50937198000247</v>
          </cell>
          <cell r="FY1280">
            <v>0</v>
          </cell>
          <cell r="FZ1280">
            <v>1.5661291899996286</v>
          </cell>
          <cell r="GA1280">
            <v>0</v>
          </cell>
          <cell r="GB1280">
            <v>-116.71361309999338</v>
          </cell>
          <cell r="GC1280">
            <v>0</v>
          </cell>
          <cell r="GD1280">
            <v>0</v>
          </cell>
          <cell r="GE1280">
            <v>359.26216295006452</v>
          </cell>
          <cell r="GF1280">
            <v>0</v>
          </cell>
          <cell r="GG1280">
            <v>0</v>
          </cell>
          <cell r="GH1280">
            <v>89.151781330005178</v>
          </cell>
          <cell r="GI1280">
            <v>27.889646939998784</v>
          </cell>
          <cell r="GJ1280">
            <v>5.1814158800007135</v>
          </cell>
          <cell r="GK1280">
            <v>-22.920446460000676</v>
          </cell>
          <cell r="GL1280">
            <v>173.54403670999818</v>
          </cell>
          <cell r="GM1280">
            <v>84.922502659999736</v>
          </cell>
          <cell r="GN1280">
            <v>-65.586338670003897</v>
          </cell>
          <cell r="GO1280">
            <v>67.079564560001018</v>
          </cell>
          <cell r="GP1280">
            <v>0</v>
          </cell>
          <cell r="GQ1280">
            <v>0</v>
          </cell>
          <cell r="GR1280">
            <v>7.1874922399874777</v>
          </cell>
          <cell r="GS1280">
            <v>0</v>
          </cell>
          <cell r="GT1280">
            <v>0</v>
          </cell>
          <cell r="GU1280">
            <v>108.42467188000592</v>
          </cell>
          <cell r="GV1280">
            <v>-71.858039450002252</v>
          </cell>
          <cell r="GW1280">
            <v>-29.379140190001635</v>
          </cell>
          <cell r="GX1280">
            <v>0</v>
          </cell>
          <cell r="GY1280">
            <v>0</v>
          </cell>
          <cell r="GZ1280">
            <v>0</v>
          </cell>
          <cell r="HA1280">
            <v>0</v>
          </cell>
          <cell r="HB1280">
            <v>0</v>
          </cell>
          <cell r="HC1280">
            <v>0</v>
          </cell>
          <cell r="HD1280">
            <v>0</v>
          </cell>
          <cell r="HE1280">
            <v>194.60122807999142</v>
          </cell>
          <cell r="HF1280">
            <v>0</v>
          </cell>
          <cell r="HG1280">
            <v>0</v>
          </cell>
          <cell r="HH1280">
            <v>218.06267539999681</v>
          </cell>
          <cell r="HI1280">
            <v>-23.461447320005391</v>
          </cell>
          <cell r="HJ1280">
            <v>0</v>
          </cell>
          <cell r="HK1280">
            <v>0</v>
          </cell>
          <cell r="HL1280">
            <v>0</v>
          </cell>
          <cell r="HM1280">
            <v>0</v>
          </cell>
          <cell r="HN1280">
            <v>0</v>
          </cell>
          <cell r="HO1280">
            <v>0</v>
          </cell>
          <cell r="HP1280">
            <v>0</v>
          </cell>
          <cell r="HQ1280">
            <v>0</v>
          </cell>
          <cell r="HR1280">
            <v>-193.14329422003357</v>
          </cell>
          <cell r="HS1280">
            <v>0</v>
          </cell>
          <cell r="HT1280">
            <v>0</v>
          </cell>
          <cell r="HU1280">
            <v>4.0556908200014732</v>
          </cell>
          <cell r="HV1280">
            <v>0</v>
          </cell>
          <cell r="HW1280">
            <v>-197.19898503999866</v>
          </cell>
          <cell r="HX1280">
            <v>0</v>
          </cell>
          <cell r="HY1280">
            <v>0</v>
          </cell>
          <cell r="HZ1280">
            <v>0</v>
          </cell>
          <cell r="IA1280">
            <v>0</v>
          </cell>
          <cell r="IB1280">
            <v>0</v>
          </cell>
          <cell r="IC1280">
            <v>0</v>
          </cell>
          <cell r="ID1280">
            <v>0</v>
          </cell>
          <cell r="IE1280">
            <v>0</v>
          </cell>
          <cell r="IF1280">
            <v>0</v>
          </cell>
          <cell r="IG1280">
            <v>0</v>
          </cell>
          <cell r="IH1280">
            <v>0</v>
          </cell>
          <cell r="II1280">
            <v>0</v>
          </cell>
          <cell r="IJ1280">
            <v>0</v>
          </cell>
          <cell r="IK1280">
            <v>0</v>
          </cell>
          <cell r="IL1280">
            <v>0</v>
          </cell>
          <cell r="IM1280">
            <v>0</v>
          </cell>
          <cell r="IN1280">
            <v>0</v>
          </cell>
          <cell r="IO1280">
            <v>0</v>
          </cell>
          <cell r="IP1280">
            <v>0</v>
          </cell>
          <cell r="IQ1280">
            <v>0</v>
          </cell>
          <cell r="IR1280">
            <v>0</v>
          </cell>
          <cell r="IS1280">
            <v>0</v>
          </cell>
          <cell r="IT1280">
            <v>0</v>
          </cell>
          <cell r="IU1280">
            <v>0</v>
          </cell>
          <cell r="IV1280">
            <v>0</v>
          </cell>
          <cell r="IW1280">
            <v>0</v>
          </cell>
          <cell r="IX1280">
            <v>0</v>
          </cell>
          <cell r="IY1280">
            <v>0</v>
          </cell>
          <cell r="IZ1280">
            <v>0</v>
          </cell>
          <cell r="JA1280">
            <v>0</v>
          </cell>
          <cell r="JB1280">
            <v>0</v>
          </cell>
          <cell r="JC1280">
            <v>0</v>
          </cell>
          <cell r="JD1280">
            <v>0</v>
          </cell>
          <cell r="JE1280">
            <v>0</v>
          </cell>
          <cell r="JF1280">
            <v>0</v>
          </cell>
          <cell r="JG1280">
            <v>0</v>
          </cell>
          <cell r="JH1280">
            <v>0</v>
          </cell>
          <cell r="JI1280">
            <v>0</v>
          </cell>
          <cell r="JJ1280">
            <v>0</v>
          </cell>
          <cell r="JK1280">
            <v>0</v>
          </cell>
          <cell r="JL1280">
            <v>0</v>
          </cell>
          <cell r="JM1280">
            <v>0</v>
          </cell>
          <cell r="JN1280">
            <v>0</v>
          </cell>
          <cell r="JO1280">
            <v>0</v>
          </cell>
          <cell r="JP1280">
            <v>0</v>
          </cell>
          <cell r="JQ1280">
            <v>0</v>
          </cell>
        </row>
        <row r="1281">
          <cell r="D1281" t="str">
            <v>WD_.EX.WWA._.REP.Marengo II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41.569750589987962</v>
          </cell>
          <cell r="S1281">
            <v>0</v>
          </cell>
          <cell r="T1281">
            <v>0</v>
          </cell>
          <cell r="U1281">
            <v>0</v>
          </cell>
          <cell r="V1281">
            <v>41.569750590002513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26.540024610003456</v>
          </cell>
          <cell r="AF1281">
            <v>0</v>
          </cell>
          <cell r="AG1281">
            <v>0</v>
          </cell>
          <cell r="AH1281">
            <v>26.540024609999818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-409.70886509001139</v>
          </cell>
          <cell r="BS1281">
            <v>0</v>
          </cell>
          <cell r="BT1281">
            <v>-53.4567115200025</v>
          </cell>
          <cell r="BU1281">
            <v>-93.543821980005305</v>
          </cell>
          <cell r="BV1281">
            <v>-71.875350099999196</v>
          </cell>
          <cell r="BW1281">
            <v>-67.048530529997151</v>
          </cell>
          <cell r="BX1281">
            <v>-74.222972179997669</v>
          </cell>
          <cell r="BY1281">
            <v>0</v>
          </cell>
          <cell r="BZ1281">
            <v>0</v>
          </cell>
          <cell r="CA1281">
            <v>0</v>
          </cell>
          <cell r="CB1281">
            <v>-49.561478779998652</v>
          </cell>
          <cell r="CC1281">
            <v>0</v>
          </cell>
          <cell r="CD1281">
            <v>0</v>
          </cell>
          <cell r="CE1281">
            <v>194.32415400000173</v>
          </cell>
          <cell r="CF1281">
            <v>0</v>
          </cell>
          <cell r="CG1281">
            <v>69.184344130000682</v>
          </cell>
          <cell r="CH1281">
            <v>-21.330332920002547</v>
          </cell>
          <cell r="CI1281">
            <v>33.233051549997981</v>
          </cell>
          <cell r="CJ1281">
            <v>0</v>
          </cell>
          <cell r="CK1281">
            <v>-16.056347809999352</v>
          </cell>
          <cell r="CL1281">
            <v>0</v>
          </cell>
          <cell r="CM1281">
            <v>0</v>
          </cell>
          <cell r="CN1281">
            <v>0</v>
          </cell>
          <cell r="CO1281">
            <v>129.29343905000133</v>
          </cell>
          <cell r="CP1281">
            <v>0</v>
          </cell>
          <cell r="CQ1281">
            <v>0</v>
          </cell>
          <cell r="CR1281">
            <v>147.12670553996577</v>
          </cell>
          <cell r="CS1281">
            <v>0</v>
          </cell>
          <cell r="CT1281">
            <v>-35.021310609998181</v>
          </cell>
          <cell r="CU1281">
            <v>-54.642278389999774</v>
          </cell>
          <cell r="CV1281">
            <v>37.502149470001314</v>
          </cell>
          <cell r="CW1281">
            <v>180.1910454300014</v>
          </cell>
          <cell r="CX1281">
            <v>19.097099640001034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299.81754745001672</v>
          </cell>
          <cell r="DF1281">
            <v>0</v>
          </cell>
          <cell r="DG1281">
            <v>0</v>
          </cell>
          <cell r="DH1281">
            <v>68.410877659998732</v>
          </cell>
          <cell r="DI1281">
            <v>75.33597928999734</v>
          </cell>
          <cell r="DJ1281">
            <v>156.07069050000246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202.54704954996123</v>
          </cell>
          <cell r="DS1281">
            <v>0</v>
          </cell>
          <cell r="DT1281">
            <v>5.4096552299997711</v>
          </cell>
          <cell r="DU1281">
            <v>88.682792989999143</v>
          </cell>
          <cell r="DV1281">
            <v>36.995400289999452</v>
          </cell>
          <cell r="DW1281">
            <v>71.459201039995605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-33.22550099005457</v>
          </cell>
          <cell r="EF1281">
            <v>0</v>
          </cell>
          <cell r="EG1281">
            <v>-77.962339479998263</v>
          </cell>
          <cell r="EH1281">
            <v>-57.945317730005627</v>
          </cell>
          <cell r="EI1281">
            <v>47.462753550000343</v>
          </cell>
          <cell r="EJ1281">
            <v>-1.2527290500020172</v>
          </cell>
          <cell r="EK1281">
            <v>56.472131720000107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-182.45873230998404</v>
          </cell>
          <cell r="ES1281">
            <v>0</v>
          </cell>
          <cell r="ET1281">
            <v>0</v>
          </cell>
          <cell r="EU1281">
            <v>58.71040611999706</v>
          </cell>
          <cell r="EV1281">
            <v>-90.375381289995858</v>
          </cell>
          <cell r="EW1281">
            <v>-150.7937571399998</v>
          </cell>
          <cell r="EX1281">
            <v>0</v>
          </cell>
          <cell r="EY1281">
            <v>0</v>
          </cell>
          <cell r="EZ1281">
            <v>0</v>
          </cell>
          <cell r="FA1281">
            <v>0</v>
          </cell>
          <cell r="FB1281">
            <v>0</v>
          </cell>
          <cell r="FC1281">
            <v>0</v>
          </cell>
          <cell r="FD1281">
            <v>0</v>
          </cell>
          <cell r="FE1281">
            <v>-432.39613816002384</v>
          </cell>
          <cell r="FF1281">
            <v>0</v>
          </cell>
          <cell r="FG1281">
            <v>0</v>
          </cell>
          <cell r="FH1281">
            <v>-54.27167591000034</v>
          </cell>
          <cell r="FI1281">
            <v>-169.76258304000112</v>
          </cell>
          <cell r="FJ1281">
            <v>-233.6891167299982</v>
          </cell>
          <cell r="FK1281">
            <v>0</v>
          </cell>
          <cell r="FL1281">
            <v>0</v>
          </cell>
          <cell r="FM1281">
            <v>13.944638529999793</v>
          </cell>
          <cell r="FN1281">
            <v>0</v>
          </cell>
          <cell r="FO1281">
            <v>11.382598989999678</v>
          </cell>
          <cell r="FP1281">
            <v>0</v>
          </cell>
          <cell r="FQ1281">
            <v>0</v>
          </cell>
          <cell r="FR1281">
            <v>175.31874092001817</v>
          </cell>
          <cell r="FS1281">
            <v>0</v>
          </cell>
          <cell r="FT1281">
            <v>0</v>
          </cell>
          <cell r="FU1281">
            <v>253.76463139000043</v>
          </cell>
          <cell r="FV1281">
            <v>21.754245979998814</v>
          </cell>
          <cell r="FW1281">
            <v>-127.2941881099996</v>
          </cell>
          <cell r="FX1281">
            <v>28.681275130002177</v>
          </cell>
          <cell r="FY1281">
            <v>0</v>
          </cell>
          <cell r="FZ1281">
            <v>75.429553800000576</v>
          </cell>
          <cell r="GA1281">
            <v>0</v>
          </cell>
          <cell r="GB1281">
            <v>-77.016777270000603</v>
          </cell>
          <cell r="GC1281">
            <v>0</v>
          </cell>
          <cell r="GD1281">
            <v>0</v>
          </cell>
          <cell r="GE1281">
            <v>390.74103532001027</v>
          </cell>
          <cell r="GF1281">
            <v>0</v>
          </cell>
          <cell r="GG1281">
            <v>0</v>
          </cell>
          <cell r="GH1281">
            <v>4.509930809999787</v>
          </cell>
          <cell r="GI1281">
            <v>17.883581950001826</v>
          </cell>
          <cell r="GJ1281">
            <v>22.675036619999446</v>
          </cell>
          <cell r="GK1281">
            <v>36.723525530000188</v>
          </cell>
          <cell r="GL1281">
            <v>108.34431180999854</v>
          </cell>
          <cell r="GM1281">
            <v>24.732027329999255</v>
          </cell>
          <cell r="GN1281">
            <v>65.586338670000259</v>
          </cell>
          <cell r="GO1281">
            <v>110.28628260000187</v>
          </cell>
          <cell r="GP1281">
            <v>0</v>
          </cell>
          <cell r="GQ1281">
            <v>0</v>
          </cell>
          <cell r="GR1281">
            <v>59.347771859960631</v>
          </cell>
          <cell r="GS1281">
            <v>0</v>
          </cell>
          <cell r="GT1281">
            <v>0</v>
          </cell>
          <cell r="GU1281">
            <v>75.25630652000109</v>
          </cell>
          <cell r="GV1281">
            <v>0</v>
          </cell>
          <cell r="GW1281">
            <v>-15.90853466000226</v>
          </cell>
          <cell r="GX1281">
            <v>0</v>
          </cell>
          <cell r="GY1281">
            <v>0</v>
          </cell>
          <cell r="GZ1281">
            <v>0</v>
          </cell>
          <cell r="HA1281">
            <v>0</v>
          </cell>
          <cell r="HB1281">
            <v>0</v>
          </cell>
          <cell r="HC1281">
            <v>0</v>
          </cell>
          <cell r="HD1281">
            <v>0</v>
          </cell>
          <cell r="HE1281">
            <v>20.943341310019605</v>
          </cell>
          <cell r="HF1281">
            <v>0</v>
          </cell>
          <cell r="HG1281">
            <v>0</v>
          </cell>
          <cell r="HH1281">
            <v>65.15894040999774</v>
          </cell>
          <cell r="HI1281">
            <v>-44.215599099999963</v>
          </cell>
          <cell r="HJ1281">
            <v>0</v>
          </cell>
          <cell r="HK1281">
            <v>0</v>
          </cell>
          <cell r="HL1281">
            <v>0</v>
          </cell>
          <cell r="HM1281">
            <v>0</v>
          </cell>
          <cell r="HN1281">
            <v>0</v>
          </cell>
          <cell r="HO1281">
            <v>0</v>
          </cell>
          <cell r="HP1281">
            <v>0</v>
          </cell>
          <cell r="HQ1281">
            <v>0</v>
          </cell>
          <cell r="HR1281">
            <v>38.521815770014655</v>
          </cell>
          <cell r="HS1281">
            <v>0</v>
          </cell>
          <cell r="HT1281">
            <v>0</v>
          </cell>
          <cell r="HU1281">
            <v>0</v>
          </cell>
          <cell r="HV1281">
            <v>0</v>
          </cell>
          <cell r="HW1281">
            <v>38.521815770000103</v>
          </cell>
          <cell r="HX1281">
            <v>0</v>
          </cell>
          <cell r="HY1281">
            <v>0</v>
          </cell>
          <cell r="HZ1281">
            <v>0</v>
          </cell>
          <cell r="IA1281">
            <v>0</v>
          </cell>
          <cell r="IB1281">
            <v>0</v>
          </cell>
          <cell r="IC1281">
            <v>0</v>
          </cell>
          <cell r="ID1281">
            <v>0</v>
          </cell>
          <cell r="IE1281">
            <v>0</v>
          </cell>
          <cell r="IF1281">
            <v>0</v>
          </cell>
          <cell r="IG1281">
            <v>0</v>
          </cell>
          <cell r="IH1281">
            <v>0</v>
          </cell>
          <cell r="II1281">
            <v>0</v>
          </cell>
          <cell r="IJ1281">
            <v>0</v>
          </cell>
          <cell r="IK1281">
            <v>0</v>
          </cell>
          <cell r="IL1281">
            <v>0</v>
          </cell>
          <cell r="IM1281">
            <v>0</v>
          </cell>
          <cell r="IN1281">
            <v>0</v>
          </cell>
          <cell r="IO1281">
            <v>0</v>
          </cell>
          <cell r="IP1281">
            <v>0</v>
          </cell>
          <cell r="IQ1281">
            <v>0</v>
          </cell>
          <cell r="IR1281">
            <v>0</v>
          </cell>
          <cell r="IS1281">
            <v>0</v>
          </cell>
          <cell r="IT1281">
            <v>0</v>
          </cell>
          <cell r="IU1281">
            <v>0</v>
          </cell>
          <cell r="IV1281">
            <v>0</v>
          </cell>
          <cell r="IW1281">
            <v>0</v>
          </cell>
          <cell r="IX1281">
            <v>0</v>
          </cell>
          <cell r="IY1281">
            <v>0</v>
          </cell>
          <cell r="IZ1281">
            <v>0</v>
          </cell>
          <cell r="JA1281">
            <v>0</v>
          </cell>
          <cell r="JB1281">
            <v>0</v>
          </cell>
          <cell r="JC1281">
            <v>0</v>
          </cell>
          <cell r="JD1281">
            <v>0</v>
          </cell>
          <cell r="JE1281">
            <v>240.65505478001432</v>
          </cell>
          <cell r="JF1281">
            <v>0</v>
          </cell>
          <cell r="JG1281">
            <v>0</v>
          </cell>
          <cell r="JH1281">
            <v>-8.0677086899995629</v>
          </cell>
          <cell r="JI1281">
            <v>70.20639910999671</v>
          </cell>
          <cell r="JJ1281">
            <v>56.068909429999621</v>
          </cell>
          <cell r="JK1281">
            <v>122.44745492999573</v>
          </cell>
          <cell r="JL1281">
            <v>0</v>
          </cell>
          <cell r="JM1281">
            <v>0</v>
          </cell>
          <cell r="JN1281">
            <v>0</v>
          </cell>
          <cell r="JO1281">
            <v>0</v>
          </cell>
          <cell r="JP1281">
            <v>0</v>
          </cell>
          <cell r="JQ1281">
            <v>0</v>
          </cell>
        </row>
        <row r="1282">
          <cell r="D1282" t="str">
            <v>WD_.EX.WYE._.___.Cedar Springs II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-377.71330350998323</v>
          </cell>
          <cell r="S1282">
            <v>2.2214571900112787</v>
          </cell>
          <cell r="T1282">
            <v>0</v>
          </cell>
          <cell r="U1282">
            <v>-342.97779935999279</v>
          </cell>
          <cell r="V1282">
            <v>582.63490307000757</v>
          </cell>
          <cell r="W1282">
            <v>-397.54103507001128</v>
          </cell>
          <cell r="X1282">
            <v>0.40011692000553012</v>
          </cell>
          <cell r="Y1282">
            <v>0</v>
          </cell>
          <cell r="Z1282">
            <v>0</v>
          </cell>
          <cell r="AA1282">
            <v>-222.45094626000355</v>
          </cell>
          <cell r="AB1282">
            <v>0</v>
          </cell>
          <cell r="AC1282">
            <v>0</v>
          </cell>
          <cell r="AD1282">
            <v>0</v>
          </cell>
          <cell r="AE1282">
            <v>-2151.252304890193</v>
          </cell>
          <cell r="AF1282">
            <v>0</v>
          </cell>
          <cell r="AG1282">
            <v>0</v>
          </cell>
          <cell r="AH1282">
            <v>-767.66119691998756</v>
          </cell>
          <cell r="AI1282">
            <v>-424.35701187999803</v>
          </cell>
          <cell r="AJ1282">
            <v>-0.21896492999803741</v>
          </cell>
          <cell r="AK1282">
            <v>0</v>
          </cell>
          <cell r="AL1282">
            <v>0</v>
          </cell>
          <cell r="AM1282">
            <v>0</v>
          </cell>
          <cell r="AN1282">
            <v>-380.28762039999856</v>
          </cell>
          <cell r="AO1282">
            <v>-467.22885057002713</v>
          </cell>
          <cell r="AP1282">
            <v>-0.15675674999511102</v>
          </cell>
          <cell r="AQ1282">
            <v>-111.34190343999944</v>
          </cell>
          <cell r="AR1282">
            <v>120.07067367027048</v>
          </cell>
          <cell r="AS1282">
            <v>2037.6530796700245</v>
          </cell>
          <cell r="AT1282">
            <v>117.39154415000667</v>
          </cell>
          <cell r="AU1282">
            <v>-90.898804839998775</v>
          </cell>
          <cell r="AV1282">
            <v>-284.54450974000792</v>
          </cell>
          <cell r="AW1282">
            <v>-1184.1608156299917</v>
          </cell>
          <cell r="AX1282">
            <v>-39.796467389998725</v>
          </cell>
          <cell r="AY1282">
            <v>25.202357239999401</v>
          </cell>
          <cell r="AZ1282">
            <v>0</v>
          </cell>
          <cell r="BA1282">
            <v>-616.34517624999717</v>
          </cell>
          <cell r="BB1282">
            <v>-119.67889879998984</v>
          </cell>
          <cell r="BC1282">
            <v>85.990821159997722</v>
          </cell>
          <cell r="BD1282">
            <v>189.25754410000809</v>
          </cell>
          <cell r="BE1282">
            <v>1127.9756307200296</v>
          </cell>
          <cell r="BF1282">
            <v>-238.54687117999129</v>
          </cell>
          <cell r="BG1282">
            <v>-141.95281251000415</v>
          </cell>
          <cell r="BH1282">
            <v>463.517556959996</v>
          </cell>
          <cell r="BI1282">
            <v>-282.14365158999863</v>
          </cell>
          <cell r="BJ1282">
            <v>-24.496216219988128</v>
          </cell>
          <cell r="BK1282">
            <v>-76.456160030000319</v>
          </cell>
          <cell r="BL1282">
            <v>0</v>
          </cell>
          <cell r="BM1282">
            <v>0</v>
          </cell>
          <cell r="BN1282">
            <v>399.16080705999775</v>
          </cell>
          <cell r="BO1282">
            <v>-9.0152980300190393</v>
          </cell>
          <cell r="BP1282">
            <v>992.31448308000108</v>
          </cell>
          <cell r="BQ1282">
            <v>45.593793180014472</v>
          </cell>
          <cell r="BR1282">
            <v>1825.9154848700855</v>
          </cell>
          <cell r="BS1282">
            <v>764.96477881001192</v>
          </cell>
          <cell r="BT1282">
            <v>3148.9233523000003</v>
          </cell>
          <cell r="BU1282">
            <v>189.12787510999624</v>
          </cell>
          <cell r="BV1282">
            <v>-194.29605810999783</v>
          </cell>
          <cell r="BW1282">
            <v>-77.385738579985627</v>
          </cell>
          <cell r="BX1282">
            <v>0</v>
          </cell>
          <cell r="BY1282">
            <v>0</v>
          </cell>
          <cell r="BZ1282">
            <v>0</v>
          </cell>
          <cell r="CA1282">
            <v>0.19875905000662897</v>
          </cell>
          <cell r="CB1282">
            <v>-2598.8756670300063</v>
          </cell>
          <cell r="CC1282">
            <v>540.95210532999045</v>
          </cell>
          <cell r="CD1282">
            <v>52.306077989996993</v>
          </cell>
          <cell r="CE1282">
            <v>2018.9663109800313</v>
          </cell>
          <cell r="CF1282">
            <v>1432.616928479998</v>
          </cell>
          <cell r="CG1282">
            <v>-298.05451308999909</v>
          </cell>
          <cell r="CH1282">
            <v>599.94540487000268</v>
          </cell>
          <cell r="CI1282">
            <v>-159.2347213299945</v>
          </cell>
          <cell r="CJ1282">
            <v>458.46425930999976</v>
          </cell>
          <cell r="CK1282">
            <v>20.143467739999323</v>
          </cell>
          <cell r="CL1282">
            <v>-315.55352957000287</v>
          </cell>
          <cell r="CM1282">
            <v>-78.222663419997843</v>
          </cell>
          <cell r="CN1282">
            <v>-179.86766503000763</v>
          </cell>
          <cell r="CO1282">
            <v>487.59243333999621</v>
          </cell>
          <cell r="CP1282">
            <v>508.40592645999277</v>
          </cell>
          <cell r="CQ1282">
            <v>-457.26901678000286</v>
          </cell>
          <cell r="CR1282">
            <v>862.59601891995408</v>
          </cell>
          <cell r="CS1282">
            <v>176.50550775001466</v>
          </cell>
          <cell r="CT1282">
            <v>1330.3819339199981</v>
          </cell>
          <cell r="CU1282">
            <v>-411.13562254000499</v>
          </cell>
          <cell r="CV1282">
            <v>-168.82045528999879</v>
          </cell>
          <cell r="CW1282">
            <v>112.85565676000624</v>
          </cell>
          <cell r="CX1282">
            <v>80.285654339997564</v>
          </cell>
          <cell r="CY1282">
            <v>-2.532542970002396</v>
          </cell>
          <cell r="CZ1282">
            <v>17.854791320009099</v>
          </cell>
          <cell r="DA1282">
            <v>295.8576121599981</v>
          </cell>
          <cell r="DB1282">
            <v>206.64252099000441</v>
          </cell>
          <cell r="DC1282">
            <v>27.291158489992085</v>
          </cell>
          <cell r="DD1282">
            <v>-802.59019601000182</v>
          </cell>
          <cell r="DE1282">
            <v>-600.81486371002393</v>
          </cell>
          <cell r="DF1282">
            <v>-63.024173820005672</v>
          </cell>
          <cell r="DG1282">
            <v>-265.2818811099969</v>
          </cell>
          <cell r="DH1282">
            <v>46.573838730000716</v>
          </cell>
          <cell r="DI1282">
            <v>68.79235640999832</v>
          </cell>
          <cell r="DJ1282">
            <v>-89.158110609998403</v>
          </cell>
          <cell r="DK1282">
            <v>-408.13182060000327</v>
          </cell>
          <cell r="DL1282">
            <v>-117.81672353999238</v>
          </cell>
          <cell r="DM1282">
            <v>-45.034978190000402</v>
          </cell>
          <cell r="DN1282">
            <v>20.827991750004003</v>
          </cell>
          <cell r="DO1282">
            <v>275.29318149999744</v>
          </cell>
          <cell r="DP1282">
            <v>0.94726704999629874</v>
          </cell>
          <cell r="DQ1282">
            <v>-24.801811279976391</v>
          </cell>
          <cell r="DR1282">
            <v>1172.5500235299696</v>
          </cell>
          <cell r="DS1282">
            <v>888.53580176000105</v>
          </cell>
          <cell r="DT1282">
            <v>-60.445564380002907</v>
          </cell>
          <cell r="DU1282">
            <v>-247.01661289000185</v>
          </cell>
          <cell r="DV1282">
            <v>-158.93652531000407</v>
          </cell>
          <cell r="DW1282">
            <v>-172.33210450000479</v>
          </cell>
          <cell r="DX1282">
            <v>30.364760780004872</v>
          </cell>
          <cell r="DY1282">
            <v>0.86324820000299951</v>
          </cell>
          <cell r="DZ1282">
            <v>-51.745620289992075</v>
          </cell>
          <cell r="EA1282">
            <v>-29.960609800000384</v>
          </cell>
          <cell r="EB1282">
            <v>508.8561160600002</v>
          </cell>
          <cell r="EC1282">
            <v>286.70637094999984</v>
          </cell>
          <cell r="ED1282">
            <v>177.66076295000676</v>
          </cell>
          <cell r="EE1282">
            <v>-2064.2457627000404</v>
          </cell>
          <cell r="EF1282">
            <v>-254.98177726000722</v>
          </cell>
          <cell r="EG1282">
            <v>-541.21172710000974</v>
          </cell>
          <cell r="EH1282">
            <v>172.79429865999919</v>
          </cell>
          <cell r="EI1282">
            <v>-33.492189449996658</v>
          </cell>
          <cell r="EJ1282">
            <v>239.47497867000129</v>
          </cell>
          <cell r="EK1282">
            <v>-94.978449879999971</v>
          </cell>
          <cell r="EL1282">
            <v>58.676620079997519</v>
          </cell>
          <cell r="EM1282">
            <v>-101.33911369999987</v>
          </cell>
          <cell r="EN1282">
            <v>-23.947275809998246</v>
          </cell>
          <cell r="EO1282">
            <v>-308.51747256999079</v>
          </cell>
          <cell r="EP1282">
            <v>-728.78448720999586</v>
          </cell>
          <cell r="EQ1282">
            <v>-447.93916712999635</v>
          </cell>
          <cell r="ER1282">
            <v>-1697.7495250200154</v>
          </cell>
          <cell r="ES1282">
            <v>-872.24566040999343</v>
          </cell>
          <cell r="ET1282">
            <v>-128.1338469300099</v>
          </cell>
          <cell r="EU1282">
            <v>100.30440838999857</v>
          </cell>
          <cell r="EV1282">
            <v>-10.524352000004001</v>
          </cell>
          <cell r="EW1282">
            <v>38.228789190005045</v>
          </cell>
          <cell r="EX1282">
            <v>-32.494123649998073</v>
          </cell>
          <cell r="EY1282">
            <v>118.31672245000664</v>
          </cell>
          <cell r="EZ1282">
            <v>-238.72995056999935</v>
          </cell>
          <cell r="FA1282">
            <v>-232.04792141000144</v>
          </cell>
          <cell r="FB1282">
            <v>-53.553796269989107</v>
          </cell>
          <cell r="FC1282">
            <v>-32.266571400003158</v>
          </cell>
          <cell r="FD1282">
            <v>-354.6032224100054</v>
          </cell>
          <cell r="FE1282">
            <v>-1574.7721964299562</v>
          </cell>
          <cell r="FF1282">
            <v>195.37525729000481</v>
          </cell>
          <cell r="FG1282">
            <v>-688.55178382000304</v>
          </cell>
          <cell r="FH1282">
            <v>-361.74576207000064</v>
          </cell>
          <cell r="FI1282">
            <v>-330.5556530099966</v>
          </cell>
          <cell r="FJ1282">
            <v>-194.71163623999746</v>
          </cell>
          <cell r="FK1282">
            <v>-552.63845063999906</v>
          </cell>
          <cell r="FL1282">
            <v>5.4767837700055679</v>
          </cell>
          <cell r="FM1282">
            <v>-212.28025556999637</v>
          </cell>
          <cell r="FN1282">
            <v>210.85500029000468</v>
          </cell>
          <cell r="FO1282">
            <v>-65.020103110000491</v>
          </cell>
          <cell r="FP1282">
            <v>-114.02438513000379</v>
          </cell>
          <cell r="FQ1282">
            <v>533.04879180999706</v>
          </cell>
          <cell r="FR1282">
            <v>2199.3460581501131</v>
          </cell>
          <cell r="FS1282">
            <v>1358.9462425800157</v>
          </cell>
          <cell r="FT1282">
            <v>229.04599011000391</v>
          </cell>
          <cell r="FU1282">
            <v>81.780785119994107</v>
          </cell>
          <cell r="FV1282">
            <v>-244.61528080000062</v>
          </cell>
          <cell r="FW1282">
            <v>89.780059660002735</v>
          </cell>
          <cell r="FX1282">
            <v>-50.464187720001064</v>
          </cell>
          <cell r="FY1282">
            <v>118.31672244999572</v>
          </cell>
          <cell r="FZ1282">
            <v>-79.000356919990736</v>
          </cell>
          <cell r="GA1282">
            <v>-9.113001620000432</v>
          </cell>
          <cell r="GB1282">
            <v>-311.76535403999878</v>
          </cell>
          <cell r="GC1282">
            <v>-100.13457100000232</v>
          </cell>
          <cell r="GD1282">
            <v>1116.5690103300003</v>
          </cell>
          <cell r="GE1282">
            <v>1120.8625682800775</v>
          </cell>
          <cell r="GF1282">
            <v>717.89274311999179</v>
          </cell>
          <cell r="GG1282">
            <v>229.87830374000259</v>
          </cell>
          <cell r="GH1282">
            <v>198.9055034799967</v>
          </cell>
          <cell r="GI1282">
            <v>-164.12568776000262</v>
          </cell>
          <cell r="GJ1282">
            <v>-44.560483509998448</v>
          </cell>
          <cell r="GK1282">
            <v>-226.15822313000172</v>
          </cell>
          <cell r="GL1282">
            <v>-51.210915570005454</v>
          </cell>
          <cell r="GM1282">
            <v>41.519178189999366</v>
          </cell>
          <cell r="GN1282">
            <v>92.702959330003068</v>
          </cell>
          <cell r="GO1282">
            <v>-151.41229894998833</v>
          </cell>
          <cell r="GP1282">
            <v>658.14136827000038</v>
          </cell>
          <cell r="GQ1282">
            <v>-180.70987892999256</v>
          </cell>
          <cell r="GR1282">
            <v>-1288.684179259988</v>
          </cell>
          <cell r="GS1282">
            <v>-332.10782228999597</v>
          </cell>
          <cell r="GT1282">
            <v>-101.99614281000686</v>
          </cell>
          <cell r="GU1282">
            <v>-304.92955079999592</v>
          </cell>
          <cell r="GV1282">
            <v>-85.45021473000088</v>
          </cell>
          <cell r="GW1282">
            <v>-75.779498709998734</v>
          </cell>
          <cell r="GX1282">
            <v>162.37728175000302</v>
          </cell>
          <cell r="GY1282">
            <v>-143.94969303999824</v>
          </cell>
          <cell r="GZ1282">
            <v>-216.11117781999928</v>
          </cell>
          <cell r="HA1282">
            <v>77.429788769997685</v>
          </cell>
          <cell r="HB1282">
            <v>495.70684703999723</v>
          </cell>
          <cell r="HC1282">
            <v>-111.03423649000615</v>
          </cell>
          <cell r="HD1282">
            <v>-652.83976012999483</v>
          </cell>
          <cell r="HE1282">
            <v>939.09243668999989</v>
          </cell>
          <cell r="HF1282">
            <v>-716.92442691000178</v>
          </cell>
          <cell r="HG1282">
            <v>600.50034062999475</v>
          </cell>
          <cell r="HH1282">
            <v>449.00572796000415</v>
          </cell>
          <cell r="HI1282">
            <v>155.96909665000567</v>
          </cell>
          <cell r="HJ1282">
            <v>163.52064842999971</v>
          </cell>
          <cell r="HK1282">
            <v>-141.39049915999203</v>
          </cell>
          <cell r="HL1282">
            <v>-257.37798919000488</v>
          </cell>
          <cell r="HM1282">
            <v>167.52755975000764</v>
          </cell>
          <cell r="HN1282">
            <v>443.03013070999805</v>
          </cell>
          <cell r="HO1282">
            <v>697.02159657999437</v>
          </cell>
          <cell r="HP1282">
            <v>-204.56370164001419</v>
          </cell>
          <cell r="HQ1282">
            <v>-417.22604711998429</v>
          </cell>
          <cell r="HR1282">
            <v>-1764.207653769874</v>
          </cell>
          <cell r="HS1282">
            <v>-1297.3360902999993</v>
          </cell>
          <cell r="HT1282">
            <v>93.395711770004709</v>
          </cell>
          <cell r="HU1282">
            <v>73.460909030000039</v>
          </cell>
          <cell r="HV1282">
            <v>1.3300553399894852</v>
          </cell>
          <cell r="HW1282">
            <v>54.527915400001802</v>
          </cell>
          <cell r="HX1282">
            <v>129.45737556001404</v>
          </cell>
          <cell r="HY1282">
            <v>0</v>
          </cell>
          <cell r="HZ1282">
            <v>107.73602277000464</v>
          </cell>
          <cell r="IA1282">
            <v>0</v>
          </cell>
          <cell r="IB1282">
            <v>-879.30347913999867</v>
          </cell>
          <cell r="IC1282">
            <v>-63.419202650002262</v>
          </cell>
          <cell r="ID1282">
            <v>15.943128450002405</v>
          </cell>
          <cell r="IE1282">
            <v>-949.94705389998853</v>
          </cell>
          <cell r="IF1282">
            <v>734.631143540013</v>
          </cell>
          <cell r="IG1282">
            <v>-276.17910806000145</v>
          </cell>
          <cell r="IH1282">
            <v>-21.901690030004829</v>
          </cell>
          <cell r="II1282">
            <v>2.769880789994204</v>
          </cell>
          <cell r="IJ1282">
            <v>-117.47201309000229</v>
          </cell>
          <cell r="IK1282">
            <v>-202.40357021000091</v>
          </cell>
          <cell r="IL1282">
            <v>0</v>
          </cell>
          <cell r="IM1282">
            <v>0</v>
          </cell>
          <cell r="IN1282">
            <v>-90.594529109999712</v>
          </cell>
          <cell r="IO1282">
            <v>-431.99806947997422</v>
          </cell>
          <cell r="IP1282">
            <v>35.74210189000587</v>
          </cell>
          <cell r="IQ1282">
            <v>-582.54120014001091</v>
          </cell>
          <cell r="IR1282">
            <v>648.70154760999139</v>
          </cell>
          <cell r="IS1282">
            <v>-39.446278669987805</v>
          </cell>
          <cell r="IT1282">
            <v>-84.206402379997598</v>
          </cell>
          <cell r="IU1282">
            <v>380.66016682999907</v>
          </cell>
          <cell r="IV1282">
            <v>687.04226863999793</v>
          </cell>
          <cell r="IW1282">
            <v>64.174272040007054</v>
          </cell>
          <cell r="IX1282">
            <v>-187.8067779999983</v>
          </cell>
          <cell r="IY1282">
            <v>0</v>
          </cell>
          <cell r="IZ1282">
            <v>0</v>
          </cell>
          <cell r="JA1282">
            <v>-64.891145779998624</v>
          </cell>
          <cell r="JB1282">
            <v>-390.10419393000484</v>
          </cell>
          <cell r="JC1282">
            <v>640.11582903999806</v>
          </cell>
          <cell r="JD1282">
            <v>-356.83619017999445</v>
          </cell>
          <cell r="JE1282">
            <v>-480.8658433300443</v>
          </cell>
          <cell r="JF1282">
            <v>-98.612045229994692</v>
          </cell>
          <cell r="JG1282">
            <v>-1199.6822571699959</v>
          </cell>
          <cell r="JH1282">
            <v>161.34791612000117</v>
          </cell>
          <cell r="JI1282">
            <v>771.22042003000388</v>
          </cell>
          <cell r="JJ1282">
            <v>-56.249259669995809</v>
          </cell>
          <cell r="JK1282">
            <v>452.31933674999891</v>
          </cell>
          <cell r="JL1282">
            <v>198.90395828999317</v>
          </cell>
          <cell r="JM1282">
            <v>0</v>
          </cell>
          <cell r="JN1282">
            <v>0</v>
          </cell>
          <cell r="JO1282">
            <v>-963.81464065003092</v>
          </cell>
          <cell r="JP1282">
            <v>198.87999999999738</v>
          </cell>
          <cell r="JQ1282">
            <v>54.820728199993027</v>
          </cell>
        </row>
        <row r="1283">
          <cell r="D1283" t="str">
            <v>WD_.EX.WYE._.___.Ekola Flats 1</v>
          </cell>
          <cell r="F1283">
            <v>0</v>
          </cell>
          <cell r="G1283">
            <v>0</v>
          </cell>
          <cell r="H1283">
            <v>-9.4874560003518127E-2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-1255.3234744602814</v>
          </cell>
          <cell r="S1283">
            <v>0</v>
          </cell>
          <cell r="T1283">
            <v>0</v>
          </cell>
          <cell r="U1283">
            <v>-232.41698204999557</v>
          </cell>
          <cell r="V1283">
            <v>-718.59392153000226</v>
          </cell>
          <cell r="W1283">
            <v>-6.6328766700025881</v>
          </cell>
          <cell r="X1283">
            <v>0</v>
          </cell>
          <cell r="Y1283">
            <v>0</v>
          </cell>
          <cell r="Z1283">
            <v>0</v>
          </cell>
          <cell r="AA1283">
            <v>-297.67969421000089</v>
          </cell>
          <cell r="AB1283">
            <v>0</v>
          </cell>
          <cell r="AC1283">
            <v>0</v>
          </cell>
          <cell r="AD1283">
            <v>0</v>
          </cell>
          <cell r="AE1283">
            <v>-556.03145808982663</v>
          </cell>
          <cell r="AF1283">
            <v>0</v>
          </cell>
          <cell r="AG1283">
            <v>0</v>
          </cell>
          <cell r="AH1283">
            <v>721.53432780000003</v>
          </cell>
          <cell r="AI1283">
            <v>-730.89412835999974</v>
          </cell>
          <cell r="AJ1283">
            <v>-241.86630038999283</v>
          </cell>
          <cell r="AK1283">
            <v>-244.55662217999634</v>
          </cell>
          <cell r="AL1283">
            <v>0</v>
          </cell>
          <cell r="AM1283">
            <v>0</v>
          </cell>
          <cell r="AN1283">
            <v>187.81043466999836</v>
          </cell>
          <cell r="AO1283">
            <v>-248.05916962999618</v>
          </cell>
          <cell r="AP1283">
            <v>0</v>
          </cell>
          <cell r="AQ1283">
            <v>0</v>
          </cell>
          <cell r="AR1283">
            <v>-544.92020112997852</v>
          </cell>
          <cell r="AS1283">
            <v>0</v>
          </cell>
          <cell r="AT1283">
            <v>0</v>
          </cell>
          <cell r="AU1283">
            <v>12.448592870001448</v>
          </cell>
          <cell r="AV1283">
            <v>0</v>
          </cell>
          <cell r="AW1283">
            <v>0</v>
          </cell>
          <cell r="AX1283">
            <v>-558.14457453000068</v>
          </cell>
          <cell r="AY1283">
            <v>0.77578052999888314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-3.8498944800812751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-3.8498944800012396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-1586.4822198200272</v>
          </cell>
          <cell r="BS1283">
            <v>0</v>
          </cell>
          <cell r="BT1283">
            <v>0</v>
          </cell>
          <cell r="BU1283">
            <v>-491.19402521999291</v>
          </cell>
          <cell r="BV1283">
            <v>-860.70060266000655</v>
          </cell>
          <cell r="BW1283">
            <v>5.4679564399993978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-240.05554837999807</v>
          </cell>
          <cell r="CC1283">
            <v>0</v>
          </cell>
          <cell r="CD1283">
            <v>0</v>
          </cell>
          <cell r="CE1283">
            <v>272.0988336900482</v>
          </cell>
          <cell r="CF1283">
            <v>0</v>
          </cell>
          <cell r="CG1283">
            <v>0</v>
          </cell>
          <cell r="CH1283">
            <v>47.117549640010111</v>
          </cell>
          <cell r="CI1283">
            <v>177.27288643999054</v>
          </cell>
          <cell r="CJ1283">
            <v>66.526364479999756</v>
          </cell>
          <cell r="CK1283">
            <v>24.55774676000874</v>
          </cell>
          <cell r="CL1283">
            <v>0</v>
          </cell>
          <cell r="CM1283">
            <v>0</v>
          </cell>
          <cell r="CN1283">
            <v>0</v>
          </cell>
          <cell r="CO1283">
            <v>-43.375713630011887</v>
          </cell>
          <cell r="CP1283">
            <v>0</v>
          </cell>
          <cell r="CQ1283">
            <v>0</v>
          </cell>
          <cell r="CR1283">
            <v>359.23889554000925</v>
          </cell>
          <cell r="CS1283">
            <v>0</v>
          </cell>
          <cell r="CT1283">
            <v>-8.1480561099961051</v>
          </cell>
          <cell r="CU1283">
            <v>211.68710641999496</v>
          </cell>
          <cell r="CV1283">
            <v>106.85594058000424</v>
          </cell>
          <cell r="CW1283">
            <v>66.065104760000395</v>
          </cell>
          <cell r="CX1283">
            <v>-56.301200109999627</v>
          </cell>
          <cell r="CY1283">
            <v>0</v>
          </cell>
          <cell r="CZ1283">
            <v>0</v>
          </cell>
          <cell r="DA1283">
            <v>0</v>
          </cell>
          <cell r="DB1283">
            <v>39.080000000001746</v>
          </cell>
          <cell r="DC1283">
            <v>0</v>
          </cell>
          <cell r="DD1283">
            <v>0</v>
          </cell>
          <cell r="DE1283">
            <v>34.483875020057894</v>
          </cell>
          <cell r="DF1283">
            <v>0</v>
          </cell>
          <cell r="DG1283">
            <v>-64.759142110000539</v>
          </cell>
          <cell r="DH1283">
            <v>186.75394722999044</v>
          </cell>
          <cell r="DI1283">
            <v>97.390857840000535</v>
          </cell>
          <cell r="DJ1283">
            <v>0</v>
          </cell>
          <cell r="DK1283">
            <v>18.727077139999892</v>
          </cell>
          <cell r="DL1283">
            <v>0</v>
          </cell>
          <cell r="DM1283">
            <v>0</v>
          </cell>
          <cell r="DN1283">
            <v>0</v>
          </cell>
          <cell r="DO1283">
            <v>-203.62886507998337</v>
          </cell>
          <cell r="DP1283">
            <v>0</v>
          </cell>
          <cell r="DQ1283">
            <v>0</v>
          </cell>
          <cell r="DR1283">
            <v>-12.725927119958214</v>
          </cell>
          <cell r="DS1283">
            <v>0</v>
          </cell>
          <cell r="DT1283">
            <v>183.59746698998788</v>
          </cell>
          <cell r="DU1283">
            <v>-222.61323027000617</v>
          </cell>
          <cell r="DV1283">
            <v>87.470260600006441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-61.180424439997296</v>
          </cell>
          <cell r="EC1283">
            <v>0</v>
          </cell>
          <cell r="ED1283">
            <v>0</v>
          </cell>
          <cell r="EE1283">
            <v>337.72732959012501</v>
          </cell>
          <cell r="EF1283">
            <v>0</v>
          </cell>
          <cell r="EG1283">
            <v>140.71917577000568</v>
          </cell>
          <cell r="EH1283">
            <v>694.44953360000363</v>
          </cell>
          <cell r="EI1283">
            <v>-549.1202126299977</v>
          </cell>
          <cell r="EJ1283">
            <v>51.678832850004255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46.255935380002484</v>
          </cell>
          <cell r="ES1283">
            <v>0</v>
          </cell>
          <cell r="ET1283">
            <v>0</v>
          </cell>
          <cell r="EU1283">
            <v>15.642284210007347</v>
          </cell>
          <cell r="EV1283">
            <v>0</v>
          </cell>
          <cell r="EW1283">
            <v>30.613651170002413</v>
          </cell>
          <cell r="EX1283">
            <v>0</v>
          </cell>
          <cell r="EY1283">
            <v>0</v>
          </cell>
          <cell r="EZ1283">
            <v>0</v>
          </cell>
          <cell r="FA1283">
            <v>0</v>
          </cell>
          <cell r="FB1283">
            <v>0</v>
          </cell>
          <cell r="FC1283">
            <v>0</v>
          </cell>
          <cell r="FD1283">
            <v>0</v>
          </cell>
          <cell r="FE1283">
            <v>142.669177189935</v>
          </cell>
          <cell r="FF1283">
            <v>0</v>
          </cell>
          <cell r="FG1283">
            <v>0</v>
          </cell>
          <cell r="FH1283">
            <v>155.81769899000938</v>
          </cell>
          <cell r="FI1283">
            <v>-13.148521799994342</v>
          </cell>
          <cell r="FJ1283">
            <v>0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0</v>
          </cell>
          <cell r="FR1283">
            <v>13.356219750014134</v>
          </cell>
          <cell r="FS1283">
            <v>0</v>
          </cell>
          <cell r="FT1283">
            <v>0</v>
          </cell>
          <cell r="FU1283">
            <v>10.946225040002901</v>
          </cell>
          <cell r="FV1283">
            <v>0</v>
          </cell>
          <cell r="FW1283">
            <v>2.4099947100112331</v>
          </cell>
          <cell r="FX1283">
            <v>0</v>
          </cell>
          <cell r="FY1283">
            <v>0</v>
          </cell>
          <cell r="FZ1283">
            <v>0</v>
          </cell>
          <cell r="GA1283">
            <v>0</v>
          </cell>
          <cell r="GB1283">
            <v>0</v>
          </cell>
          <cell r="GC1283">
            <v>0</v>
          </cell>
          <cell r="GD1283">
            <v>0</v>
          </cell>
          <cell r="GE1283">
            <v>226.44394371006638</v>
          </cell>
          <cell r="GF1283">
            <v>0</v>
          </cell>
          <cell r="GG1283">
            <v>0</v>
          </cell>
          <cell r="GH1283">
            <v>147.66743146999215</v>
          </cell>
          <cell r="GI1283">
            <v>78.776512240001466</v>
          </cell>
          <cell r="GJ1283">
            <v>0</v>
          </cell>
          <cell r="GK1283">
            <v>0</v>
          </cell>
          <cell r="GL1283">
            <v>0</v>
          </cell>
          <cell r="GM1283">
            <v>0</v>
          </cell>
          <cell r="GN1283">
            <v>0</v>
          </cell>
          <cell r="GO1283">
            <v>0</v>
          </cell>
          <cell r="GP1283">
            <v>0</v>
          </cell>
          <cell r="GQ1283">
            <v>0</v>
          </cell>
          <cell r="GR1283">
            <v>-437.10558712016791</v>
          </cell>
          <cell r="GS1283">
            <v>0</v>
          </cell>
          <cell r="GT1283">
            <v>0</v>
          </cell>
          <cell r="GU1283">
            <v>-477.77900691000104</v>
          </cell>
          <cell r="GV1283">
            <v>40.67341979000048</v>
          </cell>
          <cell r="GW1283">
            <v>0</v>
          </cell>
          <cell r="GX1283">
            <v>0</v>
          </cell>
          <cell r="GY1283">
            <v>0</v>
          </cell>
          <cell r="GZ1283">
            <v>0</v>
          </cell>
          <cell r="HA1283">
            <v>0</v>
          </cell>
          <cell r="HB1283">
            <v>0</v>
          </cell>
          <cell r="HC1283">
            <v>0</v>
          </cell>
          <cell r="HD1283">
            <v>0</v>
          </cell>
          <cell r="HE1283">
            <v>0</v>
          </cell>
          <cell r="HF1283">
            <v>0</v>
          </cell>
          <cell r="HG1283">
            <v>0</v>
          </cell>
          <cell r="HH1283">
            <v>0</v>
          </cell>
          <cell r="HI1283">
            <v>0</v>
          </cell>
          <cell r="HJ1283">
            <v>0</v>
          </cell>
          <cell r="HK1283">
            <v>0</v>
          </cell>
          <cell r="HL1283">
            <v>0</v>
          </cell>
          <cell r="HM1283">
            <v>0</v>
          </cell>
          <cell r="HN1283">
            <v>0</v>
          </cell>
          <cell r="HO1283">
            <v>0</v>
          </cell>
          <cell r="HP1283">
            <v>0</v>
          </cell>
          <cell r="HQ1283">
            <v>0</v>
          </cell>
          <cell r="HR1283">
            <v>0</v>
          </cell>
          <cell r="HS1283">
            <v>0</v>
          </cell>
          <cell r="HT1283">
            <v>0</v>
          </cell>
          <cell r="HU1283">
            <v>0</v>
          </cell>
          <cell r="HV1283">
            <v>0</v>
          </cell>
          <cell r="HW1283">
            <v>0</v>
          </cell>
          <cell r="HX1283">
            <v>0</v>
          </cell>
          <cell r="HY1283">
            <v>0</v>
          </cell>
          <cell r="HZ1283">
            <v>0</v>
          </cell>
          <cell r="IA1283">
            <v>0</v>
          </cell>
          <cell r="IB1283">
            <v>0</v>
          </cell>
          <cell r="IC1283">
            <v>0</v>
          </cell>
          <cell r="ID1283">
            <v>0</v>
          </cell>
          <cell r="IE1283">
            <v>0</v>
          </cell>
          <cell r="IF1283">
            <v>0</v>
          </cell>
          <cell r="IG1283">
            <v>0</v>
          </cell>
          <cell r="IH1283">
            <v>0</v>
          </cell>
          <cell r="II1283">
            <v>0</v>
          </cell>
          <cell r="IJ1283">
            <v>0</v>
          </cell>
          <cell r="IK1283">
            <v>0</v>
          </cell>
          <cell r="IL1283">
            <v>0</v>
          </cell>
          <cell r="IM1283">
            <v>0</v>
          </cell>
          <cell r="IN1283">
            <v>0</v>
          </cell>
          <cell r="IO1283">
            <v>0</v>
          </cell>
          <cell r="IP1283">
            <v>0</v>
          </cell>
          <cell r="IQ1283">
            <v>0</v>
          </cell>
          <cell r="IR1283">
            <v>0</v>
          </cell>
          <cell r="IS1283">
            <v>0</v>
          </cell>
          <cell r="IT1283">
            <v>0</v>
          </cell>
          <cell r="IU1283">
            <v>0</v>
          </cell>
          <cell r="IV1283">
            <v>0</v>
          </cell>
          <cell r="IW1283">
            <v>0</v>
          </cell>
          <cell r="IX1283">
            <v>0</v>
          </cell>
          <cell r="IY1283">
            <v>0</v>
          </cell>
          <cell r="IZ1283">
            <v>0</v>
          </cell>
          <cell r="JA1283">
            <v>0</v>
          </cell>
          <cell r="JB1283">
            <v>0</v>
          </cell>
          <cell r="JC1283">
            <v>0</v>
          </cell>
          <cell r="JD1283">
            <v>0</v>
          </cell>
          <cell r="JE1283">
            <v>0</v>
          </cell>
          <cell r="JF1283">
            <v>0</v>
          </cell>
          <cell r="JG1283">
            <v>0</v>
          </cell>
          <cell r="JH1283">
            <v>0</v>
          </cell>
          <cell r="JI1283">
            <v>0</v>
          </cell>
          <cell r="JJ1283">
            <v>0</v>
          </cell>
          <cell r="JK1283">
            <v>0</v>
          </cell>
          <cell r="JL1283">
            <v>0</v>
          </cell>
          <cell r="JM1283">
            <v>0</v>
          </cell>
          <cell r="JN1283">
            <v>0</v>
          </cell>
          <cell r="JO1283">
            <v>0</v>
          </cell>
          <cell r="JP1283">
            <v>0</v>
          </cell>
          <cell r="JQ1283">
            <v>0</v>
          </cell>
        </row>
        <row r="1284">
          <cell r="D1284" t="str">
            <v>WD_.EX.WYE._.___.Rock Creek I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-66.442427690024488</v>
          </cell>
          <cell r="S1284">
            <v>-18.856465739998384</v>
          </cell>
          <cell r="T1284">
            <v>0</v>
          </cell>
          <cell r="U1284">
            <v>-15.681777489982778</v>
          </cell>
          <cell r="V1284">
            <v>34.803454859997146</v>
          </cell>
          <cell r="W1284">
            <v>-66.707639319982263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-62.139535669935867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-62.139535670008627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77.979981319978833</v>
          </cell>
          <cell r="BS1284">
            <v>0</v>
          </cell>
          <cell r="BT1284">
            <v>0</v>
          </cell>
          <cell r="BU1284">
            <v>0</v>
          </cell>
          <cell r="BV1284">
            <v>77.979981319993385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-156.31867362000048</v>
          </cell>
          <cell r="EF1284">
            <v>0</v>
          </cell>
          <cell r="EG1284">
            <v>167.24692792000133</v>
          </cell>
          <cell r="EH1284">
            <v>-749.12316343001294</v>
          </cell>
          <cell r="EI1284">
            <v>284.73927968001226</v>
          </cell>
          <cell r="EJ1284">
            <v>140.81828220999887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-453.42472015996464</v>
          </cell>
          <cell r="ES1284">
            <v>168.53772205999121</v>
          </cell>
          <cell r="ET1284">
            <v>8.696062039998651</v>
          </cell>
          <cell r="EU1284">
            <v>-373.33343364999746</v>
          </cell>
          <cell r="EV1284">
            <v>-277.06177993999154</v>
          </cell>
          <cell r="EW1284">
            <v>-142.1055418399992</v>
          </cell>
          <cell r="EX1284">
            <v>749.70069916000648</v>
          </cell>
          <cell r="EY1284">
            <v>83.838840249998611</v>
          </cell>
          <cell r="EZ1284">
            <v>-46.086986600006639</v>
          </cell>
          <cell r="FA1284">
            <v>210.10487426000327</v>
          </cell>
          <cell r="FB1284">
            <v>-507.77204820999759</v>
          </cell>
          <cell r="FC1284">
            <v>-256.94439263999084</v>
          </cell>
          <cell r="FD1284">
            <v>-70.998735050001414</v>
          </cell>
          <cell r="FE1284">
            <v>1565.5292806100333</v>
          </cell>
          <cell r="FF1284">
            <v>542.51412898000854</v>
          </cell>
          <cell r="FG1284">
            <v>443.00649896000687</v>
          </cell>
          <cell r="FH1284">
            <v>329.3873156099944</v>
          </cell>
          <cell r="FI1284">
            <v>-36.738877660012804</v>
          </cell>
          <cell r="FJ1284">
            <v>-453.25385462000486</v>
          </cell>
          <cell r="FK1284">
            <v>682.42405531000259</v>
          </cell>
          <cell r="FL1284">
            <v>638.66267019000225</v>
          </cell>
          <cell r="FM1284">
            <v>212.49720605999755</v>
          </cell>
          <cell r="FN1284">
            <v>-1195.0297813300022</v>
          </cell>
          <cell r="FO1284">
            <v>197.2298912499682</v>
          </cell>
          <cell r="FP1284">
            <v>-95.977462980001292</v>
          </cell>
          <cell r="FQ1284">
            <v>300.80749084000126</v>
          </cell>
          <cell r="FR1284">
            <v>246.52103801979683</v>
          </cell>
          <cell r="FS1284">
            <v>277.39467536998563</v>
          </cell>
          <cell r="FT1284">
            <v>-26.318911300011678</v>
          </cell>
          <cell r="FU1284">
            <v>-419.58147352001106</v>
          </cell>
          <cell r="FV1284">
            <v>-176.53104367999185</v>
          </cell>
          <cell r="FW1284">
            <v>167.54649575999792</v>
          </cell>
          <cell r="FX1284">
            <v>201.26566864000051</v>
          </cell>
          <cell r="FY1284">
            <v>-41.019988630003354</v>
          </cell>
          <cell r="FZ1284">
            <v>-250.3720959899947</v>
          </cell>
          <cell r="GA1284">
            <v>-15.979119850002462</v>
          </cell>
          <cell r="GB1284">
            <v>366.98556749999989</v>
          </cell>
          <cell r="GC1284">
            <v>-15.827902899996843</v>
          </cell>
          <cell r="GD1284">
            <v>178.95916661999217</v>
          </cell>
          <cell r="GE1284">
            <v>-528.51965583011042</v>
          </cell>
          <cell r="GF1284">
            <v>237.81487127000582</v>
          </cell>
          <cell r="GG1284">
            <v>-255.60490324999409</v>
          </cell>
          <cell r="GH1284">
            <v>-274.39444746000663</v>
          </cell>
          <cell r="GI1284">
            <v>-414.95402550999279</v>
          </cell>
          <cell r="GJ1284">
            <v>-477.25294597000175</v>
          </cell>
          <cell r="GK1284">
            <v>474.01162282000587</v>
          </cell>
          <cell r="GL1284">
            <v>-417.1881703600011</v>
          </cell>
          <cell r="GM1284">
            <v>256.36566902999402</v>
          </cell>
          <cell r="GN1284">
            <v>-152.10668038999938</v>
          </cell>
          <cell r="GO1284">
            <v>-125.12133770999208</v>
          </cell>
          <cell r="GP1284">
            <v>256.15324880999833</v>
          </cell>
          <cell r="GQ1284">
            <v>363.75744289001887</v>
          </cell>
          <cell r="GR1284">
            <v>-905.77569747006055</v>
          </cell>
          <cell r="GS1284">
            <v>51.344980459980434</v>
          </cell>
          <cell r="GT1284">
            <v>-467.41891024000506</v>
          </cell>
          <cell r="GU1284">
            <v>51.781564710014209</v>
          </cell>
          <cell r="GV1284">
            <v>645.13094667000405</v>
          </cell>
          <cell r="GW1284">
            <v>-812.72988020999765</v>
          </cell>
          <cell r="GX1284">
            <v>-203.59926411999913</v>
          </cell>
          <cell r="GY1284">
            <v>-90.92221471999801</v>
          </cell>
          <cell r="GZ1284">
            <v>36.144744529992749</v>
          </cell>
          <cell r="HA1284">
            <v>-50.64032023999971</v>
          </cell>
          <cell r="HB1284">
            <v>-16.116267179997521</v>
          </cell>
          <cell r="HC1284">
            <v>71.638416420006251</v>
          </cell>
          <cell r="HD1284">
            <v>-120.38949354999204</v>
          </cell>
          <cell r="HE1284">
            <v>-1020.7260003499687</v>
          </cell>
          <cell r="HF1284">
            <v>-5.5464674899994861</v>
          </cell>
          <cell r="HG1284">
            <v>-185.65009040999576</v>
          </cell>
          <cell r="HH1284">
            <v>-415.77820986999723</v>
          </cell>
          <cell r="HI1284">
            <v>-461.28643907999503</v>
          </cell>
          <cell r="HJ1284">
            <v>31.206026420008129</v>
          </cell>
          <cell r="HK1284">
            <v>132.67444551999506</v>
          </cell>
          <cell r="HL1284">
            <v>94.529458069999237</v>
          </cell>
          <cell r="HM1284">
            <v>0</v>
          </cell>
          <cell r="HN1284">
            <v>-18.876095240000723</v>
          </cell>
          <cell r="HO1284">
            <v>-101.97554916000809</v>
          </cell>
          <cell r="HP1284">
            <v>0</v>
          </cell>
          <cell r="HQ1284">
            <v>-90.023079109996615</v>
          </cell>
          <cell r="HR1284">
            <v>372.67147043999285</v>
          </cell>
          <cell r="HS1284">
            <v>0</v>
          </cell>
          <cell r="HT1284">
            <v>-461.60461744000349</v>
          </cell>
          <cell r="HU1284">
            <v>-790.05374220001249</v>
          </cell>
          <cell r="HV1284">
            <v>379.35488090000581</v>
          </cell>
          <cell r="HW1284">
            <v>878.47741210999811</v>
          </cell>
          <cell r="HX1284">
            <v>461.49753707000491</v>
          </cell>
          <cell r="HY1284">
            <v>0</v>
          </cell>
          <cell r="HZ1284">
            <v>0</v>
          </cell>
          <cell r="IA1284">
            <v>0</v>
          </cell>
          <cell r="IB1284">
            <v>0</v>
          </cell>
          <cell r="IC1284">
            <v>0</v>
          </cell>
          <cell r="ID1284">
            <v>-94.999999999992724</v>
          </cell>
          <cell r="IE1284">
            <v>-598.47413395997137</v>
          </cell>
          <cell r="IF1284">
            <v>0</v>
          </cell>
          <cell r="IG1284">
            <v>38.927258469993831</v>
          </cell>
          <cell r="IH1284">
            <v>57.933990750003431</v>
          </cell>
          <cell r="II1284">
            <v>-252.97675099998742</v>
          </cell>
          <cell r="IJ1284">
            <v>-150.2664144500086</v>
          </cell>
          <cell r="IK1284">
            <v>-292.09221773000172</v>
          </cell>
          <cell r="IL1284">
            <v>0</v>
          </cell>
          <cell r="IM1284">
            <v>0</v>
          </cell>
          <cell r="IN1284">
            <v>0</v>
          </cell>
          <cell r="IO1284">
            <v>0</v>
          </cell>
          <cell r="IP1284">
            <v>0</v>
          </cell>
          <cell r="IQ1284">
            <v>0</v>
          </cell>
          <cell r="IR1284">
            <v>339.30486288992688</v>
          </cell>
          <cell r="IS1284">
            <v>0</v>
          </cell>
          <cell r="IT1284">
            <v>95.569800849996682</v>
          </cell>
          <cell r="IU1284">
            <v>680.31331026001135</v>
          </cell>
          <cell r="IV1284">
            <v>-53.857368630022393</v>
          </cell>
          <cell r="IW1284">
            <v>-97.624486669999897</v>
          </cell>
          <cell r="IX1284">
            <v>-285.09639292000065</v>
          </cell>
          <cell r="IY1284">
            <v>0</v>
          </cell>
          <cell r="IZ1284">
            <v>0</v>
          </cell>
          <cell r="JA1284">
            <v>0</v>
          </cell>
          <cell r="JB1284">
            <v>0</v>
          </cell>
          <cell r="JC1284">
            <v>0</v>
          </cell>
          <cell r="JD1284">
            <v>0</v>
          </cell>
          <cell r="JE1284">
            <v>1241.0908103400143</v>
          </cell>
          <cell r="JF1284">
            <v>0</v>
          </cell>
          <cell r="JG1284">
            <v>411.95433000000048</v>
          </cell>
          <cell r="JH1284">
            <v>-384.07277934000012</v>
          </cell>
          <cell r="JI1284">
            <v>361.52699916000711</v>
          </cell>
          <cell r="JJ1284">
            <v>594.85014732000127</v>
          </cell>
          <cell r="JK1284">
            <v>256.83211320000555</v>
          </cell>
          <cell r="JL1284">
            <v>0</v>
          </cell>
          <cell r="JM1284">
            <v>0</v>
          </cell>
          <cell r="JN1284">
            <v>0</v>
          </cell>
          <cell r="JO1284">
            <v>0</v>
          </cell>
          <cell r="JP1284">
            <v>0</v>
          </cell>
          <cell r="JQ1284">
            <v>0</v>
          </cell>
        </row>
        <row r="1285">
          <cell r="D1285" t="str">
            <v>WD_.EX.WYE._.___.Rock Creek II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-115.1795027400367</v>
          </cell>
          <cell r="S1285">
            <v>-1.6950544200080913</v>
          </cell>
          <cell r="T1285">
            <v>0</v>
          </cell>
          <cell r="U1285">
            <v>-113.23198807996232</v>
          </cell>
          <cell r="V1285">
            <v>-66.960099559975788</v>
          </cell>
          <cell r="W1285">
            <v>66.707639319996815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-1.6349109997972846</v>
          </cell>
          <cell r="AF1285">
            <v>0</v>
          </cell>
          <cell r="AG1285">
            <v>0</v>
          </cell>
          <cell r="AH1285">
            <v>-1.6349110000010114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-36.323795140022412</v>
          </cell>
          <cell r="BS1285">
            <v>0</v>
          </cell>
          <cell r="BT1285">
            <v>0</v>
          </cell>
          <cell r="BU1285">
            <v>0</v>
          </cell>
          <cell r="BV1285">
            <v>-36.323795140022412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32.77757645980455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1242.2892554400023</v>
          </cell>
          <cell r="EO1285">
            <v>-1319.7627117400116</v>
          </cell>
          <cell r="EP1285">
            <v>233.93664972000988</v>
          </cell>
          <cell r="EQ1285">
            <v>-123.68561696002143</v>
          </cell>
          <cell r="ER1285">
            <v>-30.554896269924939</v>
          </cell>
          <cell r="ES1285">
            <v>-168.6573331100517</v>
          </cell>
          <cell r="ET1285">
            <v>-324.74761488000513</v>
          </cell>
          <cell r="EU1285">
            <v>769.24782736001362</v>
          </cell>
          <cell r="EV1285">
            <v>-970.97995708997769</v>
          </cell>
          <cell r="EW1285">
            <v>-32.56423251000524</v>
          </cell>
          <cell r="EX1285">
            <v>-578.02861513999233</v>
          </cell>
          <cell r="EY1285">
            <v>210.1295193299884</v>
          </cell>
          <cell r="EZ1285">
            <v>26.453323120003915</v>
          </cell>
          <cell r="FA1285">
            <v>-574.984431090008</v>
          </cell>
          <cell r="FB1285">
            <v>976.10572712999419</v>
          </cell>
          <cell r="FC1285">
            <v>728.33587710997381</v>
          </cell>
          <cell r="FD1285">
            <v>-90.864986500004306</v>
          </cell>
          <cell r="FE1285">
            <v>-1382.8206666500773</v>
          </cell>
          <cell r="FF1285">
            <v>128.77579977997812</v>
          </cell>
          <cell r="FG1285">
            <v>-516.92595287998847</v>
          </cell>
          <cell r="FH1285">
            <v>-794.36959539001691</v>
          </cell>
          <cell r="FI1285">
            <v>-1227.506076560021</v>
          </cell>
          <cell r="FJ1285">
            <v>-773.43817829000182</v>
          </cell>
          <cell r="FK1285">
            <v>-191.67759538999235</v>
          </cell>
          <cell r="FL1285">
            <v>603.87765414000023</v>
          </cell>
          <cell r="FM1285">
            <v>-172.18474019000132</v>
          </cell>
          <cell r="FN1285">
            <v>1049.3678505099961</v>
          </cell>
          <cell r="FO1285">
            <v>122.05602079001255</v>
          </cell>
          <cell r="FP1285">
            <v>268.34054511001159</v>
          </cell>
          <cell r="FQ1285">
            <v>120.86360172001878</v>
          </cell>
          <cell r="FR1285">
            <v>-1218.3981969398446</v>
          </cell>
          <cell r="FS1285">
            <v>-374.1551990500011</v>
          </cell>
          <cell r="FT1285">
            <v>-195.12262787997315</v>
          </cell>
          <cell r="FU1285">
            <v>-204.14685471997655</v>
          </cell>
          <cell r="FV1285">
            <v>286.23346785000467</v>
          </cell>
          <cell r="FW1285">
            <v>-1177.4800099699933</v>
          </cell>
          <cell r="FX1285">
            <v>-31.178165369972703</v>
          </cell>
          <cell r="FY1285">
            <v>186.19393690000288</v>
          </cell>
          <cell r="FZ1285">
            <v>385.71557605999988</v>
          </cell>
          <cell r="GA1285">
            <v>802.41271830999904</v>
          </cell>
          <cell r="GB1285">
            <v>-1144.4357609500294</v>
          </cell>
          <cell r="GC1285">
            <v>137.80542280999362</v>
          </cell>
          <cell r="GD1285">
            <v>109.75929906999227</v>
          </cell>
          <cell r="GE1285">
            <v>-1250.5618453100324</v>
          </cell>
          <cell r="GF1285">
            <v>-325.93173608995858</v>
          </cell>
          <cell r="GG1285">
            <v>240.14454499000567</v>
          </cell>
          <cell r="GH1285">
            <v>-552.36507946999336</v>
          </cell>
          <cell r="GI1285">
            <v>2098.9150767499814</v>
          </cell>
          <cell r="GJ1285">
            <v>1440.0212172299944</v>
          </cell>
          <cell r="GK1285">
            <v>-2840.6142478399852</v>
          </cell>
          <cell r="GL1285">
            <v>-162.86397495999699</v>
          </cell>
          <cell r="GM1285">
            <v>-550.78832435999357</v>
          </cell>
          <cell r="GN1285">
            <v>-416.20562792000419</v>
          </cell>
          <cell r="GO1285">
            <v>-59.689938869996695</v>
          </cell>
          <cell r="GP1285">
            <v>-248.84750550000172</v>
          </cell>
          <cell r="GQ1285">
            <v>127.66375072998926</v>
          </cell>
          <cell r="GR1285">
            <v>1161.817795910174</v>
          </cell>
          <cell r="GS1285">
            <v>409.59879543998977</v>
          </cell>
          <cell r="GT1285">
            <v>756.24153135000961</v>
          </cell>
          <cell r="GU1285">
            <v>-588.69902038000873</v>
          </cell>
          <cell r="GV1285">
            <v>-77.687451110003167</v>
          </cell>
          <cell r="GW1285">
            <v>-19.704515810000885</v>
          </cell>
          <cell r="GX1285">
            <v>264.15585524999187</v>
          </cell>
          <cell r="GY1285">
            <v>60.2597105899913</v>
          </cell>
          <cell r="GZ1285">
            <v>0</v>
          </cell>
          <cell r="HA1285">
            <v>159.82480338999449</v>
          </cell>
          <cell r="HB1285">
            <v>486.44453284001793</v>
          </cell>
          <cell r="HC1285">
            <v>-126.20305803001975</v>
          </cell>
          <cell r="HD1285">
            <v>-162.41338761999214</v>
          </cell>
          <cell r="HE1285">
            <v>574.57983052986674</v>
          </cell>
          <cell r="HF1285">
            <v>-86.318007990019396</v>
          </cell>
          <cell r="HG1285">
            <v>-639.01881064001645</v>
          </cell>
          <cell r="HH1285">
            <v>1155.7221240200015</v>
          </cell>
          <cell r="HI1285">
            <v>876.3628055700101</v>
          </cell>
          <cell r="HJ1285">
            <v>-144.97684942001069</v>
          </cell>
          <cell r="HK1285">
            <v>-931.44030982001277</v>
          </cell>
          <cell r="HL1285">
            <v>0</v>
          </cell>
          <cell r="HM1285">
            <v>0</v>
          </cell>
          <cell r="HN1285">
            <v>93.715885220008204</v>
          </cell>
          <cell r="HO1285">
            <v>172.70879486997728</v>
          </cell>
          <cell r="HP1285">
            <v>59.244424789998448</v>
          </cell>
          <cell r="HQ1285">
            <v>18.579773929974181</v>
          </cell>
          <cell r="HR1285">
            <v>325.48152191983536</v>
          </cell>
          <cell r="HS1285">
            <v>0</v>
          </cell>
          <cell r="HT1285">
            <v>738.2264523699705</v>
          </cell>
          <cell r="HU1285">
            <v>-593.27600874005293</v>
          </cell>
          <cell r="HV1285">
            <v>-293.84392658999423</v>
          </cell>
          <cell r="HW1285">
            <v>1004.8198524699983</v>
          </cell>
          <cell r="HX1285">
            <v>-486.38879586000985</v>
          </cell>
          <cell r="HY1285">
            <v>0</v>
          </cell>
          <cell r="HZ1285">
            <v>0</v>
          </cell>
          <cell r="IA1285">
            <v>0</v>
          </cell>
          <cell r="IB1285">
            <v>0</v>
          </cell>
          <cell r="IC1285">
            <v>0</v>
          </cell>
          <cell r="ID1285">
            <v>-44.056051730003674</v>
          </cell>
          <cell r="IE1285">
            <v>-1234.7006182500627</v>
          </cell>
          <cell r="IF1285">
            <v>104.3147284000006</v>
          </cell>
          <cell r="IG1285">
            <v>20.063271770020947</v>
          </cell>
          <cell r="IH1285">
            <v>-1111.8657394100155</v>
          </cell>
          <cell r="II1285">
            <v>243.44335865002358</v>
          </cell>
          <cell r="IJ1285">
            <v>601.20048531999055</v>
          </cell>
          <cell r="IK1285">
            <v>-964.22616690999712</v>
          </cell>
          <cell r="IL1285">
            <v>0</v>
          </cell>
          <cell r="IM1285">
            <v>0</v>
          </cell>
          <cell r="IN1285">
            <v>0</v>
          </cell>
          <cell r="IO1285">
            <v>0</v>
          </cell>
          <cell r="IP1285">
            <v>0</v>
          </cell>
          <cell r="IQ1285">
            <v>-127.63055606998387</v>
          </cell>
          <cell r="IR1285">
            <v>-1875.9829855898861</v>
          </cell>
          <cell r="IS1285">
            <v>0</v>
          </cell>
          <cell r="IT1285">
            <v>-198.17767158000788</v>
          </cell>
          <cell r="IU1285">
            <v>-1929.8017236499727</v>
          </cell>
          <cell r="IV1285">
            <v>665.98063647001982</v>
          </cell>
          <cell r="IW1285">
            <v>-721.07189642003505</v>
          </cell>
          <cell r="IX1285">
            <v>307.08766959000786</v>
          </cell>
          <cell r="IY1285">
            <v>0</v>
          </cell>
          <cell r="IZ1285">
            <v>0</v>
          </cell>
          <cell r="JA1285">
            <v>0</v>
          </cell>
          <cell r="JB1285">
            <v>0</v>
          </cell>
          <cell r="JC1285">
            <v>0</v>
          </cell>
          <cell r="JD1285">
            <v>0</v>
          </cell>
          <cell r="JE1285">
            <v>-1530.0668989298865</v>
          </cell>
          <cell r="JF1285">
            <v>0</v>
          </cell>
          <cell r="JG1285">
            <v>751.79525303999253</v>
          </cell>
          <cell r="JH1285">
            <v>-1503.4638631499693</v>
          </cell>
          <cell r="JI1285">
            <v>-2264.0112185699982</v>
          </cell>
          <cell r="JJ1285">
            <v>-9.4087833700032206</v>
          </cell>
          <cell r="JK1285">
            <v>796.18732452999393</v>
          </cell>
          <cell r="JL1285">
            <v>-202.62220512998465</v>
          </cell>
          <cell r="JM1285">
            <v>0</v>
          </cell>
          <cell r="JN1285">
            <v>-78.176135130001057</v>
          </cell>
          <cell r="JO1285">
            <v>1036.2348703600001</v>
          </cell>
          <cell r="JP1285">
            <v>-258.35106801000074</v>
          </cell>
          <cell r="JQ1285">
            <v>201.74892649998947</v>
          </cell>
        </row>
        <row r="1286">
          <cell r="D1286" t="str">
            <v>WD_.EX.WYE._.___.Rock River I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-678.17285224000807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-25.937457460000587</v>
          </cell>
          <cell r="EB1286">
            <v>-316.45128927999758</v>
          </cell>
          <cell r="EC1286">
            <v>-200</v>
          </cell>
          <cell r="ED1286">
            <v>-135.78410550000262</v>
          </cell>
          <cell r="EE1286">
            <v>31.881383269996149</v>
          </cell>
          <cell r="EF1286">
            <v>0</v>
          </cell>
          <cell r="EG1286">
            <v>-8.7369882699986192</v>
          </cell>
          <cell r="EH1286">
            <v>28.900153169999612</v>
          </cell>
          <cell r="EI1286">
            <v>98.478546910000659</v>
          </cell>
          <cell r="EJ1286">
            <v>-204.72968114000105</v>
          </cell>
          <cell r="EK1286">
            <v>154.40040335999765</v>
          </cell>
          <cell r="EL1286">
            <v>47.014810669999861</v>
          </cell>
          <cell r="EM1286">
            <v>-73.784177740000814</v>
          </cell>
          <cell r="EN1286">
            <v>-122.90114463999817</v>
          </cell>
          <cell r="EO1286">
            <v>113.23946094999701</v>
          </cell>
          <cell r="EP1286">
            <v>0</v>
          </cell>
          <cell r="EQ1286">
            <v>0</v>
          </cell>
          <cell r="ER1286">
            <v>-89.288344480009982</v>
          </cell>
          <cell r="ES1286">
            <v>0</v>
          </cell>
          <cell r="ET1286">
            <v>51.68783995999911</v>
          </cell>
          <cell r="EU1286">
            <v>-8.1277410799993959</v>
          </cell>
          <cell r="EV1286">
            <v>-25.91665863000344</v>
          </cell>
          <cell r="EW1286">
            <v>-175.31800778999786</v>
          </cell>
          <cell r="EX1286">
            <v>-99.890233650001392</v>
          </cell>
          <cell r="EY1286">
            <v>-30.110910819999845</v>
          </cell>
          <cell r="EZ1286">
            <v>-24.337256669999988</v>
          </cell>
          <cell r="FA1286">
            <v>37.971438589996978</v>
          </cell>
          <cell r="FB1286">
            <v>184.75318560999949</v>
          </cell>
          <cell r="FC1286">
            <v>0</v>
          </cell>
          <cell r="FD1286">
            <v>0</v>
          </cell>
          <cell r="FE1286">
            <v>214.02736107003875</v>
          </cell>
          <cell r="FF1286">
            <v>0</v>
          </cell>
          <cell r="FG1286">
            <v>-7.7369158399997104</v>
          </cell>
          <cell r="FH1286">
            <v>-160.21170755999992</v>
          </cell>
          <cell r="FI1286">
            <v>142.40279224000187</v>
          </cell>
          <cell r="FJ1286">
            <v>234.48023358000319</v>
          </cell>
          <cell r="FK1286">
            <v>168.32086807000087</v>
          </cell>
          <cell r="FL1286">
            <v>5.7131104699983553</v>
          </cell>
          <cell r="FM1286">
            <v>-42.177963760001148</v>
          </cell>
          <cell r="FN1286">
            <v>32.947086199998012</v>
          </cell>
          <cell r="FO1286">
            <v>-159.71014232999369</v>
          </cell>
          <cell r="FP1286">
            <v>0</v>
          </cell>
          <cell r="FQ1286">
            <v>0</v>
          </cell>
          <cell r="FR1286">
            <v>231.76692737001576</v>
          </cell>
          <cell r="FS1286">
            <v>50</v>
          </cell>
          <cell r="FT1286">
            <v>49.054607609999948</v>
          </cell>
          <cell r="FU1286">
            <v>253.84459832000357</v>
          </cell>
          <cell r="FV1286">
            <v>-70.645056159999513</v>
          </cell>
          <cell r="FW1286">
            <v>118.05826211999738</v>
          </cell>
          <cell r="FX1286">
            <v>-84.278004789999613</v>
          </cell>
          <cell r="FY1286">
            <v>46.965077409999139</v>
          </cell>
          <cell r="FZ1286">
            <v>10.296216180002375</v>
          </cell>
          <cell r="GA1286">
            <v>-17.968269300001339</v>
          </cell>
          <cell r="GB1286">
            <v>-123.56050402000255</v>
          </cell>
          <cell r="GC1286">
            <v>0</v>
          </cell>
          <cell r="GD1286">
            <v>0</v>
          </cell>
          <cell r="GE1286">
            <v>238.17273499001749</v>
          </cell>
          <cell r="GF1286">
            <v>0</v>
          </cell>
          <cell r="GG1286">
            <v>-41.932911039999453</v>
          </cell>
          <cell r="GH1286">
            <v>122.28951706999578</v>
          </cell>
          <cell r="GI1286">
            <v>209.24916596999901</v>
          </cell>
          <cell r="GJ1286">
            <v>-43.558004700000311</v>
          </cell>
          <cell r="GK1286">
            <v>47.309164360001887</v>
          </cell>
          <cell r="GL1286">
            <v>0</v>
          </cell>
          <cell r="GM1286">
            <v>27.945507620001081</v>
          </cell>
          <cell r="GN1286">
            <v>-3.7244500017550308E-3</v>
          </cell>
          <cell r="GO1286">
            <v>-83.125979839998763</v>
          </cell>
          <cell r="GP1286">
            <v>0</v>
          </cell>
          <cell r="GQ1286">
            <v>0</v>
          </cell>
          <cell r="GR1286">
            <v>-48.377816119987983</v>
          </cell>
          <cell r="GS1286">
            <v>0</v>
          </cell>
          <cell r="GT1286">
            <v>-49.594563670001662</v>
          </cell>
          <cell r="GU1286">
            <v>204.32381678999809</v>
          </cell>
          <cell r="GV1286">
            <v>40.099467779997212</v>
          </cell>
          <cell r="GW1286">
            <v>-38.030920600000172</v>
          </cell>
          <cell r="GX1286">
            <v>-210.66655304000233</v>
          </cell>
          <cell r="GY1286">
            <v>0</v>
          </cell>
          <cell r="GZ1286">
            <v>0</v>
          </cell>
          <cell r="HA1286">
            <v>0</v>
          </cell>
          <cell r="HB1286">
            <v>5.4909366200045042</v>
          </cell>
          <cell r="HC1286">
            <v>0</v>
          </cell>
          <cell r="HD1286">
            <v>0</v>
          </cell>
          <cell r="HE1286">
            <v>-63.603575100016315</v>
          </cell>
          <cell r="HF1286">
            <v>0</v>
          </cell>
          <cell r="HG1286">
            <v>-18.904239580002468</v>
          </cell>
          <cell r="HH1286">
            <v>-35.80342515000666</v>
          </cell>
          <cell r="HI1286">
            <v>-57.124976680002874</v>
          </cell>
          <cell r="HJ1286">
            <v>-62.045985980001205</v>
          </cell>
          <cell r="HK1286">
            <v>57.403426369999579</v>
          </cell>
          <cell r="HL1286">
            <v>0</v>
          </cell>
          <cell r="HM1286">
            <v>0</v>
          </cell>
          <cell r="HN1286">
            <v>-41.577839609999501</v>
          </cell>
          <cell r="HO1286">
            <v>94.449465530000452</v>
          </cell>
          <cell r="HP1286">
            <v>0</v>
          </cell>
          <cell r="HQ1286">
            <v>0</v>
          </cell>
          <cell r="HR1286">
            <v>-78.293043080018833</v>
          </cell>
          <cell r="HS1286">
            <v>0</v>
          </cell>
          <cell r="HT1286">
            <v>0</v>
          </cell>
          <cell r="HU1286">
            <v>57.826612909997493</v>
          </cell>
          <cell r="HV1286">
            <v>-52.744937880001089</v>
          </cell>
          <cell r="HW1286">
            <v>-83.371998110000277</v>
          </cell>
          <cell r="HX1286">
            <v>-2.7200000004086178E-3</v>
          </cell>
          <cell r="HY1286">
            <v>0</v>
          </cell>
          <cell r="HZ1286">
            <v>0</v>
          </cell>
          <cell r="IA1286">
            <v>0</v>
          </cell>
          <cell r="IB1286">
            <v>0</v>
          </cell>
          <cell r="IC1286">
            <v>0</v>
          </cell>
          <cell r="ID1286">
            <v>0</v>
          </cell>
          <cell r="IE1286">
            <v>17.372663870017277</v>
          </cell>
          <cell r="IF1286">
            <v>0</v>
          </cell>
          <cell r="IG1286">
            <v>63.863885079997999</v>
          </cell>
          <cell r="IH1286">
            <v>-60.975863029994798</v>
          </cell>
          <cell r="II1286">
            <v>-273.50615738999841</v>
          </cell>
          <cell r="IJ1286">
            <v>239.98804218000078</v>
          </cell>
          <cell r="IK1286">
            <v>48.002757030000794</v>
          </cell>
          <cell r="IL1286">
            <v>0</v>
          </cell>
          <cell r="IM1286">
            <v>0</v>
          </cell>
          <cell r="IN1286">
            <v>0</v>
          </cell>
          <cell r="IO1286">
            <v>0</v>
          </cell>
          <cell r="IP1286">
            <v>0</v>
          </cell>
          <cell r="IQ1286">
            <v>0</v>
          </cell>
          <cell r="IR1286">
            <v>-146.3881438599783</v>
          </cell>
          <cell r="IS1286">
            <v>0</v>
          </cell>
          <cell r="IT1286">
            <v>-191.55890326999724</v>
          </cell>
          <cell r="IU1286">
            <v>57.10642106999876</v>
          </cell>
          <cell r="IV1286">
            <v>-141.23902275999717</v>
          </cell>
          <cell r="IW1286">
            <v>131.16545206000046</v>
          </cell>
          <cell r="IX1286">
            <v>-1.8620909600012965</v>
          </cell>
          <cell r="IY1286">
            <v>0</v>
          </cell>
          <cell r="IZ1286">
            <v>0</v>
          </cell>
          <cell r="JA1286">
            <v>0</v>
          </cell>
          <cell r="JB1286">
            <v>0</v>
          </cell>
          <cell r="JC1286">
            <v>0</v>
          </cell>
          <cell r="JD1286">
            <v>0</v>
          </cell>
          <cell r="JE1286">
            <v>-382.71443441996234</v>
          </cell>
          <cell r="JF1286">
            <v>0</v>
          </cell>
          <cell r="JG1286">
            <v>44.272112150001703</v>
          </cell>
          <cell r="JH1286">
            <v>-324.92322602000058</v>
          </cell>
          <cell r="JI1286">
            <v>75.972499689993128</v>
          </cell>
          <cell r="JJ1286">
            <v>-119.23754732999805</v>
          </cell>
          <cell r="JK1286">
            <v>50</v>
          </cell>
          <cell r="JL1286">
            <v>3.7422051399989869</v>
          </cell>
          <cell r="JM1286">
            <v>0</v>
          </cell>
          <cell r="JN1286">
            <v>0</v>
          </cell>
          <cell r="JO1286">
            <v>-257.08785955999701</v>
          </cell>
          <cell r="JP1286">
            <v>50</v>
          </cell>
          <cell r="JQ1286">
            <v>94.547381509997649</v>
          </cell>
        </row>
        <row r="1287">
          <cell r="D1287" t="str">
            <v>WD_.EX.WYE._.___.TB Flats 1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-685.70720573980361</v>
          </cell>
          <cell r="S1287">
            <v>0</v>
          </cell>
          <cell r="T1287">
            <v>0</v>
          </cell>
          <cell r="U1287">
            <v>-183.92868392998935</v>
          </cell>
          <cell r="V1287">
            <v>-68.494615820003673</v>
          </cell>
          <cell r="W1287">
            <v>-199.93581121999887</v>
          </cell>
          <cell r="X1287">
            <v>0</v>
          </cell>
          <cell r="Y1287">
            <v>0</v>
          </cell>
          <cell r="Z1287">
            <v>0</v>
          </cell>
          <cell r="AA1287">
            <v>-234.60743963999994</v>
          </cell>
          <cell r="AB1287">
            <v>1.2593448699917644</v>
          </cell>
          <cell r="AC1287">
            <v>0</v>
          </cell>
          <cell r="AD1287">
            <v>0</v>
          </cell>
          <cell r="AE1287">
            <v>-822.82968655019067</v>
          </cell>
          <cell r="AF1287">
            <v>0</v>
          </cell>
          <cell r="AG1287">
            <v>0</v>
          </cell>
          <cell r="AH1287">
            <v>-100.62561786000151</v>
          </cell>
          <cell r="AI1287">
            <v>268.96597379999002</v>
          </cell>
          <cell r="AJ1287">
            <v>-307.22379582999565</v>
          </cell>
          <cell r="AK1287">
            <v>-526.42894767001417</v>
          </cell>
          <cell r="AL1287">
            <v>0</v>
          </cell>
          <cell r="AM1287">
            <v>0</v>
          </cell>
          <cell r="AN1287">
            <v>-165.12291435000225</v>
          </cell>
          <cell r="AO1287">
            <v>7.6056153600075049</v>
          </cell>
          <cell r="AP1287">
            <v>0</v>
          </cell>
          <cell r="AQ1287">
            <v>0</v>
          </cell>
          <cell r="AR1287">
            <v>-585.0187435700791</v>
          </cell>
          <cell r="AS1287">
            <v>0</v>
          </cell>
          <cell r="AT1287">
            <v>0</v>
          </cell>
          <cell r="AU1287">
            <v>-525.78964658001496</v>
          </cell>
          <cell r="AV1287">
            <v>0</v>
          </cell>
          <cell r="AW1287">
            <v>0</v>
          </cell>
          <cell r="AX1287">
            <v>-59.229096989998652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-292.60890197998378</v>
          </cell>
          <cell r="BF1287">
            <v>0</v>
          </cell>
          <cell r="BG1287">
            <v>0</v>
          </cell>
          <cell r="BH1287">
            <v>-292.60890197999834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-1028.1719713101629</v>
          </cell>
          <cell r="BS1287">
            <v>0</v>
          </cell>
          <cell r="BT1287">
            <v>0</v>
          </cell>
          <cell r="BU1287">
            <v>55.063835209992249</v>
          </cell>
          <cell r="BV1287">
            <v>-484.10862011999416</v>
          </cell>
          <cell r="BW1287">
            <v>-599.12718640000821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202.10140708996914</v>
          </cell>
          <cell r="CF1287">
            <v>26.92524295001931</v>
          </cell>
          <cell r="CG1287">
            <v>223.31750303000445</v>
          </cell>
          <cell r="CH1287">
            <v>-61.245117880003818</v>
          </cell>
          <cell r="CI1287">
            <v>112.77994379000302</v>
          </cell>
          <cell r="CJ1287">
            <v>166.50806276000367</v>
          </cell>
          <cell r="CK1287">
            <v>-1280.4025654500001</v>
          </cell>
          <cell r="CL1287">
            <v>319.42788690000452</v>
          </cell>
          <cell r="CM1287">
            <v>63.617744719995244</v>
          </cell>
          <cell r="CN1287">
            <v>1.734691350000503</v>
          </cell>
          <cell r="CO1287">
            <v>641.27239737000491</v>
          </cell>
          <cell r="CP1287">
            <v>-40.881524490003358</v>
          </cell>
          <cell r="CQ1287">
            <v>29.047142039984465</v>
          </cell>
          <cell r="CR1287">
            <v>-567.10275786998682</v>
          </cell>
          <cell r="CS1287">
            <v>639.95249111000157</v>
          </cell>
          <cell r="CT1287">
            <v>92.226379359999555</v>
          </cell>
          <cell r="CU1287">
            <v>-577.45869772000151</v>
          </cell>
          <cell r="CV1287">
            <v>647.55309271999431</v>
          </cell>
          <cell r="CW1287">
            <v>107.53200265000487</v>
          </cell>
          <cell r="CX1287">
            <v>-56.100380940006289</v>
          </cell>
          <cell r="CY1287">
            <v>-594.04562681000243</v>
          </cell>
          <cell r="CZ1287">
            <v>-254.50691355999879</v>
          </cell>
          <cell r="DA1287">
            <v>500.30584545999955</v>
          </cell>
          <cell r="DB1287">
            <v>-1347.7012306100223</v>
          </cell>
          <cell r="DC1287">
            <v>-9.351575619992218</v>
          </cell>
          <cell r="DD1287">
            <v>284.49185608999687</v>
          </cell>
          <cell r="DE1287">
            <v>-1518.0086034400156</v>
          </cell>
          <cell r="DF1287">
            <v>6.0585948000079952</v>
          </cell>
          <cell r="DG1287">
            <v>-351.34946555000352</v>
          </cell>
          <cell r="DH1287">
            <v>519.57157712999469</v>
          </cell>
          <cell r="DI1287">
            <v>303.43316675000096</v>
          </cell>
          <cell r="DJ1287">
            <v>-211.40124159999687</v>
          </cell>
          <cell r="DK1287">
            <v>-110.91128499999468</v>
          </cell>
          <cell r="DL1287">
            <v>11.065025049989345</v>
          </cell>
          <cell r="DM1287">
            <v>-459.25619472999824</v>
          </cell>
          <cell r="DN1287">
            <v>0</v>
          </cell>
          <cell r="DO1287">
            <v>-1231.3610763400065</v>
          </cell>
          <cell r="DP1287">
            <v>-5.7078666499874089</v>
          </cell>
          <cell r="DQ1287">
            <v>11.850162699993234</v>
          </cell>
          <cell r="DR1287">
            <v>1442.3583222898887</v>
          </cell>
          <cell r="DS1287">
            <v>-7.3958396500529489</v>
          </cell>
          <cell r="DT1287">
            <v>-238.42811983000138</v>
          </cell>
          <cell r="DU1287">
            <v>225.73227212998609</v>
          </cell>
          <cell r="DV1287">
            <v>658.25034947999666</v>
          </cell>
          <cell r="DW1287">
            <v>49.359320509996905</v>
          </cell>
          <cell r="DX1287">
            <v>-155.73454583000421</v>
          </cell>
          <cell r="DY1287">
            <v>-302.89273184999911</v>
          </cell>
          <cell r="DZ1287">
            <v>-23.019179609997082</v>
          </cell>
          <cell r="EA1287">
            <v>3.1543416900058219</v>
          </cell>
          <cell r="EB1287">
            <v>1242.2563045499992</v>
          </cell>
          <cell r="EC1287">
            <v>5.1258977300021797</v>
          </cell>
          <cell r="ED1287">
            <v>-14.049747029988794</v>
          </cell>
          <cell r="EE1287">
            <v>1372.4270464200526</v>
          </cell>
          <cell r="EF1287">
            <v>0</v>
          </cell>
          <cell r="EG1287">
            <v>-3.5727356099960161</v>
          </cell>
          <cell r="EH1287">
            <v>851.09999807001441</v>
          </cell>
          <cell r="EI1287">
            <v>-1097.8796397699989</v>
          </cell>
          <cell r="EJ1287">
            <v>273.91931841000041</v>
          </cell>
          <cell r="EK1287">
            <v>1045.8709988700066</v>
          </cell>
          <cell r="EL1287">
            <v>-6.8731532800011337</v>
          </cell>
          <cell r="EM1287">
            <v>0</v>
          </cell>
          <cell r="EN1287">
            <v>-440.46724650000033</v>
          </cell>
          <cell r="EO1287">
            <v>750.32950623000215</v>
          </cell>
          <cell r="EP1287">
            <v>0</v>
          </cell>
          <cell r="EQ1287">
            <v>0</v>
          </cell>
          <cell r="ER1287">
            <v>2216.8854437598493</v>
          </cell>
          <cell r="ES1287">
            <v>0</v>
          </cell>
          <cell r="ET1287">
            <v>220.8167066399983</v>
          </cell>
          <cell r="EU1287">
            <v>-843.8176457199952</v>
          </cell>
          <cell r="EV1287">
            <v>340.06540654999844</v>
          </cell>
          <cell r="EW1287">
            <v>1181.7125314399891</v>
          </cell>
          <cell r="EX1287">
            <v>-536.90588785</v>
          </cell>
          <cell r="EY1287">
            <v>-92.435836040007416</v>
          </cell>
          <cell r="EZ1287">
            <v>290.05180525000469</v>
          </cell>
          <cell r="FA1287">
            <v>669.40420336000534</v>
          </cell>
          <cell r="FB1287">
            <v>987.99416013000882</v>
          </cell>
          <cell r="FC1287">
            <v>0</v>
          </cell>
          <cell r="FD1287">
            <v>0</v>
          </cell>
          <cell r="FE1287">
            <v>1071.2188872599509</v>
          </cell>
          <cell r="FF1287">
            <v>-8.2393127099931007</v>
          </cell>
          <cell r="FG1287">
            <v>152.12349419000384</v>
          </cell>
          <cell r="FH1287">
            <v>468.89208977000089</v>
          </cell>
          <cell r="FI1287">
            <v>11.29804510998656</v>
          </cell>
          <cell r="FJ1287">
            <v>252.102155640001</v>
          </cell>
          <cell r="FK1287">
            <v>842.05628681999224</v>
          </cell>
          <cell r="FL1287">
            <v>-156.55671199999779</v>
          </cell>
          <cell r="FM1287">
            <v>0</v>
          </cell>
          <cell r="FN1287">
            <v>282.17261507999865</v>
          </cell>
          <cell r="FO1287">
            <v>-772.62977463999414</v>
          </cell>
          <cell r="FP1287">
            <v>0</v>
          </cell>
          <cell r="FQ1287">
            <v>0</v>
          </cell>
          <cell r="FR1287">
            <v>1125.5840464800131</v>
          </cell>
          <cell r="FS1287">
            <v>4.8383350000076462</v>
          </cell>
          <cell r="FT1287">
            <v>352.53098012998817</v>
          </cell>
          <cell r="FU1287">
            <v>-11.322478480011341</v>
          </cell>
          <cell r="FV1287">
            <v>446.57531663999544</v>
          </cell>
          <cell r="FW1287">
            <v>-41.033657430009043</v>
          </cell>
          <cell r="FX1287">
            <v>341.47338398999273</v>
          </cell>
          <cell r="FY1287">
            <v>302.89273184000194</v>
          </cell>
          <cell r="FZ1287">
            <v>0</v>
          </cell>
          <cell r="GA1287">
            <v>-159.72150776999479</v>
          </cell>
          <cell r="GB1287">
            <v>-110.64905743997952</v>
          </cell>
          <cell r="GC1287">
            <v>0</v>
          </cell>
          <cell r="GD1287">
            <v>0</v>
          </cell>
          <cell r="GE1287">
            <v>2370.1524707498029</v>
          </cell>
          <cell r="GF1287">
            <v>0</v>
          </cell>
          <cell r="GG1287">
            <v>322.67416964999575</v>
          </cell>
          <cell r="GH1287">
            <v>189.11871224000788</v>
          </cell>
          <cell r="GI1287">
            <v>-867.4351280300034</v>
          </cell>
          <cell r="GJ1287">
            <v>101.88685955000255</v>
          </cell>
          <cell r="GK1287">
            <v>1405.8925319199916</v>
          </cell>
          <cell r="GL1287">
            <v>302.89273184000922</v>
          </cell>
          <cell r="GM1287">
            <v>-3.5297700014780276E-3</v>
          </cell>
          <cell r="GN1287">
            <v>359.04055067000081</v>
          </cell>
          <cell r="GO1287">
            <v>556.08557267999277</v>
          </cell>
          <cell r="GP1287">
            <v>0</v>
          </cell>
          <cell r="GQ1287">
            <v>0</v>
          </cell>
          <cell r="GR1287">
            <v>-2145.974914159975</v>
          </cell>
          <cell r="GS1287">
            <v>0</v>
          </cell>
          <cell r="GT1287">
            <v>-305.08477844000299</v>
          </cell>
          <cell r="GU1287">
            <v>-1525.1632194499907</v>
          </cell>
          <cell r="GV1287">
            <v>-1022.5561782799996</v>
          </cell>
          <cell r="GW1287">
            <v>379.33947198999522</v>
          </cell>
          <cell r="GX1287">
            <v>109.59677990998898</v>
          </cell>
          <cell r="GY1287">
            <v>0</v>
          </cell>
          <cell r="GZ1287">
            <v>0</v>
          </cell>
          <cell r="HA1287">
            <v>0</v>
          </cell>
          <cell r="HB1287">
            <v>217.8930101099977</v>
          </cell>
          <cell r="HC1287">
            <v>0</v>
          </cell>
          <cell r="HD1287">
            <v>0</v>
          </cell>
          <cell r="HE1287">
            <v>1088.994666100014</v>
          </cell>
          <cell r="HF1287">
            <v>0</v>
          </cell>
          <cell r="HG1287">
            <v>688.83527597999637</v>
          </cell>
          <cell r="HH1287">
            <v>-278.06735237000976</v>
          </cell>
          <cell r="HI1287">
            <v>81.320631050024531</v>
          </cell>
          <cell r="HJ1287">
            <v>599.85576686999411</v>
          </cell>
          <cell r="HK1287">
            <v>55.111283140002342</v>
          </cell>
          <cell r="HL1287">
            <v>0</v>
          </cell>
          <cell r="HM1287">
            <v>0</v>
          </cell>
          <cell r="HN1287">
            <v>-58.060938570000872</v>
          </cell>
          <cell r="HO1287">
            <v>0</v>
          </cell>
          <cell r="HP1287">
            <v>0</v>
          </cell>
          <cell r="HQ1287">
            <v>0</v>
          </cell>
          <cell r="HR1287">
            <v>2167.2106863199733</v>
          </cell>
          <cell r="HS1287">
            <v>0</v>
          </cell>
          <cell r="HT1287">
            <v>928.49660676000349</v>
          </cell>
          <cell r="HU1287">
            <v>1009.4550447599904</v>
          </cell>
          <cell r="HV1287">
            <v>-492.21929215999262</v>
          </cell>
          <cell r="HW1287">
            <v>111.83968016999279</v>
          </cell>
          <cell r="HX1287">
            <v>609.63864679000108</v>
          </cell>
          <cell r="HY1287">
            <v>0</v>
          </cell>
          <cell r="HZ1287">
            <v>0</v>
          </cell>
          <cell r="IA1287">
            <v>0</v>
          </cell>
          <cell r="IB1287">
            <v>0</v>
          </cell>
          <cell r="IC1287">
            <v>0</v>
          </cell>
          <cell r="ID1287">
            <v>0</v>
          </cell>
          <cell r="IE1287">
            <v>534.9718749599997</v>
          </cell>
          <cell r="IF1287">
            <v>0</v>
          </cell>
          <cell r="IG1287">
            <v>0.70547206999617629</v>
          </cell>
          <cell r="IH1287">
            <v>455.54939303002902</v>
          </cell>
          <cell r="II1287">
            <v>-341.5427063699899</v>
          </cell>
          <cell r="IJ1287">
            <v>-517.29314044000057</v>
          </cell>
          <cell r="IK1287">
            <v>937.55285666999407</v>
          </cell>
          <cell r="IL1287">
            <v>0</v>
          </cell>
          <cell r="IM1287">
            <v>0</v>
          </cell>
          <cell r="IN1287">
            <v>0</v>
          </cell>
          <cell r="IO1287">
            <v>0</v>
          </cell>
          <cell r="IP1287">
            <v>0</v>
          </cell>
          <cell r="IQ1287">
            <v>0</v>
          </cell>
          <cell r="IR1287">
            <v>231.55448017013259</v>
          </cell>
          <cell r="IS1287">
            <v>0</v>
          </cell>
          <cell r="IT1287">
            <v>911.55929578001087</v>
          </cell>
          <cell r="IU1287">
            <v>105.75676985998871</v>
          </cell>
          <cell r="IV1287">
            <v>-701.250773880005</v>
          </cell>
          <cell r="IW1287">
            <v>-356.11512958000822</v>
          </cell>
          <cell r="IX1287">
            <v>271.60431799000071</v>
          </cell>
          <cell r="IY1287">
            <v>0</v>
          </cell>
          <cell r="IZ1287">
            <v>0</v>
          </cell>
          <cell r="JA1287">
            <v>0</v>
          </cell>
          <cell r="JB1287">
            <v>0</v>
          </cell>
          <cell r="JC1287">
            <v>0</v>
          </cell>
          <cell r="JD1287">
            <v>0</v>
          </cell>
          <cell r="JE1287">
            <v>580.480973939877</v>
          </cell>
          <cell r="JF1287">
            <v>0</v>
          </cell>
          <cell r="JG1287">
            <v>-850.23088842001016</v>
          </cell>
          <cell r="JH1287">
            <v>1132.383413899981</v>
          </cell>
          <cell r="JI1287">
            <v>1016.6512314699939</v>
          </cell>
          <cell r="JJ1287">
            <v>-687.33639953999227</v>
          </cell>
          <cell r="JK1287">
            <v>-30.986383469993598</v>
          </cell>
          <cell r="JL1287">
            <v>0</v>
          </cell>
          <cell r="JM1287">
            <v>0</v>
          </cell>
          <cell r="JN1287">
            <v>0</v>
          </cell>
          <cell r="JO1287">
            <v>0</v>
          </cell>
          <cell r="JP1287">
            <v>0</v>
          </cell>
          <cell r="JQ1287">
            <v>0</v>
          </cell>
        </row>
        <row r="1288">
          <cell r="D1288" t="str">
            <v>WD_.EX.WYE._.___.TB Flats 2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-969.00384191004559</v>
          </cell>
          <cell r="S1288">
            <v>0</v>
          </cell>
          <cell r="T1288">
            <v>0</v>
          </cell>
          <cell r="U1288">
            <v>-355.15934231999563</v>
          </cell>
          <cell r="V1288">
            <v>-220.52947508998477</v>
          </cell>
          <cell r="W1288">
            <v>-157.85885617999884</v>
          </cell>
          <cell r="X1288">
            <v>2.8907486300013261</v>
          </cell>
          <cell r="Y1288">
            <v>0</v>
          </cell>
          <cell r="Z1288">
            <v>0</v>
          </cell>
          <cell r="AA1288">
            <v>-238.34691694999492</v>
          </cell>
          <cell r="AB1288">
            <v>0</v>
          </cell>
          <cell r="AC1288">
            <v>0</v>
          </cell>
          <cell r="AD1288">
            <v>0</v>
          </cell>
          <cell r="AE1288">
            <v>-318.39924635004718</v>
          </cell>
          <cell r="AF1288">
            <v>0</v>
          </cell>
          <cell r="AG1288">
            <v>0</v>
          </cell>
          <cell r="AH1288">
            <v>-411.31794179000281</v>
          </cell>
          <cell r="AI1288">
            <v>-227.0704140000089</v>
          </cell>
          <cell r="AJ1288">
            <v>401.91282006999609</v>
          </cell>
          <cell r="AK1288">
            <v>125.05898021999747</v>
          </cell>
          <cell r="AL1288">
            <v>0</v>
          </cell>
          <cell r="AM1288">
            <v>4.6591264400012733</v>
          </cell>
          <cell r="AN1288">
            <v>-211.6418172900012</v>
          </cell>
          <cell r="AO1288">
            <v>0</v>
          </cell>
          <cell r="AP1288">
            <v>0</v>
          </cell>
          <cell r="AQ1288">
            <v>0</v>
          </cell>
          <cell r="AR1288">
            <v>-169.95104941993486</v>
          </cell>
          <cell r="AS1288">
            <v>0</v>
          </cell>
          <cell r="AT1288">
            <v>0</v>
          </cell>
          <cell r="AU1288">
            <v>-165.54204992999439</v>
          </cell>
          <cell r="AV1288">
            <v>0</v>
          </cell>
          <cell r="AW1288">
            <v>0</v>
          </cell>
          <cell r="AX1288">
            <v>-4.4089994899986777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-3.3645088000921533</v>
          </cell>
          <cell r="BF1288">
            <v>0</v>
          </cell>
          <cell r="BG1288">
            <v>0</v>
          </cell>
          <cell r="BH1288">
            <v>-3.3645087999975658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-429.44784969004104</v>
          </cell>
          <cell r="BS1288">
            <v>0</v>
          </cell>
          <cell r="BT1288">
            <v>0</v>
          </cell>
          <cell r="BU1288">
            <v>42.702020529992296</v>
          </cell>
          <cell r="BV1288">
            <v>-108.02595952998672</v>
          </cell>
          <cell r="BW1288">
            <v>-354.43827620000229</v>
          </cell>
          <cell r="BX1288">
            <v>0</v>
          </cell>
          <cell r="BY1288">
            <v>0</v>
          </cell>
          <cell r="BZ1288">
            <v>0</v>
          </cell>
          <cell r="CA1288">
            <v>0</v>
          </cell>
          <cell r="CB1288">
            <v>-9.6856344900079421</v>
          </cell>
          <cell r="CC1288">
            <v>0</v>
          </cell>
          <cell r="CD1288">
            <v>0</v>
          </cell>
          <cell r="CE1288">
            <v>-643.96474813000532</v>
          </cell>
          <cell r="CF1288">
            <v>-196.38627283998358</v>
          </cell>
          <cell r="CG1288">
            <v>-399.16085837000719</v>
          </cell>
          <cell r="CH1288">
            <v>-343.12138485000469</v>
          </cell>
          <cell r="CI1288">
            <v>-605.99530607999259</v>
          </cell>
          <cell r="CJ1288">
            <v>585.1946063700052</v>
          </cell>
          <cell r="CK1288">
            <v>286.79171272999884</v>
          </cell>
          <cell r="CL1288">
            <v>-2.1250185999997484</v>
          </cell>
          <cell r="CM1288">
            <v>0</v>
          </cell>
          <cell r="CN1288">
            <v>-6.0815019999972719</v>
          </cell>
          <cell r="CO1288">
            <v>4.0169550699938554</v>
          </cell>
          <cell r="CP1288">
            <v>25.690937419996771</v>
          </cell>
          <cell r="CQ1288">
            <v>7.211383020010544</v>
          </cell>
          <cell r="CR1288">
            <v>-443.54606560012326</v>
          </cell>
          <cell r="CS1288">
            <v>-180.78647435001039</v>
          </cell>
          <cell r="CT1288">
            <v>-315.7913124199913</v>
          </cell>
          <cell r="CU1288">
            <v>-568.37566728000456</v>
          </cell>
          <cell r="CV1288">
            <v>-602.91130559000521</v>
          </cell>
          <cell r="CW1288">
            <v>-154.68441202000031</v>
          </cell>
          <cell r="CX1288">
            <v>-379.96497421000095</v>
          </cell>
          <cell r="CY1288">
            <v>174.39293879000252</v>
          </cell>
          <cell r="CZ1288">
            <v>-193.73991711000053</v>
          </cell>
          <cell r="DA1288">
            <v>309.59712346000015</v>
          </cell>
          <cell r="DB1288">
            <v>1491.7722801599957</v>
          </cell>
          <cell r="DC1288">
            <v>183.72174885999993</v>
          </cell>
          <cell r="DD1288">
            <v>-206.77609389000281</v>
          </cell>
          <cell r="DE1288">
            <v>-1176.4775382599328</v>
          </cell>
          <cell r="DF1288">
            <v>182.62451401998987</v>
          </cell>
          <cell r="DG1288">
            <v>-313.40177325000695</v>
          </cell>
          <cell r="DH1288">
            <v>-242.19896676999633</v>
          </cell>
          <cell r="DI1288">
            <v>390.03993970999727</v>
          </cell>
          <cell r="DJ1288">
            <v>75.654273439999088</v>
          </cell>
          <cell r="DK1288">
            <v>-227.84838845999548</v>
          </cell>
          <cell r="DL1288">
            <v>-8.3100238900005934</v>
          </cell>
          <cell r="DM1288">
            <v>15.227063349997479</v>
          </cell>
          <cell r="DN1288">
            <v>0</v>
          </cell>
          <cell r="DO1288">
            <v>-870.43654306000099</v>
          </cell>
          <cell r="DP1288">
            <v>-177.27219928998966</v>
          </cell>
          <cell r="DQ1288">
            <v>-0.55543405999196693</v>
          </cell>
          <cell r="DR1288">
            <v>-2369.4189428000245</v>
          </cell>
          <cell r="DS1288">
            <v>-411.5023018399952</v>
          </cell>
          <cell r="DT1288">
            <v>-280.11729375000141</v>
          </cell>
          <cell r="DU1288">
            <v>-96.743679569997767</v>
          </cell>
          <cell r="DV1288">
            <v>-928.24649238999336</v>
          </cell>
          <cell r="DW1288">
            <v>-34.459783579997747</v>
          </cell>
          <cell r="DX1288">
            <v>-976.09058865000043</v>
          </cell>
          <cell r="DY1288">
            <v>-64.838875159999589</v>
          </cell>
          <cell r="DZ1288">
            <v>-140.53904096000042</v>
          </cell>
          <cell r="EA1288">
            <v>40.554032470001403</v>
          </cell>
          <cell r="EB1288">
            <v>128.3602885799919</v>
          </cell>
          <cell r="EC1288">
            <v>5.1078856699969037</v>
          </cell>
          <cell r="ED1288">
            <v>389.09690637999302</v>
          </cell>
          <cell r="EE1288">
            <v>-1263.4331124200253</v>
          </cell>
          <cell r="EF1288">
            <v>0</v>
          </cell>
          <cell r="EG1288">
            <v>361.08360657999583</v>
          </cell>
          <cell r="EH1288">
            <v>-224.11852774999716</v>
          </cell>
          <cell r="EI1288">
            <v>-112.7495333100087</v>
          </cell>
          <cell r="EJ1288">
            <v>62.974929049996717</v>
          </cell>
          <cell r="EK1288">
            <v>-1211.9646811800048</v>
          </cell>
          <cell r="EL1288">
            <v>-556.03948719999971</v>
          </cell>
          <cell r="EM1288">
            <v>345.19319338000059</v>
          </cell>
          <cell r="EN1288">
            <v>-177.71754139000404</v>
          </cell>
          <cell r="EO1288">
            <v>249.90492939999967</v>
          </cell>
          <cell r="EP1288">
            <v>0</v>
          </cell>
          <cell r="EQ1288">
            <v>0</v>
          </cell>
          <cell r="ER1288">
            <v>-117.86207609000849</v>
          </cell>
          <cell r="ES1288">
            <v>0</v>
          </cell>
          <cell r="ET1288">
            <v>-42.947184690005088</v>
          </cell>
          <cell r="EU1288">
            <v>65.081517120001081</v>
          </cell>
          <cell r="EV1288">
            <v>100.35972072000732</v>
          </cell>
          <cell r="EW1288">
            <v>-412.26529927999945</v>
          </cell>
          <cell r="EX1288">
            <v>-26.541789680002694</v>
          </cell>
          <cell r="EY1288">
            <v>-190.14864107999892</v>
          </cell>
          <cell r="EZ1288">
            <v>183.88905299999897</v>
          </cell>
          <cell r="FA1288">
            <v>-270.95309098999496</v>
          </cell>
          <cell r="FB1288">
            <v>475.66363878999982</v>
          </cell>
          <cell r="FC1288">
            <v>0</v>
          </cell>
          <cell r="FD1288">
            <v>0</v>
          </cell>
          <cell r="FE1288">
            <v>-953.06528907996835</v>
          </cell>
          <cell r="FF1288">
            <v>-193.97688386999653</v>
          </cell>
          <cell r="FG1288">
            <v>53.966943360006553</v>
          </cell>
          <cell r="FH1288">
            <v>-223.10428252000565</v>
          </cell>
          <cell r="FI1288">
            <v>-179.49332081999455</v>
          </cell>
          <cell r="FJ1288">
            <v>-47.050635409996175</v>
          </cell>
          <cell r="FK1288">
            <v>-251.97767210999882</v>
          </cell>
          <cell r="FL1288">
            <v>-190.14864107999892</v>
          </cell>
          <cell r="FM1288">
            <v>0</v>
          </cell>
          <cell r="FN1288">
            <v>45.111098960001982</v>
          </cell>
          <cell r="FO1288">
            <v>33.60810441000649</v>
          </cell>
          <cell r="FP1288">
            <v>0</v>
          </cell>
          <cell r="FQ1288">
            <v>0</v>
          </cell>
          <cell r="FR1288">
            <v>-348.26183441007743</v>
          </cell>
          <cell r="FS1288">
            <v>193.682418470009</v>
          </cell>
          <cell r="FT1288">
            <v>225.26806069000304</v>
          </cell>
          <cell r="FU1288">
            <v>-191.84176362000289</v>
          </cell>
          <cell r="FV1288">
            <v>-890.00245555000583</v>
          </cell>
          <cell r="FW1288">
            <v>-78.530438819994743</v>
          </cell>
          <cell r="FX1288">
            <v>-44.856522340000083</v>
          </cell>
          <cell r="FY1288">
            <v>201.77087454000502</v>
          </cell>
          <cell r="FZ1288">
            <v>0</v>
          </cell>
          <cell r="GA1288">
            <v>62.194978700001229</v>
          </cell>
          <cell r="GB1288">
            <v>174.05301351999515</v>
          </cell>
          <cell r="GC1288">
            <v>0</v>
          </cell>
          <cell r="GD1288">
            <v>0</v>
          </cell>
          <cell r="GE1288">
            <v>96.883695639902726</v>
          </cell>
          <cell r="GF1288">
            <v>0</v>
          </cell>
          <cell r="GG1288">
            <v>16.120482369995443</v>
          </cell>
          <cell r="GH1288">
            <v>-538.36667183000827</v>
          </cell>
          <cell r="GI1288">
            <v>339.34810877999553</v>
          </cell>
          <cell r="GJ1288">
            <v>14.776914030004264</v>
          </cell>
          <cell r="GK1288">
            <v>226.29975136999565</v>
          </cell>
          <cell r="GL1288">
            <v>-190.14864107999892</v>
          </cell>
          <cell r="GM1288">
            <v>-430.91375127000356</v>
          </cell>
          <cell r="GN1288">
            <v>5.0057570399985707</v>
          </cell>
          <cell r="GO1288">
            <v>654.76174623000406</v>
          </cell>
          <cell r="GP1288">
            <v>0</v>
          </cell>
          <cell r="GQ1288">
            <v>0</v>
          </cell>
          <cell r="GR1288">
            <v>1097.5193274999037</v>
          </cell>
          <cell r="GS1288">
            <v>0</v>
          </cell>
          <cell r="GT1288">
            <v>14.951387879998947</v>
          </cell>
          <cell r="GU1288">
            <v>316.01946424999915</v>
          </cell>
          <cell r="GV1288">
            <v>536.99375246000272</v>
          </cell>
          <cell r="GW1288">
            <v>203.61485909999101</v>
          </cell>
          <cell r="GX1288">
            <v>-129.37952454000333</v>
          </cell>
          <cell r="GY1288">
            <v>0</v>
          </cell>
          <cell r="GZ1288">
            <v>0</v>
          </cell>
          <cell r="HA1288">
            <v>0</v>
          </cell>
          <cell r="HB1288">
            <v>155.31938834999164</v>
          </cell>
          <cell r="HC1288">
            <v>0</v>
          </cell>
          <cell r="HD1288">
            <v>0</v>
          </cell>
          <cell r="HE1288">
            <v>-726.01997413992649</v>
          </cell>
          <cell r="HF1288">
            <v>0</v>
          </cell>
          <cell r="HG1288">
            <v>387.25821374000225</v>
          </cell>
          <cell r="HH1288">
            <v>24.111289709988341</v>
          </cell>
          <cell r="HI1288">
            <v>-621.58716770000319</v>
          </cell>
          <cell r="HJ1288">
            <v>-389.44207129999268</v>
          </cell>
          <cell r="HK1288">
            <v>-168.32722560999537</v>
          </cell>
          <cell r="HL1288">
            <v>0</v>
          </cell>
          <cell r="HM1288">
            <v>0</v>
          </cell>
          <cell r="HN1288">
            <v>37.17162670000107</v>
          </cell>
          <cell r="HO1288">
            <v>4.7953603200076031</v>
          </cell>
          <cell r="HP1288">
            <v>0</v>
          </cell>
          <cell r="HQ1288">
            <v>0</v>
          </cell>
          <cell r="HR1288">
            <v>-69.371398170012981</v>
          </cell>
          <cell r="HS1288">
            <v>0</v>
          </cell>
          <cell r="HT1288">
            <v>9.9740081400013878</v>
          </cell>
          <cell r="HU1288">
            <v>159.31995265998557</v>
          </cell>
          <cell r="HV1288">
            <v>171.05978374000551</v>
          </cell>
          <cell r="HW1288">
            <v>-226.33286064999629</v>
          </cell>
          <cell r="HX1288">
            <v>-183.39228206000553</v>
          </cell>
          <cell r="HY1288">
            <v>0</v>
          </cell>
          <cell r="HZ1288">
            <v>0</v>
          </cell>
          <cell r="IA1288">
            <v>0</v>
          </cell>
          <cell r="IB1288">
            <v>0</v>
          </cell>
          <cell r="IC1288">
            <v>0</v>
          </cell>
          <cell r="ID1288">
            <v>0</v>
          </cell>
          <cell r="IE1288">
            <v>941.99884312995709</v>
          </cell>
          <cell r="IF1288">
            <v>0</v>
          </cell>
          <cell r="IG1288">
            <v>-386.62083387999155</v>
          </cell>
          <cell r="IH1288">
            <v>1281.9156779599871</v>
          </cell>
          <cell r="II1288">
            <v>150.14734941999632</v>
          </cell>
          <cell r="IJ1288">
            <v>51.299499339998874</v>
          </cell>
          <cell r="IK1288">
            <v>-154.74284970999724</v>
          </cell>
          <cell r="IL1288">
            <v>0</v>
          </cell>
          <cell r="IM1288">
            <v>0</v>
          </cell>
          <cell r="IN1288">
            <v>0</v>
          </cell>
          <cell r="IO1288">
            <v>0</v>
          </cell>
          <cell r="IP1288">
            <v>0</v>
          </cell>
          <cell r="IQ1288">
            <v>0</v>
          </cell>
          <cell r="IR1288">
            <v>1798.2719615099486</v>
          </cell>
          <cell r="IS1288">
            <v>0</v>
          </cell>
          <cell r="IT1288">
            <v>-193.00747979999869</v>
          </cell>
          <cell r="IU1288">
            <v>1244.7864237199974</v>
          </cell>
          <cell r="IV1288">
            <v>338.84166824999556</v>
          </cell>
          <cell r="IW1288">
            <v>407.53813051000543</v>
          </cell>
          <cell r="IX1288">
            <v>0.11321882999618538</v>
          </cell>
          <cell r="IY1288">
            <v>0</v>
          </cell>
          <cell r="IZ1288">
            <v>0</v>
          </cell>
          <cell r="JA1288">
            <v>0</v>
          </cell>
          <cell r="JB1288">
            <v>0</v>
          </cell>
          <cell r="JC1288">
            <v>0</v>
          </cell>
          <cell r="JD1288">
            <v>0</v>
          </cell>
          <cell r="JE1288">
            <v>-192.25685402995441</v>
          </cell>
          <cell r="JF1288">
            <v>0</v>
          </cell>
          <cell r="JG1288">
            <v>-387.14313308000419</v>
          </cell>
          <cell r="JH1288">
            <v>-541.54069402998721</v>
          </cell>
          <cell r="JI1288">
            <v>454.18642334001197</v>
          </cell>
          <cell r="JJ1288">
            <v>476.15762950999851</v>
          </cell>
          <cell r="JK1288">
            <v>-193.91707976999896</v>
          </cell>
          <cell r="JL1288">
            <v>0</v>
          </cell>
          <cell r="JM1288">
            <v>0</v>
          </cell>
          <cell r="JN1288">
            <v>0</v>
          </cell>
          <cell r="JO1288">
            <v>0</v>
          </cell>
          <cell r="JP1288">
            <v>0</v>
          </cell>
          <cell r="JQ1288">
            <v>0</v>
          </cell>
        </row>
        <row r="1289">
          <cell r="D1289" t="str">
            <v>WD_.EX.WYE._.REP.Dunlap 1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-479.40396730008069</v>
          </cell>
          <cell r="S1289">
            <v>0</v>
          </cell>
          <cell r="T1289">
            <v>0</v>
          </cell>
          <cell r="U1289">
            <v>-345.38548387999617</v>
          </cell>
          <cell r="V1289">
            <v>69.465910789993359</v>
          </cell>
          <cell r="W1289">
            <v>-264.78893805999542</v>
          </cell>
          <cell r="X1289">
            <v>0</v>
          </cell>
          <cell r="Y1289">
            <v>0</v>
          </cell>
          <cell r="Z1289">
            <v>0</v>
          </cell>
          <cell r="AA1289">
            <v>64.671255030003522</v>
          </cell>
          <cell r="AB1289">
            <v>-3.3667111799877603</v>
          </cell>
          <cell r="AC1289">
            <v>0</v>
          </cell>
          <cell r="AD1289">
            <v>0</v>
          </cell>
          <cell r="AE1289">
            <v>-748.49277918995358</v>
          </cell>
          <cell r="AF1289">
            <v>0</v>
          </cell>
          <cell r="AG1289">
            <v>0</v>
          </cell>
          <cell r="AH1289">
            <v>-211.47679883000092</v>
          </cell>
          <cell r="AI1289">
            <v>-119.61993919999804</v>
          </cell>
          <cell r="AJ1289">
            <v>0</v>
          </cell>
          <cell r="AK1289">
            <v>-111</v>
          </cell>
          <cell r="AL1289">
            <v>0</v>
          </cell>
          <cell r="AM1289">
            <v>13.167319029998907</v>
          </cell>
          <cell r="AN1289">
            <v>-319.56336019000082</v>
          </cell>
          <cell r="AO1289">
            <v>0</v>
          </cell>
          <cell r="AP1289">
            <v>0</v>
          </cell>
          <cell r="AQ1289">
            <v>0</v>
          </cell>
          <cell r="AR1289">
            <v>-352.65954383998178</v>
          </cell>
          <cell r="AS1289">
            <v>0</v>
          </cell>
          <cell r="AT1289">
            <v>0</v>
          </cell>
          <cell r="AU1289">
            <v>-222.29144612000528</v>
          </cell>
          <cell r="AV1289">
            <v>0</v>
          </cell>
          <cell r="AW1289">
            <v>0</v>
          </cell>
          <cell r="AX1289">
            <v>-130.36809772001288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-96.756134280003607</v>
          </cell>
          <cell r="BF1289">
            <v>0</v>
          </cell>
          <cell r="BG1289">
            <v>0</v>
          </cell>
          <cell r="BH1289">
            <v>-111</v>
          </cell>
          <cell r="BI1289">
            <v>0</v>
          </cell>
          <cell r="BJ1289">
            <v>0</v>
          </cell>
          <cell r="BK1289">
            <v>14.243865719996393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-893.38203817990143</v>
          </cell>
          <cell r="BS1289">
            <v>0</v>
          </cell>
          <cell r="BT1289">
            <v>0</v>
          </cell>
          <cell r="BU1289">
            <v>-123.89760712000134</v>
          </cell>
          <cell r="BV1289">
            <v>-269.10674898000434</v>
          </cell>
          <cell r="BW1289">
            <v>-444.54489816000205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-55.832783920006477</v>
          </cell>
          <cell r="CE1289">
            <v>593.29668985004537</v>
          </cell>
          <cell r="CF1289">
            <v>94.422242500004359</v>
          </cell>
          <cell r="CG1289">
            <v>21.80126229000598</v>
          </cell>
          <cell r="CH1289">
            <v>-90.573077579996607</v>
          </cell>
          <cell r="CI1289">
            <v>-128.98920354000074</v>
          </cell>
          <cell r="CJ1289">
            <v>10.427821859997493</v>
          </cell>
          <cell r="CK1289">
            <v>101.97355803999744</v>
          </cell>
          <cell r="CL1289">
            <v>-96.899508889997378</v>
          </cell>
          <cell r="CM1289">
            <v>0</v>
          </cell>
          <cell r="CN1289">
            <v>0</v>
          </cell>
          <cell r="CO1289">
            <v>457.55239047000214</v>
          </cell>
          <cell r="CP1289">
            <v>222</v>
          </cell>
          <cell r="CQ1289">
            <v>1.5812046999999438</v>
          </cell>
          <cell r="CR1289">
            <v>-1401.6739721300546</v>
          </cell>
          <cell r="CS1289">
            <v>-138.79351065999072</v>
          </cell>
          <cell r="CT1289">
            <v>136.88864256998204</v>
          </cell>
          <cell r="CU1289">
            <v>-49.269771119994402</v>
          </cell>
          <cell r="CV1289">
            <v>-438.45990141000584</v>
          </cell>
          <cell r="CW1289">
            <v>149.50371483999697</v>
          </cell>
          <cell r="CX1289">
            <v>377.04570086000604</v>
          </cell>
          <cell r="CY1289">
            <v>-318.71262117000151</v>
          </cell>
          <cell r="CZ1289">
            <v>45.177636100001109</v>
          </cell>
          <cell r="DA1289">
            <v>-264.11414256000717</v>
          </cell>
          <cell r="DB1289">
            <v>-975.36775512999884</v>
          </cell>
          <cell r="DC1289">
            <v>0</v>
          </cell>
          <cell r="DD1289">
            <v>74.428035549994092</v>
          </cell>
          <cell r="DE1289">
            <v>-412.57989352016011</v>
          </cell>
          <cell r="DF1289">
            <v>413.6410033400025</v>
          </cell>
          <cell r="DG1289">
            <v>264.58838216000004</v>
          </cell>
          <cell r="DH1289">
            <v>358.90538987999753</v>
          </cell>
          <cell r="DI1289">
            <v>-246.03610465999736</v>
          </cell>
          <cell r="DJ1289">
            <v>-8.4100497100043867</v>
          </cell>
          <cell r="DK1289">
            <v>-470.06396959000267</v>
          </cell>
          <cell r="DL1289">
            <v>1.3141490499983774</v>
          </cell>
          <cell r="DM1289">
            <v>13.993468650001887</v>
          </cell>
          <cell r="DN1289">
            <v>7.5909872299998824</v>
          </cell>
          <cell r="DO1289">
            <v>-855.4832147200068</v>
          </cell>
          <cell r="DP1289">
            <v>1.36281350000354</v>
          </cell>
          <cell r="DQ1289">
            <v>106.01725135000015</v>
          </cell>
          <cell r="DR1289">
            <v>-29.771990240027662</v>
          </cell>
          <cell r="DS1289">
            <v>209.17433805000474</v>
          </cell>
          <cell r="DT1289">
            <v>-106.72139948000404</v>
          </cell>
          <cell r="DU1289">
            <v>-14.000975470000412</v>
          </cell>
          <cell r="DV1289">
            <v>599.35139355000138</v>
          </cell>
          <cell r="DW1289">
            <v>-206.60445753000022</v>
          </cell>
          <cell r="DX1289">
            <v>115.48831299000085</v>
          </cell>
          <cell r="DY1289">
            <v>-2.9411759995127795E-2</v>
          </cell>
          <cell r="DZ1289">
            <v>7.8475814200028253</v>
          </cell>
          <cell r="EA1289">
            <v>0</v>
          </cell>
          <cell r="EB1289">
            <v>-817.01502250999329</v>
          </cell>
          <cell r="EC1289">
            <v>-122.51340863000951</v>
          </cell>
          <cell r="ED1289">
            <v>305.25105912999425</v>
          </cell>
          <cell r="EE1289">
            <v>192.95073959999718</v>
          </cell>
          <cell r="EF1289">
            <v>0</v>
          </cell>
          <cell r="EG1289">
            <v>-4.2288999611628242E-4</v>
          </cell>
          <cell r="EH1289">
            <v>305.58843257000262</v>
          </cell>
          <cell r="EI1289">
            <v>166.40125395000359</v>
          </cell>
          <cell r="EJ1289">
            <v>-173.4760021300026</v>
          </cell>
          <cell r="EK1289">
            <v>-224.37287246999767</v>
          </cell>
          <cell r="EL1289">
            <v>-332.9390517699976</v>
          </cell>
          <cell r="EM1289">
            <v>203.61831306000386</v>
          </cell>
          <cell r="EN1289">
            <v>-175.49770617000468</v>
          </cell>
          <cell r="EO1289">
            <v>423.62879545000033</v>
          </cell>
          <cell r="EP1289">
            <v>0</v>
          </cell>
          <cell r="EQ1289">
            <v>0</v>
          </cell>
          <cell r="ER1289">
            <v>37.102838760009035</v>
          </cell>
          <cell r="ES1289">
            <v>0</v>
          </cell>
          <cell r="ET1289">
            <v>-9.2166184899979271</v>
          </cell>
          <cell r="EU1289">
            <v>23.07889871000225</v>
          </cell>
          <cell r="EV1289">
            <v>-221.03959969000425</v>
          </cell>
          <cell r="EW1289">
            <v>309.06767630999821</v>
          </cell>
          <cell r="EX1289">
            <v>-272.02529328999663</v>
          </cell>
          <cell r="EY1289">
            <v>-221.93905177000124</v>
          </cell>
          <cell r="EZ1289">
            <v>163.26544279000154</v>
          </cell>
          <cell r="FA1289">
            <v>-100.93402009000056</v>
          </cell>
          <cell r="FB1289">
            <v>366.84540428000037</v>
          </cell>
          <cell r="FC1289">
            <v>0</v>
          </cell>
          <cell r="FD1289">
            <v>0</v>
          </cell>
          <cell r="FE1289">
            <v>1123.5065374099649</v>
          </cell>
          <cell r="FF1289">
            <v>0</v>
          </cell>
          <cell r="FG1289">
            <v>241.83415487998718</v>
          </cell>
          <cell r="FH1289">
            <v>195.4023291100093</v>
          </cell>
          <cell r="FI1289">
            <v>-95.439564059997792</v>
          </cell>
          <cell r="FJ1289">
            <v>597.37312301999918</v>
          </cell>
          <cell r="FK1289">
            <v>145.41120043999399</v>
          </cell>
          <cell r="FL1289">
            <v>-19.545041029999993</v>
          </cell>
          <cell r="FM1289">
            <v>-110.69838978999906</v>
          </cell>
          <cell r="FN1289">
            <v>-65.833848790000047</v>
          </cell>
          <cell r="FO1289">
            <v>235.00257363001583</v>
          </cell>
          <cell r="FP1289">
            <v>0</v>
          </cell>
          <cell r="FQ1289">
            <v>0</v>
          </cell>
          <cell r="FR1289">
            <v>140.65140689007239</v>
          </cell>
          <cell r="FS1289">
            <v>110.99999999999272</v>
          </cell>
          <cell r="FT1289">
            <v>-52.156623709997803</v>
          </cell>
          <cell r="FU1289">
            <v>-161.15424248999625</v>
          </cell>
          <cell r="FV1289">
            <v>238.25132992000363</v>
          </cell>
          <cell r="FW1289">
            <v>300.55567169999995</v>
          </cell>
          <cell r="FX1289">
            <v>232.26728956999796</v>
          </cell>
          <cell r="FY1289">
            <v>123.80224883000483</v>
          </cell>
          <cell r="FZ1289">
            <v>0</v>
          </cell>
          <cell r="GA1289">
            <v>60.412742790002085</v>
          </cell>
          <cell r="GB1289">
            <v>-712.32700972000021</v>
          </cell>
          <cell r="GC1289">
            <v>0</v>
          </cell>
          <cell r="GD1289">
            <v>0</v>
          </cell>
          <cell r="GE1289">
            <v>1099.0856364499778</v>
          </cell>
          <cell r="GF1289">
            <v>0</v>
          </cell>
          <cell r="GG1289">
            <v>-150.96375856000668</v>
          </cell>
          <cell r="GH1289">
            <v>135.25270757999533</v>
          </cell>
          <cell r="GI1289">
            <v>159.33680198999718</v>
          </cell>
          <cell r="GJ1289">
            <v>433.9348337099982</v>
          </cell>
          <cell r="GK1289">
            <v>419.64641256000323</v>
          </cell>
          <cell r="GL1289">
            <v>6.0948239999561338E-2</v>
          </cell>
          <cell r="GM1289">
            <v>-104.49646837999899</v>
          </cell>
          <cell r="GN1289">
            <v>0.64772325000012643</v>
          </cell>
          <cell r="GO1289">
            <v>205.66643606000434</v>
          </cell>
          <cell r="GP1289">
            <v>0</v>
          </cell>
          <cell r="GQ1289">
            <v>0</v>
          </cell>
          <cell r="GR1289">
            <v>928.86959831998684</v>
          </cell>
          <cell r="GS1289">
            <v>0</v>
          </cell>
          <cell r="GT1289">
            <v>111</v>
          </cell>
          <cell r="GU1289">
            <v>1023.4683881200035</v>
          </cell>
          <cell r="GV1289">
            <v>-63.489221709998674</v>
          </cell>
          <cell r="GW1289">
            <v>-73.973578529999941</v>
          </cell>
          <cell r="GX1289">
            <v>-163.19387713999822</v>
          </cell>
          <cell r="GY1289">
            <v>0</v>
          </cell>
          <cell r="GZ1289">
            <v>0</v>
          </cell>
          <cell r="HA1289">
            <v>0</v>
          </cell>
          <cell r="HB1289">
            <v>95.057887579998351</v>
          </cell>
          <cell r="HC1289">
            <v>0</v>
          </cell>
          <cell r="HD1289">
            <v>0</v>
          </cell>
          <cell r="HE1289">
            <v>303.13300885993522</v>
          </cell>
          <cell r="HF1289">
            <v>0</v>
          </cell>
          <cell r="HG1289">
            <v>246.80000000000291</v>
          </cell>
          <cell r="HH1289">
            <v>-180.98215471000003</v>
          </cell>
          <cell r="HI1289">
            <v>-23.726416939993214</v>
          </cell>
          <cell r="HJ1289">
            <v>91.8586051400016</v>
          </cell>
          <cell r="HK1289">
            <v>-9.8805113500020525</v>
          </cell>
          <cell r="HL1289">
            <v>0</v>
          </cell>
          <cell r="HM1289">
            <v>0</v>
          </cell>
          <cell r="HN1289">
            <v>69.430321910000202</v>
          </cell>
          <cell r="HO1289">
            <v>109.63316480998765</v>
          </cell>
          <cell r="HP1289">
            <v>0</v>
          </cell>
          <cell r="HQ1289">
            <v>0</v>
          </cell>
          <cell r="HR1289">
            <v>-468.04830796003807</v>
          </cell>
          <cell r="HS1289">
            <v>0</v>
          </cell>
          <cell r="HT1289">
            <v>-122.18079102000047</v>
          </cell>
          <cell r="HU1289">
            <v>-355.79751329000283</v>
          </cell>
          <cell r="HV1289">
            <v>220.52289115999884</v>
          </cell>
          <cell r="HW1289">
            <v>11.36890904000029</v>
          </cell>
          <cell r="HX1289">
            <v>-221.96180384999752</v>
          </cell>
          <cell r="HY1289">
            <v>0</v>
          </cell>
          <cell r="HZ1289">
            <v>0</v>
          </cell>
          <cell r="IA1289">
            <v>0</v>
          </cell>
          <cell r="IB1289">
            <v>0</v>
          </cell>
          <cell r="IC1289">
            <v>0</v>
          </cell>
          <cell r="ID1289">
            <v>0</v>
          </cell>
          <cell r="IE1289">
            <v>687.39791532990057</v>
          </cell>
          <cell r="IF1289">
            <v>0</v>
          </cell>
          <cell r="IG1289">
            <v>71.12302248999913</v>
          </cell>
          <cell r="IH1289">
            <v>314.94559789999039</v>
          </cell>
          <cell r="II1289">
            <v>-124.88036136000301</v>
          </cell>
          <cell r="IJ1289">
            <v>315.20965629999773</v>
          </cell>
          <cell r="IK1289">
            <v>111</v>
          </cell>
          <cell r="IL1289">
            <v>0</v>
          </cell>
          <cell r="IM1289">
            <v>0</v>
          </cell>
          <cell r="IN1289">
            <v>0</v>
          </cell>
          <cell r="IO1289">
            <v>0</v>
          </cell>
          <cell r="IP1289">
            <v>0</v>
          </cell>
          <cell r="IQ1289">
            <v>0</v>
          </cell>
          <cell r="IR1289">
            <v>-1.5211007399484515</v>
          </cell>
          <cell r="IS1289">
            <v>0</v>
          </cell>
          <cell r="IT1289">
            <v>-222.00000000000728</v>
          </cell>
          <cell r="IU1289">
            <v>-35.538535719999345</v>
          </cell>
          <cell r="IV1289">
            <v>-8.5647394200059352</v>
          </cell>
          <cell r="IW1289">
            <v>375.58217440000226</v>
          </cell>
          <cell r="IX1289">
            <v>-111.00000000000728</v>
          </cell>
          <cell r="IY1289">
            <v>0</v>
          </cell>
          <cell r="IZ1289">
            <v>0</v>
          </cell>
          <cell r="JA1289">
            <v>0</v>
          </cell>
          <cell r="JB1289">
            <v>0</v>
          </cell>
          <cell r="JC1289">
            <v>0</v>
          </cell>
          <cell r="JD1289">
            <v>0</v>
          </cell>
          <cell r="JE1289">
            <v>208.34510149003472</v>
          </cell>
          <cell r="JF1289">
            <v>0</v>
          </cell>
          <cell r="JG1289">
            <v>0</v>
          </cell>
          <cell r="JH1289">
            <v>190.19329907999054</v>
          </cell>
          <cell r="JI1289">
            <v>119.57339969999884</v>
          </cell>
          <cell r="JJ1289">
            <v>-101.45979344000079</v>
          </cell>
          <cell r="JK1289">
            <v>3.8196149995201267E-2</v>
          </cell>
          <cell r="JL1289">
            <v>0</v>
          </cell>
          <cell r="JM1289">
            <v>0</v>
          </cell>
          <cell r="JN1289">
            <v>0</v>
          </cell>
          <cell r="JO1289">
            <v>0</v>
          </cell>
          <cell r="JP1289">
            <v>0</v>
          </cell>
          <cell r="JQ1289">
            <v>0</v>
          </cell>
        </row>
        <row r="1290">
          <cell r="D1290" t="str">
            <v>WD_.EX.WYE._.REP.Foote Creek I</v>
          </cell>
          <cell r="F1290">
            <v>0</v>
          </cell>
          <cell r="G1290">
            <v>0</v>
          </cell>
          <cell r="H1290">
            <v>-9.4874560007156106E-2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-149.82572705997154</v>
          </cell>
          <cell r="S1290">
            <v>0</v>
          </cell>
          <cell r="T1290">
            <v>0</v>
          </cell>
          <cell r="U1290">
            <v>-56.039682860005996</v>
          </cell>
          <cell r="V1290">
            <v>-88.560510839995914</v>
          </cell>
          <cell r="W1290">
            <v>75.91718476999813</v>
          </cell>
          <cell r="X1290">
            <v>-39.954625689999375</v>
          </cell>
          <cell r="Y1290">
            <v>0</v>
          </cell>
          <cell r="Z1290">
            <v>0</v>
          </cell>
          <cell r="AA1290">
            <v>0.21190756000123656</v>
          </cell>
          <cell r="AB1290">
            <v>-41.399999999997817</v>
          </cell>
          <cell r="AC1290">
            <v>0</v>
          </cell>
          <cell r="AD1290">
            <v>0</v>
          </cell>
          <cell r="AE1290">
            <v>-429.97709373000544</v>
          </cell>
          <cell r="AF1290">
            <v>0</v>
          </cell>
          <cell r="AG1290">
            <v>0</v>
          </cell>
          <cell r="AH1290">
            <v>-76.673403269996925</v>
          </cell>
          <cell r="AI1290">
            <v>-160.39837347999855</v>
          </cell>
          <cell r="AJ1290">
            <v>-56.239467179999338</v>
          </cell>
          <cell r="AK1290">
            <v>-97.869169689995033</v>
          </cell>
          <cell r="AL1290">
            <v>0</v>
          </cell>
          <cell r="AM1290">
            <v>41.400000000001455</v>
          </cell>
          <cell r="AN1290">
            <v>-80.196680110000671</v>
          </cell>
          <cell r="AO1290">
            <v>0</v>
          </cell>
          <cell r="AP1290">
            <v>0</v>
          </cell>
          <cell r="AQ1290">
            <v>0</v>
          </cell>
          <cell r="AR1290">
            <v>-182.99814913002774</v>
          </cell>
          <cell r="AS1290">
            <v>0</v>
          </cell>
          <cell r="AT1290">
            <v>0</v>
          </cell>
          <cell r="AU1290">
            <v>-20.899732300003961</v>
          </cell>
          <cell r="AV1290">
            <v>0</v>
          </cell>
          <cell r="AW1290">
            <v>0</v>
          </cell>
          <cell r="AX1290">
            <v>-162.09841683000195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-38.197596309997607</v>
          </cell>
          <cell r="BF1290">
            <v>0</v>
          </cell>
          <cell r="BG1290">
            <v>0</v>
          </cell>
          <cell r="BH1290">
            <v>-42.047490789998847</v>
          </cell>
          <cell r="BI1290">
            <v>0</v>
          </cell>
          <cell r="BJ1290">
            <v>0</v>
          </cell>
          <cell r="BK1290">
            <v>3.8498944799976016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-471.32524684001692</v>
          </cell>
          <cell r="BS1290">
            <v>0</v>
          </cell>
          <cell r="BT1290">
            <v>0</v>
          </cell>
          <cell r="BU1290">
            <v>-59.619528330000321</v>
          </cell>
          <cell r="BV1290">
            <v>-45.446831690002</v>
          </cell>
          <cell r="BW1290">
            <v>-276.67650768999738</v>
          </cell>
          <cell r="BX1290">
            <v>-51.470333610001035</v>
          </cell>
          <cell r="BY1290">
            <v>0</v>
          </cell>
          <cell r="BZ1290">
            <v>0</v>
          </cell>
          <cell r="CA1290">
            <v>0</v>
          </cell>
          <cell r="CB1290">
            <v>-38.11204551999981</v>
          </cell>
          <cell r="CC1290">
            <v>0</v>
          </cell>
          <cell r="CD1290">
            <v>0</v>
          </cell>
          <cell r="CE1290">
            <v>380.59252747998107</v>
          </cell>
          <cell r="CF1290">
            <v>0</v>
          </cell>
          <cell r="CG1290">
            <v>0</v>
          </cell>
          <cell r="CH1290">
            <v>42.125194130003365</v>
          </cell>
          <cell r="CI1290">
            <v>41.333666829998037</v>
          </cell>
          <cell r="CJ1290">
            <v>47.59163413999886</v>
          </cell>
          <cell r="CK1290">
            <v>78.530916720003006</v>
          </cell>
          <cell r="CL1290">
            <v>60.624024540001301</v>
          </cell>
          <cell r="CM1290">
            <v>14.305202700000336</v>
          </cell>
          <cell r="CN1290">
            <v>124.06852813999922</v>
          </cell>
          <cell r="CO1290">
            <v>231.43931654999324</v>
          </cell>
          <cell r="CP1290">
            <v>-113.16790174999551</v>
          </cell>
          <cell r="CQ1290">
            <v>-146.2580545200035</v>
          </cell>
          <cell r="CR1290">
            <v>-164.12121447001118</v>
          </cell>
          <cell r="CS1290">
            <v>186.42042492000473</v>
          </cell>
          <cell r="CT1290">
            <v>-96.06802405000235</v>
          </cell>
          <cell r="CU1290">
            <v>-50.861215500004619</v>
          </cell>
          <cell r="CV1290">
            <v>109.22644059999766</v>
          </cell>
          <cell r="CW1290">
            <v>13.437332769997738</v>
          </cell>
          <cell r="CX1290">
            <v>-71.598949339997489</v>
          </cell>
          <cell r="CY1290">
            <v>39.916477619998659</v>
          </cell>
          <cell r="CZ1290">
            <v>44.870180490000166</v>
          </cell>
          <cell r="DA1290">
            <v>-35.484788419999859</v>
          </cell>
          <cell r="DB1290">
            <v>-149.22101973999816</v>
          </cell>
          <cell r="DC1290">
            <v>0</v>
          </cell>
          <cell r="DD1290">
            <v>-154.75807381999766</v>
          </cell>
          <cell r="DE1290">
            <v>72.948524709994672</v>
          </cell>
          <cell r="DF1290">
            <v>-212.94966437999756</v>
          </cell>
          <cell r="DG1290">
            <v>-23.967967869999484</v>
          </cell>
          <cell r="DH1290">
            <v>76.287793409997903</v>
          </cell>
          <cell r="DI1290">
            <v>154.07942257000104</v>
          </cell>
          <cell r="DJ1290">
            <v>-37.169309659999271</v>
          </cell>
          <cell r="DK1290">
            <v>7.511358549997567</v>
          </cell>
          <cell r="DL1290">
            <v>14.018197609999334</v>
          </cell>
          <cell r="DM1290">
            <v>86.997801579999759</v>
          </cell>
          <cell r="DN1290">
            <v>-124.07427263999944</v>
          </cell>
          <cell r="DO1290">
            <v>203.04994971999622</v>
          </cell>
          <cell r="DP1290">
            <v>0</v>
          </cell>
          <cell r="DQ1290">
            <v>-70.834784180002316</v>
          </cell>
          <cell r="DR1290">
            <v>60.668514630000573</v>
          </cell>
          <cell r="DS1290">
            <v>233.93756773000132</v>
          </cell>
          <cell r="DT1290">
            <v>-161.13533280999945</v>
          </cell>
          <cell r="DU1290">
            <v>-68.032011450000937</v>
          </cell>
          <cell r="DV1290">
            <v>126.28918199000145</v>
          </cell>
          <cell r="DW1290">
            <v>-62.696269260000008</v>
          </cell>
          <cell r="DX1290">
            <v>-39.904266120001012</v>
          </cell>
          <cell r="DY1290">
            <v>8.9370717299998432</v>
          </cell>
          <cell r="DZ1290">
            <v>4.7212619999299932E-2</v>
          </cell>
          <cell r="EA1290">
            <v>0</v>
          </cell>
          <cell r="EB1290">
            <v>80.080146370000875</v>
          </cell>
          <cell r="EC1290">
            <v>124.19999999999891</v>
          </cell>
          <cell r="ED1290">
            <v>-181.05478616999972</v>
          </cell>
          <cell r="EE1290">
            <v>444.42849894001847</v>
          </cell>
          <cell r="EF1290">
            <v>0</v>
          </cell>
          <cell r="EG1290">
            <v>40.037956819998726</v>
          </cell>
          <cell r="EH1290">
            <v>-103.37220519999937</v>
          </cell>
          <cell r="EI1290">
            <v>219.64921569000217</v>
          </cell>
          <cell r="EJ1290">
            <v>108.42160539000179</v>
          </cell>
          <cell r="EK1290">
            <v>76.270004659998449</v>
          </cell>
          <cell r="EL1290">
            <v>-50.946401819999664</v>
          </cell>
          <cell r="EM1290">
            <v>-38.797487640000327</v>
          </cell>
          <cell r="EN1290">
            <v>42.935419700000239</v>
          </cell>
          <cell r="EO1290">
            <v>150.23039134000283</v>
          </cell>
          <cell r="EP1290">
            <v>0</v>
          </cell>
          <cell r="EQ1290">
            <v>0</v>
          </cell>
          <cell r="ER1290">
            <v>-26.365589119988726</v>
          </cell>
          <cell r="ES1290">
            <v>0</v>
          </cell>
          <cell r="ET1290">
            <v>-33.362388150000697</v>
          </cell>
          <cell r="EU1290">
            <v>69.157437289997688</v>
          </cell>
          <cell r="EV1290">
            <v>-41.767319140002655</v>
          </cell>
          <cell r="EW1290">
            <v>92.622239340001215</v>
          </cell>
          <cell r="EX1290">
            <v>157.59020775000135</v>
          </cell>
          <cell r="EY1290">
            <v>-139.01913006999985</v>
          </cell>
          <cell r="EZ1290">
            <v>-41.399999999999636</v>
          </cell>
          <cell r="FA1290">
            <v>-34.426451190001899</v>
          </cell>
          <cell r="FB1290">
            <v>-55.760184949998802</v>
          </cell>
          <cell r="FC1290">
            <v>0</v>
          </cell>
          <cell r="FD1290">
            <v>0</v>
          </cell>
          <cell r="FE1290">
            <v>57.456328060012311</v>
          </cell>
          <cell r="FF1290">
            <v>41.400000000001455</v>
          </cell>
          <cell r="FG1290">
            <v>-77.95302035000168</v>
          </cell>
          <cell r="FH1290">
            <v>-424.95500147000166</v>
          </cell>
          <cell r="FI1290">
            <v>229.33395406999807</v>
          </cell>
          <cell r="FJ1290">
            <v>175.50582338999993</v>
          </cell>
          <cell r="FK1290">
            <v>113.89426244999777</v>
          </cell>
          <cell r="FL1290">
            <v>-43.650579180000022</v>
          </cell>
          <cell r="FM1290">
            <v>0</v>
          </cell>
          <cell r="FN1290">
            <v>54.649575160000495</v>
          </cell>
          <cell r="FO1290">
            <v>-10.7686860099966</v>
          </cell>
          <cell r="FP1290">
            <v>0</v>
          </cell>
          <cell r="FQ1290">
            <v>0</v>
          </cell>
          <cell r="FR1290">
            <v>23.471120709989918</v>
          </cell>
          <cell r="FS1290">
            <v>0</v>
          </cell>
          <cell r="FT1290">
            <v>15.30753280999852</v>
          </cell>
          <cell r="FU1290">
            <v>111.09521826000127</v>
          </cell>
          <cell r="FV1290">
            <v>110.29475241999717</v>
          </cell>
          <cell r="FW1290">
            <v>212.71194164000008</v>
          </cell>
          <cell r="FX1290">
            <v>-113.21162703000118</v>
          </cell>
          <cell r="FY1290">
            <v>-6.0995910000201548E-2</v>
          </cell>
          <cell r="FZ1290">
            <v>0</v>
          </cell>
          <cell r="GA1290">
            <v>-124.19691615000102</v>
          </cell>
          <cell r="GB1290">
            <v>-188.46878533000199</v>
          </cell>
          <cell r="GC1290">
            <v>0</v>
          </cell>
          <cell r="GD1290">
            <v>0</v>
          </cell>
          <cell r="GE1290">
            <v>-136.15467382001225</v>
          </cell>
          <cell r="GF1290">
            <v>0</v>
          </cell>
          <cell r="GG1290">
            <v>12.338299099999858</v>
          </cell>
          <cell r="GH1290">
            <v>-299.84571343999778</v>
          </cell>
          <cell r="GI1290">
            <v>-78.801507510002921</v>
          </cell>
          <cell r="GJ1290">
            <v>-17.252857479999875</v>
          </cell>
          <cell r="GK1290">
            <v>246.27155399000185</v>
          </cell>
          <cell r="GL1290">
            <v>-2.2537154800002099</v>
          </cell>
          <cell r="GM1290">
            <v>-55.673155069999666</v>
          </cell>
          <cell r="GN1290">
            <v>53.331362939999963</v>
          </cell>
          <cell r="GO1290">
            <v>5.7310591300047236</v>
          </cell>
          <cell r="GP1290">
            <v>0</v>
          </cell>
          <cell r="GQ1290">
            <v>0</v>
          </cell>
          <cell r="GR1290">
            <v>-147.01276969001628</v>
          </cell>
          <cell r="GS1290">
            <v>0</v>
          </cell>
          <cell r="GT1290">
            <v>-41.400000000001455</v>
          </cell>
          <cell r="GU1290">
            <v>20.746372830000837</v>
          </cell>
          <cell r="GV1290">
            <v>-169.69636404999983</v>
          </cell>
          <cell r="GW1290">
            <v>69.874866389998715</v>
          </cell>
          <cell r="GX1290">
            <v>-67.891035759997976</v>
          </cell>
          <cell r="GY1290">
            <v>0</v>
          </cell>
          <cell r="GZ1290">
            <v>0</v>
          </cell>
          <cell r="HA1290">
            <v>0</v>
          </cell>
          <cell r="HB1290">
            <v>41.353390899999795</v>
          </cell>
          <cell r="HC1290">
            <v>0</v>
          </cell>
          <cell r="HD1290">
            <v>0</v>
          </cell>
          <cell r="HE1290">
            <v>110.1783348400204</v>
          </cell>
          <cell r="HF1290">
            <v>0</v>
          </cell>
          <cell r="HG1290">
            <v>41.399999999999636</v>
          </cell>
          <cell r="HH1290">
            <v>-52.644326989997353</v>
          </cell>
          <cell r="HI1290">
            <v>125.12981655999465</v>
          </cell>
          <cell r="HJ1290">
            <v>35.502841269997589</v>
          </cell>
          <cell r="HK1290">
            <v>-33.708425260001604</v>
          </cell>
          <cell r="HL1290">
            <v>0</v>
          </cell>
          <cell r="HM1290">
            <v>0</v>
          </cell>
          <cell r="HN1290">
            <v>-5.5015707399998064</v>
          </cell>
          <cell r="HO1290">
            <v>0</v>
          </cell>
          <cell r="HP1290">
            <v>0</v>
          </cell>
          <cell r="HQ1290">
            <v>0</v>
          </cell>
          <cell r="HR1290">
            <v>35.579155840008752</v>
          </cell>
          <cell r="HS1290">
            <v>0</v>
          </cell>
          <cell r="HT1290">
            <v>-64.984604620000027</v>
          </cell>
          <cell r="HU1290">
            <v>175.67898965000131</v>
          </cell>
          <cell r="HV1290">
            <v>-106.68752896999831</v>
          </cell>
          <cell r="HW1290">
            <v>31.572299780000321</v>
          </cell>
          <cell r="HX1290">
            <v>0</v>
          </cell>
          <cell r="HY1290">
            <v>0</v>
          </cell>
          <cell r="HZ1290">
            <v>0</v>
          </cell>
          <cell r="IA1290">
            <v>0</v>
          </cell>
          <cell r="IB1290">
            <v>0</v>
          </cell>
          <cell r="IC1290">
            <v>0</v>
          </cell>
          <cell r="ID1290">
            <v>0</v>
          </cell>
          <cell r="IE1290">
            <v>-34.262569929996971</v>
          </cell>
          <cell r="IF1290">
            <v>0</v>
          </cell>
          <cell r="IG1290">
            <v>0</v>
          </cell>
          <cell r="IH1290">
            <v>-101.61228266000035</v>
          </cell>
          <cell r="II1290">
            <v>7.4620110299983935</v>
          </cell>
          <cell r="IJ1290">
            <v>63.662300629999663</v>
          </cell>
          <cell r="IK1290">
            <v>-3.7745989300001384</v>
          </cell>
          <cell r="IL1290">
            <v>0</v>
          </cell>
          <cell r="IM1290">
            <v>0</v>
          </cell>
          <cell r="IN1290">
            <v>0</v>
          </cell>
          <cell r="IO1290">
            <v>0</v>
          </cell>
          <cell r="IP1290">
            <v>0</v>
          </cell>
          <cell r="IQ1290">
            <v>0</v>
          </cell>
          <cell r="IR1290">
            <v>588.97872788005043</v>
          </cell>
          <cell r="IS1290">
            <v>0</v>
          </cell>
          <cell r="IT1290">
            <v>41.400000000001455</v>
          </cell>
          <cell r="IU1290">
            <v>294.94423512000503</v>
          </cell>
          <cell r="IV1290">
            <v>97.083759200002532</v>
          </cell>
          <cell r="IW1290">
            <v>196.35085216999869</v>
          </cell>
          <cell r="IX1290">
            <v>-40.800118610000936</v>
          </cell>
          <cell r="IY1290">
            <v>0</v>
          </cell>
          <cell r="IZ1290">
            <v>0</v>
          </cell>
          <cell r="JA1290">
            <v>0</v>
          </cell>
          <cell r="JB1290">
            <v>0</v>
          </cell>
          <cell r="JC1290">
            <v>0</v>
          </cell>
          <cell r="JD1290">
            <v>0</v>
          </cell>
          <cell r="JE1290">
            <v>370.99112183999387</v>
          </cell>
          <cell r="JF1290">
            <v>0</v>
          </cell>
          <cell r="JG1290">
            <v>29.240188809999381</v>
          </cell>
          <cell r="JH1290">
            <v>165.8415071000054</v>
          </cell>
          <cell r="JI1290">
            <v>84.598496080001496</v>
          </cell>
          <cell r="JJ1290">
            <v>95.889333810000608</v>
          </cell>
          <cell r="JK1290">
            <v>-4.578403960000287</v>
          </cell>
          <cell r="JL1290">
            <v>0</v>
          </cell>
          <cell r="JM1290">
            <v>0</v>
          </cell>
          <cell r="JN1290">
            <v>0</v>
          </cell>
          <cell r="JO1290">
            <v>0</v>
          </cell>
          <cell r="JP1290">
            <v>0</v>
          </cell>
          <cell r="JQ1290">
            <v>0</v>
          </cell>
        </row>
        <row r="1291">
          <cell r="D1291" t="str">
            <v>WD_.EX.WYE._.REP.Foote Creek II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-15.745979729997998</v>
          </cell>
          <cell r="S1291">
            <v>0</v>
          </cell>
          <cell r="T1291">
            <v>0</v>
          </cell>
          <cell r="U1291">
            <v>-5.2179556499997943</v>
          </cell>
          <cell r="V1291">
            <v>-5.4000000000000909</v>
          </cell>
          <cell r="W1291">
            <v>1.7985754299999712</v>
          </cell>
          <cell r="X1291">
            <v>0</v>
          </cell>
          <cell r="Y1291">
            <v>0</v>
          </cell>
          <cell r="Z1291">
            <v>0</v>
          </cell>
          <cell r="AA1291">
            <v>1.0173600000484839E-3</v>
          </cell>
          <cell r="AB1291">
            <v>-6.9276168699998379</v>
          </cell>
          <cell r="AC1291">
            <v>0</v>
          </cell>
          <cell r="AD1291">
            <v>0</v>
          </cell>
          <cell r="AE1291">
            <v>1.8377538699996876</v>
          </cell>
          <cell r="AF1291">
            <v>0</v>
          </cell>
          <cell r="AG1291">
            <v>0</v>
          </cell>
          <cell r="AH1291">
            <v>-8.7320100000169987E-3</v>
          </cell>
          <cell r="AI1291">
            <v>0</v>
          </cell>
          <cell r="AJ1291">
            <v>4.8130750000041189E-2</v>
          </cell>
          <cell r="AK1291">
            <v>1.7983551299999476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-7.1727521299990258</v>
          </cell>
          <cell r="AS1291">
            <v>0</v>
          </cell>
          <cell r="AT1291">
            <v>0</v>
          </cell>
          <cell r="AU1291">
            <v>-3.5994823199999928</v>
          </cell>
          <cell r="AV1291">
            <v>0</v>
          </cell>
          <cell r="AW1291">
            <v>0</v>
          </cell>
          <cell r="AX1291">
            <v>-3.5732698099999425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0.15773164999882283</v>
          </cell>
          <cell r="BF1291">
            <v>0</v>
          </cell>
          <cell r="BG1291">
            <v>0</v>
          </cell>
          <cell r="BH1291">
            <v>-3.442268350000063</v>
          </cell>
          <cell r="BI1291">
            <v>0</v>
          </cell>
          <cell r="BJ1291">
            <v>0</v>
          </cell>
          <cell r="BK1291">
            <v>0</v>
          </cell>
          <cell r="BL1291">
            <v>3.6000000000000796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-14.128675140000269</v>
          </cell>
          <cell r="BS1291">
            <v>0</v>
          </cell>
          <cell r="BT1291">
            <v>0</v>
          </cell>
          <cell r="BU1291">
            <v>-1.7997583200000236</v>
          </cell>
          <cell r="BV1291">
            <v>0</v>
          </cell>
          <cell r="BW1291">
            <v>-6.9310453800000573</v>
          </cell>
          <cell r="BX1291">
            <v>-1.7999999999999545</v>
          </cell>
          <cell r="BY1291">
            <v>0</v>
          </cell>
          <cell r="BZ1291">
            <v>0</v>
          </cell>
          <cell r="CA1291">
            <v>0</v>
          </cell>
          <cell r="CB1291">
            <v>-3.597871439999949</v>
          </cell>
          <cell r="CC1291">
            <v>0</v>
          </cell>
          <cell r="CD1291">
            <v>0</v>
          </cell>
          <cell r="CE1291">
            <v>3.394806499999504</v>
          </cell>
          <cell r="CF1291">
            <v>0</v>
          </cell>
          <cell r="CG1291">
            <v>0</v>
          </cell>
          <cell r="CH1291">
            <v>0</v>
          </cell>
          <cell r="CI1291">
            <v>6.6095805200001223</v>
          </cell>
          <cell r="CJ1291">
            <v>-0.84403168000000051</v>
          </cell>
          <cell r="CK1291">
            <v>1.4807852899999148</v>
          </cell>
          <cell r="CL1291">
            <v>0</v>
          </cell>
          <cell r="CM1291">
            <v>-1.7982060800000568</v>
          </cell>
          <cell r="CN1291">
            <v>-3.5273957400000313</v>
          </cell>
          <cell r="CO1291">
            <v>1.4740741900000103</v>
          </cell>
          <cell r="CP1291">
            <v>0</v>
          </cell>
          <cell r="CQ1291">
            <v>0</v>
          </cell>
          <cell r="CR1291">
            <v>3.3169418600009521</v>
          </cell>
          <cell r="CS1291">
            <v>-9.2000000108782842E-5</v>
          </cell>
          <cell r="CT1291">
            <v>-1.3898399999999356</v>
          </cell>
          <cell r="CU1291">
            <v>7.6751000000285785E-3</v>
          </cell>
          <cell r="CV1291">
            <v>0.84325601000000461</v>
          </cell>
          <cell r="CW1291">
            <v>0</v>
          </cell>
          <cell r="CX1291">
            <v>3.5982278399999927</v>
          </cell>
          <cell r="CY1291">
            <v>1.8000000000000114</v>
          </cell>
          <cell r="CZ1291">
            <v>0</v>
          </cell>
          <cell r="DA1291">
            <v>3.466532999999572E-2</v>
          </cell>
          <cell r="DB1291">
            <v>1.0464524499998333</v>
          </cell>
          <cell r="DC1291">
            <v>0</v>
          </cell>
          <cell r="DD1291">
            <v>-2.6234028700000636</v>
          </cell>
          <cell r="DE1291">
            <v>-7.9039093699993828</v>
          </cell>
          <cell r="DF1291">
            <v>0</v>
          </cell>
          <cell r="DG1291">
            <v>0</v>
          </cell>
          <cell r="DH1291">
            <v>-2.6929120799999282</v>
          </cell>
          <cell r="DI1291">
            <v>3.1744728300000133</v>
          </cell>
          <cell r="DJ1291">
            <v>-0.80879450999998426</v>
          </cell>
          <cell r="DK1291">
            <v>-8.792518000001337E-2</v>
          </cell>
          <cell r="DL1291">
            <v>1.7887304100000279</v>
          </cell>
          <cell r="DM1291">
            <v>-1.798227680000025</v>
          </cell>
          <cell r="DN1291">
            <v>-0.49819631999991998</v>
          </cell>
          <cell r="DO1291">
            <v>-1.8425109300000031</v>
          </cell>
          <cell r="DP1291">
            <v>0</v>
          </cell>
          <cell r="DQ1291">
            <v>-5.138545909999948</v>
          </cell>
          <cell r="DR1291">
            <v>14.677627609999945</v>
          </cell>
          <cell r="DS1291">
            <v>1.7996648000000732</v>
          </cell>
          <cell r="DT1291">
            <v>1.5963943599999197</v>
          </cell>
          <cell r="DU1291">
            <v>-0.41892715000005865</v>
          </cell>
          <cell r="DV1291">
            <v>0</v>
          </cell>
          <cell r="DW1291">
            <v>-0.88223534999997355</v>
          </cell>
          <cell r="DX1291">
            <v>0.88100984000004701</v>
          </cell>
          <cell r="DY1291">
            <v>0</v>
          </cell>
          <cell r="DZ1291">
            <v>0</v>
          </cell>
          <cell r="EA1291">
            <v>1.0616653499999416</v>
          </cell>
          <cell r="EB1291">
            <v>3.6000000000001364</v>
          </cell>
          <cell r="EC1291">
            <v>-1.7999999999999545</v>
          </cell>
          <cell r="ED1291">
            <v>8.8400557599999274</v>
          </cell>
          <cell r="EE1291">
            <v>-3.184688899998946</v>
          </cell>
          <cell r="EF1291">
            <v>0</v>
          </cell>
          <cell r="EG1291">
            <v>-1.8000000000000682</v>
          </cell>
          <cell r="EH1291">
            <v>0.1810094200001231</v>
          </cell>
          <cell r="EI1291">
            <v>0.85187530999996852</v>
          </cell>
          <cell r="EJ1291">
            <v>-7.4273542899999825</v>
          </cell>
          <cell r="EK1291">
            <v>-4.6981454700000427</v>
          </cell>
          <cell r="EL1291">
            <v>1.8000000000000114</v>
          </cell>
          <cell r="EM1291">
            <v>1.8000000000000114</v>
          </cell>
          <cell r="EN1291">
            <v>0.84559426999999232</v>
          </cell>
          <cell r="EO1291">
            <v>5.2623318600000175</v>
          </cell>
          <cell r="EP1291">
            <v>0</v>
          </cell>
          <cell r="EQ1291">
            <v>0</v>
          </cell>
          <cell r="ER1291">
            <v>-11.135905670000284</v>
          </cell>
          <cell r="ES1291">
            <v>0</v>
          </cell>
          <cell r="ET1291">
            <v>-0.92834162999997716</v>
          </cell>
          <cell r="EU1291">
            <v>-0.97376823000013246</v>
          </cell>
          <cell r="EV1291">
            <v>-2.399505409999847</v>
          </cell>
          <cell r="EW1291">
            <v>-0.26005860000003622</v>
          </cell>
          <cell r="EX1291">
            <v>0.69659885999993776</v>
          </cell>
          <cell r="EY1291">
            <v>-1.7913824099999829</v>
          </cell>
          <cell r="EZ1291">
            <v>0</v>
          </cell>
          <cell r="FA1291">
            <v>-0.68415496000000076</v>
          </cell>
          <cell r="FB1291">
            <v>-4.7952932899999041</v>
          </cell>
          <cell r="FC1291">
            <v>0</v>
          </cell>
          <cell r="FD1291">
            <v>0</v>
          </cell>
          <cell r="FE1291">
            <v>-17.184057300000859</v>
          </cell>
          <cell r="FF1291">
            <v>-3.599588160000053</v>
          </cell>
          <cell r="FG1291">
            <v>-4.5357278299998143</v>
          </cell>
          <cell r="FH1291">
            <v>-3.6595008100000541</v>
          </cell>
          <cell r="FI1291">
            <v>3.6430167299999994</v>
          </cell>
          <cell r="FJ1291">
            <v>5.1725785799999926</v>
          </cell>
          <cell r="FK1291">
            <v>-3.3682689200000482</v>
          </cell>
          <cell r="FL1291">
            <v>-8.35193873999998</v>
          </cell>
          <cell r="FM1291">
            <v>0</v>
          </cell>
          <cell r="FN1291">
            <v>-2.3253962400000319</v>
          </cell>
          <cell r="FO1291">
            <v>-0.1592319100000168</v>
          </cell>
          <cell r="FP1291">
            <v>0</v>
          </cell>
          <cell r="FQ1291">
            <v>0</v>
          </cell>
          <cell r="FR1291">
            <v>14.876194270000269</v>
          </cell>
          <cell r="FS1291">
            <v>5.3999999999999773</v>
          </cell>
          <cell r="FT1291">
            <v>5.9476499699999295</v>
          </cell>
          <cell r="FU1291">
            <v>2.5898873400000184</v>
          </cell>
          <cell r="FV1291">
            <v>3.5103339999977834E-2</v>
          </cell>
          <cell r="FW1291">
            <v>-1.7682381900000905</v>
          </cell>
          <cell r="FX1291">
            <v>2.4404428099999222</v>
          </cell>
          <cell r="FY1291">
            <v>-4.4423900001220318E-3</v>
          </cell>
          <cell r="FZ1291">
            <v>0</v>
          </cell>
          <cell r="GA1291">
            <v>1.3408000000936227E-4</v>
          </cell>
          <cell r="GB1291">
            <v>0.23565731000007872</v>
          </cell>
          <cell r="GC1291">
            <v>0</v>
          </cell>
          <cell r="GD1291">
            <v>0</v>
          </cell>
          <cell r="GE1291">
            <v>0.57508048999807215</v>
          </cell>
          <cell r="GF1291">
            <v>0</v>
          </cell>
          <cell r="GG1291">
            <v>4.1624906799999053</v>
          </cell>
          <cell r="GH1291">
            <v>-8.3553087700000788</v>
          </cell>
          <cell r="GI1291">
            <v>3.7772921800000177</v>
          </cell>
          <cell r="GJ1291">
            <v>-4.7560742200000732</v>
          </cell>
          <cell r="GK1291">
            <v>3.9347434599998792</v>
          </cell>
          <cell r="GL1291">
            <v>-1.7843528200000947</v>
          </cell>
          <cell r="GM1291">
            <v>3.6402790699999628</v>
          </cell>
          <cell r="GN1291">
            <v>-3.5999999999999659</v>
          </cell>
          <cell r="GO1291">
            <v>3.5560109100002819</v>
          </cell>
          <cell r="GP1291">
            <v>0</v>
          </cell>
          <cell r="GQ1291">
            <v>0</v>
          </cell>
          <cell r="GR1291">
            <v>5.3375358700004654</v>
          </cell>
          <cell r="GS1291">
            <v>0</v>
          </cell>
          <cell r="GT1291">
            <v>-2.0917774700000109</v>
          </cell>
          <cell r="GU1291">
            <v>3.7231136300001708</v>
          </cell>
          <cell r="GV1291">
            <v>4.0567027500002268</v>
          </cell>
          <cell r="GW1291">
            <v>3.5999143999999319</v>
          </cell>
          <cell r="GX1291">
            <v>-2.1505364800000848</v>
          </cell>
          <cell r="GY1291">
            <v>0</v>
          </cell>
          <cell r="GZ1291">
            <v>0</v>
          </cell>
          <cell r="HA1291">
            <v>0</v>
          </cell>
          <cell r="HB1291">
            <v>-1.7998809599999959</v>
          </cell>
          <cell r="HC1291">
            <v>0</v>
          </cell>
          <cell r="HD1291">
            <v>0</v>
          </cell>
          <cell r="HE1291">
            <v>7.7583402100008243</v>
          </cell>
          <cell r="HF1291">
            <v>0</v>
          </cell>
          <cell r="HG1291">
            <v>-5.9404879999760851E-2</v>
          </cell>
          <cell r="HH1291">
            <v>-3.5329017000000249</v>
          </cell>
          <cell r="HI1291">
            <v>2.5480695200000127</v>
          </cell>
          <cell r="HJ1291">
            <v>0.48882972000001246</v>
          </cell>
          <cell r="HK1291">
            <v>1.9243880200000376</v>
          </cell>
          <cell r="HL1291">
            <v>0</v>
          </cell>
          <cell r="HM1291">
            <v>0</v>
          </cell>
          <cell r="HN1291">
            <v>2.9891787699999668</v>
          </cell>
          <cell r="HO1291">
            <v>3.4001807599998983</v>
          </cell>
          <cell r="HP1291">
            <v>0</v>
          </cell>
          <cell r="HQ1291">
            <v>0</v>
          </cell>
          <cell r="HR1291">
            <v>-7.9034938300010253</v>
          </cell>
          <cell r="HS1291">
            <v>0</v>
          </cell>
          <cell r="HT1291">
            <v>-1.8000000000000682</v>
          </cell>
          <cell r="HU1291">
            <v>5.0510880399998541</v>
          </cell>
          <cell r="HV1291">
            <v>-5.4000000000000909</v>
          </cell>
          <cell r="HW1291">
            <v>-8.9278723099999979</v>
          </cell>
          <cell r="HX1291">
            <v>3.1732904400000734</v>
          </cell>
          <cell r="HY1291">
            <v>0</v>
          </cell>
          <cell r="HZ1291">
            <v>0</v>
          </cell>
          <cell r="IA1291">
            <v>0</v>
          </cell>
          <cell r="IB1291">
            <v>0</v>
          </cell>
          <cell r="IC1291">
            <v>0</v>
          </cell>
          <cell r="ID1291">
            <v>0</v>
          </cell>
          <cell r="IE1291">
            <v>0.17120206000072358</v>
          </cell>
          <cell r="IF1291">
            <v>0</v>
          </cell>
          <cell r="IG1291">
            <v>0</v>
          </cell>
          <cell r="IH1291">
            <v>-3.0387089999862837E-2</v>
          </cell>
          <cell r="II1291">
            <v>-1.7986660799999754</v>
          </cell>
          <cell r="IJ1291">
            <v>2.4558010800000716</v>
          </cell>
          <cell r="IK1291">
            <v>-0.45554585000002135</v>
          </cell>
          <cell r="IL1291">
            <v>0</v>
          </cell>
          <cell r="IM1291">
            <v>0</v>
          </cell>
          <cell r="IN1291">
            <v>0</v>
          </cell>
          <cell r="IO1291">
            <v>0</v>
          </cell>
          <cell r="IP1291">
            <v>0</v>
          </cell>
          <cell r="IQ1291">
            <v>0</v>
          </cell>
          <cell r="IR1291">
            <v>-3.0759052300008989</v>
          </cell>
          <cell r="IS1291">
            <v>0</v>
          </cell>
          <cell r="IT1291">
            <v>0</v>
          </cell>
          <cell r="IU1291">
            <v>1.3070215099997995</v>
          </cell>
          <cell r="IV1291">
            <v>-4.9316545399998404</v>
          </cell>
          <cell r="IW1291">
            <v>0.54872779999999466</v>
          </cell>
          <cell r="IX1291">
            <v>0</v>
          </cell>
          <cell r="IY1291">
            <v>0</v>
          </cell>
          <cell r="IZ1291">
            <v>0</v>
          </cell>
          <cell r="JA1291">
            <v>0</v>
          </cell>
          <cell r="JB1291">
            <v>0</v>
          </cell>
          <cell r="JC1291">
            <v>0</v>
          </cell>
          <cell r="JD1291">
            <v>0</v>
          </cell>
          <cell r="JE1291">
            <v>12.963023420000354</v>
          </cell>
          <cell r="JF1291">
            <v>0</v>
          </cell>
          <cell r="JG1291">
            <v>-1.7659658699999454</v>
          </cell>
          <cell r="JH1291">
            <v>12.191481320000207</v>
          </cell>
          <cell r="JI1291">
            <v>2.4713014000000157</v>
          </cell>
          <cell r="JJ1291">
            <v>1.8662065700000312</v>
          </cell>
          <cell r="JK1291">
            <v>-1.8000000000000682</v>
          </cell>
          <cell r="JL1291">
            <v>0</v>
          </cell>
          <cell r="JM1291">
            <v>0</v>
          </cell>
          <cell r="JN1291">
            <v>0</v>
          </cell>
          <cell r="JO1291">
            <v>0</v>
          </cell>
          <cell r="JP1291">
            <v>0</v>
          </cell>
          <cell r="JQ1291">
            <v>0</v>
          </cell>
        </row>
        <row r="1292">
          <cell r="D1292" t="str">
            <v>WD_.EX.WYE._.REP.Foote Creek III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11.229923330014572</v>
          </cell>
          <cell r="AF1292">
            <v>0</v>
          </cell>
          <cell r="AG1292">
            <v>0</v>
          </cell>
          <cell r="AH1292">
            <v>-24.532658330001141</v>
          </cell>
          <cell r="AI1292">
            <v>33.400931829999536</v>
          </cell>
          <cell r="AJ1292">
            <v>2.5143570400005046</v>
          </cell>
          <cell r="AK1292">
            <v>-36.375855330000377</v>
          </cell>
          <cell r="AL1292">
            <v>0</v>
          </cell>
          <cell r="AM1292">
            <v>24.75</v>
          </cell>
          <cell r="AN1292">
            <v>24.749999999999091</v>
          </cell>
          <cell r="AO1292">
            <v>-13.276851880000322</v>
          </cell>
          <cell r="AP1292">
            <v>0</v>
          </cell>
          <cell r="AQ1292">
            <v>0</v>
          </cell>
          <cell r="AR1292">
            <v>-33.716904220011202</v>
          </cell>
          <cell r="AS1292">
            <v>0</v>
          </cell>
          <cell r="AT1292">
            <v>0</v>
          </cell>
          <cell r="AU1292">
            <v>15.778574780000781</v>
          </cell>
          <cell r="AV1292">
            <v>0</v>
          </cell>
          <cell r="AW1292">
            <v>0</v>
          </cell>
          <cell r="AX1292">
            <v>-49.495479000000159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-37.113086379991728</v>
          </cell>
          <cell r="BF1292">
            <v>0</v>
          </cell>
          <cell r="BG1292">
            <v>0</v>
          </cell>
          <cell r="BH1292">
            <v>-22.869220650001807</v>
          </cell>
          <cell r="BI1292">
            <v>0</v>
          </cell>
          <cell r="BJ1292">
            <v>0</v>
          </cell>
          <cell r="BK1292">
            <v>-14.243865730000834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-48.058084029995371</v>
          </cell>
          <cell r="BS1292">
            <v>0</v>
          </cell>
          <cell r="BT1292">
            <v>0</v>
          </cell>
          <cell r="BU1292">
            <v>17.28476388999843</v>
          </cell>
          <cell r="BV1292">
            <v>-1.0768037600009848</v>
          </cell>
          <cell r="BW1292">
            <v>-81.627699329999814</v>
          </cell>
          <cell r="BX1292">
            <v>-9.6263610899995911</v>
          </cell>
          <cell r="BY1292">
            <v>0</v>
          </cell>
          <cell r="BZ1292">
            <v>0</v>
          </cell>
          <cell r="CA1292">
            <v>0</v>
          </cell>
          <cell r="CB1292">
            <v>26.988016260000222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90.147305329999654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65.310390689997803</v>
          </cell>
          <cell r="DQ1292">
            <v>24.836914640000032</v>
          </cell>
          <cell r="DR1292">
            <v>62.967332910004188</v>
          </cell>
          <cell r="DS1292">
            <v>213.2977964200054</v>
          </cell>
          <cell r="DT1292">
            <v>75.997662619998664</v>
          </cell>
          <cell r="DU1292">
            <v>-25.423199149997345</v>
          </cell>
          <cell r="DV1292">
            <v>85.718134990000181</v>
          </cell>
          <cell r="DW1292">
            <v>-70.02675606000048</v>
          </cell>
          <cell r="DX1292">
            <v>-135.99294505000125</v>
          </cell>
          <cell r="DY1292">
            <v>24.631508170000416</v>
          </cell>
          <cell r="DZ1292">
            <v>-2.0717025100002502</v>
          </cell>
          <cell r="EA1292">
            <v>0</v>
          </cell>
          <cell r="EB1292">
            <v>43.345527179999408</v>
          </cell>
          <cell r="EC1292">
            <v>-49.5</v>
          </cell>
          <cell r="ED1292">
            <v>-97.008693699997821</v>
          </cell>
          <cell r="EE1292">
            <v>281.19744407999679</v>
          </cell>
          <cell r="EF1292">
            <v>0</v>
          </cell>
          <cell r="EG1292">
            <v>26.961361069999839</v>
          </cell>
          <cell r="EH1292">
            <v>89.152105019999908</v>
          </cell>
          <cell r="EI1292">
            <v>31.521027219998359</v>
          </cell>
          <cell r="EJ1292">
            <v>-65.628446440000516</v>
          </cell>
          <cell r="EK1292">
            <v>6.3789389300000039</v>
          </cell>
          <cell r="EL1292">
            <v>24.75</v>
          </cell>
          <cell r="EM1292">
            <v>-24.75</v>
          </cell>
          <cell r="EN1292">
            <v>-18.795862100000704</v>
          </cell>
          <cell r="EO1292">
            <v>211.60832038000262</v>
          </cell>
          <cell r="EP1292">
            <v>0</v>
          </cell>
          <cell r="EQ1292">
            <v>0</v>
          </cell>
          <cell r="ER1292">
            <v>69.621131360006984</v>
          </cell>
          <cell r="ES1292">
            <v>0</v>
          </cell>
          <cell r="ET1292">
            <v>-47.629946639998707</v>
          </cell>
          <cell r="EU1292">
            <v>11.614913110000089</v>
          </cell>
          <cell r="EV1292">
            <v>-44.161071039999115</v>
          </cell>
          <cell r="EW1292">
            <v>100.68667409000045</v>
          </cell>
          <cell r="EX1292">
            <v>29.807806490000075</v>
          </cell>
          <cell r="EY1292">
            <v>-49.166359479999301</v>
          </cell>
          <cell r="EZ1292">
            <v>27.906688910000412</v>
          </cell>
          <cell r="FA1292">
            <v>23.173654479999641</v>
          </cell>
          <cell r="FB1292">
            <v>17.388771439998891</v>
          </cell>
          <cell r="FC1292">
            <v>0</v>
          </cell>
          <cell r="FD1292">
            <v>0</v>
          </cell>
          <cell r="FE1292">
            <v>-74.997708970011445</v>
          </cell>
          <cell r="FF1292">
            <v>0</v>
          </cell>
          <cell r="FG1292">
            <v>-56.062470229999235</v>
          </cell>
          <cell r="FH1292">
            <v>-170.02183927000078</v>
          </cell>
          <cell r="FI1292">
            <v>48.390205280000373</v>
          </cell>
          <cell r="FJ1292">
            <v>108.53201300999808</v>
          </cell>
          <cell r="FK1292">
            <v>19.168099320000692</v>
          </cell>
          <cell r="FL1292">
            <v>-33.007796609999787</v>
          </cell>
          <cell r="FM1292">
            <v>0</v>
          </cell>
          <cell r="FN1292">
            <v>17.346523459999844</v>
          </cell>
          <cell r="FO1292">
            <v>-9.3424439299997175</v>
          </cell>
          <cell r="FP1292">
            <v>0</v>
          </cell>
          <cell r="FQ1292">
            <v>0</v>
          </cell>
          <cell r="FR1292">
            <v>139.09322116001567</v>
          </cell>
          <cell r="FS1292">
            <v>49.5</v>
          </cell>
          <cell r="FT1292">
            <v>70.084720870003366</v>
          </cell>
          <cell r="FU1292">
            <v>-16.532877399999052</v>
          </cell>
          <cell r="FV1292">
            <v>89.726553479999893</v>
          </cell>
          <cell r="FW1292">
            <v>68.574269700000514</v>
          </cell>
          <cell r="FX1292">
            <v>29.6405073299984</v>
          </cell>
          <cell r="FY1292">
            <v>0</v>
          </cell>
          <cell r="FZ1292">
            <v>0</v>
          </cell>
          <cell r="GA1292">
            <v>-24.927434630000789</v>
          </cell>
          <cell r="GB1292">
            <v>-126.97251818999939</v>
          </cell>
          <cell r="GC1292">
            <v>0</v>
          </cell>
          <cell r="GD1292">
            <v>0</v>
          </cell>
          <cell r="GE1292">
            <v>-26.776335709990235</v>
          </cell>
          <cell r="GF1292">
            <v>0</v>
          </cell>
          <cell r="GG1292">
            <v>-39.424925120001717</v>
          </cell>
          <cell r="GH1292">
            <v>-138.36632232000011</v>
          </cell>
          <cell r="GI1292">
            <v>96.500560590001442</v>
          </cell>
          <cell r="GJ1292">
            <v>-138.03989957999966</v>
          </cell>
          <cell r="GK1292">
            <v>88.304158259999895</v>
          </cell>
          <cell r="GL1292">
            <v>47.842756540000664</v>
          </cell>
          <cell r="GM1292">
            <v>42.122173660000044</v>
          </cell>
          <cell r="GN1292">
            <v>24.748156399999971</v>
          </cell>
          <cell r="GO1292">
            <v>-10.462994140001683</v>
          </cell>
          <cell r="GP1292">
            <v>0</v>
          </cell>
          <cell r="GQ1292">
            <v>0</v>
          </cell>
          <cell r="GR1292">
            <v>-226.55188853999425</v>
          </cell>
          <cell r="GS1292">
            <v>0</v>
          </cell>
          <cell r="GT1292">
            <v>-24.856793059999291</v>
          </cell>
          <cell r="GU1292">
            <v>-173.89014486000269</v>
          </cell>
          <cell r="GV1292">
            <v>29.752789529999063</v>
          </cell>
          <cell r="GW1292">
            <v>86.984520329999214</v>
          </cell>
          <cell r="GX1292">
            <v>-167.67633277000004</v>
          </cell>
          <cell r="GY1292">
            <v>0</v>
          </cell>
          <cell r="GZ1292">
            <v>0</v>
          </cell>
          <cell r="HA1292">
            <v>0</v>
          </cell>
          <cell r="HB1292">
            <v>23.134072290002223</v>
          </cell>
          <cell r="HC1292">
            <v>0</v>
          </cell>
          <cell r="HD1292">
            <v>0</v>
          </cell>
          <cell r="HE1292">
            <v>168.7556888400286</v>
          </cell>
          <cell r="HF1292">
            <v>0</v>
          </cell>
          <cell r="HG1292">
            <v>0</v>
          </cell>
          <cell r="HH1292">
            <v>35.440060639999501</v>
          </cell>
          <cell r="HI1292">
            <v>10.07084078999651</v>
          </cell>
          <cell r="HJ1292">
            <v>23.881761370000277</v>
          </cell>
          <cell r="HK1292">
            <v>28.801380599998993</v>
          </cell>
          <cell r="HL1292">
            <v>0</v>
          </cell>
          <cell r="HM1292">
            <v>0</v>
          </cell>
          <cell r="HN1292">
            <v>23.809159999999792</v>
          </cell>
          <cell r="HO1292">
            <v>46.752485440003511</v>
          </cell>
          <cell r="HP1292">
            <v>0</v>
          </cell>
          <cell r="HQ1292">
            <v>0</v>
          </cell>
          <cell r="HR1292">
            <v>-155.72356461000163</v>
          </cell>
          <cell r="HS1292">
            <v>0</v>
          </cell>
          <cell r="HT1292">
            <v>24.750000000001819</v>
          </cell>
          <cell r="HU1292">
            <v>-67.208361569999397</v>
          </cell>
          <cell r="HV1292">
            <v>38.347602089999782</v>
          </cell>
          <cell r="HW1292">
            <v>-176.57947905000037</v>
          </cell>
          <cell r="HX1292">
            <v>24.966673920000176</v>
          </cell>
          <cell r="HY1292">
            <v>0</v>
          </cell>
          <cell r="HZ1292">
            <v>0</v>
          </cell>
          <cell r="IA1292">
            <v>0</v>
          </cell>
          <cell r="IB1292">
            <v>0</v>
          </cell>
          <cell r="IC1292">
            <v>0</v>
          </cell>
          <cell r="ID1292">
            <v>0</v>
          </cell>
          <cell r="IE1292">
            <v>-72.336473459989065</v>
          </cell>
          <cell r="IF1292">
            <v>0</v>
          </cell>
          <cell r="IG1292">
            <v>24.75</v>
          </cell>
          <cell r="IH1292">
            <v>-5.9696430899984989</v>
          </cell>
          <cell r="II1292">
            <v>-73.631572730000698</v>
          </cell>
          <cell r="IJ1292">
            <v>8.0353572900003201</v>
          </cell>
          <cell r="IK1292">
            <v>-25.520614929999283</v>
          </cell>
          <cell r="IL1292">
            <v>0</v>
          </cell>
          <cell r="IM1292">
            <v>0</v>
          </cell>
          <cell r="IN1292">
            <v>0</v>
          </cell>
          <cell r="IO1292">
            <v>0</v>
          </cell>
          <cell r="IP1292">
            <v>0</v>
          </cell>
          <cell r="IQ1292">
            <v>0</v>
          </cell>
          <cell r="IR1292">
            <v>-204.50455146000604</v>
          </cell>
          <cell r="IS1292">
            <v>0</v>
          </cell>
          <cell r="IT1292">
            <v>-74.249999999998181</v>
          </cell>
          <cell r="IU1292">
            <v>-50.623258379999243</v>
          </cell>
          <cell r="IV1292">
            <v>-66.39082973999939</v>
          </cell>
          <cell r="IW1292">
            <v>-13.240463339999224</v>
          </cell>
          <cell r="IX1292">
            <v>0</v>
          </cell>
          <cell r="IY1292">
            <v>0</v>
          </cell>
          <cell r="IZ1292">
            <v>0</v>
          </cell>
          <cell r="JA1292">
            <v>0</v>
          </cell>
          <cell r="JB1292">
            <v>0</v>
          </cell>
          <cell r="JC1292">
            <v>0</v>
          </cell>
          <cell r="JD1292">
            <v>0</v>
          </cell>
          <cell r="JE1292">
            <v>17.324400700017577</v>
          </cell>
          <cell r="JF1292">
            <v>0</v>
          </cell>
          <cell r="JG1292">
            <v>23.673017660000369</v>
          </cell>
          <cell r="JH1292">
            <v>-86.235843479998948</v>
          </cell>
          <cell r="JI1292">
            <v>62.145522330001768</v>
          </cell>
          <cell r="JJ1292">
            <v>17.741704189999837</v>
          </cell>
          <cell r="JK1292">
            <v>0</v>
          </cell>
          <cell r="JL1292">
            <v>0</v>
          </cell>
          <cell r="JM1292">
            <v>0</v>
          </cell>
          <cell r="JN1292">
            <v>0</v>
          </cell>
          <cell r="JO1292">
            <v>0</v>
          </cell>
          <cell r="JP1292">
            <v>0</v>
          </cell>
          <cell r="JQ1292">
            <v>0</v>
          </cell>
        </row>
        <row r="1293">
          <cell r="D1293" t="str">
            <v>WD_.EX.WYE._.REP.Foote Creek IV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-6.1529317800013814</v>
          </cell>
          <cell r="AF1293">
            <v>0</v>
          </cell>
          <cell r="AG1293">
            <v>0</v>
          </cell>
          <cell r="AH1293">
            <v>28.335569240000041</v>
          </cell>
          <cell r="AI1293">
            <v>64.508146659999511</v>
          </cell>
          <cell r="AJ1293">
            <v>-49.725901910000175</v>
          </cell>
          <cell r="AK1293">
            <v>-15.619725969999308</v>
          </cell>
          <cell r="AL1293">
            <v>0</v>
          </cell>
          <cell r="AM1293">
            <v>0</v>
          </cell>
          <cell r="AN1293">
            <v>16.748980200000005</v>
          </cell>
          <cell r="AO1293">
            <v>-50.399999999999636</v>
          </cell>
          <cell r="AP1293">
            <v>0</v>
          </cell>
          <cell r="AQ1293">
            <v>0</v>
          </cell>
          <cell r="AR1293">
            <v>-72.395284769998398</v>
          </cell>
          <cell r="AS1293">
            <v>0</v>
          </cell>
          <cell r="AT1293">
            <v>0</v>
          </cell>
          <cell r="AU1293">
            <v>-64.098150859999805</v>
          </cell>
          <cell r="AV1293">
            <v>0</v>
          </cell>
          <cell r="AW1293">
            <v>0</v>
          </cell>
          <cell r="AX1293">
            <v>8.5028660899997703</v>
          </cell>
          <cell r="AY1293">
            <v>-16.800000000000182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-50.399999999994179</v>
          </cell>
          <cell r="BF1293">
            <v>0</v>
          </cell>
          <cell r="BG1293">
            <v>0</v>
          </cell>
          <cell r="BH1293">
            <v>-16.799999999999272</v>
          </cell>
          <cell r="BI1293">
            <v>0</v>
          </cell>
          <cell r="BJ1293">
            <v>0</v>
          </cell>
          <cell r="BK1293">
            <v>0</v>
          </cell>
          <cell r="BL1293">
            <v>-33.600000000000364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-148.11115521000465</v>
          </cell>
          <cell r="BS1293">
            <v>0</v>
          </cell>
          <cell r="BT1293">
            <v>0</v>
          </cell>
          <cell r="BU1293">
            <v>-26.309272750000673</v>
          </cell>
          <cell r="BV1293">
            <v>-33.170330920000197</v>
          </cell>
          <cell r="BW1293">
            <v>-71.833427170001414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-16.79812437000146</v>
          </cell>
          <cell r="CC1293">
            <v>0</v>
          </cell>
          <cell r="CD1293">
            <v>0</v>
          </cell>
          <cell r="CE1293">
            <v>-0.27997478999895975</v>
          </cell>
          <cell r="CF1293">
            <v>0</v>
          </cell>
          <cell r="CG1293">
            <v>0</v>
          </cell>
          <cell r="CH1293">
            <v>0</v>
          </cell>
          <cell r="CI1293">
            <v>-0.27997479000077874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-44.327187069997308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-39.392812670001149</v>
          </cell>
          <cell r="DQ1293">
            <v>-4.9343743999988874</v>
          </cell>
          <cell r="DR1293">
            <v>-120.74701641999854</v>
          </cell>
          <cell r="DS1293">
            <v>-49.206617690000712</v>
          </cell>
          <cell r="DT1293">
            <v>79.930613819999053</v>
          </cell>
          <cell r="DU1293">
            <v>-70.924899089999599</v>
          </cell>
          <cell r="DV1293">
            <v>90.550856359998761</v>
          </cell>
          <cell r="DW1293">
            <v>38.231492700000672</v>
          </cell>
          <cell r="DX1293">
            <v>-83.713876050000181</v>
          </cell>
          <cell r="DY1293">
            <v>-7.183020999999826</v>
          </cell>
          <cell r="DZ1293">
            <v>-26.632378289999906</v>
          </cell>
          <cell r="EA1293">
            <v>0</v>
          </cell>
          <cell r="EB1293">
            <v>-79.065987680000944</v>
          </cell>
          <cell r="EC1293">
            <v>-16.799999999999272</v>
          </cell>
          <cell r="ED1293">
            <v>4.0668005000006815</v>
          </cell>
          <cell r="EE1293">
            <v>-21.264993170007074</v>
          </cell>
          <cell r="EF1293">
            <v>0</v>
          </cell>
          <cell r="EG1293">
            <v>0.16053907999958028</v>
          </cell>
          <cell r="EH1293">
            <v>27.375156529999913</v>
          </cell>
          <cell r="EI1293">
            <v>12.009285039999668</v>
          </cell>
          <cell r="EJ1293">
            <v>-49.939575670000977</v>
          </cell>
          <cell r="EK1293">
            <v>-101.05158888999949</v>
          </cell>
          <cell r="EL1293">
            <v>28.734197150000455</v>
          </cell>
          <cell r="EM1293">
            <v>0</v>
          </cell>
          <cell r="EN1293">
            <v>-7.6960360100001708</v>
          </cell>
          <cell r="EO1293">
            <v>69.143029599998044</v>
          </cell>
          <cell r="EP1293">
            <v>0</v>
          </cell>
          <cell r="EQ1293">
            <v>0</v>
          </cell>
          <cell r="ER1293">
            <v>-79.626352059989586</v>
          </cell>
          <cell r="ES1293">
            <v>0</v>
          </cell>
          <cell r="ET1293">
            <v>-30.106718250000085</v>
          </cell>
          <cell r="EU1293">
            <v>-18.454188540000359</v>
          </cell>
          <cell r="EV1293">
            <v>-17.117800529998021</v>
          </cell>
          <cell r="EW1293">
            <v>-17.56843063000133</v>
          </cell>
          <cell r="EX1293">
            <v>-26.203930220000075</v>
          </cell>
          <cell r="EY1293">
            <v>-33.373528860000079</v>
          </cell>
          <cell r="EZ1293">
            <v>16.678308109999762</v>
          </cell>
          <cell r="FA1293">
            <v>43.528557470000123</v>
          </cell>
          <cell r="FB1293">
            <v>2.9913793900013843</v>
          </cell>
          <cell r="FC1293">
            <v>0</v>
          </cell>
          <cell r="FD1293">
            <v>0</v>
          </cell>
          <cell r="FE1293">
            <v>260.28641427999537</v>
          </cell>
          <cell r="FF1293">
            <v>0</v>
          </cell>
          <cell r="FG1293">
            <v>-21.350579239999206</v>
          </cell>
          <cell r="FH1293">
            <v>-37.88114639000014</v>
          </cell>
          <cell r="FI1293">
            <v>89.695139669999662</v>
          </cell>
          <cell r="FJ1293">
            <v>65.714545919999637</v>
          </cell>
          <cell r="FK1293">
            <v>79.691791709999052</v>
          </cell>
          <cell r="FL1293">
            <v>16.813616989999446</v>
          </cell>
          <cell r="FM1293">
            <v>0</v>
          </cell>
          <cell r="FN1293">
            <v>21.139782790000481</v>
          </cell>
          <cell r="FO1293">
            <v>46.463262830000531</v>
          </cell>
          <cell r="FP1293">
            <v>0</v>
          </cell>
          <cell r="FQ1293">
            <v>0</v>
          </cell>
          <cell r="FR1293">
            <v>-72.535640450005303</v>
          </cell>
          <cell r="FS1293">
            <v>33.600000000000364</v>
          </cell>
          <cell r="FT1293">
            <v>35.748315530000582</v>
          </cell>
          <cell r="FU1293">
            <v>-46.565177149998817</v>
          </cell>
          <cell r="FV1293">
            <v>65.558238079999683</v>
          </cell>
          <cell r="FW1293">
            <v>1.9964303000006112</v>
          </cell>
          <cell r="FX1293">
            <v>27.193087589999777</v>
          </cell>
          <cell r="FY1293">
            <v>-49.236114749999615</v>
          </cell>
          <cell r="FZ1293">
            <v>-7.4785675300004186</v>
          </cell>
          <cell r="GA1293">
            <v>-50.398748589999741</v>
          </cell>
          <cell r="GB1293">
            <v>-82.953103929999997</v>
          </cell>
          <cell r="GC1293">
            <v>0</v>
          </cell>
          <cell r="GD1293">
            <v>0</v>
          </cell>
          <cell r="GE1293">
            <v>254.85622251998575</v>
          </cell>
          <cell r="GF1293">
            <v>0</v>
          </cell>
          <cell r="GG1293">
            <v>32.72319164000055</v>
          </cell>
          <cell r="GH1293">
            <v>2.947732179999548</v>
          </cell>
          <cell r="GI1293">
            <v>59.012976589999198</v>
          </cell>
          <cell r="GJ1293">
            <v>-32.638259720001315</v>
          </cell>
          <cell r="GK1293">
            <v>130.38251536000007</v>
          </cell>
          <cell r="GL1293">
            <v>1.8059913900001447</v>
          </cell>
          <cell r="GM1293">
            <v>24.985406770000282</v>
          </cell>
          <cell r="GN1293">
            <v>-21.61672223000005</v>
          </cell>
          <cell r="GO1293">
            <v>57.2533905399996</v>
          </cell>
          <cell r="GP1293">
            <v>0</v>
          </cell>
          <cell r="GQ1293">
            <v>0</v>
          </cell>
          <cell r="GR1293">
            <v>-9.3805542499903822</v>
          </cell>
          <cell r="GS1293">
            <v>0</v>
          </cell>
          <cell r="GT1293">
            <v>-33.600000000000364</v>
          </cell>
          <cell r="GU1293">
            <v>22.610042279999107</v>
          </cell>
          <cell r="GV1293">
            <v>3.1619494200003828</v>
          </cell>
          <cell r="GW1293">
            <v>43.201482019999276</v>
          </cell>
          <cell r="GX1293">
            <v>-29.800093719999495</v>
          </cell>
          <cell r="GY1293">
            <v>0</v>
          </cell>
          <cell r="GZ1293">
            <v>0</v>
          </cell>
          <cell r="HA1293">
            <v>0</v>
          </cell>
          <cell r="HB1293">
            <v>-14.953934250002931</v>
          </cell>
          <cell r="HC1293">
            <v>0</v>
          </cell>
          <cell r="HD1293">
            <v>0</v>
          </cell>
          <cell r="HE1293">
            <v>174.42273089000082</v>
          </cell>
          <cell r="HF1293">
            <v>0</v>
          </cell>
          <cell r="HG1293">
            <v>0</v>
          </cell>
          <cell r="HH1293">
            <v>27.262001529999907</v>
          </cell>
          <cell r="HI1293">
            <v>98.552167480000207</v>
          </cell>
          <cell r="HJ1293">
            <v>19.522364260000359</v>
          </cell>
          <cell r="HK1293">
            <v>-13.766738489998716</v>
          </cell>
          <cell r="HL1293">
            <v>0</v>
          </cell>
          <cell r="HM1293">
            <v>0</v>
          </cell>
          <cell r="HN1293">
            <v>27.899001859999771</v>
          </cell>
          <cell r="HO1293">
            <v>14.953934249997474</v>
          </cell>
          <cell r="HP1293">
            <v>0</v>
          </cell>
          <cell r="HQ1293">
            <v>0</v>
          </cell>
          <cell r="HR1293">
            <v>-141.91713075000735</v>
          </cell>
          <cell r="HS1293">
            <v>0</v>
          </cell>
          <cell r="HT1293">
            <v>-18.29517800999929</v>
          </cell>
          <cell r="HU1293">
            <v>-65.502352810000957</v>
          </cell>
          <cell r="HV1293">
            <v>1.1887199399998281</v>
          </cell>
          <cell r="HW1293">
            <v>-74.201470310000332</v>
          </cell>
          <cell r="HX1293">
            <v>14.893150439998863</v>
          </cell>
          <cell r="HY1293">
            <v>0</v>
          </cell>
          <cell r="HZ1293">
            <v>0</v>
          </cell>
          <cell r="IA1293">
            <v>0</v>
          </cell>
          <cell r="IB1293">
            <v>0</v>
          </cell>
          <cell r="IC1293">
            <v>0</v>
          </cell>
          <cell r="ID1293">
            <v>0</v>
          </cell>
          <cell r="IE1293">
            <v>-151.10892102000071</v>
          </cell>
          <cell r="IF1293">
            <v>0</v>
          </cell>
          <cell r="IG1293">
            <v>0</v>
          </cell>
          <cell r="IH1293">
            <v>-62.895797939998374</v>
          </cell>
          <cell r="II1293">
            <v>-33.510310040001059</v>
          </cell>
          <cell r="IJ1293">
            <v>-53.790252099999634</v>
          </cell>
          <cell r="IK1293">
            <v>-0.91256093999982113</v>
          </cell>
          <cell r="IL1293">
            <v>0</v>
          </cell>
          <cell r="IM1293">
            <v>0</v>
          </cell>
          <cell r="IN1293">
            <v>0</v>
          </cell>
          <cell r="IO1293">
            <v>0</v>
          </cell>
          <cell r="IP1293">
            <v>0</v>
          </cell>
          <cell r="IQ1293">
            <v>0</v>
          </cell>
          <cell r="IR1293">
            <v>-101.999135570004</v>
          </cell>
          <cell r="IS1293">
            <v>0</v>
          </cell>
          <cell r="IT1293">
            <v>-21.657742309999776</v>
          </cell>
          <cell r="IU1293">
            <v>5.65280065999832</v>
          </cell>
          <cell r="IV1293">
            <v>-49.729810569999245</v>
          </cell>
          <cell r="IW1293">
            <v>-36.264383349999662</v>
          </cell>
          <cell r="IX1293">
            <v>0</v>
          </cell>
          <cell r="IY1293">
            <v>0</v>
          </cell>
          <cell r="IZ1293">
            <v>0</v>
          </cell>
          <cell r="JA1293">
            <v>0</v>
          </cell>
          <cell r="JB1293">
            <v>0</v>
          </cell>
          <cell r="JC1293">
            <v>0</v>
          </cell>
          <cell r="JD1293">
            <v>0</v>
          </cell>
          <cell r="JE1293">
            <v>98.814415960005135</v>
          </cell>
          <cell r="JF1293">
            <v>0</v>
          </cell>
          <cell r="JG1293">
            <v>-40.559675949999473</v>
          </cell>
          <cell r="JH1293">
            <v>80.279201500000454</v>
          </cell>
          <cell r="JI1293">
            <v>35.149443809999866</v>
          </cell>
          <cell r="JJ1293">
            <v>23.94544660000156</v>
          </cell>
          <cell r="JK1293">
            <v>0</v>
          </cell>
          <cell r="JL1293">
            <v>0</v>
          </cell>
          <cell r="JM1293">
            <v>0</v>
          </cell>
          <cell r="JN1293">
            <v>0</v>
          </cell>
          <cell r="JO1293">
            <v>0</v>
          </cell>
          <cell r="JP1293">
            <v>0</v>
          </cell>
          <cell r="JQ1293">
            <v>0</v>
          </cell>
        </row>
        <row r="1294">
          <cell r="D1294" t="str">
            <v>WD_.EX.WYE._.REP.Glenrock I</v>
          </cell>
          <cell r="F1294">
            <v>0</v>
          </cell>
          <cell r="G1294">
            <v>0</v>
          </cell>
          <cell r="H1294">
            <v>-0.14231184999880497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-472.89638826000737</v>
          </cell>
          <cell r="S1294">
            <v>0</v>
          </cell>
          <cell r="T1294">
            <v>0</v>
          </cell>
          <cell r="U1294">
            <v>-187.24401127000965</v>
          </cell>
          <cell r="V1294">
            <v>-75.735193469998194</v>
          </cell>
          <cell r="W1294">
            <v>-106.57456890999674</v>
          </cell>
          <cell r="X1294">
            <v>0</v>
          </cell>
          <cell r="Y1294">
            <v>0</v>
          </cell>
          <cell r="Z1294">
            <v>0</v>
          </cell>
          <cell r="AA1294">
            <v>-4.5003608899987739</v>
          </cell>
          <cell r="AB1294">
            <v>-98.842253720002191</v>
          </cell>
          <cell r="AC1294">
            <v>0</v>
          </cell>
          <cell r="AD1294">
            <v>0</v>
          </cell>
          <cell r="AE1294">
            <v>394.71474280999973</v>
          </cell>
          <cell r="AF1294">
            <v>0</v>
          </cell>
          <cell r="AG1294">
            <v>0</v>
          </cell>
          <cell r="AH1294">
            <v>189.02603579000061</v>
          </cell>
          <cell r="AI1294">
            <v>-0.77715241000259994</v>
          </cell>
          <cell r="AJ1294">
            <v>105.49994747000164</v>
          </cell>
          <cell r="AK1294">
            <v>210.53709010000239</v>
          </cell>
          <cell r="AL1294">
            <v>0</v>
          </cell>
          <cell r="AM1294">
            <v>-10.6235460099997</v>
          </cell>
          <cell r="AN1294">
            <v>-98.947632130000784</v>
          </cell>
          <cell r="AO1294">
            <v>0</v>
          </cell>
          <cell r="AP1294">
            <v>0</v>
          </cell>
          <cell r="AQ1294">
            <v>0</v>
          </cell>
          <cell r="AR1294">
            <v>-245.46354626998072</v>
          </cell>
          <cell r="AS1294">
            <v>0</v>
          </cell>
          <cell r="AT1294">
            <v>0</v>
          </cell>
          <cell r="AU1294">
            <v>23.215065910000703</v>
          </cell>
          <cell r="AV1294">
            <v>0</v>
          </cell>
          <cell r="AW1294">
            <v>0</v>
          </cell>
          <cell r="AX1294">
            <v>-268.67861217999962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-19.984884710051119</v>
          </cell>
          <cell r="BF1294">
            <v>0</v>
          </cell>
          <cell r="BG1294">
            <v>0</v>
          </cell>
          <cell r="BH1294">
            <v>-18.511517959999765</v>
          </cell>
          <cell r="BI1294">
            <v>0</v>
          </cell>
          <cell r="BJ1294">
            <v>0</v>
          </cell>
          <cell r="BK1294">
            <v>0</v>
          </cell>
          <cell r="BL1294">
            <v>-1.4733667500004231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-1410.1762736100063</v>
          </cell>
          <cell r="BS1294">
            <v>51.894947779997892</v>
          </cell>
          <cell r="BT1294">
            <v>-207.76332984999863</v>
          </cell>
          <cell r="BU1294">
            <v>-92.200975730000209</v>
          </cell>
          <cell r="BV1294">
            <v>-401.71177814000112</v>
          </cell>
          <cell r="BW1294">
            <v>-352.93623982000281</v>
          </cell>
          <cell r="BX1294">
            <v>-78.019836220000798</v>
          </cell>
          <cell r="BY1294">
            <v>64.413599760000579</v>
          </cell>
          <cell r="BZ1294">
            <v>34.322534509999969</v>
          </cell>
          <cell r="CA1294">
            <v>-76.54054245000043</v>
          </cell>
          <cell r="CB1294">
            <v>-47.371586340002978</v>
          </cell>
          <cell r="CC1294">
            <v>-83.562830030001351</v>
          </cell>
          <cell r="CD1294">
            <v>-220.70023707999644</v>
          </cell>
          <cell r="CE1294">
            <v>-262.89141442993423</v>
          </cell>
          <cell r="CF1294">
            <v>-143.74502355000004</v>
          </cell>
          <cell r="CG1294">
            <v>115.21196949000296</v>
          </cell>
          <cell r="CH1294">
            <v>-31.422348979995149</v>
          </cell>
          <cell r="CI1294">
            <v>279.55857645000287</v>
          </cell>
          <cell r="CJ1294">
            <v>23.4942229699991</v>
          </cell>
          <cell r="CK1294">
            <v>143.37344780000785</v>
          </cell>
          <cell r="CL1294">
            <v>73.630965410000499</v>
          </cell>
          <cell r="CM1294">
            <v>-64.650999460001913</v>
          </cell>
          <cell r="CN1294">
            <v>-2.2529777600011585</v>
          </cell>
          <cell r="CO1294">
            <v>-614.21107871000277</v>
          </cell>
          <cell r="CP1294">
            <v>66.47122937000313</v>
          </cell>
          <cell r="CQ1294">
            <v>-108.34939745999145</v>
          </cell>
          <cell r="CR1294">
            <v>1259.0851527000195</v>
          </cell>
          <cell r="CS1294">
            <v>30.726582160004909</v>
          </cell>
          <cell r="CT1294">
            <v>-162.16293103000135</v>
          </cell>
          <cell r="CU1294">
            <v>-163.0124630199989</v>
          </cell>
          <cell r="CV1294">
            <v>183.40027592999832</v>
          </cell>
          <cell r="CW1294">
            <v>19.593621219999477</v>
          </cell>
          <cell r="CX1294">
            <v>-112.14905504999842</v>
          </cell>
          <cell r="CY1294">
            <v>72.734654360001514</v>
          </cell>
          <cell r="CZ1294">
            <v>253.03254898999876</v>
          </cell>
          <cell r="DA1294">
            <v>-115.26117040000463</v>
          </cell>
          <cell r="DB1294">
            <v>1317.4727803399983</v>
          </cell>
          <cell r="DC1294">
            <v>-80.518947079995996</v>
          </cell>
          <cell r="DD1294">
            <v>15.22925627999939</v>
          </cell>
          <cell r="DE1294">
            <v>642.30566149004153</v>
          </cell>
          <cell r="DF1294">
            <v>-69.889731850002136</v>
          </cell>
          <cell r="DG1294">
            <v>26.19467916999929</v>
          </cell>
          <cell r="DH1294">
            <v>-340.68464113000118</v>
          </cell>
          <cell r="DI1294">
            <v>-292.03423310000289</v>
          </cell>
          <cell r="DJ1294">
            <v>63.04343988999608</v>
          </cell>
          <cell r="DK1294">
            <v>564.85488386999896</v>
          </cell>
          <cell r="DL1294">
            <v>4.7797120900013397</v>
          </cell>
          <cell r="DM1294">
            <v>66.978958660001808</v>
          </cell>
          <cell r="DN1294">
            <v>73.745650969998678</v>
          </cell>
          <cell r="DO1294">
            <v>478.09756712000308</v>
          </cell>
          <cell r="DP1294">
            <v>-5.3373408100014785</v>
          </cell>
          <cell r="DQ1294">
            <v>72.556716610008152</v>
          </cell>
          <cell r="DR1294">
            <v>123.77800252006273</v>
          </cell>
          <cell r="DS1294">
            <v>-217.06194907000463</v>
          </cell>
          <cell r="DT1294">
            <v>-37.447400309998557</v>
          </cell>
          <cell r="DU1294">
            <v>62.085957749999579</v>
          </cell>
          <cell r="DV1294">
            <v>89.23516613999891</v>
          </cell>
          <cell r="DW1294">
            <v>119.29322444999707</v>
          </cell>
          <cell r="DX1294">
            <v>-393.77412822999941</v>
          </cell>
          <cell r="DY1294">
            <v>76.98618112999975</v>
          </cell>
          <cell r="DZ1294">
            <v>45.323706420003873</v>
          </cell>
          <cell r="EA1294">
            <v>106.61757811999996</v>
          </cell>
          <cell r="EB1294">
            <v>193.14218782999887</v>
          </cell>
          <cell r="EC1294">
            <v>-8.4186344299996563</v>
          </cell>
          <cell r="ED1294">
            <v>87.796112719996017</v>
          </cell>
          <cell r="EE1294">
            <v>-333.69824722997146</v>
          </cell>
          <cell r="EF1294">
            <v>0</v>
          </cell>
          <cell r="EG1294">
            <v>18.468886479999128</v>
          </cell>
          <cell r="EH1294">
            <v>-114.67325471000004</v>
          </cell>
          <cell r="EI1294">
            <v>218.61061730000438</v>
          </cell>
          <cell r="EJ1294">
            <v>231.97228082000038</v>
          </cell>
          <cell r="EK1294">
            <v>-306.26046086999486</v>
          </cell>
          <cell r="EL1294">
            <v>189.95282202999988</v>
          </cell>
          <cell r="EM1294">
            <v>-120.4825427600008</v>
          </cell>
          <cell r="EN1294">
            <v>-267.66124171000047</v>
          </cell>
          <cell r="EO1294">
            <v>-183.62535381000271</v>
          </cell>
          <cell r="EP1294">
            <v>0</v>
          </cell>
          <cell r="EQ1294">
            <v>0</v>
          </cell>
          <cell r="ER1294">
            <v>-613.64870089996839</v>
          </cell>
          <cell r="ES1294">
            <v>0</v>
          </cell>
          <cell r="ET1294">
            <v>-36.418852509999851</v>
          </cell>
          <cell r="EU1294">
            <v>2.8415736300012213</v>
          </cell>
          <cell r="EV1294">
            <v>31.071762259995012</v>
          </cell>
          <cell r="EW1294">
            <v>-427.98506593000457</v>
          </cell>
          <cell r="EX1294">
            <v>8.8511474900005851</v>
          </cell>
          <cell r="EY1294">
            <v>-94.628045560000828</v>
          </cell>
          <cell r="EZ1294">
            <v>3.7076199200018891</v>
          </cell>
          <cell r="FA1294">
            <v>-65.762882799997897</v>
          </cell>
          <cell r="FB1294">
            <v>-35.325957400003972</v>
          </cell>
          <cell r="FC1294">
            <v>0</v>
          </cell>
          <cell r="FD1294">
            <v>0</v>
          </cell>
          <cell r="FE1294">
            <v>435.88615941995522</v>
          </cell>
          <cell r="FF1294">
            <v>-8.4704096900022705</v>
          </cell>
          <cell r="FG1294">
            <v>-53.3295183800019</v>
          </cell>
          <cell r="FH1294">
            <v>190.18306263999875</v>
          </cell>
          <cell r="FI1294">
            <v>385.17876865000653</v>
          </cell>
          <cell r="FJ1294">
            <v>275.41009168000164</v>
          </cell>
          <cell r="FK1294">
            <v>-54.050695590001851</v>
          </cell>
          <cell r="FL1294">
            <v>2.3123602599989681</v>
          </cell>
          <cell r="FM1294">
            <v>-66.123480869999185</v>
          </cell>
          <cell r="FN1294">
            <v>-86.712982459997875</v>
          </cell>
          <cell r="FO1294">
            <v>-148.51103682000394</v>
          </cell>
          <cell r="FP1294">
            <v>0</v>
          </cell>
          <cell r="FQ1294">
            <v>0</v>
          </cell>
          <cell r="FR1294">
            <v>-375.48613653000211</v>
          </cell>
          <cell r="FS1294">
            <v>0</v>
          </cell>
          <cell r="FT1294">
            <v>-166.95353179999802</v>
          </cell>
          <cell r="FU1294">
            <v>-128.60117819999869</v>
          </cell>
          <cell r="FV1294">
            <v>260.0226855799956</v>
          </cell>
          <cell r="FW1294">
            <v>109.16985796000336</v>
          </cell>
          <cell r="FX1294">
            <v>23.304673719998391</v>
          </cell>
          <cell r="FY1294">
            <v>-1.0834739500005526</v>
          </cell>
          <cell r="FZ1294">
            <v>24.716680409997934</v>
          </cell>
          <cell r="GA1294">
            <v>-128.68106831999648</v>
          </cell>
          <cell r="GB1294">
            <v>-367.38078192999819</v>
          </cell>
          <cell r="GC1294">
            <v>0</v>
          </cell>
          <cell r="GD1294">
            <v>0</v>
          </cell>
          <cell r="GE1294">
            <v>420.14490959999966</v>
          </cell>
          <cell r="GF1294">
            <v>0</v>
          </cell>
          <cell r="GG1294">
            <v>153.47203475999959</v>
          </cell>
          <cell r="GH1294">
            <v>11.771599859999696</v>
          </cell>
          <cell r="GI1294">
            <v>-248.43617810000069</v>
          </cell>
          <cell r="GJ1294">
            <v>143.94590253000206</v>
          </cell>
          <cell r="GK1294">
            <v>122.29746834999605</v>
          </cell>
          <cell r="GL1294">
            <v>-93.544571610000276</v>
          </cell>
          <cell r="GM1294">
            <v>234.9738163500042</v>
          </cell>
          <cell r="GN1294">
            <v>197.63082419000057</v>
          </cell>
          <cell r="GO1294">
            <v>-101.96598673000335</v>
          </cell>
          <cell r="GP1294">
            <v>0</v>
          </cell>
          <cell r="GQ1294">
            <v>0</v>
          </cell>
          <cell r="GR1294">
            <v>21.898283570015337</v>
          </cell>
          <cell r="GS1294">
            <v>0</v>
          </cell>
          <cell r="GT1294">
            <v>86.571143859999211</v>
          </cell>
          <cell r="GU1294">
            <v>-59.348492950004584</v>
          </cell>
          <cell r="GV1294">
            <v>16.475906530002248</v>
          </cell>
          <cell r="GW1294">
            <v>101.98379177000243</v>
          </cell>
          <cell r="GX1294">
            <v>-130.43011033999574</v>
          </cell>
          <cell r="GY1294">
            <v>0</v>
          </cell>
          <cell r="GZ1294">
            <v>0</v>
          </cell>
          <cell r="HA1294">
            <v>0</v>
          </cell>
          <cell r="HB1294">
            <v>6.6460447000026761</v>
          </cell>
          <cell r="HC1294">
            <v>0</v>
          </cell>
          <cell r="HD1294">
            <v>0</v>
          </cell>
          <cell r="HE1294">
            <v>144.41384021996055</v>
          </cell>
          <cell r="HF1294">
            <v>0</v>
          </cell>
          <cell r="HG1294">
            <v>0</v>
          </cell>
          <cell r="HH1294">
            <v>-170.97767270000077</v>
          </cell>
          <cell r="HI1294">
            <v>278.33698817999539</v>
          </cell>
          <cell r="HJ1294">
            <v>-95.749098690001119</v>
          </cell>
          <cell r="HK1294">
            <v>34.201296740000544</v>
          </cell>
          <cell r="HL1294">
            <v>0</v>
          </cell>
          <cell r="HM1294">
            <v>0</v>
          </cell>
          <cell r="HN1294">
            <v>0</v>
          </cell>
          <cell r="HO1294">
            <v>98.602326689997426</v>
          </cell>
          <cell r="HP1294">
            <v>0</v>
          </cell>
          <cell r="HQ1294">
            <v>0</v>
          </cell>
          <cell r="HR1294">
            <v>357.15289766999194</v>
          </cell>
          <cell r="HS1294">
            <v>0</v>
          </cell>
          <cell r="HT1294">
            <v>-213.39931409000201</v>
          </cell>
          <cell r="HU1294">
            <v>432.84057684000436</v>
          </cell>
          <cell r="HV1294">
            <v>-4.0947921600018162</v>
          </cell>
          <cell r="HW1294">
            <v>141.89591206000114</v>
          </cell>
          <cell r="HX1294">
            <v>-8.9484979998815106E-2</v>
          </cell>
          <cell r="HY1294">
            <v>0</v>
          </cell>
          <cell r="HZ1294">
            <v>0</v>
          </cell>
          <cell r="IA1294">
            <v>0</v>
          </cell>
          <cell r="IB1294">
            <v>0</v>
          </cell>
          <cell r="IC1294">
            <v>0</v>
          </cell>
          <cell r="ID1294">
            <v>0</v>
          </cell>
          <cell r="IE1294">
            <v>-219.15692098997533</v>
          </cell>
          <cell r="IF1294">
            <v>0</v>
          </cell>
          <cell r="IG1294">
            <v>166.9719265599997</v>
          </cell>
          <cell r="IH1294">
            <v>-17.948770989991317</v>
          </cell>
          <cell r="II1294">
            <v>-182.27989625000191</v>
          </cell>
          <cell r="IJ1294">
            <v>-96.142063940005755</v>
          </cell>
          <cell r="IK1294">
            <v>-89.758116369997879</v>
          </cell>
          <cell r="IL1294">
            <v>0</v>
          </cell>
          <cell r="IM1294">
            <v>0</v>
          </cell>
          <cell r="IN1294">
            <v>0</v>
          </cell>
          <cell r="IO1294">
            <v>0</v>
          </cell>
          <cell r="IP1294">
            <v>0</v>
          </cell>
          <cell r="IQ1294">
            <v>0</v>
          </cell>
          <cell r="IR1294">
            <v>157.45705063996138</v>
          </cell>
          <cell r="IS1294">
            <v>0</v>
          </cell>
          <cell r="IT1294">
            <v>176.50031654999839</v>
          </cell>
          <cell r="IU1294">
            <v>56.712312430001475</v>
          </cell>
          <cell r="IV1294">
            <v>-262.54470190999928</v>
          </cell>
          <cell r="IW1294">
            <v>182.40683028999774</v>
          </cell>
          <cell r="IX1294">
            <v>4.3822932800030685</v>
          </cell>
          <cell r="IY1294">
            <v>0</v>
          </cell>
          <cell r="IZ1294">
            <v>0</v>
          </cell>
          <cell r="JA1294">
            <v>0</v>
          </cell>
          <cell r="JB1294">
            <v>0</v>
          </cell>
          <cell r="JC1294">
            <v>0</v>
          </cell>
          <cell r="JD1294">
            <v>0</v>
          </cell>
          <cell r="JE1294">
            <v>58.291496840014588</v>
          </cell>
          <cell r="JF1294">
            <v>0</v>
          </cell>
          <cell r="JG1294">
            <v>-188.27817500000128</v>
          </cell>
          <cell r="JH1294">
            <v>215.00014790999558</v>
          </cell>
          <cell r="JI1294">
            <v>153.59631482999612</v>
          </cell>
          <cell r="JJ1294">
            <v>68.650476120001258</v>
          </cell>
          <cell r="JK1294">
            <v>-190.67726702000073</v>
          </cell>
          <cell r="JL1294">
            <v>0</v>
          </cell>
          <cell r="JM1294">
            <v>0</v>
          </cell>
          <cell r="JN1294">
            <v>0</v>
          </cell>
          <cell r="JO1294">
            <v>0</v>
          </cell>
          <cell r="JP1294">
            <v>0</v>
          </cell>
          <cell r="JQ1294">
            <v>0</v>
          </cell>
        </row>
        <row r="1295">
          <cell r="D1295" t="str">
            <v>WD_.EX.WYE._.REP.Glenrock III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-162.18012317002285</v>
          </cell>
          <cell r="S1295">
            <v>0</v>
          </cell>
          <cell r="T1295">
            <v>0</v>
          </cell>
          <cell r="U1295">
            <v>88.224808420000045</v>
          </cell>
          <cell r="V1295">
            <v>-107.06342677000066</v>
          </cell>
          <cell r="W1295">
            <v>34.477783129999807</v>
          </cell>
          <cell r="X1295">
            <v>-38.999999999998181</v>
          </cell>
          <cell r="Y1295">
            <v>0</v>
          </cell>
          <cell r="Z1295">
            <v>0</v>
          </cell>
          <cell r="AA1295">
            <v>-98.937652620000335</v>
          </cell>
          <cell r="AB1295">
            <v>-39.88163533000079</v>
          </cell>
          <cell r="AC1295">
            <v>0</v>
          </cell>
          <cell r="AD1295">
            <v>0</v>
          </cell>
          <cell r="AE1295">
            <v>-196.48587847000454</v>
          </cell>
          <cell r="AF1295">
            <v>0</v>
          </cell>
          <cell r="AG1295">
            <v>0</v>
          </cell>
          <cell r="AH1295">
            <v>-99.071773590000703</v>
          </cell>
          <cell r="AI1295">
            <v>-71.027363289997083</v>
          </cell>
          <cell r="AJ1295">
            <v>-33.566912729998876</v>
          </cell>
          <cell r="AK1295">
            <v>-23.270622559999538</v>
          </cell>
          <cell r="AL1295">
            <v>0</v>
          </cell>
          <cell r="AM1295">
            <v>38.814419570000609</v>
          </cell>
          <cell r="AN1295">
            <v>-7.5742772599996897</v>
          </cell>
          <cell r="AO1295">
            <v>-0.78934861000197998</v>
          </cell>
          <cell r="AP1295">
            <v>0</v>
          </cell>
          <cell r="AQ1295">
            <v>0</v>
          </cell>
          <cell r="AR1295">
            <v>-63.44206493999809</v>
          </cell>
          <cell r="AS1295">
            <v>0</v>
          </cell>
          <cell r="AT1295">
            <v>0</v>
          </cell>
          <cell r="AU1295">
            <v>-54.690359130000616</v>
          </cell>
          <cell r="AV1295">
            <v>0</v>
          </cell>
          <cell r="AW1295">
            <v>0</v>
          </cell>
          <cell r="AX1295">
            <v>-8.7517058099992937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-23.901797049999004</v>
          </cell>
          <cell r="BF1295">
            <v>0</v>
          </cell>
          <cell r="BG1295">
            <v>0</v>
          </cell>
          <cell r="BH1295">
            <v>-39</v>
          </cell>
          <cell r="BI1295">
            <v>0</v>
          </cell>
          <cell r="BJ1295">
            <v>0</v>
          </cell>
          <cell r="BK1295">
            <v>0</v>
          </cell>
          <cell r="BL1295">
            <v>15.098202949999177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84.700646119992598</v>
          </cell>
          <cell r="BS1295">
            <v>0</v>
          </cell>
          <cell r="BT1295">
            <v>0</v>
          </cell>
          <cell r="BU1295">
            <v>20.733636230000229</v>
          </cell>
          <cell r="BV1295">
            <v>94.390850820000196</v>
          </cell>
          <cell r="BW1295">
            <v>-111.41570502000104</v>
          </cell>
          <cell r="BX1295">
            <v>117</v>
          </cell>
          <cell r="BY1295">
            <v>0</v>
          </cell>
          <cell r="BZ1295">
            <v>0</v>
          </cell>
          <cell r="CA1295">
            <v>0</v>
          </cell>
          <cell r="CB1295">
            <v>-36.008135910000419</v>
          </cell>
          <cell r="CC1295">
            <v>0</v>
          </cell>
          <cell r="CD1295">
            <v>0</v>
          </cell>
          <cell r="CE1295">
            <v>-267.626333659995</v>
          </cell>
          <cell r="CF1295">
            <v>15.174008739999408</v>
          </cell>
          <cell r="CG1295">
            <v>52.915523449999455</v>
          </cell>
          <cell r="CH1295">
            <v>-36.605264029999489</v>
          </cell>
          <cell r="CI1295">
            <v>-98.800024369998027</v>
          </cell>
          <cell r="CJ1295">
            <v>98.814179879999756</v>
          </cell>
          <cell r="CK1295">
            <v>18.369910819999859</v>
          </cell>
          <cell r="CL1295">
            <v>-205.85436628999923</v>
          </cell>
          <cell r="CM1295">
            <v>0</v>
          </cell>
          <cell r="CN1295">
            <v>0</v>
          </cell>
          <cell r="CO1295">
            <v>-78.510517099995923</v>
          </cell>
          <cell r="CP1295">
            <v>13.876601899999514</v>
          </cell>
          <cell r="CQ1295">
            <v>-47.006386659999407</v>
          </cell>
          <cell r="CR1295">
            <v>-172.09072474998538</v>
          </cell>
          <cell r="CS1295">
            <v>-23.577989300001718</v>
          </cell>
          <cell r="CT1295">
            <v>-70.66730028999973</v>
          </cell>
          <cell r="CU1295">
            <v>-41.91781452000032</v>
          </cell>
          <cell r="CV1295">
            <v>-57.29194976999861</v>
          </cell>
          <cell r="CW1295">
            <v>13.832503689999612</v>
          </cell>
          <cell r="CX1295">
            <v>91.947540139999546</v>
          </cell>
          <cell r="CY1295">
            <v>-13.29301950000081</v>
          </cell>
          <cell r="CZ1295">
            <v>-4.4630868000003829</v>
          </cell>
          <cell r="DA1295">
            <v>-0.52842944000076386</v>
          </cell>
          <cell r="DB1295">
            <v>-26.548262439999235</v>
          </cell>
          <cell r="DC1295">
            <v>-1.2379462499993679</v>
          </cell>
          <cell r="DD1295">
            <v>-38.344970270003614</v>
          </cell>
          <cell r="DE1295">
            <v>391.53968475999136</v>
          </cell>
          <cell r="DF1295">
            <v>55.766099910002595</v>
          </cell>
          <cell r="DG1295">
            <v>-77.969496799999433</v>
          </cell>
          <cell r="DH1295">
            <v>-110.98763179000071</v>
          </cell>
          <cell r="DI1295">
            <v>155.60617606999858</v>
          </cell>
          <cell r="DJ1295">
            <v>74.351550610000231</v>
          </cell>
          <cell r="DK1295">
            <v>56.118875809998826</v>
          </cell>
          <cell r="DL1295">
            <v>0</v>
          </cell>
          <cell r="DM1295">
            <v>16.058831510000346</v>
          </cell>
          <cell r="DN1295">
            <v>75.393407849998766</v>
          </cell>
          <cell r="DO1295">
            <v>332.04246078000142</v>
          </cell>
          <cell r="DP1295">
            <v>3.4100862199993571</v>
          </cell>
          <cell r="DQ1295">
            <v>-188.25067540999953</v>
          </cell>
          <cell r="DR1295">
            <v>271.5959310799808</v>
          </cell>
          <cell r="DS1295">
            <v>65.822872839997217</v>
          </cell>
          <cell r="DT1295">
            <v>46.260932160000266</v>
          </cell>
          <cell r="DU1295">
            <v>32.934238029999506</v>
          </cell>
          <cell r="DV1295">
            <v>-116.67648104</v>
          </cell>
          <cell r="DW1295">
            <v>-30.860860719999437</v>
          </cell>
          <cell r="DX1295">
            <v>47.669939319998775</v>
          </cell>
          <cell r="DY1295">
            <v>53.872884559999875</v>
          </cell>
          <cell r="DZ1295">
            <v>-1.9953035000007731</v>
          </cell>
          <cell r="EA1295">
            <v>-38.73903534999954</v>
          </cell>
          <cell r="EB1295">
            <v>138.50941404000332</v>
          </cell>
          <cell r="EC1295">
            <v>29.761945329999435</v>
          </cell>
          <cell r="ED1295">
            <v>45.035385409995797</v>
          </cell>
          <cell r="EE1295">
            <v>557.36867345999053</v>
          </cell>
          <cell r="EF1295">
            <v>0</v>
          </cell>
          <cell r="EG1295">
            <v>5.7336113000001205</v>
          </cell>
          <cell r="EH1295">
            <v>49.951715520001017</v>
          </cell>
          <cell r="EI1295">
            <v>98.266645129998324</v>
          </cell>
          <cell r="EJ1295">
            <v>15.435250870000345</v>
          </cell>
          <cell r="EK1295">
            <v>247.41671933999987</v>
          </cell>
          <cell r="EL1295">
            <v>1.3235249700001077</v>
          </cell>
          <cell r="EM1295">
            <v>27.294243610000194</v>
          </cell>
          <cell r="EN1295">
            <v>38.937541520000195</v>
          </cell>
          <cell r="EO1295">
            <v>73.009421200000361</v>
          </cell>
          <cell r="EP1295">
            <v>0</v>
          </cell>
          <cell r="EQ1295">
            <v>0</v>
          </cell>
          <cell r="ER1295">
            <v>-58.911336849996587</v>
          </cell>
          <cell r="ES1295">
            <v>0</v>
          </cell>
          <cell r="ET1295">
            <v>0.53099061000011716</v>
          </cell>
          <cell r="EU1295">
            <v>121.88398604000122</v>
          </cell>
          <cell r="EV1295">
            <v>-83.013518249998924</v>
          </cell>
          <cell r="EW1295">
            <v>44.38888218000011</v>
          </cell>
          <cell r="EX1295">
            <v>-108.67113777000031</v>
          </cell>
          <cell r="EY1295">
            <v>-75.690499260000252</v>
          </cell>
          <cell r="EZ1295">
            <v>29.384514710000076</v>
          </cell>
          <cell r="FA1295">
            <v>-9.263108629999806</v>
          </cell>
          <cell r="FB1295">
            <v>21.538553520002097</v>
          </cell>
          <cell r="FC1295">
            <v>0</v>
          </cell>
          <cell r="FD1295">
            <v>0</v>
          </cell>
          <cell r="FE1295">
            <v>17.308369349993882</v>
          </cell>
          <cell r="FF1295">
            <v>-29.898176709997642</v>
          </cell>
          <cell r="FG1295">
            <v>-49.636645620000309</v>
          </cell>
          <cell r="FH1295">
            <v>62.770649709998906</v>
          </cell>
          <cell r="FI1295">
            <v>11.440335729999788</v>
          </cell>
          <cell r="FJ1295">
            <v>132.70103798999935</v>
          </cell>
          <cell r="FK1295">
            <v>27.86327461000019</v>
          </cell>
          <cell r="FL1295">
            <v>24.452866550000181</v>
          </cell>
          <cell r="FM1295">
            <v>-26.048643980000634</v>
          </cell>
          <cell r="FN1295">
            <v>-68.172603239999262</v>
          </cell>
          <cell r="FO1295">
            <v>-68.163725690001229</v>
          </cell>
          <cell r="FP1295">
            <v>0</v>
          </cell>
          <cell r="FQ1295">
            <v>0</v>
          </cell>
          <cell r="FR1295">
            <v>-14.651307340012863</v>
          </cell>
          <cell r="FS1295">
            <v>77.354094520000217</v>
          </cell>
          <cell r="FT1295">
            <v>11.311888579999504</v>
          </cell>
          <cell r="FU1295">
            <v>0.29541494000022794</v>
          </cell>
          <cell r="FV1295">
            <v>198.36703769999986</v>
          </cell>
          <cell r="FW1295">
            <v>13.218532800000503</v>
          </cell>
          <cell r="FX1295">
            <v>-78.49457497000094</v>
          </cell>
          <cell r="FY1295">
            <v>69.649318589998984</v>
          </cell>
          <cell r="FZ1295">
            <v>26.813785230000576</v>
          </cell>
          <cell r="GA1295">
            <v>-107.20126952000101</v>
          </cell>
          <cell r="GB1295">
            <v>-225.96553520999987</v>
          </cell>
          <cell r="GC1295">
            <v>0</v>
          </cell>
          <cell r="GD1295">
            <v>0</v>
          </cell>
          <cell r="GE1295">
            <v>308.11106158001348</v>
          </cell>
          <cell r="GF1295">
            <v>0</v>
          </cell>
          <cell r="GG1295">
            <v>69.013458379999975</v>
          </cell>
          <cell r="GH1295">
            <v>-7.7923801999995703</v>
          </cell>
          <cell r="GI1295">
            <v>14.081319469999471</v>
          </cell>
          <cell r="GJ1295">
            <v>-119.50649635999889</v>
          </cell>
          <cell r="GK1295">
            <v>190.85635796000133</v>
          </cell>
          <cell r="GL1295">
            <v>5.2134335799992186</v>
          </cell>
          <cell r="GM1295">
            <v>-83.330896790000224</v>
          </cell>
          <cell r="GN1295">
            <v>98.793053010000222</v>
          </cell>
          <cell r="GO1295">
            <v>140.78321253000104</v>
          </cell>
          <cell r="GP1295">
            <v>0</v>
          </cell>
          <cell r="GQ1295">
            <v>0</v>
          </cell>
          <cell r="GR1295">
            <v>-62.833345910010394</v>
          </cell>
          <cell r="GS1295">
            <v>0</v>
          </cell>
          <cell r="GT1295">
            <v>-68.814886529999967</v>
          </cell>
          <cell r="GU1295">
            <v>71.712068639998506</v>
          </cell>
          <cell r="GV1295">
            <v>-19.57216814000185</v>
          </cell>
          <cell r="GW1295">
            <v>12.127386950000982</v>
          </cell>
          <cell r="GX1295">
            <v>-13.754148069999246</v>
          </cell>
          <cell r="GY1295">
            <v>0</v>
          </cell>
          <cell r="GZ1295">
            <v>0</v>
          </cell>
          <cell r="HA1295">
            <v>0</v>
          </cell>
          <cell r="HB1295">
            <v>-44.531598760000634</v>
          </cell>
          <cell r="HC1295">
            <v>0</v>
          </cell>
          <cell r="HD1295">
            <v>0</v>
          </cell>
          <cell r="HE1295">
            <v>80.811554340005387</v>
          </cell>
          <cell r="HF1295">
            <v>0</v>
          </cell>
          <cell r="HG1295">
            <v>41.557685289999426</v>
          </cell>
          <cell r="HH1295">
            <v>-66.056085279999934</v>
          </cell>
          <cell r="HI1295">
            <v>61.996873579999374</v>
          </cell>
          <cell r="HJ1295">
            <v>-30.562581059999502</v>
          </cell>
          <cell r="HK1295">
            <v>-2.3754767399996126</v>
          </cell>
          <cell r="HL1295">
            <v>0</v>
          </cell>
          <cell r="HM1295">
            <v>0</v>
          </cell>
          <cell r="HN1295">
            <v>-1.4296982599998955</v>
          </cell>
          <cell r="HO1295">
            <v>77.680836809999164</v>
          </cell>
          <cell r="HP1295">
            <v>0</v>
          </cell>
          <cell r="HQ1295">
            <v>0</v>
          </cell>
          <cell r="HR1295">
            <v>-226.80036927000037</v>
          </cell>
          <cell r="HS1295">
            <v>0</v>
          </cell>
          <cell r="HT1295">
            <v>-80.530097599999863</v>
          </cell>
          <cell r="HU1295">
            <v>-58.301978980000058</v>
          </cell>
          <cell r="HV1295">
            <v>-20.402307220000694</v>
          </cell>
          <cell r="HW1295">
            <v>-106.40131330000077</v>
          </cell>
          <cell r="HX1295">
            <v>38.835327830000097</v>
          </cell>
          <cell r="HY1295">
            <v>0</v>
          </cell>
          <cell r="HZ1295">
            <v>0</v>
          </cell>
          <cell r="IA1295">
            <v>0</v>
          </cell>
          <cell r="IB1295">
            <v>0</v>
          </cell>
          <cell r="IC1295">
            <v>0</v>
          </cell>
          <cell r="ID1295">
            <v>0</v>
          </cell>
          <cell r="IE1295">
            <v>65.819744409993291</v>
          </cell>
          <cell r="IF1295">
            <v>0</v>
          </cell>
          <cell r="IG1295">
            <v>-39.519925529999455</v>
          </cell>
          <cell r="IH1295">
            <v>-107.06252131999918</v>
          </cell>
          <cell r="II1295">
            <v>30.177788349998082</v>
          </cell>
          <cell r="IJ1295">
            <v>145.97559723999984</v>
          </cell>
          <cell r="IK1295">
            <v>36.248805669998546</v>
          </cell>
          <cell r="IL1295">
            <v>0</v>
          </cell>
          <cell r="IM1295">
            <v>0</v>
          </cell>
          <cell r="IN1295">
            <v>0</v>
          </cell>
          <cell r="IO1295">
            <v>0</v>
          </cell>
          <cell r="IP1295">
            <v>0</v>
          </cell>
          <cell r="IQ1295">
            <v>0</v>
          </cell>
          <cell r="IR1295">
            <v>4.3480562300101155</v>
          </cell>
          <cell r="IS1295">
            <v>0</v>
          </cell>
          <cell r="IT1295">
            <v>-4.8420150000310969E-2</v>
          </cell>
          <cell r="IU1295">
            <v>-101.06874964999952</v>
          </cell>
          <cell r="IV1295">
            <v>-21.738125099998797</v>
          </cell>
          <cell r="IW1295">
            <v>89.23228564999954</v>
          </cell>
          <cell r="IX1295">
            <v>37.971065480001926</v>
          </cell>
          <cell r="IY1295">
            <v>0</v>
          </cell>
          <cell r="IZ1295">
            <v>0</v>
          </cell>
          <cell r="JA1295">
            <v>0</v>
          </cell>
          <cell r="JB1295">
            <v>0</v>
          </cell>
          <cell r="JC1295">
            <v>0</v>
          </cell>
          <cell r="JD1295">
            <v>0</v>
          </cell>
          <cell r="JE1295">
            <v>-72.272687429998768</v>
          </cell>
          <cell r="JF1295">
            <v>0</v>
          </cell>
          <cell r="JG1295">
            <v>-1.3028101099998821</v>
          </cell>
          <cell r="JH1295">
            <v>-90.814276449999852</v>
          </cell>
          <cell r="JI1295">
            <v>48.555816910000431</v>
          </cell>
          <cell r="JJ1295">
            <v>8.3299623800003246</v>
          </cell>
          <cell r="JK1295">
            <v>-37.041380160000699</v>
          </cell>
          <cell r="JL1295">
            <v>0</v>
          </cell>
          <cell r="JM1295">
            <v>0</v>
          </cell>
          <cell r="JN1295">
            <v>0</v>
          </cell>
          <cell r="JO1295">
            <v>0</v>
          </cell>
          <cell r="JP1295">
            <v>0</v>
          </cell>
          <cell r="JQ1295">
            <v>0</v>
          </cell>
        </row>
        <row r="1296">
          <cell r="D1296" t="str">
            <v>WD_.EX.WYE._.REP.High Plains</v>
          </cell>
          <cell r="F1296">
            <v>0</v>
          </cell>
          <cell r="G1296">
            <v>0</v>
          </cell>
          <cell r="H1296">
            <v>-9.4874570000683889E-2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-169.16781185998116</v>
          </cell>
          <cell r="S1296">
            <v>0</v>
          </cell>
          <cell r="T1296">
            <v>0</v>
          </cell>
          <cell r="U1296">
            <v>-166.53208289000031</v>
          </cell>
          <cell r="V1296">
            <v>-112.61551702000361</v>
          </cell>
          <cell r="W1296">
            <v>107.07612054000128</v>
          </cell>
          <cell r="X1296">
            <v>0</v>
          </cell>
          <cell r="Y1296">
            <v>0</v>
          </cell>
          <cell r="Z1296">
            <v>0</v>
          </cell>
          <cell r="AA1296">
            <v>10.310685360000207</v>
          </cell>
          <cell r="AB1296">
            <v>-7.4070178500041948</v>
          </cell>
          <cell r="AC1296">
            <v>0</v>
          </cell>
          <cell r="AD1296">
            <v>0</v>
          </cell>
          <cell r="AE1296">
            <v>-430.29309844993986</v>
          </cell>
          <cell r="AF1296">
            <v>0</v>
          </cell>
          <cell r="AG1296">
            <v>0</v>
          </cell>
          <cell r="AH1296">
            <v>-249.85594616000162</v>
          </cell>
          <cell r="AI1296">
            <v>22.265795870000147</v>
          </cell>
          <cell r="AJ1296">
            <v>-107.64778024000043</v>
          </cell>
          <cell r="AK1296">
            <v>-2.6109678399989207</v>
          </cell>
          <cell r="AL1296">
            <v>0</v>
          </cell>
          <cell r="AM1296">
            <v>-99</v>
          </cell>
          <cell r="AN1296">
            <v>-78.819839330000832</v>
          </cell>
          <cell r="AO1296">
            <v>85.375639250007225</v>
          </cell>
          <cell r="AP1296">
            <v>0</v>
          </cell>
          <cell r="AQ1296">
            <v>0</v>
          </cell>
          <cell r="AR1296">
            <v>-246.92352253000718</v>
          </cell>
          <cell r="AS1296">
            <v>0</v>
          </cell>
          <cell r="AT1296">
            <v>0</v>
          </cell>
          <cell r="AU1296">
            <v>-83.962288059999992</v>
          </cell>
          <cell r="AV1296">
            <v>0</v>
          </cell>
          <cell r="AW1296">
            <v>0</v>
          </cell>
          <cell r="AX1296">
            <v>-162.96123446999991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-499.78691488993354</v>
          </cell>
          <cell r="BS1296">
            <v>0</v>
          </cell>
          <cell r="BT1296">
            <v>0</v>
          </cell>
          <cell r="BU1296">
            <v>-42.702020529999572</v>
          </cell>
          <cell r="BV1296">
            <v>29.817291980005393</v>
          </cell>
          <cell r="BW1296">
            <v>-396.9345187100007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-89.967667630000506</v>
          </cell>
          <cell r="CC1296">
            <v>0</v>
          </cell>
          <cell r="CD1296">
            <v>0</v>
          </cell>
          <cell r="CE1296">
            <v>311.16252090001944</v>
          </cell>
          <cell r="CF1296">
            <v>289.83155753999745</v>
          </cell>
          <cell r="CG1296">
            <v>164.13336247999541</v>
          </cell>
          <cell r="CH1296">
            <v>-327.84499218000201</v>
          </cell>
          <cell r="CI1296">
            <v>-242.95412815000236</v>
          </cell>
          <cell r="CJ1296">
            <v>-32.412957910000841</v>
          </cell>
          <cell r="CK1296">
            <v>136.52656898999339</v>
          </cell>
          <cell r="CL1296">
            <v>-29.569530260007014</v>
          </cell>
          <cell r="CM1296">
            <v>0</v>
          </cell>
          <cell r="CN1296">
            <v>-0.82587716999842087</v>
          </cell>
          <cell r="CO1296">
            <v>61.453452900008415</v>
          </cell>
          <cell r="CP1296">
            <v>114.34673699999985</v>
          </cell>
          <cell r="CQ1296">
            <v>178.4783276599992</v>
          </cell>
          <cell r="CR1296">
            <v>82.050795780029148</v>
          </cell>
          <cell r="CS1296">
            <v>-595.27964737000002</v>
          </cell>
          <cell r="CT1296">
            <v>49.10013741000148</v>
          </cell>
          <cell r="CU1296">
            <v>-182.3566013899981</v>
          </cell>
          <cell r="CV1296">
            <v>155.22862397000063</v>
          </cell>
          <cell r="CW1296">
            <v>-64.364047469996876</v>
          </cell>
          <cell r="CX1296">
            <v>-39.487755469999684</v>
          </cell>
          <cell r="CY1296">
            <v>284.09261725000397</v>
          </cell>
          <cell r="CZ1296">
            <v>198</v>
          </cell>
          <cell r="DA1296">
            <v>-98.631205029996636</v>
          </cell>
          <cell r="DB1296">
            <v>268.69324265998875</v>
          </cell>
          <cell r="DC1296">
            <v>-3.6522808600020653</v>
          </cell>
          <cell r="DD1296">
            <v>110.70771208000951</v>
          </cell>
          <cell r="DE1296">
            <v>96.201804979995359</v>
          </cell>
          <cell r="DF1296">
            <v>-159.35386071000539</v>
          </cell>
          <cell r="DG1296">
            <v>290.02853123999739</v>
          </cell>
          <cell r="DH1296">
            <v>-256.11648531000174</v>
          </cell>
          <cell r="DI1296">
            <v>-79.342291119992296</v>
          </cell>
          <cell r="DJ1296">
            <v>-181.11129466999773</v>
          </cell>
          <cell r="DK1296">
            <v>-103.194413969999</v>
          </cell>
          <cell r="DL1296">
            <v>0</v>
          </cell>
          <cell r="DM1296">
            <v>94.595743549998588</v>
          </cell>
          <cell r="DN1296">
            <v>0</v>
          </cell>
          <cell r="DO1296">
            <v>586.35786085999644</v>
          </cell>
          <cell r="DP1296">
            <v>-93.430761060000805</v>
          </cell>
          <cell r="DQ1296">
            <v>-2.2312238300000899</v>
          </cell>
          <cell r="DR1296">
            <v>-511.40385330002755</v>
          </cell>
          <cell r="DS1296">
            <v>-73.10004071000003</v>
          </cell>
          <cell r="DT1296">
            <v>291.69156653000027</v>
          </cell>
          <cell r="DU1296">
            <v>177.78114175000155</v>
          </cell>
          <cell r="DV1296">
            <v>-165.3801759199996</v>
          </cell>
          <cell r="DW1296">
            <v>-108.80668592999791</v>
          </cell>
          <cell r="DX1296">
            <v>66.991788510000333</v>
          </cell>
          <cell r="DY1296">
            <v>0</v>
          </cell>
          <cell r="DZ1296">
            <v>-97.423871949999011</v>
          </cell>
          <cell r="EA1296">
            <v>0</v>
          </cell>
          <cell r="EB1296">
            <v>-594.94917303001421</v>
          </cell>
          <cell r="EC1296">
            <v>86.671406120000029</v>
          </cell>
          <cell r="ED1296">
            <v>-94.87980866998987</v>
          </cell>
          <cell r="EE1296">
            <v>-357.97090676001972</v>
          </cell>
          <cell r="EF1296">
            <v>0</v>
          </cell>
          <cell r="EG1296">
            <v>-209.75041063000026</v>
          </cell>
          <cell r="EH1296">
            <v>-122.86865352000677</v>
          </cell>
          <cell r="EI1296">
            <v>386.19161179000366</v>
          </cell>
          <cell r="EJ1296">
            <v>-611.66542825000215</v>
          </cell>
          <cell r="EK1296">
            <v>14.847628019993863</v>
          </cell>
          <cell r="EL1296">
            <v>-32.403104040000471</v>
          </cell>
          <cell r="EM1296">
            <v>-99</v>
          </cell>
          <cell r="EN1296">
            <v>99.043281879999995</v>
          </cell>
          <cell r="EO1296">
            <v>217.6341679899997</v>
          </cell>
          <cell r="EP1296">
            <v>0</v>
          </cell>
          <cell r="EQ1296">
            <v>0</v>
          </cell>
          <cell r="ER1296">
            <v>512.57016081997426</v>
          </cell>
          <cell r="ES1296">
            <v>0</v>
          </cell>
          <cell r="ET1296">
            <v>213.59350919999997</v>
          </cell>
          <cell r="EU1296">
            <v>252.45921354000166</v>
          </cell>
          <cell r="EV1296">
            <v>234.98928849000367</v>
          </cell>
          <cell r="EW1296">
            <v>279.63547367000865</v>
          </cell>
          <cell r="EX1296">
            <v>-68.053692490000685</v>
          </cell>
          <cell r="EY1296">
            <v>24.924501759996929</v>
          </cell>
          <cell r="EZ1296">
            <v>-155.22323261000201</v>
          </cell>
          <cell r="FA1296">
            <v>45.573447390004731</v>
          </cell>
          <cell r="FB1296">
            <v>-315.32834813000227</v>
          </cell>
          <cell r="FC1296">
            <v>0</v>
          </cell>
          <cell r="FD1296">
            <v>0</v>
          </cell>
          <cell r="FE1296">
            <v>206.92855916998815</v>
          </cell>
          <cell r="FF1296">
            <v>0</v>
          </cell>
          <cell r="FG1296">
            <v>47.617821119998553</v>
          </cell>
          <cell r="FH1296">
            <v>-467.86097995999808</v>
          </cell>
          <cell r="FI1296">
            <v>196.51923507000902</v>
          </cell>
          <cell r="FJ1296">
            <v>421.98413079999591</v>
          </cell>
          <cell r="FK1296">
            <v>78.662398929998744</v>
          </cell>
          <cell r="FL1296">
            <v>-171.82141937000779</v>
          </cell>
          <cell r="FM1296">
            <v>-6.5427584299941373</v>
          </cell>
          <cell r="FN1296">
            <v>30.697286750004423</v>
          </cell>
          <cell r="FO1296">
            <v>77.672844259999692</v>
          </cell>
          <cell r="FP1296">
            <v>0</v>
          </cell>
          <cell r="FQ1296">
            <v>0</v>
          </cell>
          <cell r="FR1296">
            <v>804.50775043998146</v>
          </cell>
          <cell r="FS1296">
            <v>96.23915519000002</v>
          </cell>
          <cell r="FT1296">
            <v>-57.578915599999164</v>
          </cell>
          <cell r="FU1296">
            <v>260.99889409999741</v>
          </cell>
          <cell r="FV1296">
            <v>-111.72170136999921</v>
          </cell>
          <cell r="FW1296">
            <v>444.2736723099988</v>
          </cell>
          <cell r="FX1296">
            <v>619.24837737999769</v>
          </cell>
          <cell r="FY1296">
            <v>-31.153956310001377</v>
          </cell>
          <cell r="FZ1296">
            <v>-98.881777239999792</v>
          </cell>
          <cell r="GA1296">
            <v>1.2317859499999031</v>
          </cell>
          <cell r="GB1296">
            <v>-318.14778397001646</v>
          </cell>
          <cell r="GC1296">
            <v>0</v>
          </cell>
          <cell r="GD1296">
            <v>0</v>
          </cell>
          <cell r="GE1296">
            <v>610.45868206990417</v>
          </cell>
          <cell r="GF1296">
            <v>0</v>
          </cell>
          <cell r="GG1296">
            <v>-53.761186680003448</v>
          </cell>
          <cell r="GH1296">
            <v>735.0466206899946</v>
          </cell>
          <cell r="GI1296">
            <v>239.58774524000182</v>
          </cell>
          <cell r="GJ1296">
            <v>-116.45581914999639</v>
          </cell>
          <cell r="GK1296">
            <v>-181.78112713999144</v>
          </cell>
          <cell r="GL1296">
            <v>97.462909920002858</v>
          </cell>
          <cell r="GM1296">
            <v>99.061350179999863</v>
          </cell>
          <cell r="GN1296">
            <v>-4.3281879999994999E-2</v>
          </cell>
          <cell r="GO1296">
            <v>-208.6585291099982</v>
          </cell>
          <cell r="GP1296">
            <v>0</v>
          </cell>
          <cell r="GQ1296">
            <v>0</v>
          </cell>
          <cell r="GR1296">
            <v>-317.374071510043</v>
          </cell>
          <cell r="GS1296">
            <v>0</v>
          </cell>
          <cell r="GT1296">
            <v>0</v>
          </cell>
          <cell r="GU1296">
            <v>174.73671495999952</v>
          </cell>
          <cell r="GV1296">
            <v>-401.13858198000526</v>
          </cell>
          <cell r="GW1296">
            <v>142.41390562000015</v>
          </cell>
          <cell r="GX1296">
            <v>-149.7348979099952</v>
          </cell>
          <cell r="GY1296">
            <v>0</v>
          </cell>
          <cell r="GZ1296">
            <v>0</v>
          </cell>
          <cell r="HA1296">
            <v>0</v>
          </cell>
          <cell r="HB1296">
            <v>-83.65121220000583</v>
          </cell>
          <cell r="HC1296">
            <v>0</v>
          </cell>
          <cell r="HD1296">
            <v>0</v>
          </cell>
          <cell r="HE1296">
            <v>-25.451937609934248</v>
          </cell>
          <cell r="HF1296">
            <v>0</v>
          </cell>
          <cell r="HG1296">
            <v>97.192526430000726</v>
          </cell>
          <cell r="HH1296">
            <v>198.63225497999883</v>
          </cell>
          <cell r="HI1296">
            <v>-278.84774796999409</v>
          </cell>
          <cell r="HJ1296">
            <v>74.518272940000315</v>
          </cell>
          <cell r="HK1296">
            <v>-98.495770729998185</v>
          </cell>
          <cell r="HL1296">
            <v>0</v>
          </cell>
          <cell r="HM1296">
            <v>0</v>
          </cell>
          <cell r="HN1296">
            <v>-70.539749370000209</v>
          </cell>
          <cell r="HO1296">
            <v>52.088276110000152</v>
          </cell>
          <cell r="HP1296">
            <v>0</v>
          </cell>
          <cell r="HQ1296">
            <v>0</v>
          </cell>
          <cell r="HR1296">
            <v>-595.8042791300104</v>
          </cell>
          <cell r="HS1296">
            <v>0</v>
          </cell>
          <cell r="HT1296">
            <v>289.53439197000262</v>
          </cell>
          <cell r="HU1296">
            <v>-125.17235125000298</v>
          </cell>
          <cell r="HV1296">
            <v>-82.04790058999788</v>
          </cell>
          <cell r="HW1296">
            <v>-683.04221355999834</v>
          </cell>
          <cell r="HX1296">
            <v>4.9237943000007363</v>
          </cell>
          <cell r="HY1296">
            <v>0</v>
          </cell>
          <cell r="HZ1296">
            <v>0</v>
          </cell>
          <cell r="IA1296">
            <v>0</v>
          </cell>
          <cell r="IB1296">
            <v>0</v>
          </cell>
          <cell r="IC1296">
            <v>0</v>
          </cell>
          <cell r="ID1296">
            <v>0</v>
          </cell>
          <cell r="IE1296">
            <v>-511.46822586993221</v>
          </cell>
          <cell r="IF1296">
            <v>0</v>
          </cell>
          <cell r="IG1296">
            <v>105.75932362000458</v>
          </cell>
          <cell r="IH1296">
            <v>-27.707992920004472</v>
          </cell>
          <cell r="II1296">
            <v>-135.68847566999466</v>
          </cell>
          <cell r="IJ1296">
            <v>-175.43092554000032</v>
          </cell>
          <cell r="IK1296">
            <v>-278.40015535999555</v>
          </cell>
          <cell r="IL1296">
            <v>0</v>
          </cell>
          <cell r="IM1296">
            <v>0</v>
          </cell>
          <cell r="IN1296">
            <v>0</v>
          </cell>
          <cell r="IO1296">
            <v>0</v>
          </cell>
          <cell r="IP1296">
            <v>0</v>
          </cell>
          <cell r="IQ1296">
            <v>0</v>
          </cell>
          <cell r="IR1296">
            <v>-65.065488260006532</v>
          </cell>
          <cell r="IS1296">
            <v>0</v>
          </cell>
          <cell r="IT1296">
            <v>71.848353500001394</v>
          </cell>
          <cell r="IU1296">
            <v>483.26471966000827</v>
          </cell>
          <cell r="IV1296">
            <v>-234.70086070999969</v>
          </cell>
          <cell r="IW1296">
            <v>-187.47770070999832</v>
          </cell>
          <cell r="IX1296">
            <v>-198.00000000000364</v>
          </cell>
          <cell r="IY1296">
            <v>0</v>
          </cell>
          <cell r="IZ1296">
            <v>0</v>
          </cell>
          <cell r="JA1296">
            <v>0</v>
          </cell>
          <cell r="JB1296">
            <v>0</v>
          </cell>
          <cell r="JC1296">
            <v>0</v>
          </cell>
          <cell r="JD1296">
            <v>0</v>
          </cell>
          <cell r="JE1296">
            <v>1109.4652747499058</v>
          </cell>
          <cell r="JF1296">
            <v>0</v>
          </cell>
          <cell r="JG1296">
            <v>87.167203740002151</v>
          </cell>
          <cell r="JH1296">
            <v>368.32792454001174</v>
          </cell>
          <cell r="JI1296">
            <v>159.97960298000544</v>
          </cell>
          <cell r="JJ1296">
            <v>455.68608256999141</v>
          </cell>
          <cell r="JK1296">
            <v>38.304460920004203</v>
          </cell>
          <cell r="JL1296">
            <v>0</v>
          </cell>
          <cell r="JM1296">
            <v>0</v>
          </cell>
          <cell r="JN1296">
            <v>0</v>
          </cell>
          <cell r="JO1296">
            <v>0</v>
          </cell>
          <cell r="JP1296">
            <v>0</v>
          </cell>
          <cell r="JQ1296">
            <v>0</v>
          </cell>
        </row>
        <row r="1297">
          <cell r="D1297" t="str">
            <v>WD_.EX.WYE._.REP.McFadden Ridge 1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-179.5374244400009</v>
          </cell>
          <cell r="S1297">
            <v>0</v>
          </cell>
          <cell r="T1297">
            <v>-28.5</v>
          </cell>
          <cell r="U1297">
            <v>-17.862208680002368</v>
          </cell>
          <cell r="V1297">
            <v>-60.077568989998326</v>
          </cell>
          <cell r="W1297">
            <v>-27.862973159999456</v>
          </cell>
          <cell r="X1297">
            <v>0</v>
          </cell>
          <cell r="Y1297">
            <v>0</v>
          </cell>
          <cell r="Z1297">
            <v>0</v>
          </cell>
          <cell r="AA1297">
            <v>-16.295536700000412</v>
          </cell>
          <cell r="AB1297">
            <v>-28.939136910001253</v>
          </cell>
          <cell r="AC1297">
            <v>0</v>
          </cell>
          <cell r="AD1297">
            <v>0</v>
          </cell>
          <cell r="AE1297">
            <v>-46.14413248001074</v>
          </cell>
          <cell r="AF1297">
            <v>0</v>
          </cell>
          <cell r="AG1297">
            <v>0</v>
          </cell>
          <cell r="AH1297">
            <v>-4.526853690002099</v>
          </cell>
          <cell r="AI1297">
            <v>33.930644639998718</v>
          </cell>
          <cell r="AJ1297">
            <v>-23.476791430000958</v>
          </cell>
          <cell r="AK1297">
            <v>-28.499999999996362</v>
          </cell>
          <cell r="AL1297">
            <v>0</v>
          </cell>
          <cell r="AM1297">
            <v>0</v>
          </cell>
          <cell r="AN1297">
            <v>4.1127902400003222</v>
          </cell>
          <cell r="AO1297">
            <v>-27.683922239997628</v>
          </cell>
          <cell r="AP1297">
            <v>0</v>
          </cell>
          <cell r="AQ1297">
            <v>0</v>
          </cell>
          <cell r="AR1297">
            <v>-105.68972337001469</v>
          </cell>
          <cell r="AS1297">
            <v>0</v>
          </cell>
          <cell r="AT1297">
            <v>0</v>
          </cell>
          <cell r="AU1297">
            <v>-30.753950389997044</v>
          </cell>
          <cell r="AV1297">
            <v>0</v>
          </cell>
          <cell r="AW1297">
            <v>0</v>
          </cell>
          <cell r="AX1297">
            <v>-64.411168750000797</v>
          </cell>
          <cell r="AY1297">
            <v>-10.524604230000477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-28.5</v>
          </cell>
          <cell r="BF1297">
            <v>0</v>
          </cell>
          <cell r="BG1297">
            <v>0</v>
          </cell>
          <cell r="BH1297">
            <v>-28.5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-201.10204813000746</v>
          </cell>
          <cell r="BS1297">
            <v>0</v>
          </cell>
          <cell r="BT1297">
            <v>0</v>
          </cell>
          <cell r="BU1297">
            <v>24.610763629998473</v>
          </cell>
          <cell r="BV1297">
            <v>-24.627112860001944</v>
          </cell>
          <cell r="BW1297">
            <v>-142.5</v>
          </cell>
          <cell r="BX1297">
            <v>-85.499999999999091</v>
          </cell>
          <cell r="BY1297">
            <v>0</v>
          </cell>
          <cell r="BZ1297">
            <v>0</v>
          </cell>
          <cell r="CA1297">
            <v>0</v>
          </cell>
          <cell r="CB1297">
            <v>26.914301099999648</v>
          </cell>
          <cell r="CC1297">
            <v>0</v>
          </cell>
          <cell r="CD1297">
            <v>0</v>
          </cell>
          <cell r="CE1297">
            <v>152.08577808999689</v>
          </cell>
          <cell r="CF1297">
            <v>-29.549755289997847</v>
          </cell>
          <cell r="CG1297">
            <v>-11.30663936000019</v>
          </cell>
          <cell r="CH1297">
            <v>-22.806297699999959</v>
          </cell>
          <cell r="CI1297">
            <v>95.929462879999846</v>
          </cell>
          <cell r="CJ1297">
            <v>71.234206750001249</v>
          </cell>
          <cell r="CK1297">
            <v>160.14881065999998</v>
          </cell>
          <cell r="CL1297">
            <v>122.94544182000027</v>
          </cell>
          <cell r="CM1297">
            <v>-19.825484099998903</v>
          </cell>
          <cell r="CN1297">
            <v>-41.810282729999926</v>
          </cell>
          <cell r="CO1297">
            <v>-134.99452919000214</v>
          </cell>
          <cell r="CP1297">
            <v>-39.573601390000476</v>
          </cell>
          <cell r="CQ1297">
            <v>1.6944457400004467</v>
          </cell>
          <cell r="CR1297">
            <v>-151.28669482000987</v>
          </cell>
          <cell r="CS1297">
            <v>22.541220680001061</v>
          </cell>
          <cell r="CT1297">
            <v>-54.919472119999227</v>
          </cell>
          <cell r="CU1297">
            <v>-61.722071319999486</v>
          </cell>
          <cell r="CV1297">
            <v>105.26287554999999</v>
          </cell>
          <cell r="CW1297">
            <v>-44.747130009999637</v>
          </cell>
          <cell r="CX1297">
            <v>-16.491263530000651</v>
          </cell>
          <cell r="CY1297">
            <v>84.353078069999356</v>
          </cell>
          <cell r="CZ1297">
            <v>-52.169737799999893</v>
          </cell>
          <cell r="DA1297">
            <v>-79.416021549998732</v>
          </cell>
          <cell r="DB1297">
            <v>-88.729068289998395</v>
          </cell>
          <cell r="DC1297">
            <v>-27.520405049998772</v>
          </cell>
          <cell r="DD1297">
            <v>62.271300549999069</v>
          </cell>
          <cell r="DE1297">
            <v>335.05212108998967</v>
          </cell>
          <cell r="DF1297">
            <v>84.555264809998334</v>
          </cell>
          <cell r="DG1297">
            <v>-128.47336169999926</v>
          </cell>
          <cell r="DH1297">
            <v>-68.001002229998448</v>
          </cell>
          <cell r="DI1297">
            <v>-66.339855319999515</v>
          </cell>
          <cell r="DJ1297">
            <v>81.063386690000698</v>
          </cell>
          <cell r="DK1297">
            <v>182.16577799000061</v>
          </cell>
          <cell r="DL1297">
            <v>12.472850659999494</v>
          </cell>
          <cell r="DM1297">
            <v>56.505632729999888</v>
          </cell>
          <cell r="DN1297">
            <v>15.82407910999973</v>
          </cell>
          <cell r="DO1297">
            <v>150.61848360000113</v>
          </cell>
          <cell r="DP1297">
            <v>-84.494804249999106</v>
          </cell>
          <cell r="DQ1297">
            <v>99.155669000001581</v>
          </cell>
          <cell r="DR1297">
            <v>317.3956444899959</v>
          </cell>
          <cell r="DS1297">
            <v>60.842617290001726</v>
          </cell>
          <cell r="DT1297">
            <v>80.899473529999341</v>
          </cell>
          <cell r="DU1297">
            <v>-28.97541111999999</v>
          </cell>
          <cell r="DV1297">
            <v>29.090582179999728</v>
          </cell>
          <cell r="DW1297">
            <v>11.674549259999367</v>
          </cell>
          <cell r="DX1297">
            <v>57.906649759999709</v>
          </cell>
          <cell r="DY1297">
            <v>-54.340538299999935</v>
          </cell>
          <cell r="DZ1297">
            <v>56.7586488500001</v>
          </cell>
          <cell r="EA1297">
            <v>-13.638456300000144</v>
          </cell>
          <cell r="EB1297">
            <v>33.076218829999561</v>
          </cell>
          <cell r="EC1297">
            <v>87.447472390000257</v>
          </cell>
          <cell r="ED1297">
            <v>-3.3461618799992721</v>
          </cell>
          <cell r="EE1297">
            <v>299.37603355001193</v>
          </cell>
          <cell r="EF1297">
            <v>0</v>
          </cell>
          <cell r="EG1297">
            <v>36.967127479998453</v>
          </cell>
          <cell r="EH1297">
            <v>8.4139843800003291</v>
          </cell>
          <cell r="EI1297">
            <v>92.049306489998344</v>
          </cell>
          <cell r="EJ1297">
            <v>-121.33143880999978</v>
          </cell>
          <cell r="EK1297">
            <v>51.370369590000337</v>
          </cell>
          <cell r="EL1297">
            <v>80.665450890000102</v>
          </cell>
          <cell r="EM1297">
            <v>15.845553479998671</v>
          </cell>
          <cell r="EN1297">
            <v>-48.701076349999312</v>
          </cell>
          <cell r="EO1297">
            <v>184.09675640000205</v>
          </cell>
          <cell r="EP1297">
            <v>0</v>
          </cell>
          <cell r="EQ1297">
            <v>0</v>
          </cell>
          <cell r="ER1297">
            <v>-83.906458010009374</v>
          </cell>
          <cell r="ES1297">
            <v>0</v>
          </cell>
          <cell r="ET1297">
            <v>-0.10817421000047034</v>
          </cell>
          <cell r="EU1297">
            <v>-34.414522140000372</v>
          </cell>
          <cell r="EV1297">
            <v>-23.556896009999036</v>
          </cell>
          <cell r="EW1297">
            <v>-31.608208510002441</v>
          </cell>
          <cell r="EX1297">
            <v>-56.317097260000992</v>
          </cell>
          <cell r="EY1297">
            <v>-17.173600699999952</v>
          </cell>
          <cell r="EZ1297">
            <v>7.8395451600008528</v>
          </cell>
          <cell r="FA1297">
            <v>24.800235599998814</v>
          </cell>
          <cell r="FB1297">
            <v>46.632260059997861</v>
          </cell>
          <cell r="FC1297">
            <v>0</v>
          </cell>
          <cell r="FD1297">
            <v>0</v>
          </cell>
          <cell r="FE1297">
            <v>99.77113197001745</v>
          </cell>
          <cell r="FF1297">
            <v>-28.5</v>
          </cell>
          <cell r="FG1297">
            <v>-50.680367919998389</v>
          </cell>
          <cell r="FH1297">
            <v>-2.6471655499990447</v>
          </cell>
          <cell r="FI1297">
            <v>77.187164820000362</v>
          </cell>
          <cell r="FJ1297">
            <v>89.195559589998993</v>
          </cell>
          <cell r="FK1297">
            <v>36.812493139999788</v>
          </cell>
          <cell r="FL1297">
            <v>-43.314621390000866</v>
          </cell>
          <cell r="FM1297">
            <v>0</v>
          </cell>
          <cell r="FN1297">
            <v>-37.798205209999651</v>
          </cell>
          <cell r="FO1297">
            <v>59.516274490000797</v>
          </cell>
          <cell r="FP1297">
            <v>0</v>
          </cell>
          <cell r="FQ1297">
            <v>0</v>
          </cell>
          <cell r="FR1297">
            <v>291.89803095001844</v>
          </cell>
          <cell r="FS1297">
            <v>28.272099750000052</v>
          </cell>
          <cell r="FT1297">
            <v>48.215848879999612</v>
          </cell>
          <cell r="FU1297">
            <v>213.33178926999972</v>
          </cell>
          <cell r="FV1297">
            <v>45.094052980000015</v>
          </cell>
          <cell r="FW1297">
            <v>17.268624239999554</v>
          </cell>
          <cell r="FX1297">
            <v>120.64935791000062</v>
          </cell>
          <cell r="FY1297">
            <v>-28.131820559999142</v>
          </cell>
          <cell r="FZ1297">
            <v>0</v>
          </cell>
          <cell r="GA1297">
            <v>-81.872776759998487</v>
          </cell>
          <cell r="GB1297">
            <v>-70.929144759997143</v>
          </cell>
          <cell r="GC1297">
            <v>0</v>
          </cell>
          <cell r="GD1297">
            <v>0</v>
          </cell>
          <cell r="GE1297">
            <v>111.2647947499936</v>
          </cell>
          <cell r="GF1297">
            <v>0</v>
          </cell>
          <cell r="GG1297">
            <v>-14.35571310999967</v>
          </cell>
          <cell r="GH1297">
            <v>-35.582696959999339</v>
          </cell>
          <cell r="GI1297">
            <v>-74.660897769999792</v>
          </cell>
          <cell r="GJ1297">
            <v>-3.9319082400006664</v>
          </cell>
          <cell r="GK1297">
            <v>189.93542885999886</v>
          </cell>
          <cell r="GL1297">
            <v>28.057504369999151</v>
          </cell>
          <cell r="GM1297">
            <v>-21.857683610001004</v>
          </cell>
          <cell r="GN1297">
            <v>16.55664895999962</v>
          </cell>
          <cell r="GO1297">
            <v>27.104112249997343</v>
          </cell>
          <cell r="GP1297">
            <v>0</v>
          </cell>
          <cell r="GQ1297">
            <v>0</v>
          </cell>
          <cell r="GR1297">
            <v>119.36411419999786</v>
          </cell>
          <cell r="GS1297">
            <v>0</v>
          </cell>
          <cell r="GT1297">
            <v>-50.841611930000909</v>
          </cell>
          <cell r="GU1297">
            <v>133.2865112799991</v>
          </cell>
          <cell r="GV1297">
            <v>37.967241240003204</v>
          </cell>
          <cell r="GW1297">
            <v>-12.034634229999938</v>
          </cell>
          <cell r="GX1297">
            <v>3.0598191199987923</v>
          </cell>
          <cell r="GY1297">
            <v>0</v>
          </cell>
          <cell r="GZ1297">
            <v>0</v>
          </cell>
          <cell r="HA1297">
            <v>0</v>
          </cell>
          <cell r="HB1297">
            <v>7.9267887199985125</v>
          </cell>
          <cell r="HC1297">
            <v>0</v>
          </cell>
          <cell r="HD1297">
            <v>0</v>
          </cell>
          <cell r="HE1297">
            <v>33.482050160004292</v>
          </cell>
          <cell r="HF1297">
            <v>0</v>
          </cell>
          <cell r="HG1297">
            <v>0</v>
          </cell>
          <cell r="HH1297">
            <v>-45.493713359999674</v>
          </cell>
          <cell r="HI1297">
            <v>36.144098490000033</v>
          </cell>
          <cell r="HJ1297">
            <v>-5.0736751000004006</v>
          </cell>
          <cell r="HK1297">
            <v>54.427727959999174</v>
          </cell>
          <cell r="HL1297">
            <v>0</v>
          </cell>
          <cell r="HM1297">
            <v>0</v>
          </cell>
          <cell r="HN1297">
            <v>-21.51749762000054</v>
          </cell>
          <cell r="HO1297">
            <v>14.995109789999333</v>
          </cell>
          <cell r="HP1297">
            <v>0</v>
          </cell>
          <cell r="HQ1297">
            <v>0</v>
          </cell>
          <cell r="HR1297">
            <v>96.302853350003716</v>
          </cell>
          <cell r="HS1297">
            <v>0</v>
          </cell>
          <cell r="HT1297">
            <v>-83.381162960000438</v>
          </cell>
          <cell r="HU1297">
            <v>147.33740883999963</v>
          </cell>
          <cell r="HV1297">
            <v>27.20967161000226</v>
          </cell>
          <cell r="HW1297">
            <v>5.1369358599995394</v>
          </cell>
          <cell r="HX1297">
            <v>0</v>
          </cell>
          <cell r="HY1297">
            <v>0</v>
          </cell>
          <cell r="HZ1297">
            <v>0</v>
          </cell>
          <cell r="IA1297">
            <v>0</v>
          </cell>
          <cell r="IB1297">
            <v>0</v>
          </cell>
          <cell r="IC1297">
            <v>0</v>
          </cell>
          <cell r="ID1297">
            <v>0</v>
          </cell>
          <cell r="IE1297">
            <v>15.322184989985544</v>
          </cell>
          <cell r="IF1297">
            <v>0</v>
          </cell>
          <cell r="IG1297">
            <v>28.093166190001284</v>
          </cell>
          <cell r="IH1297">
            <v>-77.930492260002211</v>
          </cell>
          <cell r="II1297">
            <v>1.1824102999962633</v>
          </cell>
          <cell r="IJ1297">
            <v>71.229461439999795</v>
          </cell>
          <cell r="IK1297">
            <v>-7.2523606800004927</v>
          </cell>
          <cell r="IL1297">
            <v>0</v>
          </cell>
          <cell r="IM1297">
            <v>0</v>
          </cell>
          <cell r="IN1297">
            <v>0</v>
          </cell>
          <cell r="IO1297">
            <v>0</v>
          </cell>
          <cell r="IP1297">
            <v>0</v>
          </cell>
          <cell r="IQ1297">
            <v>0</v>
          </cell>
          <cell r="IR1297">
            <v>46.824741199990967</v>
          </cell>
          <cell r="IS1297">
            <v>0</v>
          </cell>
          <cell r="IT1297">
            <v>-28.459274099999675</v>
          </cell>
          <cell r="IU1297">
            <v>189.40638807999676</v>
          </cell>
          <cell r="IV1297">
            <v>-40.605313530000785</v>
          </cell>
          <cell r="IW1297">
            <v>-45.017059250001694</v>
          </cell>
          <cell r="IX1297">
            <v>-28.5</v>
          </cell>
          <cell r="IY1297">
            <v>0</v>
          </cell>
          <cell r="IZ1297">
            <v>0</v>
          </cell>
          <cell r="JA1297">
            <v>0</v>
          </cell>
          <cell r="JB1297">
            <v>0</v>
          </cell>
          <cell r="JC1297">
            <v>0</v>
          </cell>
          <cell r="JD1297">
            <v>0</v>
          </cell>
          <cell r="JE1297">
            <v>105.59622336001485</v>
          </cell>
          <cell r="JF1297">
            <v>0</v>
          </cell>
          <cell r="JG1297">
            <v>-59.088013160000628</v>
          </cell>
          <cell r="JH1297">
            <v>151.76080645000002</v>
          </cell>
          <cell r="JI1297">
            <v>30.288256929999989</v>
          </cell>
          <cell r="JJ1297">
            <v>-15.435322009998345</v>
          </cell>
          <cell r="JK1297">
            <v>-1.9295048499989207</v>
          </cell>
          <cell r="JL1297">
            <v>0</v>
          </cell>
          <cell r="JM1297">
            <v>0</v>
          </cell>
          <cell r="JN1297">
            <v>0</v>
          </cell>
          <cell r="JO1297">
            <v>0</v>
          </cell>
          <cell r="JP1297">
            <v>0</v>
          </cell>
          <cell r="JQ1297">
            <v>0</v>
          </cell>
        </row>
        <row r="1298">
          <cell r="D1298" t="str">
            <v>WD_.EX.WYE._.REP.Rolling Hills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-137.58325552998576</v>
          </cell>
          <cell r="S1298">
            <v>0</v>
          </cell>
          <cell r="T1298">
            <v>-12.034296809997613</v>
          </cell>
          <cell r="U1298">
            <v>67.266984310004773</v>
          </cell>
          <cell r="V1298">
            <v>-168.7480270399974</v>
          </cell>
          <cell r="W1298">
            <v>66.470742730001803</v>
          </cell>
          <cell r="X1298">
            <v>0</v>
          </cell>
          <cell r="Y1298">
            <v>0</v>
          </cell>
          <cell r="Z1298">
            <v>0</v>
          </cell>
          <cell r="AA1298">
            <v>-90.532421820000309</v>
          </cell>
          <cell r="AB1298">
            <v>-6.2369000006583519E-3</v>
          </cell>
          <cell r="AC1298">
            <v>0</v>
          </cell>
          <cell r="AD1298">
            <v>0</v>
          </cell>
          <cell r="AE1298">
            <v>120.32755642995471</v>
          </cell>
          <cell r="AF1298">
            <v>0</v>
          </cell>
          <cell r="AG1298">
            <v>0</v>
          </cell>
          <cell r="AH1298">
            <v>504.08848298999874</v>
          </cell>
          <cell r="AI1298">
            <v>-180.86752404000072</v>
          </cell>
          <cell r="AJ1298">
            <v>-99</v>
          </cell>
          <cell r="AK1298">
            <v>-94.35687279999911</v>
          </cell>
          <cell r="AL1298">
            <v>0</v>
          </cell>
          <cell r="AM1298">
            <v>-13.167319040003349</v>
          </cell>
          <cell r="AN1298">
            <v>7.8746405999991111</v>
          </cell>
          <cell r="AO1298">
            <v>-4.2438512800035824</v>
          </cell>
          <cell r="AP1298">
            <v>0</v>
          </cell>
          <cell r="AQ1298">
            <v>0</v>
          </cell>
          <cell r="AR1298">
            <v>-161.53721232002135</v>
          </cell>
          <cell r="AS1298">
            <v>0</v>
          </cell>
          <cell r="AT1298">
            <v>0</v>
          </cell>
          <cell r="AU1298">
            <v>-41.708951270000398</v>
          </cell>
          <cell r="AV1298">
            <v>0</v>
          </cell>
          <cell r="AW1298">
            <v>0</v>
          </cell>
          <cell r="AX1298">
            <v>-119.82826104999913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-5.153233920049388</v>
          </cell>
          <cell r="BF1298">
            <v>0</v>
          </cell>
          <cell r="BG1298">
            <v>0</v>
          </cell>
          <cell r="BH1298">
            <v>-5.1532339200020942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-33.358565290021943</v>
          </cell>
          <cell r="BS1298">
            <v>-62.563414019998163</v>
          </cell>
          <cell r="BT1298">
            <v>208.41055537000102</v>
          </cell>
          <cell r="BU1298">
            <v>65.823250219998954</v>
          </cell>
          <cell r="BV1298">
            <v>-155.30841625000357</v>
          </cell>
          <cell r="BW1298">
            <v>-471.47537765000015</v>
          </cell>
          <cell r="BX1298">
            <v>115.87342632000036</v>
          </cell>
          <cell r="BY1298">
            <v>-64.41359975999876</v>
          </cell>
          <cell r="BZ1298">
            <v>-132.62851767000393</v>
          </cell>
          <cell r="CA1298">
            <v>76.540542449998611</v>
          </cell>
          <cell r="CB1298">
            <v>21.010819690000062</v>
          </cell>
          <cell r="CC1298">
            <v>83.562830019996909</v>
          </cell>
          <cell r="CD1298">
            <v>281.80933599000855</v>
          </cell>
          <cell r="CE1298">
            <v>-15.179527600004803</v>
          </cell>
          <cell r="CF1298">
            <v>-37.258628889998363</v>
          </cell>
          <cell r="CG1298">
            <v>-25.42959812999834</v>
          </cell>
          <cell r="CH1298">
            <v>-54.556187409998529</v>
          </cell>
          <cell r="CI1298">
            <v>279.6893707299987</v>
          </cell>
          <cell r="CJ1298">
            <v>-2.5331371599986596</v>
          </cell>
          <cell r="CK1298">
            <v>-139.09459994000645</v>
          </cell>
          <cell r="CL1298">
            <v>-12.482968150003217</v>
          </cell>
          <cell r="CM1298">
            <v>0</v>
          </cell>
          <cell r="CN1298">
            <v>0.17372865000106685</v>
          </cell>
          <cell r="CO1298">
            <v>161.20691168000121</v>
          </cell>
          <cell r="CP1298">
            <v>-187.28282588000002</v>
          </cell>
          <cell r="CQ1298">
            <v>2.3884069000050658</v>
          </cell>
          <cell r="CR1298">
            <v>-362.63859675003914</v>
          </cell>
          <cell r="CS1298">
            <v>-331.64461054999629</v>
          </cell>
          <cell r="CT1298">
            <v>271.05319409000003</v>
          </cell>
          <cell r="CU1298">
            <v>220.19038055000237</v>
          </cell>
          <cell r="CV1298">
            <v>290.00028423000185</v>
          </cell>
          <cell r="CW1298">
            <v>-25.265899009998975</v>
          </cell>
          <cell r="CX1298">
            <v>276.67541240000355</v>
          </cell>
          <cell r="CY1298">
            <v>-39.36899263000123</v>
          </cell>
          <cell r="CZ1298">
            <v>-29.243523590001132</v>
          </cell>
          <cell r="DA1298">
            <v>-188.79557307000323</v>
          </cell>
          <cell r="DB1298">
            <v>-430.34588834000169</v>
          </cell>
          <cell r="DC1298">
            <v>-80.815736820004531</v>
          </cell>
          <cell r="DD1298">
            <v>-295.07764401000895</v>
          </cell>
          <cell r="DE1298">
            <v>782.63431846999447</v>
          </cell>
          <cell r="DF1298">
            <v>-87.29689400999996</v>
          </cell>
          <cell r="DG1298">
            <v>-780.58108650000031</v>
          </cell>
          <cell r="DH1298">
            <v>115.76218692000111</v>
          </cell>
          <cell r="DI1298">
            <v>148.10133571999904</v>
          </cell>
          <cell r="DJ1298">
            <v>41.288471130003018</v>
          </cell>
          <cell r="DK1298">
            <v>78.786814670003878</v>
          </cell>
          <cell r="DL1298">
            <v>-16.610672290002185</v>
          </cell>
          <cell r="DM1298">
            <v>0</v>
          </cell>
          <cell r="DN1298">
            <v>-4.8944823800011363</v>
          </cell>
          <cell r="DO1298">
            <v>1208.9831017199976</v>
          </cell>
          <cell r="DP1298">
            <v>172.59440371000164</v>
          </cell>
          <cell r="DQ1298">
            <v>-93.498860220002825</v>
          </cell>
          <cell r="DR1298">
            <v>276.73501760000363</v>
          </cell>
          <cell r="DS1298">
            <v>-71.260140719998162</v>
          </cell>
          <cell r="DT1298">
            <v>158.45747291000225</v>
          </cell>
          <cell r="DU1298">
            <v>-242.99842134999744</v>
          </cell>
          <cell r="DV1298">
            <v>146.63071615000081</v>
          </cell>
          <cell r="DW1298">
            <v>119.50349321999784</v>
          </cell>
          <cell r="DX1298">
            <v>209.68875716999901</v>
          </cell>
          <cell r="DY1298">
            <v>193.99040625999805</v>
          </cell>
          <cell r="DZ1298">
            <v>185.27475074000176</v>
          </cell>
          <cell r="EA1298">
            <v>160.70593569999983</v>
          </cell>
          <cell r="EB1298">
            <v>-295.59629902000233</v>
          </cell>
          <cell r="EC1298">
            <v>-18.048887130000367</v>
          </cell>
          <cell r="ED1298">
            <v>-269.61276632999943</v>
          </cell>
          <cell r="EE1298">
            <v>427.54612103995169</v>
          </cell>
          <cell r="EF1298">
            <v>0</v>
          </cell>
          <cell r="EG1298">
            <v>-12.924708150001607</v>
          </cell>
          <cell r="EH1298">
            <v>-165.74839834000522</v>
          </cell>
          <cell r="EI1298">
            <v>-284.70881604000169</v>
          </cell>
          <cell r="EJ1298">
            <v>34.705962539999746</v>
          </cell>
          <cell r="EK1298">
            <v>607.53291016999719</v>
          </cell>
          <cell r="EL1298">
            <v>95.526973620000717</v>
          </cell>
          <cell r="EM1298">
            <v>-15.891730709998228</v>
          </cell>
          <cell r="EN1298">
            <v>-98.786964549999539</v>
          </cell>
          <cell r="EO1298">
            <v>267.8408924999967</v>
          </cell>
          <cell r="EP1298">
            <v>0</v>
          </cell>
          <cell r="EQ1298">
            <v>0</v>
          </cell>
          <cell r="ER1298">
            <v>214.10035411003628</v>
          </cell>
          <cell r="ES1298">
            <v>0</v>
          </cell>
          <cell r="ET1298">
            <v>34.364818480000395</v>
          </cell>
          <cell r="EU1298">
            <v>-273.31196577999799</v>
          </cell>
          <cell r="EV1298">
            <v>-68.4629361399966</v>
          </cell>
          <cell r="EW1298">
            <v>181.57984750999458</v>
          </cell>
          <cell r="EX1298">
            <v>115.4664500100007</v>
          </cell>
          <cell r="EY1298">
            <v>-222.11173609000252</v>
          </cell>
          <cell r="EZ1298">
            <v>67.573353110001335</v>
          </cell>
          <cell r="FA1298">
            <v>-97.406156160002865</v>
          </cell>
          <cell r="FB1298">
            <v>476.40867916999923</v>
          </cell>
          <cell r="FC1298">
            <v>0</v>
          </cell>
          <cell r="FD1298">
            <v>0</v>
          </cell>
          <cell r="FE1298">
            <v>-724.50599877003697</v>
          </cell>
          <cell r="FF1298">
            <v>7.4084350099983567</v>
          </cell>
          <cell r="FG1298">
            <v>-184.71179346000463</v>
          </cell>
          <cell r="FH1298">
            <v>-243.47847089999777</v>
          </cell>
          <cell r="FI1298">
            <v>186.45887718999802</v>
          </cell>
          <cell r="FJ1298">
            <v>186.89874222000253</v>
          </cell>
          <cell r="FK1298">
            <v>-185.33985903000212</v>
          </cell>
          <cell r="FL1298">
            <v>-182.05244065999977</v>
          </cell>
          <cell r="FM1298">
            <v>-66.123480869999185</v>
          </cell>
          <cell r="FN1298">
            <v>-94.265350349998698</v>
          </cell>
          <cell r="FO1298">
            <v>-149.30065792000096</v>
          </cell>
          <cell r="FP1298">
            <v>0</v>
          </cell>
          <cell r="FQ1298">
            <v>0</v>
          </cell>
          <cell r="FR1298">
            <v>529.32203334994847</v>
          </cell>
          <cell r="FS1298">
            <v>-13.489010350000171</v>
          </cell>
          <cell r="FT1298">
            <v>130.74049722000382</v>
          </cell>
          <cell r="FU1298">
            <v>170.83483193000029</v>
          </cell>
          <cell r="FV1298">
            <v>145.90987141000005</v>
          </cell>
          <cell r="FW1298">
            <v>55.950710239998443</v>
          </cell>
          <cell r="FX1298">
            <v>-268.98686339000051</v>
          </cell>
          <cell r="FY1298">
            <v>95.526973620000717</v>
          </cell>
          <cell r="FZ1298">
            <v>3.0616013400031079</v>
          </cell>
          <cell r="GA1298">
            <v>-31.867483139998512</v>
          </cell>
          <cell r="GB1298">
            <v>241.64090446999762</v>
          </cell>
          <cell r="GC1298">
            <v>0</v>
          </cell>
          <cell r="GD1298">
            <v>0</v>
          </cell>
          <cell r="GE1298">
            <v>-87.594592990004458</v>
          </cell>
          <cell r="GF1298">
            <v>0</v>
          </cell>
          <cell r="GG1298">
            <v>-28.828104490001351</v>
          </cell>
          <cell r="GH1298">
            <v>-102.08636022000064</v>
          </cell>
          <cell r="GI1298">
            <v>497.388102480003</v>
          </cell>
          <cell r="GJ1298">
            <v>-115.0070505199983</v>
          </cell>
          <cell r="GK1298">
            <v>201.08278936000352</v>
          </cell>
          <cell r="GL1298">
            <v>0</v>
          </cell>
          <cell r="GM1298">
            <v>-257.23001803999796</v>
          </cell>
          <cell r="GN1298">
            <v>145.53012544000012</v>
          </cell>
          <cell r="GO1298">
            <v>-428.44407700000011</v>
          </cell>
          <cell r="GP1298">
            <v>0</v>
          </cell>
          <cell r="GQ1298">
            <v>0</v>
          </cell>
          <cell r="GR1298">
            <v>13.350762370042503</v>
          </cell>
          <cell r="GS1298">
            <v>0</v>
          </cell>
          <cell r="GT1298">
            <v>92.930791470000258</v>
          </cell>
          <cell r="GU1298">
            <v>258.06438275000073</v>
          </cell>
          <cell r="GV1298">
            <v>-348.79706309000176</v>
          </cell>
          <cell r="GW1298">
            <v>267.99896358999831</v>
          </cell>
          <cell r="GX1298">
            <v>-256.83147547999761</v>
          </cell>
          <cell r="GY1298">
            <v>0</v>
          </cell>
          <cell r="GZ1298">
            <v>0</v>
          </cell>
          <cell r="HA1298">
            <v>0</v>
          </cell>
          <cell r="HB1298">
            <v>-1.4836870002909563E-2</v>
          </cell>
          <cell r="HC1298">
            <v>0</v>
          </cell>
          <cell r="HD1298">
            <v>0</v>
          </cell>
          <cell r="HE1298">
            <v>-76.171244199969806</v>
          </cell>
          <cell r="HF1298">
            <v>0</v>
          </cell>
          <cell r="HG1298">
            <v>4.0465789699992456</v>
          </cell>
          <cell r="HH1298">
            <v>54.25903579000078</v>
          </cell>
          <cell r="HI1298">
            <v>-135.36447874000078</v>
          </cell>
          <cell r="HJ1298">
            <v>104.70551627000168</v>
          </cell>
          <cell r="HK1298">
            <v>-40.46760453999741</v>
          </cell>
          <cell r="HL1298">
            <v>0</v>
          </cell>
          <cell r="HM1298">
            <v>0</v>
          </cell>
          <cell r="HN1298">
            <v>-66.333337959998971</v>
          </cell>
          <cell r="HO1298">
            <v>2.9830460099983611</v>
          </cell>
          <cell r="HP1298">
            <v>0</v>
          </cell>
          <cell r="HQ1298">
            <v>0</v>
          </cell>
          <cell r="HR1298">
            <v>-456.4787273100228</v>
          </cell>
          <cell r="HS1298">
            <v>0</v>
          </cell>
          <cell r="HT1298">
            <v>-357.72127028999967</v>
          </cell>
          <cell r="HU1298">
            <v>340.14122930000121</v>
          </cell>
          <cell r="HV1298">
            <v>108.21288895999533</v>
          </cell>
          <cell r="HW1298">
            <v>-581.69526452999708</v>
          </cell>
          <cell r="HX1298">
            <v>34.583689249997406</v>
          </cell>
          <cell r="HY1298">
            <v>0</v>
          </cell>
          <cell r="HZ1298">
            <v>0</v>
          </cell>
          <cell r="IA1298">
            <v>0</v>
          </cell>
          <cell r="IB1298">
            <v>0</v>
          </cell>
          <cell r="IC1298">
            <v>0</v>
          </cell>
          <cell r="ID1298">
            <v>0</v>
          </cell>
          <cell r="IE1298">
            <v>98.832487120002043</v>
          </cell>
          <cell r="IF1298">
            <v>0</v>
          </cell>
          <cell r="IG1298">
            <v>137.72437360999902</v>
          </cell>
          <cell r="IH1298">
            <v>-140.14302899000177</v>
          </cell>
          <cell r="II1298">
            <v>186.18698734000282</v>
          </cell>
          <cell r="IJ1298">
            <v>13.725223159995949</v>
          </cell>
          <cell r="IK1298">
            <v>-98.661067999997613</v>
          </cell>
          <cell r="IL1298">
            <v>0</v>
          </cell>
          <cell r="IM1298">
            <v>0</v>
          </cell>
          <cell r="IN1298">
            <v>0</v>
          </cell>
          <cell r="IO1298">
            <v>0</v>
          </cell>
          <cell r="IP1298">
            <v>0</v>
          </cell>
          <cell r="IQ1298">
            <v>0</v>
          </cell>
          <cell r="IR1298">
            <v>339.07219862996135</v>
          </cell>
          <cell r="IS1298">
            <v>0</v>
          </cell>
          <cell r="IT1298">
            <v>-101.22923850000006</v>
          </cell>
          <cell r="IU1298">
            <v>230.24894311001117</v>
          </cell>
          <cell r="IV1298">
            <v>22.827721600002405</v>
          </cell>
          <cell r="IW1298">
            <v>375.6186577299959</v>
          </cell>
          <cell r="IX1298">
            <v>-188.39388531000441</v>
          </cell>
          <cell r="IY1298">
            <v>0</v>
          </cell>
          <cell r="IZ1298">
            <v>0</v>
          </cell>
          <cell r="JA1298">
            <v>0</v>
          </cell>
          <cell r="JB1298">
            <v>0</v>
          </cell>
          <cell r="JC1298">
            <v>0</v>
          </cell>
          <cell r="JD1298">
            <v>0</v>
          </cell>
          <cell r="JE1298">
            <v>559.85125772998435</v>
          </cell>
          <cell r="JF1298">
            <v>0</v>
          </cell>
          <cell r="JG1298">
            <v>-200.95487626999784</v>
          </cell>
          <cell r="JH1298">
            <v>509.44531176999953</v>
          </cell>
          <cell r="JI1298">
            <v>83.445002119995479</v>
          </cell>
          <cell r="JJ1298">
            <v>69.244349109994801</v>
          </cell>
          <cell r="JK1298">
            <v>98.671471000001475</v>
          </cell>
          <cell r="JL1298">
            <v>0</v>
          </cell>
          <cell r="JM1298">
            <v>0</v>
          </cell>
          <cell r="JN1298">
            <v>0</v>
          </cell>
          <cell r="JO1298">
            <v>0</v>
          </cell>
          <cell r="JP1298">
            <v>0</v>
          </cell>
          <cell r="JQ1298">
            <v>0</v>
          </cell>
        </row>
        <row r="1299">
          <cell r="D1299" t="str">
            <v>WD_.EX.WYE._.REP.Seven Mile Hill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-247.49054615997011</v>
          </cell>
          <cell r="S1299">
            <v>0</v>
          </cell>
          <cell r="T1299">
            <v>0</v>
          </cell>
          <cell r="U1299">
            <v>13.483214499989117</v>
          </cell>
          <cell r="V1299">
            <v>33.990422419999959</v>
          </cell>
          <cell r="W1299">
            <v>-99.400771509997867</v>
          </cell>
          <cell r="X1299">
            <v>0</v>
          </cell>
          <cell r="Y1299">
            <v>0</v>
          </cell>
          <cell r="Z1299">
            <v>0</v>
          </cell>
          <cell r="AA1299">
            <v>-97.698758339993219</v>
          </cell>
          <cell r="AB1299">
            <v>-97.864653229989926</v>
          </cell>
          <cell r="AC1299">
            <v>0</v>
          </cell>
          <cell r="AD1299">
            <v>0</v>
          </cell>
          <cell r="AE1299">
            <v>-469.76442849996965</v>
          </cell>
          <cell r="AF1299">
            <v>0</v>
          </cell>
          <cell r="AG1299">
            <v>0</v>
          </cell>
          <cell r="AH1299">
            <v>-381.81027683999855</v>
          </cell>
          <cell r="AI1299">
            <v>12.884832299998379</v>
          </cell>
          <cell r="AJ1299">
            <v>-198.04395582999859</v>
          </cell>
          <cell r="AK1299">
            <v>87.258918169998651</v>
          </cell>
          <cell r="AL1299">
            <v>0</v>
          </cell>
          <cell r="AM1299">
            <v>0</v>
          </cell>
          <cell r="AN1299">
            <v>9.9460537000013574</v>
          </cell>
          <cell r="AO1299">
            <v>0</v>
          </cell>
          <cell r="AP1299">
            <v>0</v>
          </cell>
          <cell r="AQ1299">
            <v>0</v>
          </cell>
          <cell r="AR1299">
            <v>-11.761003689956851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-11.761003690004145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-92.640098700008821</v>
          </cell>
          <cell r="BF1299">
            <v>0</v>
          </cell>
          <cell r="BG1299">
            <v>0</v>
          </cell>
          <cell r="BH1299">
            <v>-92.640098700001545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-473.8373746999423</v>
          </cell>
          <cell r="BS1299">
            <v>0</v>
          </cell>
          <cell r="BT1299">
            <v>0</v>
          </cell>
          <cell r="BU1299">
            <v>0</v>
          </cell>
          <cell r="BV1299">
            <v>-83.687266220003949</v>
          </cell>
          <cell r="BW1299">
            <v>-309.82736216000194</v>
          </cell>
          <cell r="BX1299">
            <v>18.223692909996316</v>
          </cell>
          <cell r="BY1299">
            <v>0</v>
          </cell>
          <cell r="BZ1299">
            <v>0</v>
          </cell>
          <cell r="CA1299">
            <v>0</v>
          </cell>
          <cell r="CB1299">
            <v>-98.54643923000549</v>
          </cell>
          <cell r="CC1299">
            <v>0</v>
          </cell>
          <cell r="CD1299">
            <v>0</v>
          </cell>
          <cell r="CE1299">
            <v>722.43139879003866</v>
          </cell>
          <cell r="CF1299">
            <v>-32.354735300003085</v>
          </cell>
          <cell r="CG1299">
            <v>139.43943687000501</v>
          </cell>
          <cell r="CH1299">
            <v>146.85349119999955</v>
          </cell>
          <cell r="CI1299">
            <v>1.436234479999257</v>
          </cell>
          <cell r="CJ1299">
            <v>-230.59751690000121</v>
          </cell>
          <cell r="CK1299">
            <v>96.251222110004164</v>
          </cell>
          <cell r="CL1299">
            <v>-85.769237439999415</v>
          </cell>
          <cell r="CM1299">
            <v>0</v>
          </cell>
          <cell r="CN1299">
            <v>0</v>
          </cell>
          <cell r="CO1299">
            <v>760.5461680999797</v>
          </cell>
          <cell r="CP1299">
            <v>-95.874701610002376</v>
          </cell>
          <cell r="CQ1299">
            <v>22.501037279995217</v>
          </cell>
          <cell r="CR1299">
            <v>645.26404342998285</v>
          </cell>
          <cell r="CS1299">
            <v>542.98914669000078</v>
          </cell>
          <cell r="CT1299">
            <v>113.03832686999885</v>
          </cell>
          <cell r="CU1299">
            <v>231.1840237700053</v>
          </cell>
          <cell r="CV1299">
            <v>52.260918560008577</v>
          </cell>
          <cell r="CW1299">
            <v>-50.725405290002527</v>
          </cell>
          <cell r="CX1299">
            <v>122.72165760999997</v>
          </cell>
          <cell r="CY1299">
            <v>78.028959530005523</v>
          </cell>
          <cell r="CZ1299">
            <v>19.753003439996974</v>
          </cell>
          <cell r="DA1299">
            <v>-8.9539827500011597</v>
          </cell>
          <cell r="DB1299">
            <v>-645.02611376001005</v>
          </cell>
          <cell r="DC1299">
            <v>0</v>
          </cell>
          <cell r="DD1299">
            <v>189.99350875999517</v>
          </cell>
          <cell r="DE1299">
            <v>728.9450108599849</v>
          </cell>
          <cell r="DF1299">
            <v>14.106346380016475</v>
          </cell>
          <cell r="DG1299">
            <v>597.09715474000041</v>
          </cell>
          <cell r="DH1299">
            <v>184.00866388999566</v>
          </cell>
          <cell r="DI1299">
            <v>-347.06709779999801</v>
          </cell>
          <cell r="DJ1299">
            <v>12.409974530000909</v>
          </cell>
          <cell r="DK1299">
            <v>57.312933020002674</v>
          </cell>
          <cell r="DL1299">
            <v>0</v>
          </cell>
          <cell r="DM1299">
            <v>-27.403028240001731</v>
          </cell>
          <cell r="DN1299">
            <v>0.30411568999988958</v>
          </cell>
          <cell r="DO1299">
            <v>46.336938069995085</v>
          </cell>
          <cell r="DP1299">
            <v>191.83901058000265</v>
          </cell>
          <cell r="DQ1299">
            <v>0</v>
          </cell>
          <cell r="DR1299">
            <v>-127.51398514996981</v>
          </cell>
          <cell r="DS1299">
            <v>-293.93530199001543</v>
          </cell>
          <cell r="DT1299">
            <v>-48.817820969998138</v>
          </cell>
          <cell r="DU1299">
            <v>84.505780779996712</v>
          </cell>
          <cell r="DV1299">
            <v>-252.13389958999687</v>
          </cell>
          <cell r="DW1299">
            <v>145.17119228000229</v>
          </cell>
          <cell r="DX1299">
            <v>309.69824645999688</v>
          </cell>
          <cell r="DY1299">
            <v>99</v>
          </cell>
          <cell r="DZ1299">
            <v>75.9351360499968</v>
          </cell>
          <cell r="EA1299">
            <v>0</v>
          </cell>
          <cell r="EB1299">
            <v>-169.17393488999369</v>
          </cell>
          <cell r="EC1299">
            <v>98.999999999996362</v>
          </cell>
          <cell r="ED1299">
            <v>-176.76338328000566</v>
          </cell>
          <cell r="EE1299">
            <v>-384.23921755002812</v>
          </cell>
          <cell r="EF1299">
            <v>0</v>
          </cell>
          <cell r="EG1299">
            <v>168.78199708000102</v>
          </cell>
          <cell r="EH1299">
            <v>-632.72125620000588</v>
          </cell>
          <cell r="EI1299">
            <v>-136.10928570000033</v>
          </cell>
          <cell r="EJ1299">
            <v>-370.98698542999773</v>
          </cell>
          <cell r="EK1299">
            <v>243.6555255999956</v>
          </cell>
          <cell r="EL1299">
            <v>-0.25079999000081443</v>
          </cell>
          <cell r="EM1299">
            <v>98.960025519998453</v>
          </cell>
          <cell r="EN1299">
            <v>-81.187610509998194</v>
          </cell>
          <cell r="EO1299">
            <v>325.61917207999795</v>
          </cell>
          <cell r="EP1299">
            <v>0</v>
          </cell>
          <cell r="EQ1299">
            <v>0</v>
          </cell>
          <cell r="ER1299">
            <v>-382.25881577003747</v>
          </cell>
          <cell r="ES1299">
            <v>0</v>
          </cell>
          <cell r="ET1299">
            <v>198.9147976000022</v>
          </cell>
          <cell r="EU1299">
            <v>187.53254392999952</v>
          </cell>
          <cell r="EV1299">
            <v>-20.72035166999558</v>
          </cell>
          <cell r="EW1299">
            <v>-388.94184295000377</v>
          </cell>
          <cell r="EX1299">
            <v>40.124378999997134</v>
          </cell>
          <cell r="EY1299">
            <v>76.722669320002751</v>
          </cell>
          <cell r="EZ1299">
            <v>158.72739286999786</v>
          </cell>
          <cell r="FA1299">
            <v>-100.74778376999893</v>
          </cell>
          <cell r="FB1299">
            <v>-533.87062009998772</v>
          </cell>
          <cell r="FC1299">
            <v>0</v>
          </cell>
          <cell r="FD1299">
            <v>0</v>
          </cell>
          <cell r="FE1299">
            <v>939.97779862000607</v>
          </cell>
          <cell r="FF1299">
            <v>-8.1597019099936006</v>
          </cell>
          <cell r="FG1299">
            <v>281.70407912999508</v>
          </cell>
          <cell r="FH1299">
            <v>156.28610977999779</v>
          </cell>
          <cell r="FI1299">
            <v>354.71674736999921</v>
          </cell>
          <cell r="FJ1299">
            <v>391.38766633000341</v>
          </cell>
          <cell r="FK1299">
            <v>173.47542558999703</v>
          </cell>
          <cell r="FL1299">
            <v>-102.48102821999782</v>
          </cell>
          <cell r="FM1299">
            <v>60.408909729998413</v>
          </cell>
          <cell r="FN1299">
            <v>-299.91017206999095</v>
          </cell>
          <cell r="FO1299">
            <v>-67.450237109995214</v>
          </cell>
          <cell r="FP1299">
            <v>0</v>
          </cell>
          <cell r="FQ1299">
            <v>0</v>
          </cell>
          <cell r="FR1299">
            <v>523.0759402999538</v>
          </cell>
          <cell r="FS1299">
            <v>0</v>
          </cell>
          <cell r="FT1299">
            <v>47.993052879995957</v>
          </cell>
          <cell r="FU1299">
            <v>-293.76632467999298</v>
          </cell>
          <cell r="FV1299">
            <v>420.75301884000146</v>
          </cell>
          <cell r="FW1299">
            <v>245.72259435999877</v>
          </cell>
          <cell r="FX1299">
            <v>605.27776353000809</v>
          </cell>
          <cell r="FY1299">
            <v>0</v>
          </cell>
          <cell r="FZ1299">
            <v>-6.0841844600035984</v>
          </cell>
          <cell r="GA1299">
            <v>-205.15565628000331</v>
          </cell>
          <cell r="GB1299">
            <v>-291.66432388999965</v>
          </cell>
          <cell r="GC1299">
            <v>0</v>
          </cell>
          <cell r="GD1299">
            <v>0</v>
          </cell>
          <cell r="GE1299">
            <v>1297.4679816399585</v>
          </cell>
          <cell r="GF1299">
            <v>0</v>
          </cell>
          <cell r="GG1299">
            <v>72.726803510002355</v>
          </cell>
          <cell r="GH1299">
            <v>455.33138376999705</v>
          </cell>
          <cell r="GI1299">
            <v>-362.98441769000056</v>
          </cell>
          <cell r="GJ1299">
            <v>76.787655099993572</v>
          </cell>
          <cell r="GK1299">
            <v>423.24525996999728</v>
          </cell>
          <cell r="GL1299">
            <v>-4.3659795200037479</v>
          </cell>
          <cell r="GM1299">
            <v>259.27783712000382</v>
          </cell>
          <cell r="GN1299">
            <v>99</v>
          </cell>
          <cell r="GO1299">
            <v>278.44943937999778</v>
          </cell>
          <cell r="GP1299">
            <v>0</v>
          </cell>
          <cell r="GQ1299">
            <v>0</v>
          </cell>
          <cell r="GR1299">
            <v>-676.44086284993682</v>
          </cell>
          <cell r="GS1299">
            <v>0</v>
          </cell>
          <cell r="GT1299">
            <v>0</v>
          </cell>
          <cell r="GU1299">
            <v>-344.3937216399936</v>
          </cell>
          <cell r="GV1299">
            <v>117.65678390000539</v>
          </cell>
          <cell r="GW1299">
            <v>-86.639133109998511</v>
          </cell>
          <cell r="GX1299">
            <v>-447.32064977000118</v>
          </cell>
          <cell r="GY1299">
            <v>0</v>
          </cell>
          <cell r="GZ1299">
            <v>0</v>
          </cell>
          <cell r="HA1299">
            <v>0</v>
          </cell>
          <cell r="HB1299">
            <v>84.255857770003786</v>
          </cell>
          <cell r="HC1299">
            <v>0</v>
          </cell>
          <cell r="HD1299">
            <v>0</v>
          </cell>
          <cell r="HE1299">
            <v>710.73803179996321</v>
          </cell>
          <cell r="HF1299">
            <v>0</v>
          </cell>
          <cell r="HG1299">
            <v>-10.30839320999803</v>
          </cell>
          <cell r="HH1299">
            <v>549.15799643000355</v>
          </cell>
          <cell r="HI1299">
            <v>-136.68384788999538</v>
          </cell>
          <cell r="HJ1299">
            <v>241.58404975000303</v>
          </cell>
          <cell r="HK1299">
            <v>-96.03909831999772</v>
          </cell>
          <cell r="HL1299">
            <v>0</v>
          </cell>
          <cell r="HM1299">
            <v>0</v>
          </cell>
          <cell r="HN1299">
            <v>78.771467270002177</v>
          </cell>
          <cell r="HO1299">
            <v>84.255857770003786</v>
          </cell>
          <cell r="HP1299">
            <v>0</v>
          </cell>
          <cell r="HQ1299">
            <v>0</v>
          </cell>
          <cell r="HR1299">
            <v>319.04526231996715</v>
          </cell>
          <cell r="HS1299">
            <v>0</v>
          </cell>
          <cell r="HT1299">
            <v>-31.342306119993737</v>
          </cell>
          <cell r="HU1299">
            <v>306.50722215000133</v>
          </cell>
          <cell r="HV1299">
            <v>149.31143526000233</v>
          </cell>
          <cell r="HW1299">
            <v>-13.029859569996916</v>
          </cell>
          <cell r="HX1299">
            <v>-92.401229399994918</v>
          </cell>
          <cell r="HY1299">
            <v>0</v>
          </cell>
          <cell r="HZ1299">
            <v>0</v>
          </cell>
          <cell r="IA1299">
            <v>0</v>
          </cell>
          <cell r="IB1299">
            <v>0</v>
          </cell>
          <cell r="IC1299">
            <v>0</v>
          </cell>
          <cell r="ID1299">
            <v>0</v>
          </cell>
          <cell r="IE1299">
            <v>-481.05942183005391</v>
          </cell>
          <cell r="IF1299">
            <v>0</v>
          </cell>
          <cell r="IG1299">
            <v>-99</v>
          </cell>
          <cell r="IH1299">
            <v>-216.11035244000232</v>
          </cell>
          <cell r="II1299">
            <v>-149.61864659001003</v>
          </cell>
          <cell r="IJ1299">
            <v>-115.33042280000154</v>
          </cell>
          <cell r="IK1299">
            <v>98.999999999996362</v>
          </cell>
          <cell r="IL1299">
            <v>0</v>
          </cell>
          <cell r="IM1299">
            <v>0</v>
          </cell>
          <cell r="IN1299">
            <v>0</v>
          </cell>
          <cell r="IO1299">
            <v>0</v>
          </cell>
          <cell r="IP1299">
            <v>0</v>
          </cell>
          <cell r="IQ1299">
            <v>0</v>
          </cell>
          <cell r="IR1299">
            <v>-703.47627823008224</v>
          </cell>
          <cell r="IS1299">
            <v>0</v>
          </cell>
          <cell r="IT1299">
            <v>-296.90223186000003</v>
          </cell>
          <cell r="IU1299">
            <v>-398.59954517000006</v>
          </cell>
          <cell r="IV1299">
            <v>86.246740839997074</v>
          </cell>
          <cell r="IW1299">
            <v>10.856512250004016</v>
          </cell>
          <cell r="IX1299">
            <v>-105.07775428999958</v>
          </cell>
          <cell r="IY1299">
            <v>0</v>
          </cell>
          <cell r="IZ1299">
            <v>0</v>
          </cell>
          <cell r="JA1299">
            <v>0</v>
          </cell>
          <cell r="JB1299">
            <v>0</v>
          </cell>
          <cell r="JC1299">
            <v>0</v>
          </cell>
          <cell r="JD1299">
            <v>0</v>
          </cell>
          <cell r="JE1299">
            <v>-938.26354710001033</v>
          </cell>
          <cell r="JF1299">
            <v>0</v>
          </cell>
          <cell r="JG1299">
            <v>-118.24513527999807</v>
          </cell>
          <cell r="JH1299">
            <v>-853.19240968999657</v>
          </cell>
          <cell r="JI1299">
            <v>214.38193295999372</v>
          </cell>
          <cell r="JJ1299">
            <v>-182.6555274300008</v>
          </cell>
          <cell r="JK1299">
            <v>1.4475923400023021</v>
          </cell>
          <cell r="JL1299">
            <v>0</v>
          </cell>
          <cell r="JM1299">
            <v>0</v>
          </cell>
          <cell r="JN1299">
            <v>0</v>
          </cell>
          <cell r="JO1299">
            <v>0</v>
          </cell>
          <cell r="JP1299">
            <v>0</v>
          </cell>
          <cell r="JQ1299">
            <v>0</v>
          </cell>
        </row>
        <row r="1300">
          <cell r="D1300" t="str">
            <v>WD_.EX.WYE._.REP.Seven Mile Hill II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-88.140360119999968</v>
          </cell>
          <cell r="S1300">
            <v>0</v>
          </cell>
          <cell r="T1300">
            <v>0</v>
          </cell>
          <cell r="U1300">
            <v>-29.929090059999908</v>
          </cell>
          <cell r="V1300">
            <v>-80.711130140000023</v>
          </cell>
          <cell r="W1300">
            <v>39</v>
          </cell>
          <cell r="X1300">
            <v>0</v>
          </cell>
          <cell r="Y1300">
            <v>0</v>
          </cell>
          <cell r="Z1300">
            <v>0</v>
          </cell>
          <cell r="AA1300">
            <v>7.4173435000002428</v>
          </cell>
          <cell r="AB1300">
            <v>-23.917483420000281</v>
          </cell>
          <cell r="AC1300">
            <v>0</v>
          </cell>
          <cell r="AD1300">
            <v>0</v>
          </cell>
          <cell r="AE1300">
            <v>-159.36713328998303</v>
          </cell>
          <cell r="AF1300">
            <v>0</v>
          </cell>
          <cell r="AG1300">
            <v>0</v>
          </cell>
          <cell r="AH1300">
            <v>-58.5</v>
          </cell>
          <cell r="AI1300">
            <v>-23.52035744999921</v>
          </cell>
          <cell r="AJ1300">
            <v>-19.448741600001085</v>
          </cell>
          <cell r="AK1300">
            <v>-20.520645609999519</v>
          </cell>
          <cell r="AL1300">
            <v>0</v>
          </cell>
          <cell r="AM1300">
            <v>0</v>
          </cell>
          <cell r="AN1300">
            <v>-17.877388629999587</v>
          </cell>
          <cell r="AO1300">
            <v>-19.5</v>
          </cell>
          <cell r="AP1300">
            <v>0</v>
          </cell>
          <cell r="AQ1300">
            <v>0</v>
          </cell>
          <cell r="AR1300">
            <v>-7.3603491100075189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-38.891007000000172</v>
          </cell>
          <cell r="AY1300">
            <v>31.530657890000839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-3.1248362000042107</v>
          </cell>
          <cell r="BF1300">
            <v>0</v>
          </cell>
          <cell r="BG1300">
            <v>0</v>
          </cell>
          <cell r="BH1300">
            <v>-19.5</v>
          </cell>
          <cell r="BI1300">
            <v>0</v>
          </cell>
          <cell r="BJ1300">
            <v>0</v>
          </cell>
          <cell r="BK1300">
            <v>0</v>
          </cell>
          <cell r="BL1300">
            <v>16.375163799999427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-122.08709134999663</v>
          </cell>
          <cell r="BS1300">
            <v>0</v>
          </cell>
          <cell r="BT1300">
            <v>0</v>
          </cell>
          <cell r="BU1300">
            <v>-53.097911679998106</v>
          </cell>
          <cell r="BV1300">
            <v>-16.260658510000212</v>
          </cell>
          <cell r="BW1300">
            <v>-52.12968581000041</v>
          </cell>
          <cell r="BX1300">
            <v>13.173001789999944</v>
          </cell>
          <cell r="BY1300">
            <v>0</v>
          </cell>
          <cell r="BZ1300">
            <v>0</v>
          </cell>
          <cell r="CA1300">
            <v>0</v>
          </cell>
          <cell r="CB1300">
            <v>-13.771837140000571</v>
          </cell>
          <cell r="CC1300">
            <v>0</v>
          </cell>
          <cell r="CD1300">
            <v>0</v>
          </cell>
          <cell r="CE1300">
            <v>-96.600338310003281</v>
          </cell>
          <cell r="CF1300">
            <v>-47.10080065999864</v>
          </cell>
          <cell r="CG1300">
            <v>-51.550512620000518</v>
          </cell>
          <cell r="CH1300">
            <v>81.505463660000714</v>
          </cell>
          <cell r="CI1300">
            <v>-28.082706810000673</v>
          </cell>
          <cell r="CJ1300">
            <v>-19.238820820000001</v>
          </cell>
          <cell r="CK1300">
            <v>87.71681665000051</v>
          </cell>
          <cell r="CL1300">
            <v>57.153782540000975</v>
          </cell>
          <cell r="CM1300">
            <v>0</v>
          </cell>
          <cell r="CN1300">
            <v>-72.419713599999341</v>
          </cell>
          <cell r="CO1300">
            <v>-171.59190880000006</v>
          </cell>
          <cell r="CP1300">
            <v>32.477152739999838</v>
          </cell>
          <cell r="CQ1300">
            <v>34.530909409999367</v>
          </cell>
          <cell r="CR1300">
            <v>-21.882916080008727</v>
          </cell>
          <cell r="CS1300">
            <v>-39.589181509998525</v>
          </cell>
          <cell r="CT1300">
            <v>44.797103520000746</v>
          </cell>
          <cell r="CU1300">
            <v>18.712500529998579</v>
          </cell>
          <cell r="CV1300">
            <v>108.29483094999887</v>
          </cell>
          <cell r="CW1300">
            <v>70.282639230000314</v>
          </cell>
          <cell r="CX1300">
            <v>-60.214352540000618</v>
          </cell>
          <cell r="CY1300">
            <v>20.493768909999744</v>
          </cell>
          <cell r="CZ1300">
            <v>0</v>
          </cell>
          <cell r="DA1300">
            <v>-39.75229144999912</v>
          </cell>
          <cell r="DB1300">
            <v>-109.86809991000064</v>
          </cell>
          <cell r="DC1300">
            <v>19.375142830000186</v>
          </cell>
          <cell r="DD1300">
            <v>-54.414976639999622</v>
          </cell>
          <cell r="DE1300">
            <v>107.97967751001124</v>
          </cell>
          <cell r="DF1300">
            <v>-53.165146350000214</v>
          </cell>
          <cell r="DG1300">
            <v>-31.962381909999749</v>
          </cell>
          <cell r="DH1300">
            <v>64.236165780001102</v>
          </cell>
          <cell r="DI1300">
            <v>-13.180588250000255</v>
          </cell>
          <cell r="DJ1300">
            <v>47.631192849999934</v>
          </cell>
          <cell r="DK1300">
            <v>28.807206329999644</v>
          </cell>
          <cell r="DL1300">
            <v>26.527149339999596</v>
          </cell>
          <cell r="DM1300">
            <v>19.5</v>
          </cell>
          <cell r="DN1300">
            <v>8.6345487100002174</v>
          </cell>
          <cell r="DO1300">
            <v>5.5493052899983013</v>
          </cell>
          <cell r="DP1300">
            <v>-24.086126760000298</v>
          </cell>
          <cell r="DQ1300">
            <v>29.488352479999776</v>
          </cell>
          <cell r="DR1300">
            <v>8.9717207200010307</v>
          </cell>
          <cell r="DS1300">
            <v>-9.0893130399999791</v>
          </cell>
          <cell r="DT1300">
            <v>-10.561126719999265</v>
          </cell>
          <cell r="DU1300">
            <v>37.164858130001448</v>
          </cell>
          <cell r="DV1300">
            <v>4.1865680800010523</v>
          </cell>
          <cell r="DW1300">
            <v>1.4135135599999558</v>
          </cell>
          <cell r="DX1300">
            <v>30.286540000000059</v>
          </cell>
          <cell r="DY1300">
            <v>-19.405899039998985</v>
          </cell>
          <cell r="DZ1300">
            <v>-19.501612699999896</v>
          </cell>
          <cell r="EA1300">
            <v>-9.7280766200001381</v>
          </cell>
          <cell r="EB1300">
            <v>-113.31282975999875</v>
          </cell>
          <cell r="EC1300">
            <v>-20.26308882000103</v>
          </cell>
          <cell r="ED1300">
            <v>137.7821876500002</v>
          </cell>
          <cell r="EE1300">
            <v>292.60075137001695</v>
          </cell>
          <cell r="EF1300">
            <v>0</v>
          </cell>
          <cell r="EG1300">
            <v>52.142108479999479</v>
          </cell>
          <cell r="EH1300">
            <v>42.469169499999225</v>
          </cell>
          <cell r="EI1300">
            <v>121.87036928999987</v>
          </cell>
          <cell r="EJ1300">
            <v>59.570626590000757</v>
          </cell>
          <cell r="EK1300">
            <v>-62.975381119999838</v>
          </cell>
          <cell r="EL1300">
            <v>10.035817170001792</v>
          </cell>
          <cell r="EM1300">
            <v>19.5</v>
          </cell>
          <cell r="EN1300">
            <v>-42.143103859998973</v>
          </cell>
          <cell r="EO1300">
            <v>92.131145319999632</v>
          </cell>
          <cell r="EP1300">
            <v>0</v>
          </cell>
          <cell r="EQ1300">
            <v>0</v>
          </cell>
          <cell r="ER1300">
            <v>182.54272528999718</v>
          </cell>
          <cell r="ES1300">
            <v>0</v>
          </cell>
          <cell r="ET1300">
            <v>20.802540980000231</v>
          </cell>
          <cell r="EU1300">
            <v>30.636299449999569</v>
          </cell>
          <cell r="EV1300">
            <v>54.359687479998684</v>
          </cell>
          <cell r="EW1300">
            <v>-22.521259379999719</v>
          </cell>
          <cell r="EX1300">
            <v>25.568809339998552</v>
          </cell>
          <cell r="EY1300">
            <v>17.915320579999388</v>
          </cell>
          <cell r="EZ1300">
            <v>-14.523304920000555</v>
          </cell>
          <cell r="FA1300">
            <v>19.006162270001369</v>
          </cell>
          <cell r="FB1300">
            <v>51.298469490000571</v>
          </cell>
          <cell r="FC1300">
            <v>0</v>
          </cell>
          <cell r="FD1300">
            <v>0</v>
          </cell>
          <cell r="FE1300">
            <v>45.237712160000228</v>
          </cell>
          <cell r="FF1300">
            <v>0</v>
          </cell>
          <cell r="FG1300">
            <v>-25.834459209999295</v>
          </cell>
          <cell r="FH1300">
            <v>-57.173301119999451</v>
          </cell>
          <cell r="FI1300">
            <v>27.39678331000141</v>
          </cell>
          <cell r="FJ1300">
            <v>141.13892539999961</v>
          </cell>
          <cell r="FK1300">
            <v>-41.648996310000257</v>
          </cell>
          <cell r="FL1300">
            <v>-46.185547480000423</v>
          </cell>
          <cell r="FM1300">
            <v>-19.5</v>
          </cell>
          <cell r="FN1300">
            <v>15.075373600000603</v>
          </cell>
          <cell r="FO1300">
            <v>51.968933969999853</v>
          </cell>
          <cell r="FP1300">
            <v>0</v>
          </cell>
          <cell r="FQ1300">
            <v>0</v>
          </cell>
          <cell r="FR1300">
            <v>49.460269739982323</v>
          </cell>
          <cell r="FS1300">
            <v>31.711977990000378</v>
          </cell>
          <cell r="FT1300">
            <v>-1.4407534599995415</v>
          </cell>
          <cell r="FU1300">
            <v>20.627728570000727</v>
          </cell>
          <cell r="FV1300">
            <v>114.86075775000063</v>
          </cell>
          <cell r="FW1300">
            <v>-8.960610369999813</v>
          </cell>
          <cell r="FX1300">
            <v>42.596760029999132</v>
          </cell>
          <cell r="FY1300">
            <v>2.4282122199992955</v>
          </cell>
          <cell r="FZ1300">
            <v>-19.5</v>
          </cell>
          <cell r="GA1300">
            <v>-58.003069720000894</v>
          </cell>
          <cell r="GB1300">
            <v>-74.8607332699994</v>
          </cell>
          <cell r="GC1300">
            <v>0</v>
          </cell>
          <cell r="GD1300">
            <v>0</v>
          </cell>
          <cell r="GE1300">
            <v>334.70198602000892</v>
          </cell>
          <cell r="GF1300">
            <v>0</v>
          </cell>
          <cell r="GG1300">
            <v>40.492700289999448</v>
          </cell>
          <cell r="GH1300">
            <v>-23.57638709999901</v>
          </cell>
          <cell r="GI1300">
            <v>12.019079479998254</v>
          </cell>
          <cell r="GJ1300">
            <v>-6.2743819999996049</v>
          </cell>
          <cell r="GK1300">
            <v>78.541825800000879</v>
          </cell>
          <cell r="GL1300">
            <v>-19.499999999999091</v>
          </cell>
          <cell r="GM1300">
            <v>107.6025482899995</v>
          </cell>
          <cell r="GN1300">
            <v>38.543172140000479</v>
          </cell>
          <cell r="GO1300">
            <v>106.85342912000306</v>
          </cell>
          <cell r="GP1300">
            <v>0</v>
          </cell>
          <cell r="GQ1300">
            <v>0</v>
          </cell>
          <cell r="GR1300">
            <v>-89.741989489994012</v>
          </cell>
          <cell r="GS1300">
            <v>0</v>
          </cell>
          <cell r="GT1300">
            <v>-57.048563770000328</v>
          </cell>
          <cell r="GU1300">
            <v>-11.749336189997848</v>
          </cell>
          <cell r="GV1300">
            <v>-4.7794813599994086</v>
          </cell>
          <cell r="GW1300">
            <v>-8.6288128000005599</v>
          </cell>
          <cell r="GX1300">
            <v>-10.330002149999927</v>
          </cell>
          <cell r="GY1300">
            <v>0</v>
          </cell>
          <cell r="GZ1300">
            <v>0</v>
          </cell>
          <cell r="HA1300">
            <v>0</v>
          </cell>
          <cell r="HB1300">
            <v>2.7942067800013319</v>
          </cell>
          <cell r="HC1300">
            <v>0</v>
          </cell>
          <cell r="HD1300">
            <v>0</v>
          </cell>
          <cell r="HE1300">
            <v>27.58905166000477</v>
          </cell>
          <cell r="HF1300">
            <v>0</v>
          </cell>
          <cell r="HG1300">
            <v>0</v>
          </cell>
          <cell r="HH1300">
            <v>27.044989570001235</v>
          </cell>
          <cell r="HI1300">
            <v>2.6893085700003212</v>
          </cell>
          <cell r="HJ1300">
            <v>-49.757568070000161</v>
          </cell>
          <cell r="HK1300">
            <v>0.55381708999993862</v>
          </cell>
          <cell r="HL1300">
            <v>0</v>
          </cell>
          <cell r="HM1300">
            <v>0</v>
          </cell>
          <cell r="HN1300">
            <v>11.363910340000075</v>
          </cell>
          <cell r="HO1300">
            <v>35.694594160000634</v>
          </cell>
          <cell r="HP1300">
            <v>0</v>
          </cell>
          <cell r="HQ1300">
            <v>0</v>
          </cell>
          <cell r="HR1300">
            <v>-63.300371769990306</v>
          </cell>
          <cell r="HS1300">
            <v>0</v>
          </cell>
          <cell r="HT1300">
            <v>0.80878327999926114</v>
          </cell>
          <cell r="HU1300">
            <v>-58.300486979999732</v>
          </cell>
          <cell r="HV1300">
            <v>25.949031999999534</v>
          </cell>
          <cell r="HW1300">
            <v>-51.257700069999373</v>
          </cell>
          <cell r="HX1300">
            <v>19.500000000000909</v>
          </cell>
          <cell r="HY1300">
            <v>0</v>
          </cell>
          <cell r="HZ1300">
            <v>0</v>
          </cell>
          <cell r="IA1300">
            <v>0</v>
          </cell>
          <cell r="IB1300">
            <v>0</v>
          </cell>
          <cell r="IC1300">
            <v>0</v>
          </cell>
          <cell r="ID1300">
            <v>0</v>
          </cell>
          <cell r="IE1300">
            <v>59.162008560000686</v>
          </cell>
          <cell r="IF1300">
            <v>0</v>
          </cell>
          <cell r="IG1300">
            <v>15.809250589999465</v>
          </cell>
          <cell r="IH1300">
            <v>-80.479722980002407</v>
          </cell>
          <cell r="II1300">
            <v>67.846908299999996</v>
          </cell>
          <cell r="IJ1300">
            <v>36.485572649999995</v>
          </cell>
          <cell r="IK1300">
            <v>19.5</v>
          </cell>
          <cell r="IL1300">
            <v>0</v>
          </cell>
          <cell r="IM1300">
            <v>0</v>
          </cell>
          <cell r="IN1300">
            <v>0</v>
          </cell>
          <cell r="IO1300">
            <v>0</v>
          </cell>
          <cell r="IP1300">
            <v>0</v>
          </cell>
          <cell r="IQ1300">
            <v>0</v>
          </cell>
          <cell r="IR1300">
            <v>-79.898729949985864</v>
          </cell>
          <cell r="IS1300">
            <v>0</v>
          </cell>
          <cell r="IT1300">
            <v>-3.0350150200001735</v>
          </cell>
          <cell r="IU1300">
            <v>-2.9458770299970638</v>
          </cell>
          <cell r="IV1300">
            <v>-29.09736170999895</v>
          </cell>
          <cell r="IW1300">
            <v>-20.33232063000014</v>
          </cell>
          <cell r="IX1300">
            <v>-24.488155559999541</v>
          </cell>
          <cell r="IY1300">
            <v>0</v>
          </cell>
          <cell r="IZ1300">
            <v>0</v>
          </cell>
          <cell r="JA1300">
            <v>0</v>
          </cell>
          <cell r="JB1300">
            <v>0</v>
          </cell>
          <cell r="JC1300">
            <v>0</v>
          </cell>
          <cell r="JD1300">
            <v>0</v>
          </cell>
          <cell r="JE1300">
            <v>13.845692190006957</v>
          </cell>
          <cell r="JF1300">
            <v>0</v>
          </cell>
          <cell r="JG1300">
            <v>6.2594363599991993</v>
          </cell>
          <cell r="JH1300">
            <v>-6.8384604400007447</v>
          </cell>
          <cell r="JI1300">
            <v>34.638747600000897</v>
          </cell>
          <cell r="JJ1300">
            <v>-19.727509710000049</v>
          </cell>
          <cell r="JK1300">
            <v>-0.48652162000053067</v>
          </cell>
          <cell r="JL1300">
            <v>0</v>
          </cell>
          <cell r="JM1300">
            <v>0</v>
          </cell>
          <cell r="JN1300">
            <v>0</v>
          </cell>
          <cell r="JO1300">
            <v>0</v>
          </cell>
          <cell r="JP1300">
            <v>0</v>
          </cell>
          <cell r="JQ1300">
            <v>0</v>
          </cell>
        </row>
        <row r="1301">
          <cell r="D1301" t="str">
            <v>WD_.EX.WYN._.___.Pryor Mountain</v>
          </cell>
          <cell r="F1301">
            <v>0</v>
          </cell>
          <cell r="G1301">
            <v>0</v>
          </cell>
          <cell r="H1301">
            <v>-0.58668659000250045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-1060.0128676501336</v>
          </cell>
          <cell r="S1301">
            <v>-110.85942660002911</v>
          </cell>
          <cell r="T1301">
            <v>-105.74953793000168</v>
          </cell>
          <cell r="U1301">
            <v>-159.97022065999772</v>
          </cell>
          <cell r="V1301">
            <v>-193.79826730000059</v>
          </cell>
          <cell r="W1301">
            <v>-297.30802395000501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-163.07701266001095</v>
          </cell>
          <cell r="AC1301">
            <v>5.2419297099986579</v>
          </cell>
          <cell r="AD1301">
            <v>-34.492308259985293</v>
          </cell>
          <cell r="AE1301">
            <v>56.333399810013361</v>
          </cell>
          <cell r="AF1301">
            <v>25.375776470013079</v>
          </cell>
          <cell r="AG1301">
            <v>-33.579389639991859</v>
          </cell>
          <cell r="AH1301">
            <v>-91.581303259983542</v>
          </cell>
          <cell r="AI1301">
            <v>-76.93966360999184</v>
          </cell>
          <cell r="AJ1301">
            <v>-187.6511964099991</v>
          </cell>
          <cell r="AK1301">
            <v>2.4173345099989092</v>
          </cell>
          <cell r="AL1301">
            <v>0</v>
          </cell>
          <cell r="AM1301">
            <v>0</v>
          </cell>
          <cell r="AN1301">
            <v>-70.081020209996495</v>
          </cell>
          <cell r="AO1301">
            <v>294.71778633000213</v>
          </cell>
          <cell r="AP1301">
            <v>0.15675676001410466</v>
          </cell>
          <cell r="AQ1301">
            <v>193.49831887001346</v>
          </cell>
          <cell r="AR1301">
            <v>-1475.0690482100472</v>
          </cell>
          <cell r="AS1301">
            <v>-2037.6260526700062</v>
          </cell>
          <cell r="AT1301">
            <v>-117.41857118000917</v>
          </cell>
          <cell r="AU1301">
            <v>-64.599834319989895</v>
          </cell>
          <cell r="AV1301">
            <v>369.78171558999748</v>
          </cell>
          <cell r="AW1301">
            <v>717.11543586999323</v>
          </cell>
          <cell r="AX1301">
            <v>1.720276140003989</v>
          </cell>
          <cell r="AY1301">
            <v>-21.242421779999859</v>
          </cell>
          <cell r="AZ1301">
            <v>12.301459299997077</v>
          </cell>
          <cell r="BA1301">
            <v>71.693442769996182</v>
          </cell>
          <cell r="BB1301">
            <v>-131.54613267998502</v>
          </cell>
          <cell r="BC1301">
            <v>-85.990821160012274</v>
          </cell>
          <cell r="BD1301">
            <v>-189.25754409001092</v>
          </cell>
          <cell r="BE1301">
            <v>-1493.7050133398734</v>
          </cell>
          <cell r="BF1301">
            <v>241.65380723001726</v>
          </cell>
          <cell r="BG1301">
            <v>137.37368748000881</v>
          </cell>
          <cell r="BH1301">
            <v>-414.3086035400047</v>
          </cell>
          <cell r="BI1301">
            <v>-129.20984732999932</v>
          </cell>
          <cell r="BJ1301">
            <v>24.496216219995404</v>
          </cell>
          <cell r="BK1301">
            <v>76.456160040004761</v>
          </cell>
          <cell r="BL1301">
            <v>0</v>
          </cell>
          <cell r="BM1301">
            <v>-4.2892343799976516</v>
          </cell>
          <cell r="BN1301">
            <v>-399.16080705000786</v>
          </cell>
          <cell r="BO1301">
            <v>18.444213860013406</v>
          </cell>
          <cell r="BP1301">
            <v>-992.31448308000108</v>
          </cell>
          <cell r="BQ1301">
            <v>-52.846122789982473</v>
          </cell>
          <cell r="BR1301">
            <v>-3397.9648888099473</v>
          </cell>
          <cell r="BS1301">
            <v>-757.73775179000222</v>
          </cell>
          <cell r="BT1301">
            <v>-3169.6280991899912</v>
          </cell>
          <cell r="BU1301">
            <v>-688.70322378000856</v>
          </cell>
          <cell r="BV1301">
            <v>-659.89322332000302</v>
          </cell>
          <cell r="BW1301">
            <v>-78.685797829995863</v>
          </cell>
          <cell r="BX1301">
            <v>0</v>
          </cell>
          <cell r="BY1301">
            <v>0</v>
          </cell>
          <cell r="BZ1301">
            <v>0</v>
          </cell>
          <cell r="CA1301">
            <v>2.131267469994782</v>
          </cell>
          <cell r="CB1301">
            <v>2548.7657932099828</v>
          </cell>
          <cell r="CC1301">
            <v>-541.05209045000083</v>
          </cell>
          <cell r="CD1301">
            <v>-53.161763129988685</v>
          </cell>
          <cell r="CE1301">
            <v>-1995.403685809928</v>
          </cell>
          <cell r="CF1301">
            <v>-1426.496408949999</v>
          </cell>
          <cell r="CG1301">
            <v>296.96187949999148</v>
          </cell>
          <cell r="CH1301">
            <v>-600.3930737599876</v>
          </cell>
          <cell r="CI1301">
            <v>157.30163308999545</v>
          </cell>
          <cell r="CJ1301">
            <v>-404.89390208999976</v>
          </cell>
          <cell r="CK1301">
            <v>-22.939708199999586</v>
          </cell>
          <cell r="CL1301">
            <v>315.55352957000287</v>
          </cell>
          <cell r="CM1301">
            <v>77.96601458000805</v>
          </cell>
          <cell r="CN1301">
            <v>173.52401129999635</v>
          </cell>
          <cell r="CO1301">
            <v>-491.77545704001386</v>
          </cell>
          <cell r="CP1301">
            <v>-527.48122057</v>
          </cell>
          <cell r="CQ1301">
            <v>457.26901676002308</v>
          </cell>
          <cell r="CR1301">
            <v>-1268.4561248401878</v>
          </cell>
          <cell r="CS1301">
            <v>-167.64011500000197</v>
          </cell>
          <cell r="CT1301">
            <v>-1329.6761311000009</v>
          </cell>
          <cell r="CU1301">
            <v>411.65184341000713</v>
          </cell>
          <cell r="CV1301">
            <v>169.55764297999849</v>
          </cell>
          <cell r="CW1301">
            <v>-35.058105529995373</v>
          </cell>
          <cell r="CX1301">
            <v>-511.06763833999139</v>
          </cell>
          <cell r="CY1301">
            <v>2.5325429699951201</v>
          </cell>
          <cell r="CZ1301">
            <v>-17.854791320001823</v>
          </cell>
          <cell r="DA1301">
            <v>-332.34596351001164</v>
          </cell>
          <cell r="DB1301">
            <v>-233.85444693000318</v>
          </cell>
          <cell r="DC1301">
            <v>-27.291158490013913</v>
          </cell>
          <cell r="DD1301">
            <v>802.59019601995533</v>
          </cell>
          <cell r="DE1301">
            <v>113.87034062994644</v>
          </cell>
          <cell r="DF1301">
            <v>61.947908399983135</v>
          </cell>
          <cell r="DG1301">
            <v>263.48087800999929</v>
          </cell>
          <cell r="DH1301">
            <v>-295.50772994999716</v>
          </cell>
          <cell r="DI1301">
            <v>-94.069906199998513</v>
          </cell>
          <cell r="DJ1301">
            <v>94.570439459996123</v>
          </cell>
          <cell r="DK1301">
            <v>190.19344330999593</v>
          </cell>
          <cell r="DL1301">
            <v>118.31672245000664</v>
          </cell>
          <cell r="DM1301">
            <v>47.377896500001953</v>
          </cell>
          <cell r="DN1301">
            <v>-17.32799869000155</v>
          </cell>
          <cell r="DO1301">
            <v>-278.96585691000655</v>
          </cell>
          <cell r="DP1301">
            <v>-0.94726703999913298</v>
          </cell>
          <cell r="DQ1301">
            <v>24.801811289988109</v>
          </cell>
          <cell r="DR1301">
            <v>-1140.208404959878</v>
          </cell>
          <cell r="DS1301">
            <v>-887.3681763499917</v>
          </cell>
          <cell r="DT1301">
            <v>60.445564390014624</v>
          </cell>
          <cell r="DU1301">
            <v>275.92610869000055</v>
          </cell>
          <cell r="DV1301">
            <v>102.60355837999668</v>
          </cell>
          <cell r="DW1301">
            <v>197.24004571999831</v>
          </cell>
          <cell r="DX1301">
            <v>4.2752754499961156</v>
          </cell>
          <cell r="DY1301">
            <v>0</v>
          </cell>
          <cell r="DZ1301">
            <v>52.161701739998534</v>
          </cell>
          <cell r="EA1301">
            <v>29.960609800000384</v>
          </cell>
          <cell r="EB1301">
            <v>-511.11537065000448</v>
          </cell>
          <cell r="EC1301">
            <v>-286.67695919000835</v>
          </cell>
          <cell r="ED1301">
            <v>-177.66076293999504</v>
          </cell>
          <cell r="EE1301">
            <v>1929.1352405097568</v>
          </cell>
          <cell r="EF1301">
            <v>248.33574340000632</v>
          </cell>
          <cell r="EG1301">
            <v>638.30153235000762</v>
          </cell>
          <cell r="EH1301">
            <v>-142.77877253999759</v>
          </cell>
          <cell r="EI1301">
            <v>35.502714310001465</v>
          </cell>
          <cell r="EJ1301">
            <v>-225.81782277000457</v>
          </cell>
          <cell r="EK1301">
            <v>125.15378810999391</v>
          </cell>
          <cell r="EL1301">
            <v>-58.676620089994685</v>
          </cell>
          <cell r="EM1301">
            <v>101.33911369999987</v>
          </cell>
          <cell r="EN1301">
            <v>-193.16953796000598</v>
          </cell>
          <cell r="EO1301">
            <v>316.88177546000225</v>
          </cell>
          <cell r="EP1301">
            <v>728.78448720999586</v>
          </cell>
          <cell r="EQ1301">
            <v>355.27883932999976</v>
          </cell>
          <cell r="ER1301">
            <v>1091.6845005399082</v>
          </cell>
          <cell r="ES1301">
            <v>873.98728923998715</v>
          </cell>
          <cell r="ET1301">
            <v>126.96345474000555</v>
          </cell>
          <cell r="EU1301">
            <v>-87.575696540006902</v>
          </cell>
          <cell r="EV1301">
            <v>-516.18219731000136</v>
          </cell>
          <cell r="EW1301">
            <v>-36.862341350006318</v>
          </cell>
          <cell r="EX1301">
            <v>74.196236900002987</v>
          </cell>
          <cell r="EY1301">
            <v>-118.31672244999208</v>
          </cell>
          <cell r="EZ1301">
            <v>244.48832793999827</v>
          </cell>
          <cell r="FA1301">
            <v>233.40366835999157</v>
          </cell>
          <cell r="FB1301">
            <v>65.740224519991898</v>
          </cell>
          <cell r="FC1301">
            <v>-122.76849755000148</v>
          </cell>
          <cell r="FD1301">
            <v>354.61075403999712</v>
          </cell>
          <cell r="FE1301">
            <v>1947.1104898501653</v>
          </cell>
          <cell r="FF1301">
            <v>-142.13629801998468</v>
          </cell>
          <cell r="FG1301">
            <v>688.57528408998769</v>
          </cell>
          <cell r="FH1301">
            <v>362.16552173000673</v>
          </cell>
          <cell r="FI1301">
            <v>335.7294062400033</v>
          </cell>
          <cell r="FJ1301">
            <v>182.083577649988</v>
          </cell>
          <cell r="FK1301">
            <v>558.94023290000769</v>
          </cell>
          <cell r="FL1301">
            <v>-2.3739290899975458</v>
          </cell>
          <cell r="FM1301">
            <v>212.28025556000284</v>
          </cell>
          <cell r="FN1301">
            <v>-210.9539021199962</v>
          </cell>
          <cell r="FO1301">
            <v>384.05649008000182</v>
          </cell>
          <cell r="FP1301">
            <v>113.82586631999584</v>
          </cell>
          <cell r="FQ1301">
            <v>-535.08201548999932</v>
          </cell>
          <cell r="FR1301">
            <v>-2069.150247839978</v>
          </cell>
          <cell r="FS1301">
            <v>-1349.0305129499975</v>
          </cell>
          <cell r="FT1301">
            <v>-227.30468598000152</v>
          </cell>
          <cell r="FU1301">
            <v>-75.620469759996922</v>
          </cell>
          <cell r="FV1301">
            <v>285.37842717999592</v>
          </cell>
          <cell r="FW1301">
            <v>-62.929110810000566</v>
          </cell>
          <cell r="FX1301">
            <v>88.39499648000492</v>
          </cell>
          <cell r="FY1301">
            <v>-118.31672244999936</v>
          </cell>
          <cell r="FZ1301">
            <v>80.155522949997248</v>
          </cell>
          <cell r="GA1301">
            <v>9.1130016299975978</v>
          </cell>
          <cell r="GB1301">
            <v>327.46703766000428</v>
          </cell>
          <cell r="GC1301">
            <v>99.939043959995615</v>
          </cell>
          <cell r="GD1301">
            <v>-1126.3967757500068</v>
          </cell>
          <cell r="GE1301">
            <v>-886.86266592016909</v>
          </cell>
          <cell r="GF1301">
            <v>-545.86096403000556</v>
          </cell>
          <cell r="GG1301">
            <v>-210.0016979800057</v>
          </cell>
          <cell r="GH1301">
            <v>-189.76861074000772</v>
          </cell>
          <cell r="GI1301">
            <v>183.43632233000244</v>
          </cell>
          <cell r="GJ1301">
            <v>67.530554419987311</v>
          </cell>
          <cell r="GK1301">
            <v>247.46811609000724</v>
          </cell>
          <cell r="GL1301">
            <v>52.534427469996444</v>
          </cell>
          <cell r="GM1301">
            <v>-39.052471780003543</v>
          </cell>
          <cell r="GN1301">
            <v>-89.981214879997424</v>
          </cell>
          <cell r="GO1301">
            <v>154.44868581999617</v>
          </cell>
          <cell r="GP1301">
            <v>-650.71031509999011</v>
          </cell>
          <cell r="GQ1301">
            <v>133.09450246000779</v>
          </cell>
          <cell r="GR1301">
            <v>1735.4457763000391</v>
          </cell>
          <cell r="GS1301">
            <v>359.2678753999935</v>
          </cell>
          <cell r="GT1301">
            <v>-77.839195889988332</v>
          </cell>
          <cell r="GU1301">
            <v>310.03161511000508</v>
          </cell>
          <cell r="GV1301">
            <v>76.243647010007408</v>
          </cell>
          <cell r="GW1301">
            <v>546.23341436998453</v>
          </cell>
          <cell r="GX1301">
            <v>-139.94409278999228</v>
          </cell>
          <cell r="GY1301">
            <v>143.94969304000551</v>
          </cell>
          <cell r="GZ1301">
            <v>216.0205128000016</v>
          </cell>
          <cell r="HA1301">
            <v>-74.169991009999649</v>
          </cell>
          <cell r="HB1301">
            <v>-484.18517222999071</v>
          </cell>
          <cell r="HC1301">
            <v>111.13645899001858</v>
          </cell>
          <cell r="HD1301">
            <v>748.70101150000119</v>
          </cell>
          <cell r="HE1301">
            <v>-544.99073505005799</v>
          </cell>
          <cell r="HF1301">
            <v>544.6593518799782</v>
          </cell>
          <cell r="HG1301">
            <v>-600.60034063000785</v>
          </cell>
          <cell r="HH1301">
            <v>-447.21557324999594</v>
          </cell>
          <cell r="HI1301">
            <v>430.21591558999353</v>
          </cell>
          <cell r="HJ1301">
            <v>-121.91890422000142</v>
          </cell>
          <cell r="HK1301">
            <v>144.5835186799959</v>
          </cell>
          <cell r="HL1301">
            <v>257.37798918999761</v>
          </cell>
          <cell r="HM1301">
            <v>-167.62668524000037</v>
          </cell>
          <cell r="HN1301">
            <v>-439.50013457000023</v>
          </cell>
          <cell r="HO1301">
            <v>-697.22129526999925</v>
          </cell>
          <cell r="HP1301">
            <v>195.64693789000739</v>
          </cell>
          <cell r="HQ1301">
            <v>356.60848490004719</v>
          </cell>
          <cell r="HR1301">
            <v>1798.9805955298943</v>
          </cell>
          <cell r="HS1301">
            <v>1299.2812745499978</v>
          </cell>
          <cell r="HT1301">
            <v>-93.694407509989105</v>
          </cell>
          <cell r="HU1301">
            <v>-73.38406409000163</v>
          </cell>
          <cell r="HV1301">
            <v>-1.6233362400089391</v>
          </cell>
          <cell r="HW1301">
            <v>-40.987141669997072</v>
          </cell>
          <cell r="HX1301">
            <v>-120.92378943999938</v>
          </cell>
          <cell r="HY1301">
            <v>0</v>
          </cell>
          <cell r="HZ1301">
            <v>-107.83475155999622</v>
          </cell>
          <cell r="IA1301">
            <v>0</v>
          </cell>
          <cell r="IB1301">
            <v>891.2670762300113</v>
          </cell>
          <cell r="IC1301">
            <v>63.419202649980434</v>
          </cell>
          <cell r="ID1301">
            <v>-16.539467390015488</v>
          </cell>
          <cell r="IE1301">
            <v>991.38534382008947</v>
          </cell>
          <cell r="IF1301">
            <v>-740.80644198998925</v>
          </cell>
          <cell r="IG1301">
            <v>275.57972244000121</v>
          </cell>
          <cell r="IH1301">
            <v>21.978534960006073</v>
          </cell>
          <cell r="II1301">
            <v>1.8865168799893581</v>
          </cell>
          <cell r="IJ1301">
            <v>104.98491248000937</v>
          </cell>
          <cell r="IK1301">
            <v>244.90416311999434</v>
          </cell>
          <cell r="IL1301">
            <v>9.9490629996580537E-2</v>
          </cell>
          <cell r="IM1301">
            <v>0</v>
          </cell>
          <cell r="IN1301">
            <v>85.532962100005534</v>
          </cell>
          <cell r="IO1301">
            <v>450.02713647000201</v>
          </cell>
          <cell r="IP1301">
            <v>-35.542308029995183</v>
          </cell>
          <cell r="IQ1301">
            <v>582.74065475998214</v>
          </cell>
          <cell r="IR1301">
            <v>-606.32924464007374</v>
          </cell>
          <cell r="IS1301">
            <v>39.646349870003178</v>
          </cell>
          <cell r="IT1301">
            <v>93.855835899994418</v>
          </cell>
          <cell r="IU1301">
            <v>-380.73724879999645</v>
          </cell>
          <cell r="IV1301">
            <v>-655.66276139999536</v>
          </cell>
          <cell r="IW1301">
            <v>-56.025357230006193</v>
          </cell>
          <cell r="IX1301">
            <v>188.25125165000645</v>
          </cell>
          <cell r="IY1301">
            <v>0</v>
          </cell>
          <cell r="IZ1301">
            <v>0</v>
          </cell>
          <cell r="JA1301">
            <v>64.891145779998624</v>
          </cell>
          <cell r="JB1301">
            <v>393.26120914000785</v>
          </cell>
          <cell r="JC1301">
            <v>-640.01582904999668</v>
          </cell>
          <cell r="JD1301">
            <v>346.20615949998319</v>
          </cell>
          <cell r="JE1301">
            <v>395.28929589001928</v>
          </cell>
          <cell r="JF1301">
            <v>86.932486620004056</v>
          </cell>
          <cell r="JG1301">
            <v>1198.8805437100018</v>
          </cell>
          <cell r="JH1301">
            <v>-153.9357970800047</v>
          </cell>
          <cell r="JI1301">
            <v>-280.39275610000914</v>
          </cell>
          <cell r="JJ1301">
            <v>56.24925967001036</v>
          </cell>
          <cell r="JK1301">
            <v>-372.54247216999647</v>
          </cell>
          <cell r="JL1301">
            <v>0</v>
          </cell>
          <cell r="JM1301">
            <v>0.10000000000582077</v>
          </cell>
          <cell r="JN1301">
            <v>78.17613511998934</v>
          </cell>
          <cell r="JO1301">
            <v>80.836539489988354</v>
          </cell>
          <cell r="JP1301">
            <v>52.726434390002396</v>
          </cell>
          <cell r="JQ1301">
            <v>-351.7410777600162</v>
          </cell>
        </row>
        <row r="1302">
          <cell r="D1302" t="str">
            <v>WD_.EX.Yak._.REP.Goodnoe Hills East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-38.288349989976268</v>
          </cell>
          <cell r="S1302">
            <v>0</v>
          </cell>
          <cell r="T1302">
            <v>0</v>
          </cell>
          <cell r="U1302">
            <v>0</v>
          </cell>
          <cell r="V1302">
            <v>-38.288349989998096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-42.143740550032817</v>
          </cell>
          <cell r="AF1302">
            <v>0</v>
          </cell>
          <cell r="AG1302">
            <v>0</v>
          </cell>
          <cell r="AH1302">
            <v>-42.143740550000075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-130.21567708000657</v>
          </cell>
          <cell r="CF1302">
            <v>0</v>
          </cell>
          <cell r="CG1302">
            <v>-50.899920000001657</v>
          </cell>
          <cell r="CH1302">
            <v>29.604297519992542</v>
          </cell>
          <cell r="CI1302">
            <v>-15.547497310002655</v>
          </cell>
          <cell r="CJ1302">
            <v>0.62744270999974106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-94</v>
          </cell>
          <cell r="CP1302">
            <v>0</v>
          </cell>
          <cell r="CQ1302">
            <v>0</v>
          </cell>
          <cell r="CR1302">
            <v>60.719908560044132</v>
          </cell>
          <cell r="CS1302">
            <v>0</v>
          </cell>
          <cell r="CT1302">
            <v>94.000000000001819</v>
          </cell>
          <cell r="CU1302">
            <v>199.3873725600024</v>
          </cell>
          <cell r="CV1302">
            <v>-112.93110752999928</v>
          </cell>
          <cell r="CW1302">
            <v>-119.73635647000265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-173.08088960999157</v>
          </cell>
          <cell r="DF1302">
            <v>0</v>
          </cell>
          <cell r="DG1302">
            <v>93.999999999998181</v>
          </cell>
          <cell r="DH1302">
            <v>0</v>
          </cell>
          <cell r="DI1302">
            <v>-139.64365317999909</v>
          </cell>
          <cell r="DJ1302">
            <v>-148.23701438999706</v>
          </cell>
          <cell r="DK1302">
            <v>-73.153860769998573</v>
          </cell>
          <cell r="DL1302">
            <v>0</v>
          </cell>
          <cell r="DM1302">
            <v>0</v>
          </cell>
          <cell r="DN1302">
            <v>0</v>
          </cell>
          <cell r="DO1302">
            <v>93.953638729999511</v>
          </cell>
          <cell r="DP1302">
            <v>0</v>
          </cell>
          <cell r="DQ1302">
            <v>0</v>
          </cell>
          <cell r="DR1302">
            <v>146.5848435999942</v>
          </cell>
          <cell r="DS1302">
            <v>0</v>
          </cell>
          <cell r="DT1302">
            <v>-134.26880809000249</v>
          </cell>
          <cell r="DU1302">
            <v>93.476740070003871</v>
          </cell>
          <cell r="DV1302">
            <v>39.196966389998124</v>
          </cell>
          <cell r="DW1302">
            <v>148.17994522999652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257.0940637300082</v>
          </cell>
          <cell r="EF1302">
            <v>0</v>
          </cell>
          <cell r="EG1302">
            <v>46.283660080000118</v>
          </cell>
          <cell r="EH1302">
            <v>37.177743500000361</v>
          </cell>
          <cell r="EI1302">
            <v>210.46930672999952</v>
          </cell>
          <cell r="EJ1302">
            <v>40.846203939989209</v>
          </cell>
          <cell r="EK1302">
            <v>-77.682850519999192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-355.55284290999407</v>
          </cell>
          <cell r="ES1302">
            <v>0</v>
          </cell>
          <cell r="ET1302">
            <v>0</v>
          </cell>
          <cell r="EU1302">
            <v>-19.648424459996022</v>
          </cell>
          <cell r="EV1302">
            <v>-53.906486190000578</v>
          </cell>
          <cell r="EW1302">
            <v>-281.99793226000111</v>
          </cell>
          <cell r="EX1302">
            <v>0</v>
          </cell>
          <cell r="EY1302">
            <v>0</v>
          </cell>
          <cell r="EZ1302">
            <v>0</v>
          </cell>
          <cell r="FA1302">
            <v>0</v>
          </cell>
          <cell r="FB1302">
            <v>0</v>
          </cell>
          <cell r="FC1302">
            <v>0</v>
          </cell>
          <cell r="FD1302">
            <v>0</v>
          </cell>
          <cell r="FE1302">
            <v>-157.26578739006072</v>
          </cell>
          <cell r="FF1302">
            <v>0</v>
          </cell>
          <cell r="FG1302">
            <v>0</v>
          </cell>
          <cell r="FH1302">
            <v>-7.8809495200002857</v>
          </cell>
          <cell r="FI1302">
            <v>101.23707878000278</v>
          </cell>
          <cell r="FJ1302">
            <v>-138.87233374000425</v>
          </cell>
          <cell r="FK1302">
            <v>-121.17656160000297</v>
          </cell>
          <cell r="FL1302">
            <v>0</v>
          </cell>
          <cell r="FM1302">
            <v>-26.17637026000375</v>
          </cell>
          <cell r="FN1302">
            <v>0</v>
          </cell>
          <cell r="FO1302">
            <v>35.603348949996871</v>
          </cell>
          <cell r="FP1302">
            <v>0</v>
          </cell>
          <cell r="FQ1302">
            <v>0</v>
          </cell>
          <cell r="FR1302">
            <v>53.76171056003659</v>
          </cell>
          <cell r="FS1302">
            <v>0</v>
          </cell>
          <cell r="FT1302">
            <v>0</v>
          </cell>
          <cell r="FU1302">
            <v>-53.04778621999867</v>
          </cell>
          <cell r="FV1302">
            <v>-62.663235129999521</v>
          </cell>
          <cell r="FW1302">
            <v>-115.85799865000445</v>
          </cell>
          <cell r="FX1302">
            <v>175.36331187000178</v>
          </cell>
          <cell r="FY1302">
            <v>0</v>
          </cell>
          <cell r="FZ1302">
            <v>16.680885099998704</v>
          </cell>
          <cell r="GA1302">
            <v>0</v>
          </cell>
          <cell r="GB1302">
            <v>93.286533590006002</v>
          </cell>
          <cell r="GC1302">
            <v>0</v>
          </cell>
          <cell r="GD1302">
            <v>0</v>
          </cell>
          <cell r="GE1302">
            <v>-182.14129791999585</v>
          </cell>
          <cell r="GF1302">
            <v>0</v>
          </cell>
          <cell r="GG1302">
            <v>-10.500389959997847</v>
          </cell>
          <cell r="GH1302">
            <v>9.0800954299957084</v>
          </cell>
          <cell r="GI1302">
            <v>18.935082140000304</v>
          </cell>
          <cell r="GJ1302">
            <v>-0.98425002999647404</v>
          </cell>
          <cell r="GK1302">
            <v>32.352549919998637</v>
          </cell>
          <cell r="GL1302">
            <v>-153.08337315999961</v>
          </cell>
          <cell r="GM1302">
            <v>0</v>
          </cell>
          <cell r="GN1302">
            <v>0</v>
          </cell>
          <cell r="GO1302">
            <v>-77.941012260002026</v>
          </cell>
          <cell r="GP1302">
            <v>0</v>
          </cell>
          <cell r="GQ1302">
            <v>0</v>
          </cell>
          <cell r="GR1302">
            <v>-75.675406109978212</v>
          </cell>
          <cell r="GS1302">
            <v>0</v>
          </cell>
          <cell r="GT1302">
            <v>0</v>
          </cell>
          <cell r="GU1302">
            <v>-121.54945788998884</v>
          </cell>
          <cell r="GV1302">
            <v>25.242879770001309</v>
          </cell>
          <cell r="GW1302">
            <v>20.631172010002047</v>
          </cell>
          <cell r="GX1302">
            <v>0</v>
          </cell>
          <cell r="GY1302">
            <v>0</v>
          </cell>
          <cell r="GZ1302">
            <v>0</v>
          </cell>
          <cell r="HA1302">
            <v>0</v>
          </cell>
          <cell r="HB1302">
            <v>0</v>
          </cell>
          <cell r="HC1302">
            <v>0</v>
          </cell>
          <cell r="HD1302">
            <v>0</v>
          </cell>
          <cell r="HE1302">
            <v>-121.90896340998006</v>
          </cell>
          <cell r="HF1302">
            <v>0</v>
          </cell>
          <cell r="HG1302">
            <v>0</v>
          </cell>
          <cell r="HH1302">
            <v>-122.81497069999386</v>
          </cell>
          <cell r="HI1302">
            <v>0.90600728999925195</v>
          </cell>
          <cell r="HJ1302">
            <v>0</v>
          </cell>
          <cell r="HK1302">
            <v>0</v>
          </cell>
          <cell r="HL1302">
            <v>0</v>
          </cell>
          <cell r="HM1302">
            <v>0</v>
          </cell>
          <cell r="HN1302">
            <v>0</v>
          </cell>
          <cell r="HO1302">
            <v>0</v>
          </cell>
          <cell r="HP1302">
            <v>0</v>
          </cell>
          <cell r="HQ1302">
            <v>0</v>
          </cell>
          <cell r="HR1302">
            <v>93.974065559974406</v>
          </cell>
          <cell r="HS1302">
            <v>0</v>
          </cell>
          <cell r="HT1302">
            <v>0</v>
          </cell>
          <cell r="HU1302">
            <v>0</v>
          </cell>
          <cell r="HV1302">
            <v>0</v>
          </cell>
          <cell r="HW1302">
            <v>93.974065559999872</v>
          </cell>
          <cell r="HX1302">
            <v>0</v>
          </cell>
          <cell r="HY1302">
            <v>0</v>
          </cell>
          <cell r="HZ1302">
            <v>0</v>
          </cell>
          <cell r="IA1302">
            <v>0</v>
          </cell>
          <cell r="IB1302">
            <v>0</v>
          </cell>
          <cell r="IC1302">
            <v>0</v>
          </cell>
          <cell r="ID1302">
            <v>0</v>
          </cell>
          <cell r="IE1302">
            <v>0</v>
          </cell>
          <cell r="IF1302">
            <v>0</v>
          </cell>
          <cell r="IG1302">
            <v>0</v>
          </cell>
          <cell r="IH1302">
            <v>0</v>
          </cell>
          <cell r="II1302">
            <v>0</v>
          </cell>
          <cell r="IJ1302">
            <v>0</v>
          </cell>
          <cell r="IK1302">
            <v>0</v>
          </cell>
          <cell r="IL1302">
            <v>0</v>
          </cell>
          <cell r="IM1302">
            <v>0</v>
          </cell>
          <cell r="IN1302">
            <v>0</v>
          </cell>
          <cell r="IO1302">
            <v>0</v>
          </cell>
          <cell r="IP1302">
            <v>0</v>
          </cell>
          <cell r="IQ1302">
            <v>0</v>
          </cell>
          <cell r="IR1302">
            <v>0</v>
          </cell>
          <cell r="IS1302">
            <v>0</v>
          </cell>
          <cell r="IT1302">
            <v>0</v>
          </cell>
          <cell r="IU1302">
            <v>0</v>
          </cell>
          <cell r="IV1302">
            <v>0</v>
          </cell>
          <cell r="IW1302">
            <v>0</v>
          </cell>
          <cell r="IX1302">
            <v>0</v>
          </cell>
          <cell r="IY1302">
            <v>0</v>
          </cell>
          <cell r="IZ1302">
            <v>0</v>
          </cell>
          <cell r="JA1302">
            <v>0</v>
          </cell>
          <cell r="JB1302">
            <v>0</v>
          </cell>
          <cell r="JC1302">
            <v>0</v>
          </cell>
          <cell r="JD1302">
            <v>0</v>
          </cell>
          <cell r="JE1302">
            <v>0</v>
          </cell>
          <cell r="JF1302">
            <v>0</v>
          </cell>
          <cell r="JG1302">
            <v>0</v>
          </cell>
          <cell r="JH1302">
            <v>0</v>
          </cell>
          <cell r="JI1302">
            <v>0</v>
          </cell>
          <cell r="JJ1302">
            <v>0</v>
          </cell>
          <cell r="JK1302">
            <v>0</v>
          </cell>
          <cell r="JL1302">
            <v>0</v>
          </cell>
          <cell r="JM1302">
            <v>0</v>
          </cell>
          <cell r="JN1302">
            <v>0</v>
          </cell>
          <cell r="JO1302">
            <v>0</v>
          </cell>
          <cell r="JP1302">
            <v>0</v>
          </cell>
          <cell r="JQ1302">
            <v>0</v>
          </cell>
        </row>
        <row r="1303">
          <cell r="D1303" t="str">
            <v>WD_.EX.Yak._.REP.Leaning Juniper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-19.013797349995002</v>
          </cell>
          <cell r="S1303">
            <v>0</v>
          </cell>
          <cell r="T1303">
            <v>0</v>
          </cell>
          <cell r="U1303">
            <v>0</v>
          </cell>
          <cell r="V1303">
            <v>-19.01379734999864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-75.855060649977531</v>
          </cell>
          <cell r="AF1303">
            <v>0</v>
          </cell>
          <cell r="AG1303">
            <v>0</v>
          </cell>
          <cell r="AH1303">
            <v>-75.855060649999359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-247.93200939000235</v>
          </cell>
          <cell r="CF1303">
            <v>0</v>
          </cell>
          <cell r="CG1303">
            <v>-100.46733142999983</v>
          </cell>
          <cell r="CH1303">
            <v>-3.0049652100024105</v>
          </cell>
          <cell r="CI1303">
            <v>-84.361758839999311</v>
          </cell>
          <cell r="CJ1303">
            <v>-66.648948489997565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6.5509945800004061</v>
          </cell>
          <cell r="CP1303">
            <v>0</v>
          </cell>
          <cell r="CQ1303">
            <v>0</v>
          </cell>
          <cell r="CR1303">
            <v>-398.29244207998272</v>
          </cell>
          <cell r="CS1303">
            <v>0</v>
          </cell>
          <cell r="CT1303">
            <v>88.82963417999963</v>
          </cell>
          <cell r="CU1303">
            <v>-103.27533940999638</v>
          </cell>
          <cell r="CV1303">
            <v>-23.966808200000742</v>
          </cell>
          <cell r="CW1303">
            <v>-359.87992864999978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-19.399160929955542</v>
          </cell>
          <cell r="DF1303">
            <v>0</v>
          </cell>
          <cell r="DG1303">
            <v>88.044964210001126</v>
          </cell>
          <cell r="DH1303">
            <v>-67.433053479999217</v>
          </cell>
          <cell r="DI1303">
            <v>-44.598720199996023</v>
          </cell>
          <cell r="DJ1303">
            <v>-68.226990469996963</v>
          </cell>
          <cell r="DK1303">
            <v>68.609381750000466</v>
          </cell>
          <cell r="DL1303">
            <v>0</v>
          </cell>
          <cell r="DM1303">
            <v>0</v>
          </cell>
          <cell r="DN1303">
            <v>0</v>
          </cell>
          <cell r="DO1303">
            <v>4.2052572600005078</v>
          </cell>
          <cell r="DP1303">
            <v>0</v>
          </cell>
          <cell r="DQ1303">
            <v>0</v>
          </cell>
          <cell r="DR1303">
            <v>-78.270673930004705</v>
          </cell>
          <cell r="DS1303">
            <v>0</v>
          </cell>
          <cell r="DT1303">
            <v>-53.481428309998591</v>
          </cell>
          <cell r="DU1303">
            <v>82.79944617000001</v>
          </cell>
          <cell r="DV1303">
            <v>-185.87877923999986</v>
          </cell>
          <cell r="DW1303">
            <v>78.29008745000101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-286.24639852001565</v>
          </cell>
          <cell r="EF1303">
            <v>0</v>
          </cell>
          <cell r="EG1303">
            <v>0</v>
          </cell>
          <cell r="EH1303">
            <v>65.458495530001528</v>
          </cell>
          <cell r="EI1303">
            <v>-72.328767510001853</v>
          </cell>
          <cell r="EJ1303">
            <v>-146.37297146000128</v>
          </cell>
          <cell r="EK1303">
            <v>-133.00315508000131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-246.5060617600102</v>
          </cell>
          <cell r="ES1303">
            <v>0</v>
          </cell>
          <cell r="ET1303">
            <v>0</v>
          </cell>
          <cell r="EU1303">
            <v>16.789346349996777</v>
          </cell>
          <cell r="EV1303">
            <v>60.394718659996215</v>
          </cell>
          <cell r="EW1303">
            <v>-323.69012676999773</v>
          </cell>
          <cell r="EX1303">
            <v>0</v>
          </cell>
          <cell r="EY1303">
            <v>0</v>
          </cell>
          <cell r="EZ1303">
            <v>0</v>
          </cell>
          <cell r="FA1303">
            <v>0</v>
          </cell>
          <cell r="FB1303">
            <v>0</v>
          </cell>
          <cell r="FC1303">
            <v>0</v>
          </cell>
          <cell r="FD1303">
            <v>0</v>
          </cell>
          <cell r="FE1303">
            <v>155.12635621000663</v>
          </cell>
          <cell r="FF1303">
            <v>0</v>
          </cell>
          <cell r="FG1303">
            <v>0</v>
          </cell>
          <cell r="FH1303">
            <v>-97.089524560000427</v>
          </cell>
          <cell r="FI1303">
            <v>280.75866595000116</v>
          </cell>
          <cell r="FJ1303">
            <v>-84.175020680006128</v>
          </cell>
          <cell r="FK1303">
            <v>79.750405239999964</v>
          </cell>
          <cell r="FL1303">
            <v>0</v>
          </cell>
          <cell r="FM1303">
            <v>-20.233795489999466</v>
          </cell>
          <cell r="FN1303">
            <v>0</v>
          </cell>
          <cell r="FO1303">
            <v>-3.8843742500030203</v>
          </cell>
          <cell r="FP1303">
            <v>0</v>
          </cell>
          <cell r="FQ1303">
            <v>0</v>
          </cell>
          <cell r="FR1303">
            <v>9.706873569986783</v>
          </cell>
          <cell r="FS1303">
            <v>0</v>
          </cell>
          <cell r="FT1303">
            <v>0</v>
          </cell>
          <cell r="FU1303">
            <v>-56.842711270004656</v>
          </cell>
          <cell r="FV1303">
            <v>67.326693980001437</v>
          </cell>
          <cell r="FW1303">
            <v>49.908817930008809</v>
          </cell>
          <cell r="FX1303">
            <v>-57.453215760000603</v>
          </cell>
          <cell r="FY1303">
            <v>0</v>
          </cell>
          <cell r="FZ1303">
            <v>-93.676568090002547</v>
          </cell>
          <cell r="GA1303">
            <v>0</v>
          </cell>
          <cell r="GB1303">
            <v>100.44385678000253</v>
          </cell>
          <cell r="GC1303">
            <v>0</v>
          </cell>
          <cell r="GD1303">
            <v>0</v>
          </cell>
          <cell r="GE1303">
            <v>-517.450238839956</v>
          </cell>
          <cell r="GF1303">
            <v>0</v>
          </cell>
          <cell r="GG1303">
            <v>10.500389959999666</v>
          </cell>
          <cell r="GH1303">
            <v>-52.053039569997054</v>
          </cell>
          <cell r="GI1303">
            <v>-64.729405979998774</v>
          </cell>
          <cell r="GJ1303">
            <v>-26.872202450002078</v>
          </cell>
          <cell r="GK1303">
            <v>-46.155628999998953</v>
          </cell>
          <cell r="GL1303">
            <v>-129.06098689999999</v>
          </cell>
          <cell r="GM1303">
            <v>-109.65452998999899</v>
          </cell>
          <cell r="GN1303">
            <v>0</v>
          </cell>
          <cell r="GO1303">
            <v>-99.424834909998026</v>
          </cell>
          <cell r="GP1303">
            <v>0</v>
          </cell>
          <cell r="GQ1303">
            <v>0</v>
          </cell>
          <cell r="GR1303">
            <v>-36.804173189972062</v>
          </cell>
          <cell r="GS1303">
            <v>0</v>
          </cell>
          <cell r="GT1303">
            <v>0</v>
          </cell>
          <cell r="GU1303">
            <v>-136.50876422999863</v>
          </cell>
          <cell r="GV1303">
            <v>47.901158530003158</v>
          </cell>
          <cell r="GW1303">
            <v>51.803432510001585</v>
          </cell>
          <cell r="GX1303">
            <v>0</v>
          </cell>
          <cell r="GY1303">
            <v>0</v>
          </cell>
          <cell r="GZ1303">
            <v>0</v>
          </cell>
          <cell r="HA1303">
            <v>0</v>
          </cell>
          <cell r="HB1303">
            <v>0</v>
          </cell>
          <cell r="HC1303">
            <v>0</v>
          </cell>
          <cell r="HD1303">
            <v>0</v>
          </cell>
          <cell r="HE1303">
            <v>-93.635605990013573</v>
          </cell>
          <cell r="HF1303">
            <v>0</v>
          </cell>
          <cell r="HG1303">
            <v>0</v>
          </cell>
          <cell r="HH1303">
            <v>-160.40664512000149</v>
          </cell>
          <cell r="HI1303">
            <v>66.771039129998826</v>
          </cell>
          <cell r="HJ1303">
            <v>0</v>
          </cell>
          <cell r="HK1303">
            <v>0</v>
          </cell>
          <cell r="HL1303">
            <v>0</v>
          </cell>
          <cell r="HM1303">
            <v>0</v>
          </cell>
          <cell r="HN1303">
            <v>0</v>
          </cell>
          <cell r="HO1303">
            <v>0</v>
          </cell>
          <cell r="HP1303">
            <v>0</v>
          </cell>
          <cell r="HQ1303">
            <v>0</v>
          </cell>
          <cell r="HR1303">
            <v>60.64741290002712</v>
          </cell>
          <cell r="HS1303">
            <v>0</v>
          </cell>
          <cell r="HT1303">
            <v>0</v>
          </cell>
          <cell r="HU1303">
            <v>-4.0556908199978352</v>
          </cell>
          <cell r="HV1303">
            <v>0</v>
          </cell>
          <cell r="HW1303">
            <v>64.70310371999949</v>
          </cell>
          <cell r="HX1303">
            <v>0</v>
          </cell>
          <cell r="HY1303">
            <v>0</v>
          </cell>
          <cell r="HZ1303">
            <v>0</v>
          </cell>
          <cell r="IA1303">
            <v>0</v>
          </cell>
          <cell r="IB1303">
            <v>0</v>
          </cell>
          <cell r="IC1303">
            <v>0</v>
          </cell>
          <cell r="ID1303">
            <v>0</v>
          </cell>
          <cell r="IE1303">
            <v>0</v>
          </cell>
          <cell r="IF1303">
            <v>0</v>
          </cell>
          <cell r="IG1303">
            <v>0</v>
          </cell>
          <cell r="IH1303">
            <v>0</v>
          </cell>
          <cell r="II1303">
            <v>0</v>
          </cell>
          <cell r="IJ1303">
            <v>0</v>
          </cell>
          <cell r="IK1303">
            <v>0</v>
          </cell>
          <cell r="IL1303">
            <v>0</v>
          </cell>
          <cell r="IM1303">
            <v>0</v>
          </cell>
          <cell r="IN1303">
            <v>0</v>
          </cell>
          <cell r="IO1303">
            <v>0</v>
          </cell>
          <cell r="IP1303">
            <v>0</v>
          </cell>
          <cell r="IQ1303">
            <v>0</v>
          </cell>
          <cell r="IR1303">
            <v>0</v>
          </cell>
          <cell r="IS1303">
            <v>0</v>
          </cell>
          <cell r="IT1303">
            <v>0</v>
          </cell>
          <cell r="IU1303">
            <v>0</v>
          </cell>
          <cell r="IV1303">
            <v>0</v>
          </cell>
          <cell r="IW1303">
            <v>0</v>
          </cell>
          <cell r="IX1303">
            <v>0</v>
          </cell>
          <cell r="IY1303">
            <v>0</v>
          </cell>
          <cell r="IZ1303">
            <v>0</v>
          </cell>
          <cell r="JA1303">
            <v>0</v>
          </cell>
          <cell r="JB1303">
            <v>0</v>
          </cell>
          <cell r="JC1303">
            <v>0</v>
          </cell>
          <cell r="JD1303">
            <v>0</v>
          </cell>
          <cell r="JE1303">
            <v>0</v>
          </cell>
          <cell r="JF1303">
            <v>0</v>
          </cell>
          <cell r="JG1303">
            <v>0</v>
          </cell>
          <cell r="JH1303">
            <v>0</v>
          </cell>
          <cell r="JI1303">
            <v>0</v>
          </cell>
          <cell r="JJ1303">
            <v>0</v>
          </cell>
          <cell r="JK1303">
            <v>0</v>
          </cell>
          <cell r="JL1303">
            <v>0</v>
          </cell>
          <cell r="JM1303">
            <v>0</v>
          </cell>
          <cell r="JN1303">
            <v>0</v>
          </cell>
          <cell r="JO1303">
            <v>0</v>
          </cell>
          <cell r="JP1303">
            <v>0</v>
          </cell>
          <cell r="JQ1303">
            <v>0</v>
          </cell>
        </row>
        <row r="1304">
          <cell r="D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0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  <cell r="FA1304">
            <v>0</v>
          </cell>
          <cell r="FB1304">
            <v>0</v>
          </cell>
          <cell r="FC1304">
            <v>0</v>
          </cell>
          <cell r="FD1304">
            <v>0</v>
          </cell>
          <cell r="FE1304">
            <v>0</v>
          </cell>
          <cell r="FF1304">
            <v>0</v>
          </cell>
          <cell r="FG1304">
            <v>0</v>
          </cell>
          <cell r="FH1304">
            <v>0</v>
          </cell>
          <cell r="FI1304">
            <v>0</v>
          </cell>
          <cell r="FJ1304">
            <v>0</v>
          </cell>
          <cell r="FK1304">
            <v>0</v>
          </cell>
          <cell r="FL1304">
            <v>0</v>
          </cell>
          <cell r="FM1304">
            <v>0</v>
          </cell>
          <cell r="FN1304">
            <v>0</v>
          </cell>
          <cell r="FO1304">
            <v>0</v>
          </cell>
          <cell r="FP1304">
            <v>0</v>
          </cell>
          <cell r="FQ1304">
            <v>0</v>
          </cell>
          <cell r="FR1304">
            <v>0</v>
          </cell>
          <cell r="FS1304">
            <v>0</v>
          </cell>
          <cell r="FT1304">
            <v>0</v>
          </cell>
          <cell r="FU1304">
            <v>0</v>
          </cell>
          <cell r="FV1304">
            <v>0</v>
          </cell>
          <cell r="FW1304">
            <v>0</v>
          </cell>
          <cell r="FX1304">
            <v>0</v>
          </cell>
          <cell r="FY1304">
            <v>0</v>
          </cell>
          <cell r="FZ1304">
            <v>0</v>
          </cell>
          <cell r="GA1304">
            <v>0</v>
          </cell>
          <cell r="GB1304">
            <v>0</v>
          </cell>
          <cell r="GC1304">
            <v>0</v>
          </cell>
          <cell r="GD1304">
            <v>0</v>
          </cell>
          <cell r="GE1304">
            <v>0</v>
          </cell>
          <cell r="GF1304">
            <v>0</v>
          </cell>
          <cell r="GG1304">
            <v>0</v>
          </cell>
          <cell r="GH1304">
            <v>0</v>
          </cell>
          <cell r="GI1304">
            <v>0</v>
          </cell>
          <cell r="GJ1304">
            <v>0</v>
          </cell>
          <cell r="GK1304">
            <v>0</v>
          </cell>
          <cell r="GL1304">
            <v>0</v>
          </cell>
          <cell r="GM1304">
            <v>0</v>
          </cell>
          <cell r="GN1304">
            <v>0</v>
          </cell>
          <cell r="GO1304">
            <v>0</v>
          </cell>
          <cell r="GP1304">
            <v>0</v>
          </cell>
          <cell r="GQ1304">
            <v>0</v>
          </cell>
          <cell r="GR1304">
            <v>0</v>
          </cell>
          <cell r="GS1304">
            <v>0</v>
          </cell>
          <cell r="GT1304">
            <v>0</v>
          </cell>
          <cell r="GU1304">
            <v>0</v>
          </cell>
          <cell r="GV1304">
            <v>0</v>
          </cell>
          <cell r="GW1304">
            <v>0</v>
          </cell>
          <cell r="GX1304">
            <v>0</v>
          </cell>
          <cell r="GY1304">
            <v>0</v>
          </cell>
          <cell r="GZ1304">
            <v>0</v>
          </cell>
          <cell r="HA1304">
            <v>0</v>
          </cell>
          <cell r="HB1304">
            <v>0</v>
          </cell>
          <cell r="HC1304">
            <v>0</v>
          </cell>
          <cell r="HD1304">
            <v>0</v>
          </cell>
          <cell r="HE1304">
            <v>0</v>
          </cell>
          <cell r="HF1304">
            <v>0</v>
          </cell>
          <cell r="HG1304">
            <v>0</v>
          </cell>
          <cell r="HH1304">
            <v>0</v>
          </cell>
          <cell r="HI1304">
            <v>0</v>
          </cell>
          <cell r="HJ1304">
            <v>0</v>
          </cell>
          <cell r="HK1304">
            <v>0</v>
          </cell>
          <cell r="HL1304">
            <v>0</v>
          </cell>
          <cell r="HM1304">
            <v>0</v>
          </cell>
          <cell r="HN1304">
            <v>0</v>
          </cell>
          <cell r="HO1304">
            <v>0</v>
          </cell>
          <cell r="HP1304">
            <v>0</v>
          </cell>
          <cell r="HQ1304">
            <v>0</v>
          </cell>
          <cell r="HR1304">
            <v>0</v>
          </cell>
          <cell r="HS1304">
            <v>0</v>
          </cell>
          <cell r="HT1304">
            <v>0</v>
          </cell>
          <cell r="HU1304">
            <v>0</v>
          </cell>
          <cell r="HV1304">
            <v>0</v>
          </cell>
          <cell r="HW1304">
            <v>0</v>
          </cell>
          <cell r="HX1304">
            <v>0</v>
          </cell>
          <cell r="HY1304">
            <v>0</v>
          </cell>
          <cell r="HZ1304">
            <v>0</v>
          </cell>
          <cell r="IA1304">
            <v>0</v>
          </cell>
          <cell r="IB1304">
            <v>0</v>
          </cell>
          <cell r="IC1304">
            <v>0</v>
          </cell>
          <cell r="ID1304">
            <v>0</v>
          </cell>
          <cell r="IE1304">
            <v>0</v>
          </cell>
          <cell r="IF1304">
            <v>0</v>
          </cell>
          <cell r="IG1304">
            <v>0</v>
          </cell>
          <cell r="IH1304">
            <v>0</v>
          </cell>
          <cell r="II1304">
            <v>0</v>
          </cell>
          <cell r="IJ1304">
            <v>0</v>
          </cell>
          <cell r="IK1304">
            <v>0</v>
          </cell>
          <cell r="IL1304">
            <v>0</v>
          </cell>
          <cell r="IM1304">
            <v>0</v>
          </cell>
          <cell r="IN1304">
            <v>0</v>
          </cell>
          <cell r="IO1304">
            <v>0</v>
          </cell>
          <cell r="IP1304">
            <v>0</v>
          </cell>
          <cell r="IQ1304">
            <v>0</v>
          </cell>
          <cell r="IR1304">
            <v>0</v>
          </cell>
          <cell r="IS1304">
            <v>0</v>
          </cell>
          <cell r="IT1304">
            <v>0</v>
          </cell>
          <cell r="IU1304">
            <v>0</v>
          </cell>
          <cell r="IV1304">
            <v>0</v>
          </cell>
          <cell r="IW1304">
            <v>0</v>
          </cell>
          <cell r="IX1304">
            <v>0</v>
          </cell>
          <cell r="IY1304">
            <v>0</v>
          </cell>
          <cell r="IZ1304">
            <v>0</v>
          </cell>
          <cell r="JA1304">
            <v>0</v>
          </cell>
          <cell r="JB1304">
            <v>0</v>
          </cell>
          <cell r="JC1304">
            <v>0</v>
          </cell>
          <cell r="JD1304">
            <v>0</v>
          </cell>
          <cell r="JE1304">
            <v>0</v>
          </cell>
          <cell r="JF1304">
            <v>0</v>
          </cell>
          <cell r="JG1304">
            <v>0</v>
          </cell>
          <cell r="JH1304">
            <v>0</v>
          </cell>
          <cell r="JI1304">
            <v>0</v>
          </cell>
          <cell r="JJ1304">
            <v>0</v>
          </cell>
          <cell r="JK1304">
            <v>0</v>
          </cell>
          <cell r="JL1304">
            <v>0</v>
          </cell>
          <cell r="JM1304">
            <v>0</v>
          </cell>
          <cell r="JN1304">
            <v>0</v>
          </cell>
          <cell r="JO1304">
            <v>0</v>
          </cell>
          <cell r="JP1304">
            <v>0</v>
          </cell>
          <cell r="JQ1304">
            <v>0</v>
          </cell>
        </row>
        <row r="1305">
          <cell r="D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  <cell r="FA1305">
            <v>0</v>
          </cell>
          <cell r="FB1305">
            <v>0</v>
          </cell>
          <cell r="FC1305">
            <v>0</v>
          </cell>
          <cell r="FD1305">
            <v>0</v>
          </cell>
          <cell r="FE1305">
            <v>0</v>
          </cell>
          <cell r="FF1305">
            <v>0</v>
          </cell>
          <cell r="FG1305">
            <v>0</v>
          </cell>
          <cell r="FH1305">
            <v>0</v>
          </cell>
          <cell r="FI1305">
            <v>0</v>
          </cell>
          <cell r="FJ1305">
            <v>0</v>
          </cell>
          <cell r="FK1305">
            <v>0</v>
          </cell>
          <cell r="FL1305">
            <v>0</v>
          </cell>
          <cell r="FM1305">
            <v>0</v>
          </cell>
          <cell r="FN1305">
            <v>0</v>
          </cell>
          <cell r="FO1305">
            <v>0</v>
          </cell>
          <cell r="FP1305">
            <v>0</v>
          </cell>
          <cell r="FQ1305">
            <v>0</v>
          </cell>
          <cell r="FR1305">
            <v>0</v>
          </cell>
          <cell r="FS1305">
            <v>0</v>
          </cell>
          <cell r="FT1305">
            <v>0</v>
          </cell>
          <cell r="FU1305">
            <v>0</v>
          </cell>
          <cell r="FV1305">
            <v>0</v>
          </cell>
          <cell r="FW1305">
            <v>0</v>
          </cell>
          <cell r="FX1305">
            <v>0</v>
          </cell>
          <cell r="FY1305">
            <v>0</v>
          </cell>
          <cell r="FZ1305">
            <v>0</v>
          </cell>
          <cell r="GA1305">
            <v>0</v>
          </cell>
          <cell r="GB1305">
            <v>0</v>
          </cell>
          <cell r="GC1305">
            <v>0</v>
          </cell>
          <cell r="GD1305">
            <v>0</v>
          </cell>
          <cell r="GE1305">
            <v>0</v>
          </cell>
          <cell r="GF1305">
            <v>0</v>
          </cell>
          <cell r="GG1305">
            <v>0</v>
          </cell>
          <cell r="GH1305">
            <v>0</v>
          </cell>
          <cell r="GI1305">
            <v>0</v>
          </cell>
          <cell r="GJ1305">
            <v>0</v>
          </cell>
          <cell r="GK1305">
            <v>0</v>
          </cell>
          <cell r="GL1305">
            <v>0</v>
          </cell>
          <cell r="GM1305">
            <v>0</v>
          </cell>
          <cell r="GN1305">
            <v>0</v>
          </cell>
          <cell r="GO1305">
            <v>0</v>
          </cell>
          <cell r="GP1305">
            <v>0</v>
          </cell>
          <cell r="GQ1305">
            <v>0</v>
          </cell>
          <cell r="GR1305">
            <v>0</v>
          </cell>
          <cell r="GS1305">
            <v>0</v>
          </cell>
          <cell r="GT1305">
            <v>0</v>
          </cell>
          <cell r="GU1305">
            <v>0</v>
          </cell>
          <cell r="GV1305">
            <v>0</v>
          </cell>
          <cell r="GW1305">
            <v>0</v>
          </cell>
          <cell r="GX1305">
            <v>0</v>
          </cell>
          <cell r="GY1305">
            <v>0</v>
          </cell>
          <cell r="GZ1305">
            <v>0</v>
          </cell>
          <cell r="HA1305">
            <v>0</v>
          </cell>
          <cell r="HB1305">
            <v>0</v>
          </cell>
          <cell r="HC1305">
            <v>0</v>
          </cell>
          <cell r="HD1305">
            <v>0</v>
          </cell>
          <cell r="HE1305">
            <v>0</v>
          </cell>
          <cell r="HF1305">
            <v>0</v>
          </cell>
          <cell r="HG1305">
            <v>0</v>
          </cell>
          <cell r="HH1305">
            <v>0</v>
          </cell>
          <cell r="HI1305">
            <v>0</v>
          </cell>
          <cell r="HJ1305">
            <v>0</v>
          </cell>
          <cell r="HK1305">
            <v>0</v>
          </cell>
          <cell r="HL1305">
            <v>0</v>
          </cell>
          <cell r="HM1305">
            <v>0</v>
          </cell>
          <cell r="HN1305">
            <v>0</v>
          </cell>
          <cell r="HO1305">
            <v>0</v>
          </cell>
          <cell r="HP1305">
            <v>0</v>
          </cell>
          <cell r="HQ1305">
            <v>0</v>
          </cell>
          <cell r="HR1305">
            <v>0</v>
          </cell>
          <cell r="HS1305">
            <v>0</v>
          </cell>
          <cell r="HT1305">
            <v>0</v>
          </cell>
          <cell r="HU1305">
            <v>0</v>
          </cell>
          <cell r="HV1305">
            <v>0</v>
          </cell>
          <cell r="HW1305">
            <v>0</v>
          </cell>
          <cell r="HX1305">
            <v>0</v>
          </cell>
          <cell r="HY1305">
            <v>0</v>
          </cell>
          <cell r="HZ1305">
            <v>0</v>
          </cell>
          <cell r="IA1305">
            <v>0</v>
          </cell>
          <cell r="IB1305">
            <v>0</v>
          </cell>
          <cell r="IC1305">
            <v>0</v>
          </cell>
          <cell r="ID1305">
            <v>0</v>
          </cell>
          <cell r="IE1305">
            <v>0</v>
          </cell>
          <cell r="IF1305">
            <v>0</v>
          </cell>
          <cell r="IG1305">
            <v>0</v>
          </cell>
          <cell r="IH1305">
            <v>0</v>
          </cell>
          <cell r="II1305">
            <v>0</v>
          </cell>
          <cell r="IJ1305">
            <v>0</v>
          </cell>
          <cell r="IK1305">
            <v>0</v>
          </cell>
          <cell r="IL1305">
            <v>0</v>
          </cell>
          <cell r="IM1305">
            <v>0</v>
          </cell>
          <cell r="IN1305">
            <v>0</v>
          </cell>
          <cell r="IO1305">
            <v>0</v>
          </cell>
          <cell r="IP1305">
            <v>0</v>
          </cell>
          <cell r="IQ1305">
            <v>0</v>
          </cell>
          <cell r="IR1305">
            <v>0</v>
          </cell>
          <cell r="IS1305">
            <v>0</v>
          </cell>
          <cell r="IT1305">
            <v>0</v>
          </cell>
          <cell r="IU1305">
            <v>0</v>
          </cell>
          <cell r="IV1305">
            <v>0</v>
          </cell>
          <cell r="IW1305">
            <v>0</v>
          </cell>
          <cell r="IX1305">
            <v>0</v>
          </cell>
          <cell r="IY1305">
            <v>0</v>
          </cell>
          <cell r="IZ1305">
            <v>0</v>
          </cell>
          <cell r="JA1305">
            <v>0</v>
          </cell>
          <cell r="JB1305">
            <v>0</v>
          </cell>
          <cell r="JC1305">
            <v>0</v>
          </cell>
          <cell r="JD1305">
            <v>0</v>
          </cell>
          <cell r="JE1305">
            <v>0</v>
          </cell>
          <cell r="JF1305">
            <v>0</v>
          </cell>
          <cell r="JG1305">
            <v>0</v>
          </cell>
          <cell r="JH1305">
            <v>0</v>
          </cell>
          <cell r="JI1305">
            <v>0</v>
          </cell>
          <cell r="JJ1305">
            <v>0</v>
          </cell>
          <cell r="JK1305">
            <v>0</v>
          </cell>
          <cell r="JL1305">
            <v>0</v>
          </cell>
          <cell r="JM1305">
            <v>0</v>
          </cell>
          <cell r="JN1305">
            <v>0</v>
          </cell>
          <cell r="JO1305">
            <v>0</v>
          </cell>
          <cell r="JP1305">
            <v>0</v>
          </cell>
          <cell r="JQ1305">
            <v>0</v>
          </cell>
        </row>
        <row r="1306">
          <cell r="D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  <cell r="FA1306">
            <v>0</v>
          </cell>
          <cell r="FB1306">
            <v>0</v>
          </cell>
          <cell r="FC1306">
            <v>0</v>
          </cell>
          <cell r="FD1306">
            <v>0</v>
          </cell>
          <cell r="FE1306">
            <v>0</v>
          </cell>
          <cell r="FF1306">
            <v>0</v>
          </cell>
          <cell r="FG1306">
            <v>0</v>
          </cell>
          <cell r="FH1306">
            <v>0</v>
          </cell>
          <cell r="FI1306">
            <v>0</v>
          </cell>
          <cell r="FJ1306">
            <v>0</v>
          </cell>
          <cell r="FK1306">
            <v>0</v>
          </cell>
          <cell r="FL1306">
            <v>0</v>
          </cell>
          <cell r="FM1306">
            <v>0</v>
          </cell>
          <cell r="FN1306">
            <v>0</v>
          </cell>
          <cell r="FO1306">
            <v>0</v>
          </cell>
          <cell r="FP1306">
            <v>0</v>
          </cell>
          <cell r="FQ1306">
            <v>0</v>
          </cell>
          <cell r="FR1306">
            <v>0</v>
          </cell>
          <cell r="FS1306">
            <v>0</v>
          </cell>
          <cell r="FT1306">
            <v>0</v>
          </cell>
          <cell r="FU1306">
            <v>0</v>
          </cell>
          <cell r="FV1306">
            <v>0</v>
          </cell>
          <cell r="FW1306">
            <v>0</v>
          </cell>
          <cell r="FX1306">
            <v>0</v>
          </cell>
          <cell r="FY1306">
            <v>0</v>
          </cell>
          <cell r="FZ1306">
            <v>0</v>
          </cell>
          <cell r="GA1306">
            <v>0</v>
          </cell>
          <cell r="GB1306">
            <v>0</v>
          </cell>
          <cell r="GC1306">
            <v>0</v>
          </cell>
          <cell r="GD1306">
            <v>0</v>
          </cell>
          <cell r="GE1306">
            <v>0</v>
          </cell>
          <cell r="GF1306">
            <v>0</v>
          </cell>
          <cell r="GG1306">
            <v>0</v>
          </cell>
          <cell r="GH1306">
            <v>0</v>
          </cell>
          <cell r="GI1306">
            <v>0</v>
          </cell>
          <cell r="GJ1306">
            <v>0</v>
          </cell>
          <cell r="GK1306">
            <v>0</v>
          </cell>
          <cell r="GL1306">
            <v>0</v>
          </cell>
          <cell r="GM1306">
            <v>0</v>
          </cell>
          <cell r="GN1306">
            <v>0</v>
          </cell>
          <cell r="GO1306">
            <v>0</v>
          </cell>
          <cell r="GP1306">
            <v>0</v>
          </cell>
          <cell r="GQ1306">
            <v>0</v>
          </cell>
          <cell r="GR1306">
            <v>0</v>
          </cell>
          <cell r="GS1306">
            <v>0</v>
          </cell>
          <cell r="GT1306">
            <v>0</v>
          </cell>
          <cell r="GU1306">
            <v>0</v>
          </cell>
          <cell r="GV1306">
            <v>0</v>
          </cell>
          <cell r="GW1306">
            <v>0</v>
          </cell>
          <cell r="GX1306">
            <v>0</v>
          </cell>
          <cell r="GY1306">
            <v>0</v>
          </cell>
          <cell r="GZ1306">
            <v>0</v>
          </cell>
          <cell r="HA1306">
            <v>0</v>
          </cell>
          <cell r="HB1306">
            <v>0</v>
          </cell>
          <cell r="HC1306">
            <v>0</v>
          </cell>
          <cell r="HD1306">
            <v>0</v>
          </cell>
          <cell r="HE1306">
            <v>0</v>
          </cell>
          <cell r="HF1306">
            <v>0</v>
          </cell>
          <cell r="HG1306">
            <v>0</v>
          </cell>
          <cell r="HH1306">
            <v>0</v>
          </cell>
          <cell r="HI1306">
            <v>0</v>
          </cell>
          <cell r="HJ1306">
            <v>0</v>
          </cell>
          <cell r="HK1306">
            <v>0</v>
          </cell>
          <cell r="HL1306">
            <v>0</v>
          </cell>
          <cell r="HM1306">
            <v>0</v>
          </cell>
          <cell r="HN1306">
            <v>0</v>
          </cell>
          <cell r="HO1306">
            <v>0</v>
          </cell>
          <cell r="HP1306">
            <v>0</v>
          </cell>
          <cell r="HQ1306">
            <v>0</v>
          </cell>
          <cell r="HR1306">
            <v>0</v>
          </cell>
          <cell r="HS1306">
            <v>0</v>
          </cell>
          <cell r="HT1306">
            <v>0</v>
          </cell>
          <cell r="HU1306">
            <v>0</v>
          </cell>
          <cell r="HV1306">
            <v>0</v>
          </cell>
          <cell r="HW1306">
            <v>0</v>
          </cell>
          <cell r="HX1306">
            <v>0</v>
          </cell>
          <cell r="HY1306">
            <v>0</v>
          </cell>
          <cell r="HZ1306">
            <v>0</v>
          </cell>
          <cell r="IA1306">
            <v>0</v>
          </cell>
          <cell r="IB1306">
            <v>0</v>
          </cell>
          <cell r="IC1306">
            <v>0</v>
          </cell>
          <cell r="ID1306">
            <v>0</v>
          </cell>
          <cell r="IE1306">
            <v>0</v>
          </cell>
          <cell r="IF1306">
            <v>0</v>
          </cell>
          <cell r="IG1306">
            <v>0</v>
          </cell>
          <cell r="IH1306">
            <v>0</v>
          </cell>
          <cell r="II1306">
            <v>0</v>
          </cell>
          <cell r="IJ1306">
            <v>0</v>
          </cell>
          <cell r="IK1306">
            <v>0</v>
          </cell>
          <cell r="IL1306">
            <v>0</v>
          </cell>
          <cell r="IM1306">
            <v>0</v>
          </cell>
          <cell r="IN1306">
            <v>0</v>
          </cell>
          <cell r="IO1306">
            <v>0</v>
          </cell>
          <cell r="IP1306">
            <v>0</v>
          </cell>
          <cell r="IQ1306">
            <v>0</v>
          </cell>
          <cell r="IR1306">
            <v>0</v>
          </cell>
          <cell r="IS1306">
            <v>0</v>
          </cell>
          <cell r="IT1306">
            <v>0</v>
          </cell>
          <cell r="IU1306">
            <v>0</v>
          </cell>
          <cell r="IV1306">
            <v>0</v>
          </cell>
          <cell r="IW1306">
            <v>0</v>
          </cell>
          <cell r="IX1306">
            <v>0</v>
          </cell>
          <cell r="IY1306">
            <v>0</v>
          </cell>
          <cell r="IZ1306">
            <v>0</v>
          </cell>
          <cell r="JA1306">
            <v>0</v>
          </cell>
          <cell r="JB1306">
            <v>0</v>
          </cell>
          <cell r="JC1306">
            <v>0</v>
          </cell>
          <cell r="JD1306">
            <v>0</v>
          </cell>
          <cell r="JE1306">
            <v>0</v>
          </cell>
          <cell r="JF1306">
            <v>0</v>
          </cell>
          <cell r="JG1306">
            <v>0</v>
          </cell>
          <cell r="JH1306">
            <v>0</v>
          </cell>
          <cell r="JI1306">
            <v>0</v>
          </cell>
          <cell r="JJ1306">
            <v>0</v>
          </cell>
          <cell r="JK1306">
            <v>0</v>
          </cell>
          <cell r="JL1306">
            <v>0</v>
          </cell>
          <cell r="JM1306">
            <v>0</v>
          </cell>
          <cell r="JN1306">
            <v>0</v>
          </cell>
          <cell r="JO1306">
            <v>0</v>
          </cell>
          <cell r="JP1306">
            <v>0</v>
          </cell>
          <cell r="JQ1306">
            <v>0</v>
          </cell>
        </row>
        <row r="1307">
          <cell r="D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  <cell r="FA1307">
            <v>0</v>
          </cell>
          <cell r="FB1307">
            <v>0</v>
          </cell>
          <cell r="FC1307">
            <v>0</v>
          </cell>
          <cell r="FD1307">
            <v>0</v>
          </cell>
          <cell r="FE1307">
            <v>0</v>
          </cell>
          <cell r="FF1307">
            <v>0</v>
          </cell>
          <cell r="FG1307">
            <v>0</v>
          </cell>
          <cell r="FH1307">
            <v>0</v>
          </cell>
          <cell r="FI1307">
            <v>0</v>
          </cell>
          <cell r="FJ1307">
            <v>0</v>
          </cell>
          <cell r="FK1307">
            <v>0</v>
          </cell>
          <cell r="FL1307">
            <v>0</v>
          </cell>
          <cell r="FM1307">
            <v>0</v>
          </cell>
          <cell r="FN1307">
            <v>0</v>
          </cell>
          <cell r="FO1307">
            <v>0</v>
          </cell>
          <cell r="FP1307">
            <v>0</v>
          </cell>
          <cell r="FQ1307">
            <v>0</v>
          </cell>
          <cell r="FR1307">
            <v>0</v>
          </cell>
          <cell r="FS1307">
            <v>0</v>
          </cell>
          <cell r="FT1307">
            <v>0</v>
          </cell>
          <cell r="FU1307">
            <v>0</v>
          </cell>
          <cell r="FV1307">
            <v>0</v>
          </cell>
          <cell r="FW1307">
            <v>0</v>
          </cell>
          <cell r="FX1307">
            <v>0</v>
          </cell>
          <cell r="FY1307">
            <v>0</v>
          </cell>
          <cell r="FZ1307">
            <v>0</v>
          </cell>
          <cell r="GA1307">
            <v>0</v>
          </cell>
          <cell r="GB1307">
            <v>0</v>
          </cell>
          <cell r="GC1307">
            <v>0</v>
          </cell>
          <cell r="GD1307">
            <v>0</v>
          </cell>
          <cell r="GE1307">
            <v>0</v>
          </cell>
          <cell r="GF1307">
            <v>0</v>
          </cell>
          <cell r="GG1307">
            <v>0</v>
          </cell>
          <cell r="GH1307">
            <v>0</v>
          </cell>
          <cell r="GI1307">
            <v>0</v>
          </cell>
          <cell r="GJ1307">
            <v>0</v>
          </cell>
          <cell r="GK1307">
            <v>0</v>
          </cell>
          <cell r="GL1307">
            <v>0</v>
          </cell>
          <cell r="GM1307">
            <v>0</v>
          </cell>
          <cell r="GN1307">
            <v>0</v>
          </cell>
          <cell r="GO1307">
            <v>0</v>
          </cell>
          <cell r="GP1307">
            <v>0</v>
          </cell>
          <cell r="GQ1307">
            <v>0</v>
          </cell>
          <cell r="GR1307">
            <v>0</v>
          </cell>
          <cell r="GS1307">
            <v>0</v>
          </cell>
          <cell r="GT1307">
            <v>0</v>
          </cell>
          <cell r="GU1307">
            <v>0</v>
          </cell>
          <cell r="GV1307">
            <v>0</v>
          </cell>
          <cell r="GW1307">
            <v>0</v>
          </cell>
          <cell r="GX1307">
            <v>0</v>
          </cell>
          <cell r="GY1307">
            <v>0</v>
          </cell>
          <cell r="GZ1307">
            <v>0</v>
          </cell>
          <cell r="HA1307">
            <v>0</v>
          </cell>
          <cell r="HB1307">
            <v>0</v>
          </cell>
          <cell r="HC1307">
            <v>0</v>
          </cell>
          <cell r="HD1307">
            <v>0</v>
          </cell>
          <cell r="HE1307">
            <v>0</v>
          </cell>
          <cell r="HF1307">
            <v>0</v>
          </cell>
          <cell r="HG1307">
            <v>0</v>
          </cell>
          <cell r="HH1307">
            <v>0</v>
          </cell>
          <cell r="HI1307">
            <v>0</v>
          </cell>
          <cell r="HJ1307">
            <v>0</v>
          </cell>
          <cell r="HK1307">
            <v>0</v>
          </cell>
          <cell r="HL1307">
            <v>0</v>
          </cell>
          <cell r="HM1307">
            <v>0</v>
          </cell>
          <cell r="HN1307">
            <v>0</v>
          </cell>
          <cell r="HO1307">
            <v>0</v>
          </cell>
          <cell r="HP1307">
            <v>0</v>
          </cell>
          <cell r="HQ1307">
            <v>0</v>
          </cell>
          <cell r="HR1307">
            <v>0</v>
          </cell>
          <cell r="HS1307">
            <v>0</v>
          </cell>
          <cell r="HT1307">
            <v>0</v>
          </cell>
          <cell r="HU1307">
            <v>0</v>
          </cell>
          <cell r="HV1307">
            <v>0</v>
          </cell>
          <cell r="HW1307">
            <v>0</v>
          </cell>
          <cell r="HX1307">
            <v>0</v>
          </cell>
          <cell r="HY1307">
            <v>0</v>
          </cell>
          <cell r="HZ1307">
            <v>0</v>
          </cell>
          <cell r="IA1307">
            <v>0</v>
          </cell>
          <cell r="IB1307">
            <v>0</v>
          </cell>
          <cell r="IC1307">
            <v>0</v>
          </cell>
          <cell r="ID1307">
            <v>0</v>
          </cell>
          <cell r="IE1307">
            <v>0</v>
          </cell>
          <cell r="IF1307">
            <v>0</v>
          </cell>
          <cell r="IG1307">
            <v>0</v>
          </cell>
          <cell r="IH1307">
            <v>0</v>
          </cell>
          <cell r="II1307">
            <v>0</v>
          </cell>
          <cell r="IJ1307">
            <v>0</v>
          </cell>
          <cell r="IK1307">
            <v>0</v>
          </cell>
          <cell r="IL1307">
            <v>0</v>
          </cell>
          <cell r="IM1307">
            <v>0</v>
          </cell>
          <cell r="IN1307">
            <v>0</v>
          </cell>
          <cell r="IO1307">
            <v>0</v>
          </cell>
          <cell r="IP1307">
            <v>0</v>
          </cell>
          <cell r="IQ1307">
            <v>0</v>
          </cell>
          <cell r="IR1307">
            <v>0</v>
          </cell>
          <cell r="IS1307">
            <v>0</v>
          </cell>
          <cell r="IT1307">
            <v>0</v>
          </cell>
          <cell r="IU1307">
            <v>0</v>
          </cell>
          <cell r="IV1307">
            <v>0</v>
          </cell>
          <cell r="IW1307">
            <v>0</v>
          </cell>
          <cell r="IX1307">
            <v>0</v>
          </cell>
          <cell r="IY1307">
            <v>0</v>
          </cell>
          <cell r="IZ1307">
            <v>0</v>
          </cell>
          <cell r="JA1307">
            <v>0</v>
          </cell>
          <cell r="JB1307">
            <v>0</v>
          </cell>
          <cell r="JC1307">
            <v>0</v>
          </cell>
          <cell r="JD1307">
            <v>0</v>
          </cell>
          <cell r="JE1307">
            <v>0</v>
          </cell>
          <cell r="JF1307">
            <v>0</v>
          </cell>
          <cell r="JG1307">
            <v>0</v>
          </cell>
          <cell r="JH1307">
            <v>0</v>
          </cell>
          <cell r="JI1307">
            <v>0</v>
          </cell>
          <cell r="JJ1307">
            <v>0</v>
          </cell>
          <cell r="JK1307">
            <v>0</v>
          </cell>
          <cell r="JL1307">
            <v>0</v>
          </cell>
          <cell r="JM1307">
            <v>0</v>
          </cell>
          <cell r="JN1307">
            <v>0</v>
          </cell>
          <cell r="JO1307">
            <v>0</v>
          </cell>
          <cell r="JP1307">
            <v>0</v>
          </cell>
          <cell r="JQ1307">
            <v>0</v>
          </cell>
        </row>
        <row r="1308">
          <cell r="D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  <cell r="BZ1308">
            <v>0</v>
          </cell>
          <cell r="CA1308">
            <v>0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  <cell r="FA1308">
            <v>0</v>
          </cell>
          <cell r="FB1308">
            <v>0</v>
          </cell>
          <cell r="FC1308">
            <v>0</v>
          </cell>
          <cell r="FD1308">
            <v>0</v>
          </cell>
          <cell r="FE1308">
            <v>0</v>
          </cell>
          <cell r="FF1308">
            <v>0</v>
          </cell>
          <cell r="FG1308">
            <v>0</v>
          </cell>
          <cell r="FH1308">
            <v>0</v>
          </cell>
          <cell r="FI1308">
            <v>0</v>
          </cell>
          <cell r="FJ1308">
            <v>0</v>
          </cell>
          <cell r="FK1308">
            <v>0</v>
          </cell>
          <cell r="FL1308">
            <v>0</v>
          </cell>
          <cell r="FM1308">
            <v>0</v>
          </cell>
          <cell r="FN1308">
            <v>0</v>
          </cell>
          <cell r="FO1308">
            <v>0</v>
          </cell>
          <cell r="FP1308">
            <v>0</v>
          </cell>
          <cell r="FQ1308">
            <v>0</v>
          </cell>
          <cell r="FR1308">
            <v>0</v>
          </cell>
          <cell r="FS1308">
            <v>0</v>
          </cell>
          <cell r="FT1308">
            <v>0</v>
          </cell>
          <cell r="FU1308">
            <v>0</v>
          </cell>
          <cell r="FV1308">
            <v>0</v>
          </cell>
          <cell r="FW1308">
            <v>0</v>
          </cell>
          <cell r="FX1308">
            <v>0</v>
          </cell>
          <cell r="FY1308">
            <v>0</v>
          </cell>
          <cell r="FZ1308">
            <v>0</v>
          </cell>
          <cell r="GA1308">
            <v>0</v>
          </cell>
          <cell r="GB1308">
            <v>0</v>
          </cell>
          <cell r="GC1308">
            <v>0</v>
          </cell>
          <cell r="GD1308">
            <v>0</v>
          </cell>
          <cell r="GE1308">
            <v>0</v>
          </cell>
          <cell r="GF1308">
            <v>0</v>
          </cell>
          <cell r="GG1308">
            <v>0</v>
          </cell>
          <cell r="GH1308">
            <v>0</v>
          </cell>
          <cell r="GI1308">
            <v>0</v>
          </cell>
          <cell r="GJ1308">
            <v>0</v>
          </cell>
          <cell r="GK1308">
            <v>0</v>
          </cell>
          <cell r="GL1308">
            <v>0</v>
          </cell>
          <cell r="GM1308">
            <v>0</v>
          </cell>
          <cell r="GN1308">
            <v>0</v>
          </cell>
          <cell r="GO1308">
            <v>0</v>
          </cell>
          <cell r="GP1308">
            <v>0</v>
          </cell>
          <cell r="GQ1308">
            <v>0</v>
          </cell>
          <cell r="GR1308">
            <v>0</v>
          </cell>
          <cell r="GS1308">
            <v>0</v>
          </cell>
          <cell r="GT1308">
            <v>0</v>
          </cell>
          <cell r="GU1308">
            <v>0</v>
          </cell>
          <cell r="GV1308">
            <v>0</v>
          </cell>
          <cell r="GW1308">
            <v>0</v>
          </cell>
          <cell r="GX1308">
            <v>0</v>
          </cell>
          <cell r="GY1308">
            <v>0</v>
          </cell>
          <cell r="GZ1308">
            <v>0</v>
          </cell>
          <cell r="HA1308">
            <v>0</v>
          </cell>
          <cell r="HB1308">
            <v>0</v>
          </cell>
          <cell r="HC1308">
            <v>0</v>
          </cell>
          <cell r="HD1308">
            <v>0</v>
          </cell>
          <cell r="HE1308">
            <v>0</v>
          </cell>
          <cell r="HF1308">
            <v>0</v>
          </cell>
          <cell r="HG1308">
            <v>0</v>
          </cell>
          <cell r="HH1308">
            <v>0</v>
          </cell>
          <cell r="HI1308">
            <v>0</v>
          </cell>
          <cell r="HJ1308">
            <v>0</v>
          </cell>
          <cell r="HK1308">
            <v>0</v>
          </cell>
          <cell r="HL1308">
            <v>0</v>
          </cell>
          <cell r="HM1308">
            <v>0</v>
          </cell>
          <cell r="HN1308">
            <v>0</v>
          </cell>
          <cell r="HO1308">
            <v>0</v>
          </cell>
          <cell r="HP1308">
            <v>0</v>
          </cell>
          <cell r="HQ1308">
            <v>0</v>
          </cell>
          <cell r="HR1308">
            <v>0</v>
          </cell>
          <cell r="HS1308">
            <v>0</v>
          </cell>
          <cell r="HT1308">
            <v>0</v>
          </cell>
          <cell r="HU1308">
            <v>0</v>
          </cell>
          <cell r="HV1308">
            <v>0</v>
          </cell>
          <cell r="HW1308">
            <v>0</v>
          </cell>
          <cell r="HX1308">
            <v>0</v>
          </cell>
          <cell r="HY1308">
            <v>0</v>
          </cell>
          <cell r="HZ1308">
            <v>0</v>
          </cell>
          <cell r="IA1308">
            <v>0</v>
          </cell>
          <cell r="IB1308">
            <v>0</v>
          </cell>
          <cell r="IC1308">
            <v>0</v>
          </cell>
          <cell r="ID1308">
            <v>0</v>
          </cell>
          <cell r="IE1308">
            <v>0</v>
          </cell>
          <cell r="IF1308">
            <v>0</v>
          </cell>
          <cell r="IG1308">
            <v>0</v>
          </cell>
          <cell r="IH1308">
            <v>0</v>
          </cell>
          <cell r="II1308">
            <v>0</v>
          </cell>
          <cell r="IJ1308">
            <v>0</v>
          </cell>
          <cell r="IK1308">
            <v>0</v>
          </cell>
          <cell r="IL1308">
            <v>0</v>
          </cell>
          <cell r="IM1308">
            <v>0</v>
          </cell>
          <cell r="IN1308">
            <v>0</v>
          </cell>
          <cell r="IO1308">
            <v>0</v>
          </cell>
          <cell r="IP1308">
            <v>0</v>
          </cell>
          <cell r="IQ1308">
            <v>0</v>
          </cell>
          <cell r="IR1308">
            <v>0</v>
          </cell>
          <cell r="IS1308">
            <v>0</v>
          </cell>
          <cell r="IT1308">
            <v>0</v>
          </cell>
          <cell r="IU1308">
            <v>0</v>
          </cell>
          <cell r="IV1308">
            <v>0</v>
          </cell>
          <cell r="IW1308">
            <v>0</v>
          </cell>
          <cell r="IX1308">
            <v>0</v>
          </cell>
          <cell r="IY1308">
            <v>0</v>
          </cell>
          <cell r="IZ1308">
            <v>0</v>
          </cell>
          <cell r="JA1308">
            <v>0</v>
          </cell>
          <cell r="JB1308">
            <v>0</v>
          </cell>
          <cell r="JC1308">
            <v>0</v>
          </cell>
          <cell r="JD1308">
            <v>0</v>
          </cell>
          <cell r="JE1308">
            <v>0</v>
          </cell>
          <cell r="JF1308">
            <v>0</v>
          </cell>
          <cell r="JG1308">
            <v>0</v>
          </cell>
          <cell r="JH1308">
            <v>0</v>
          </cell>
          <cell r="JI1308">
            <v>0</v>
          </cell>
          <cell r="JJ1308">
            <v>0</v>
          </cell>
          <cell r="JK1308">
            <v>0</v>
          </cell>
          <cell r="JL1308">
            <v>0</v>
          </cell>
          <cell r="JM1308">
            <v>0</v>
          </cell>
          <cell r="JN1308">
            <v>0</v>
          </cell>
          <cell r="JO1308">
            <v>0</v>
          </cell>
          <cell r="JP1308">
            <v>0</v>
          </cell>
          <cell r="JQ1308">
            <v>0</v>
          </cell>
        </row>
        <row r="1309">
          <cell r="D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  <cell r="FA1309">
            <v>0</v>
          </cell>
          <cell r="FB1309">
            <v>0</v>
          </cell>
          <cell r="FC1309">
            <v>0</v>
          </cell>
          <cell r="FD1309">
            <v>0</v>
          </cell>
          <cell r="FE1309">
            <v>0</v>
          </cell>
          <cell r="FF1309">
            <v>0</v>
          </cell>
          <cell r="FG1309">
            <v>0</v>
          </cell>
          <cell r="FH1309">
            <v>0</v>
          </cell>
          <cell r="FI1309">
            <v>0</v>
          </cell>
          <cell r="FJ1309">
            <v>0</v>
          </cell>
          <cell r="FK1309">
            <v>0</v>
          </cell>
          <cell r="FL1309">
            <v>0</v>
          </cell>
          <cell r="FM1309">
            <v>0</v>
          </cell>
          <cell r="FN1309">
            <v>0</v>
          </cell>
          <cell r="FO1309">
            <v>0</v>
          </cell>
          <cell r="FP1309">
            <v>0</v>
          </cell>
          <cell r="FQ1309">
            <v>0</v>
          </cell>
          <cell r="FR1309">
            <v>0</v>
          </cell>
          <cell r="FS1309">
            <v>0</v>
          </cell>
          <cell r="FT1309">
            <v>0</v>
          </cell>
          <cell r="FU1309">
            <v>0</v>
          </cell>
          <cell r="FV1309">
            <v>0</v>
          </cell>
          <cell r="FW1309">
            <v>0</v>
          </cell>
          <cell r="FX1309">
            <v>0</v>
          </cell>
          <cell r="FY1309">
            <v>0</v>
          </cell>
          <cell r="FZ1309">
            <v>0</v>
          </cell>
          <cell r="GA1309">
            <v>0</v>
          </cell>
          <cell r="GB1309">
            <v>0</v>
          </cell>
          <cell r="GC1309">
            <v>0</v>
          </cell>
          <cell r="GD1309">
            <v>0</v>
          </cell>
          <cell r="GE1309">
            <v>0</v>
          </cell>
          <cell r="GF1309">
            <v>0</v>
          </cell>
          <cell r="GG1309">
            <v>0</v>
          </cell>
          <cell r="GH1309">
            <v>0</v>
          </cell>
          <cell r="GI1309">
            <v>0</v>
          </cell>
          <cell r="GJ1309">
            <v>0</v>
          </cell>
          <cell r="GK1309">
            <v>0</v>
          </cell>
          <cell r="GL1309">
            <v>0</v>
          </cell>
          <cell r="GM1309">
            <v>0</v>
          </cell>
          <cell r="GN1309">
            <v>0</v>
          </cell>
          <cell r="GO1309">
            <v>0</v>
          </cell>
          <cell r="GP1309">
            <v>0</v>
          </cell>
          <cell r="GQ1309">
            <v>0</v>
          </cell>
          <cell r="GR1309">
            <v>0</v>
          </cell>
          <cell r="GS1309">
            <v>0</v>
          </cell>
          <cell r="GT1309">
            <v>0</v>
          </cell>
          <cell r="GU1309">
            <v>0</v>
          </cell>
          <cell r="GV1309">
            <v>0</v>
          </cell>
          <cell r="GW1309">
            <v>0</v>
          </cell>
          <cell r="GX1309">
            <v>0</v>
          </cell>
          <cell r="GY1309">
            <v>0</v>
          </cell>
          <cell r="GZ1309">
            <v>0</v>
          </cell>
          <cell r="HA1309">
            <v>0</v>
          </cell>
          <cell r="HB1309">
            <v>0</v>
          </cell>
          <cell r="HC1309">
            <v>0</v>
          </cell>
          <cell r="HD1309">
            <v>0</v>
          </cell>
          <cell r="HE1309">
            <v>0</v>
          </cell>
          <cell r="HF1309">
            <v>0</v>
          </cell>
          <cell r="HG1309">
            <v>0</v>
          </cell>
          <cell r="HH1309">
            <v>0</v>
          </cell>
          <cell r="HI1309">
            <v>0</v>
          </cell>
          <cell r="HJ1309">
            <v>0</v>
          </cell>
          <cell r="HK1309">
            <v>0</v>
          </cell>
          <cell r="HL1309">
            <v>0</v>
          </cell>
          <cell r="HM1309">
            <v>0</v>
          </cell>
          <cell r="HN1309">
            <v>0</v>
          </cell>
          <cell r="HO1309">
            <v>0</v>
          </cell>
          <cell r="HP1309">
            <v>0</v>
          </cell>
          <cell r="HQ1309">
            <v>0</v>
          </cell>
          <cell r="HR1309">
            <v>0</v>
          </cell>
          <cell r="HS1309">
            <v>0</v>
          </cell>
          <cell r="HT1309">
            <v>0</v>
          </cell>
          <cell r="HU1309">
            <v>0</v>
          </cell>
          <cell r="HV1309">
            <v>0</v>
          </cell>
          <cell r="HW1309">
            <v>0</v>
          </cell>
          <cell r="HX1309">
            <v>0</v>
          </cell>
          <cell r="HY1309">
            <v>0</v>
          </cell>
          <cell r="HZ1309">
            <v>0</v>
          </cell>
          <cell r="IA1309">
            <v>0</v>
          </cell>
          <cell r="IB1309">
            <v>0</v>
          </cell>
          <cell r="IC1309">
            <v>0</v>
          </cell>
          <cell r="ID1309">
            <v>0</v>
          </cell>
          <cell r="IE1309">
            <v>0</v>
          </cell>
          <cell r="IF1309">
            <v>0</v>
          </cell>
          <cell r="IG1309">
            <v>0</v>
          </cell>
          <cell r="IH1309">
            <v>0</v>
          </cell>
          <cell r="II1309">
            <v>0</v>
          </cell>
          <cell r="IJ1309">
            <v>0</v>
          </cell>
          <cell r="IK1309">
            <v>0</v>
          </cell>
          <cell r="IL1309">
            <v>0</v>
          </cell>
          <cell r="IM1309">
            <v>0</v>
          </cell>
          <cell r="IN1309">
            <v>0</v>
          </cell>
          <cell r="IO1309">
            <v>0</v>
          </cell>
          <cell r="IP1309">
            <v>0</v>
          </cell>
          <cell r="IQ1309">
            <v>0</v>
          </cell>
          <cell r="IR1309">
            <v>0</v>
          </cell>
          <cell r="IS1309">
            <v>0</v>
          </cell>
          <cell r="IT1309">
            <v>0</v>
          </cell>
          <cell r="IU1309">
            <v>0</v>
          </cell>
          <cell r="IV1309">
            <v>0</v>
          </cell>
          <cell r="IW1309">
            <v>0</v>
          </cell>
          <cell r="IX1309">
            <v>0</v>
          </cell>
          <cell r="IY1309">
            <v>0</v>
          </cell>
          <cell r="IZ1309">
            <v>0</v>
          </cell>
          <cell r="JA1309">
            <v>0</v>
          </cell>
          <cell r="JB1309">
            <v>0</v>
          </cell>
          <cell r="JC1309">
            <v>0</v>
          </cell>
          <cell r="JD1309">
            <v>0</v>
          </cell>
          <cell r="JE1309">
            <v>0</v>
          </cell>
          <cell r="JF1309">
            <v>0</v>
          </cell>
          <cell r="JG1309">
            <v>0</v>
          </cell>
          <cell r="JH1309">
            <v>0</v>
          </cell>
          <cell r="JI1309">
            <v>0</v>
          </cell>
          <cell r="JJ1309">
            <v>0</v>
          </cell>
          <cell r="JK1309">
            <v>0</v>
          </cell>
          <cell r="JL1309">
            <v>0</v>
          </cell>
          <cell r="JM1309">
            <v>0</v>
          </cell>
          <cell r="JN1309">
            <v>0</v>
          </cell>
          <cell r="JO1309">
            <v>0</v>
          </cell>
          <cell r="JP1309">
            <v>0</v>
          </cell>
          <cell r="JQ1309">
            <v>0</v>
          </cell>
        </row>
        <row r="1310">
          <cell r="D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  <cell r="FA1310">
            <v>0</v>
          </cell>
          <cell r="FB1310">
            <v>0</v>
          </cell>
          <cell r="FC1310">
            <v>0</v>
          </cell>
          <cell r="FD1310">
            <v>0</v>
          </cell>
          <cell r="FE1310">
            <v>0</v>
          </cell>
          <cell r="FF1310">
            <v>0</v>
          </cell>
          <cell r="FG1310">
            <v>0</v>
          </cell>
          <cell r="FH1310">
            <v>0</v>
          </cell>
          <cell r="FI1310">
            <v>0</v>
          </cell>
          <cell r="FJ1310">
            <v>0</v>
          </cell>
          <cell r="FK1310">
            <v>0</v>
          </cell>
          <cell r="FL1310">
            <v>0</v>
          </cell>
          <cell r="FM1310">
            <v>0</v>
          </cell>
          <cell r="FN1310">
            <v>0</v>
          </cell>
          <cell r="FO1310">
            <v>0</v>
          </cell>
          <cell r="FP1310">
            <v>0</v>
          </cell>
          <cell r="FQ1310">
            <v>0</v>
          </cell>
          <cell r="FR1310">
            <v>0</v>
          </cell>
          <cell r="FS1310">
            <v>0</v>
          </cell>
          <cell r="FT1310">
            <v>0</v>
          </cell>
          <cell r="FU1310">
            <v>0</v>
          </cell>
          <cell r="FV1310">
            <v>0</v>
          </cell>
          <cell r="FW1310">
            <v>0</v>
          </cell>
          <cell r="FX1310">
            <v>0</v>
          </cell>
          <cell r="FY1310">
            <v>0</v>
          </cell>
          <cell r="FZ1310">
            <v>0</v>
          </cell>
          <cell r="GA1310">
            <v>0</v>
          </cell>
          <cell r="GB1310">
            <v>0</v>
          </cell>
          <cell r="GC1310">
            <v>0</v>
          </cell>
          <cell r="GD1310">
            <v>0</v>
          </cell>
          <cell r="GE1310">
            <v>0</v>
          </cell>
          <cell r="GF1310">
            <v>0</v>
          </cell>
          <cell r="GG1310">
            <v>0</v>
          </cell>
          <cell r="GH1310">
            <v>0</v>
          </cell>
          <cell r="GI1310">
            <v>0</v>
          </cell>
          <cell r="GJ1310">
            <v>0</v>
          </cell>
          <cell r="GK1310">
            <v>0</v>
          </cell>
          <cell r="GL1310">
            <v>0</v>
          </cell>
          <cell r="GM1310">
            <v>0</v>
          </cell>
          <cell r="GN1310">
            <v>0</v>
          </cell>
          <cell r="GO1310">
            <v>0</v>
          </cell>
          <cell r="GP1310">
            <v>0</v>
          </cell>
          <cell r="GQ1310">
            <v>0</v>
          </cell>
          <cell r="GR1310">
            <v>0</v>
          </cell>
          <cell r="GS1310">
            <v>0</v>
          </cell>
          <cell r="GT1310">
            <v>0</v>
          </cell>
          <cell r="GU1310">
            <v>0</v>
          </cell>
          <cell r="GV1310">
            <v>0</v>
          </cell>
          <cell r="GW1310">
            <v>0</v>
          </cell>
          <cell r="GX1310">
            <v>0</v>
          </cell>
          <cell r="GY1310">
            <v>0</v>
          </cell>
          <cell r="GZ1310">
            <v>0</v>
          </cell>
          <cell r="HA1310">
            <v>0</v>
          </cell>
          <cell r="HB1310">
            <v>0</v>
          </cell>
          <cell r="HC1310">
            <v>0</v>
          </cell>
          <cell r="HD1310">
            <v>0</v>
          </cell>
          <cell r="HE1310">
            <v>0</v>
          </cell>
          <cell r="HF1310">
            <v>0</v>
          </cell>
          <cell r="HG1310">
            <v>0</v>
          </cell>
          <cell r="HH1310">
            <v>0</v>
          </cell>
          <cell r="HI1310">
            <v>0</v>
          </cell>
          <cell r="HJ1310">
            <v>0</v>
          </cell>
          <cell r="HK1310">
            <v>0</v>
          </cell>
          <cell r="HL1310">
            <v>0</v>
          </cell>
          <cell r="HM1310">
            <v>0</v>
          </cell>
          <cell r="HN1310">
            <v>0</v>
          </cell>
          <cell r="HO1310">
            <v>0</v>
          </cell>
          <cell r="HP1310">
            <v>0</v>
          </cell>
          <cell r="HQ1310">
            <v>0</v>
          </cell>
          <cell r="HR1310">
            <v>0</v>
          </cell>
          <cell r="HS1310">
            <v>0</v>
          </cell>
          <cell r="HT1310">
            <v>0</v>
          </cell>
          <cell r="HU1310">
            <v>0</v>
          </cell>
          <cell r="HV1310">
            <v>0</v>
          </cell>
          <cell r="HW1310">
            <v>0</v>
          </cell>
          <cell r="HX1310">
            <v>0</v>
          </cell>
          <cell r="HY1310">
            <v>0</v>
          </cell>
          <cell r="HZ1310">
            <v>0</v>
          </cell>
          <cell r="IA1310">
            <v>0</v>
          </cell>
          <cell r="IB1310">
            <v>0</v>
          </cell>
          <cell r="IC1310">
            <v>0</v>
          </cell>
          <cell r="ID1310">
            <v>0</v>
          </cell>
          <cell r="IE1310">
            <v>0</v>
          </cell>
          <cell r="IF1310">
            <v>0</v>
          </cell>
          <cell r="IG1310">
            <v>0</v>
          </cell>
          <cell r="IH1310">
            <v>0</v>
          </cell>
          <cell r="II1310">
            <v>0</v>
          </cell>
          <cell r="IJ1310">
            <v>0</v>
          </cell>
          <cell r="IK1310">
            <v>0</v>
          </cell>
          <cell r="IL1310">
            <v>0</v>
          </cell>
          <cell r="IM1310">
            <v>0</v>
          </cell>
          <cell r="IN1310">
            <v>0</v>
          </cell>
          <cell r="IO1310">
            <v>0</v>
          </cell>
          <cell r="IP1310">
            <v>0</v>
          </cell>
          <cell r="IQ1310">
            <v>0</v>
          </cell>
          <cell r="IR1310">
            <v>0</v>
          </cell>
          <cell r="IS1310">
            <v>0</v>
          </cell>
          <cell r="IT1310">
            <v>0</v>
          </cell>
          <cell r="IU1310">
            <v>0</v>
          </cell>
          <cell r="IV1310">
            <v>0</v>
          </cell>
          <cell r="IW1310">
            <v>0</v>
          </cell>
          <cell r="IX1310">
            <v>0</v>
          </cell>
          <cell r="IY1310">
            <v>0</v>
          </cell>
          <cell r="IZ1310">
            <v>0</v>
          </cell>
          <cell r="JA1310">
            <v>0</v>
          </cell>
          <cell r="JB1310">
            <v>0</v>
          </cell>
          <cell r="JC1310">
            <v>0</v>
          </cell>
          <cell r="JD1310">
            <v>0</v>
          </cell>
          <cell r="JE1310">
            <v>0</v>
          </cell>
          <cell r="JF1310">
            <v>0</v>
          </cell>
          <cell r="JG1310">
            <v>0</v>
          </cell>
          <cell r="JH1310">
            <v>0</v>
          </cell>
          <cell r="JI1310">
            <v>0</v>
          </cell>
          <cell r="JJ1310">
            <v>0</v>
          </cell>
          <cell r="JK1310">
            <v>0</v>
          </cell>
          <cell r="JL1310">
            <v>0</v>
          </cell>
          <cell r="JM1310">
            <v>0</v>
          </cell>
          <cell r="JN1310">
            <v>0</v>
          </cell>
          <cell r="JO1310">
            <v>0</v>
          </cell>
          <cell r="JP1310">
            <v>0</v>
          </cell>
          <cell r="JQ1310">
            <v>0</v>
          </cell>
        </row>
        <row r="1311">
          <cell r="F1311">
            <v>0</v>
          </cell>
          <cell r="G1311">
            <v>0</v>
          </cell>
          <cell r="H1311">
            <v>-1.0136221300344914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-6622.7050917502493</v>
          </cell>
          <cell r="S1311">
            <v>-129.18948957021348</v>
          </cell>
          <cell r="T1311">
            <v>-146.28383473993745</v>
          </cell>
          <cell r="U1311">
            <v>-2042.602301949868</v>
          </cell>
          <cell r="V1311">
            <v>-1237.7439468499506</v>
          </cell>
          <cell r="W1311">
            <v>-1233.163448129897</v>
          </cell>
          <cell r="X1311">
            <v>-75.663760139956139</v>
          </cell>
          <cell r="Y1311">
            <v>0</v>
          </cell>
          <cell r="Z1311">
            <v>0</v>
          </cell>
          <cell r="AA1311">
            <v>-1218.4375186199322</v>
          </cell>
          <cell r="AB1311">
            <v>-510.37041319999844</v>
          </cell>
          <cell r="AC1311">
            <v>5.2419297100277618</v>
          </cell>
          <cell r="AD1311">
            <v>-34.492308260058053</v>
          </cell>
          <cell r="AE1311">
            <v>-5905.1287651006132</v>
          </cell>
          <cell r="AF1311">
            <v>25.37577646994032</v>
          </cell>
          <cell r="AG1311">
            <v>-33.579389640013687</v>
          </cell>
          <cell r="AH1311">
            <v>-1189.0400563103613</v>
          </cell>
          <cell r="AI1311">
            <v>-1579.5156026200857</v>
          </cell>
          <cell r="AJ1311">
            <v>-814.13455314992461</v>
          </cell>
          <cell r="AK1311">
            <v>-774.03875152010005</v>
          </cell>
          <cell r="AL1311">
            <v>0</v>
          </cell>
          <cell r="AM1311">
            <v>-9.8953023552894592E-9</v>
          </cell>
          <cell r="AN1311">
            <v>-1178.8696504899999</v>
          </cell>
          <cell r="AO1311">
            <v>-443.48295327019878</v>
          </cell>
          <cell r="AP1311">
            <v>1.0011717677116394E-8</v>
          </cell>
          <cell r="AQ1311">
            <v>82.156415430014022</v>
          </cell>
          <cell r="AR1311">
            <v>-4208.1479606498033</v>
          </cell>
          <cell r="AS1311">
            <v>2.7026999974623322E-2</v>
          </cell>
          <cell r="AT1311">
            <v>-2.7027029893361032E-2</v>
          </cell>
          <cell r="AU1311">
            <v>-1317.3924625598593</v>
          </cell>
          <cell r="AV1311">
            <v>85.237205849960446</v>
          </cell>
          <cell r="AW1311">
            <v>-467.04537976009306</v>
          </cell>
          <cell r="AX1311">
            <v>-1672.1742524796864</v>
          </cell>
          <cell r="AY1311">
            <v>8.9417696499731392</v>
          </cell>
          <cell r="AZ1311">
            <v>12.301459299982525</v>
          </cell>
          <cell r="BA1311">
            <v>-544.65173347992823</v>
          </cell>
          <cell r="BB1311">
            <v>-313.36456715012901</v>
          </cell>
          <cell r="BC1311">
            <v>0</v>
          </cell>
          <cell r="BD1311">
            <v>9.8953023552894592E-9</v>
          </cell>
          <cell r="BE1311">
            <v>-1061.1666237805039</v>
          </cell>
          <cell r="BF1311">
            <v>3.1069360501132905</v>
          </cell>
          <cell r="BG1311">
            <v>-4.5791250298498198</v>
          </cell>
          <cell r="BH1311">
            <v>-646.22828773013316</v>
          </cell>
          <cell r="BI1311">
            <v>-411.35349891998339</v>
          </cell>
          <cell r="BJ1311">
            <v>0</v>
          </cell>
          <cell r="BK1311">
            <v>0</v>
          </cell>
          <cell r="BL1311">
            <v>0</v>
          </cell>
          <cell r="BM1311">
            <v>-4.2892343800049275</v>
          </cell>
          <cell r="BN1311">
            <v>1.0011717677116394E-8</v>
          </cell>
          <cell r="BO1311">
            <v>9.4289158298633993</v>
          </cell>
          <cell r="BP1311">
            <v>0</v>
          </cell>
          <cell r="BQ1311">
            <v>-7.2523296099388972</v>
          </cell>
          <cell r="BR1311">
            <v>-9938.0295085199177</v>
          </cell>
          <cell r="BS1311">
            <v>-3.4414392199832946</v>
          </cell>
          <cell r="BT1311">
            <v>-63.633255720022134</v>
          </cell>
          <cell r="BU1311">
            <v>-1540.0504913198529</v>
          </cell>
          <cell r="BV1311">
            <v>-3481.6106906500645</v>
          </cell>
          <cell r="BW1311">
            <v>-3954.1498872500379</v>
          </cell>
          <cell r="BX1311">
            <v>-184.81532644003164</v>
          </cell>
          <cell r="BY1311">
            <v>0</v>
          </cell>
          <cell r="BZ1311">
            <v>-98.305983160098549</v>
          </cell>
          <cell r="CA1311">
            <v>2.3300265200086869</v>
          </cell>
          <cell r="CB1311">
            <v>-618.67310600006022</v>
          </cell>
          <cell r="CC1311">
            <v>-9.9985129898414016E-2</v>
          </cell>
          <cell r="CD1311">
            <v>4.420629849890247</v>
          </cell>
          <cell r="CE1311">
            <v>1091.8543377295136</v>
          </cell>
          <cell r="CF1311">
            <v>-53.921645269962028</v>
          </cell>
          <cell r="CG1311">
            <v>227.41078492009547</v>
          </cell>
          <cell r="CH1311">
            <v>-701.41298622998875</v>
          </cell>
          <cell r="CI1311">
            <v>-291.45903637004085</v>
          </cell>
          <cell r="CJ1311">
            <v>771.71348618005868</v>
          </cell>
          <cell r="CK1311">
            <v>-314.20644408988301</v>
          </cell>
          <cell r="CL1311">
            <v>201.08147158008069</v>
          </cell>
          <cell r="CM1311">
            <v>-8.6083910598536022</v>
          </cell>
          <cell r="CN1311">
            <v>-7.2844545898842625</v>
          </cell>
          <cell r="CO1311">
            <v>1313.7157253697515</v>
          </cell>
          <cell r="CP1311">
            <v>-20.993190799839795</v>
          </cell>
          <cell r="CQ1311">
            <v>-24.180981910205446</v>
          </cell>
          <cell r="CR1311">
            <v>-1722.4476233888417</v>
          </cell>
          <cell r="CS1311">
            <v>121.8237525698496</v>
          </cell>
          <cell r="CT1311">
            <v>-1.248727280064486</v>
          </cell>
          <cell r="CU1311">
            <v>-1223.9989120400278</v>
          </cell>
          <cell r="CV1311">
            <v>536.79132004990242</v>
          </cell>
          <cell r="CW1311">
            <v>113.43684751004912</v>
          </cell>
          <cell r="CX1311">
            <v>-293.81007740984205</v>
          </cell>
          <cell r="CY1311">
            <v>-209.60776557994541</v>
          </cell>
          <cell r="CZ1311">
            <v>26.710190160025377</v>
          </cell>
          <cell r="DA1311">
            <v>-57.488321770040784</v>
          </cell>
          <cell r="DB1311">
            <v>-720.18243743025232</v>
          </cell>
          <cell r="DC1311">
            <v>1.0128132998943329E-8</v>
          </cell>
          <cell r="DD1311">
            <v>-14.873492180136964</v>
          </cell>
          <cell r="DE1311">
            <v>-398.37245255801827</v>
          </cell>
          <cell r="DF1311">
            <v>173.02026054007001</v>
          </cell>
          <cell r="DG1311">
            <v>-530.88364970998373</v>
          </cell>
          <cell r="DH1311">
            <v>65.036771279759705</v>
          </cell>
          <cell r="DI1311">
            <v>53.405130169936456</v>
          </cell>
          <cell r="DJ1311">
            <v>-37.913326000096276</v>
          </cell>
          <cell r="DK1311">
            <v>-139.836614419939</v>
          </cell>
          <cell r="DL1311">
            <v>47.545116940164007</v>
          </cell>
          <cell r="DM1311">
            <v>-116.25703230989166</v>
          </cell>
          <cell r="DN1311">
            <v>55.525831279926933</v>
          </cell>
          <cell r="DO1311">
            <v>48.729097670176998</v>
          </cell>
          <cell r="DP1311">
            <v>4.7947932202368975</v>
          </cell>
          <cell r="DQ1311">
            <v>-21.538831220124848</v>
          </cell>
          <cell r="DR1311">
            <v>-1236.8090823506936</v>
          </cell>
          <cell r="DS1311">
            <v>-346.50902216997929</v>
          </cell>
          <cell r="DT1311">
            <v>-147.137492109905</v>
          </cell>
          <cell r="DU1311">
            <v>205.76693373965099</v>
          </cell>
          <cell r="DV1311">
            <v>254.51320331997704</v>
          </cell>
          <cell r="DW1311">
            <v>-4.2796069100731984</v>
          </cell>
          <cell r="DX1311">
            <v>-911.95940396003425</v>
          </cell>
          <cell r="DY1311">
            <v>9.590822940110229</v>
          </cell>
          <cell r="DZ1311">
            <v>60.42002802999923</v>
          </cell>
          <cell r="EA1311">
            <v>224.05052759993123</v>
          </cell>
          <cell r="EB1311">
            <v>-586.63412781991065</v>
          </cell>
          <cell r="EC1311">
            <v>-9.7788870334625244E-9</v>
          </cell>
          <cell r="ED1311">
            <v>5.3690550002502277</v>
          </cell>
          <cell r="EE1311">
            <v>1363.6149953268468</v>
          </cell>
          <cell r="EF1311">
            <v>-6.6460338602773845</v>
          </cell>
          <cell r="EG1311">
            <v>691.00447937985882</v>
          </cell>
          <cell r="EH1311">
            <v>-40.774892060202546</v>
          </cell>
          <cell r="EI1311">
            <v>-236.45045045996085</v>
          </cell>
          <cell r="EJ1311">
            <v>-831.59481128002517</v>
          </cell>
          <cell r="EK1311">
            <v>566.59570677019656</v>
          </cell>
          <cell r="EL1311">
            <v>-499.64840161014581</v>
          </cell>
          <cell r="EM1311">
            <v>339.50539019994903</v>
          </cell>
          <cell r="EN1311">
            <v>-274.62125475000357</v>
          </cell>
          <cell r="EO1311">
            <v>1638.6545580399688</v>
          </cell>
          <cell r="EP1311">
            <v>233.93664972006809</v>
          </cell>
          <cell r="EQ1311">
            <v>-216.34594476013444</v>
          </cell>
          <cell r="ER1311">
            <v>18.642639349214733</v>
          </cell>
          <cell r="ES1311">
            <v>1.6220177800860256</v>
          </cell>
          <cell r="ET1311">
            <v>222.77103386982344</v>
          </cell>
          <cell r="EU1311">
            <v>128.71114938997198</v>
          </cell>
          <cell r="EV1311">
            <v>-1562.0580773701658</v>
          </cell>
          <cell r="EW1311">
            <v>-256.09146240993869</v>
          </cell>
          <cell r="EX1311">
            <v>-603.12946600012947</v>
          </cell>
          <cell r="EY1311">
            <v>-754.05787089990918</v>
          </cell>
          <cell r="EZ1311">
            <v>699.66464352008188</v>
          </cell>
          <cell r="FA1311">
            <v>-180.2437593099894</v>
          </cell>
          <cell r="FB1311">
            <v>2166.9542051798198</v>
          </cell>
          <cell r="FC1311">
            <v>316.35641552007291</v>
          </cell>
          <cell r="FD1311">
            <v>-161.85618992010131</v>
          </cell>
          <cell r="FE1311">
            <v>2235.5069323908538</v>
          </cell>
          <cell r="FF1311">
            <v>492.49324999004602</v>
          </cell>
          <cell r="FG1311">
            <v>171.5190409499919</v>
          </cell>
          <cell r="FH1311">
            <v>-1260.0825240300037</v>
          </cell>
          <cell r="FI1311">
            <v>212.74727210006677</v>
          </cell>
          <cell r="FJ1311">
            <v>919.98979903984582</v>
          </cell>
          <cell r="FK1311">
            <v>1590.8333294899203</v>
          </cell>
          <cell r="FL1311">
            <v>297.81936751992907</v>
          </cell>
          <cell r="FM1311">
            <v>-236.49334210006054</v>
          </cell>
          <cell r="FN1311">
            <v>-301.64004900993314</v>
          </cell>
          <cell r="FO1311">
            <v>-243.48164376034401</v>
          </cell>
          <cell r="FP1311">
            <v>172.16456332011148</v>
          </cell>
          <cell r="FQ1311">
            <v>419.63786887994502</v>
          </cell>
          <cell r="FR1311">
            <v>2433.8745584897697</v>
          </cell>
          <cell r="FS1311">
            <v>581.26427652011625</v>
          </cell>
          <cell r="FT1311">
            <v>494.3730955501087</v>
          </cell>
          <cell r="FU1311">
            <v>-123.85995022009593</v>
          </cell>
          <cell r="FV1311">
            <v>1213.5450756100472</v>
          </cell>
          <cell r="FW1311">
            <v>352.95320015994366</v>
          </cell>
          <cell r="FX1311">
            <v>1686.3643626299454</v>
          </cell>
          <cell r="FY1311">
            <v>878.53858145012055</v>
          </cell>
          <cell r="FZ1311">
            <v>69.44240003003506</v>
          </cell>
          <cell r="GA1311">
            <v>-79.720960189821199</v>
          </cell>
          <cell r="GB1311">
            <v>-3039.698216190096</v>
          </cell>
          <cell r="GC1311">
            <v>121.78199287003372</v>
          </cell>
          <cell r="GD1311">
            <v>278.89070026995614</v>
          </cell>
          <cell r="GE1311">
            <v>5623.1236604191363</v>
          </cell>
          <cell r="GF1311">
            <v>83.914914269931614</v>
          </cell>
          <cell r="GG1311">
            <v>398.87327887990978</v>
          </cell>
          <cell r="GH1311">
            <v>-121.48000217007939</v>
          </cell>
          <cell r="GI1311">
            <v>1780.0101267702412</v>
          </cell>
          <cell r="GJ1311">
            <v>1159.6497551401262</v>
          </cell>
          <cell r="GK1311">
            <v>1246.9261023699073</v>
          </cell>
          <cell r="GL1311">
            <v>-407.24562958994647</v>
          </cell>
          <cell r="GM1311">
            <v>-445.85253279004246</v>
          </cell>
          <cell r="GN1311">
            <v>447.97308162000263</v>
          </cell>
          <cell r="GO1311">
            <v>1021.8119522900088</v>
          </cell>
          <cell r="GP1311">
            <v>14.736796479788609</v>
          </cell>
          <cell r="GQ1311">
            <v>443.80581715004519</v>
          </cell>
          <cell r="GR1311">
            <v>-1317.5947975292802</v>
          </cell>
          <cell r="GS1311">
            <v>488.10382900992408</v>
          </cell>
          <cell r="GT1311">
            <v>-218.89236924995203</v>
          </cell>
          <cell r="GU1311">
            <v>-969.82568155019544</v>
          </cell>
          <cell r="GV1311">
            <v>-643.66811851982493</v>
          </cell>
          <cell r="GW1311">
            <v>756.99853220011573</v>
          </cell>
          <cell r="GX1311">
            <v>-1583.512858049944</v>
          </cell>
          <cell r="GY1311">
            <v>-30.662504130043089</v>
          </cell>
          <cell r="GZ1311">
            <v>36.054079510038719</v>
          </cell>
          <cell r="HA1311">
            <v>112.44428091001464</v>
          </cell>
          <cell r="HB1311">
            <v>976.77006124996115</v>
          </cell>
          <cell r="HC1311">
            <v>-54.462419110001065</v>
          </cell>
          <cell r="HD1311">
            <v>-186.9416298000142</v>
          </cell>
          <cell r="HE1311">
            <v>1906.9860986787826</v>
          </cell>
          <cell r="HF1311">
            <v>-264.12955051008612</v>
          </cell>
          <cell r="HG1311">
            <v>653.04934168991167</v>
          </cell>
          <cell r="HH1311">
            <v>824.08406523987651</v>
          </cell>
          <cell r="HI1311">
            <v>444.71553702990059</v>
          </cell>
          <cell r="HJ1311">
            <v>487.11794859997462</v>
          </cell>
          <cell r="HK1311">
            <v>-1026.2103758999147</v>
          </cell>
          <cell r="HL1311">
            <v>94.529458070057444</v>
          </cell>
          <cell r="HM1311">
            <v>-9.9125490000005811E-2</v>
          </cell>
          <cell r="HN1311">
            <v>64.843820839945693</v>
          </cell>
          <cell r="HO1311">
            <v>710.81818546995055</v>
          </cell>
          <cell r="HP1311">
            <v>50.327661040006205</v>
          </cell>
          <cell r="HQ1311">
            <v>-132.0608673999086</v>
          </cell>
          <cell r="HR1311">
            <v>1444.5761037487537</v>
          </cell>
          <cell r="HS1311">
            <v>1.9451842500129715</v>
          </cell>
          <cell r="HT1311">
            <v>556.25220462994184</v>
          </cell>
          <cell r="HU1311">
            <v>520.62217426975258</v>
          </cell>
          <cell r="HV1311">
            <v>63.4229391902918</v>
          </cell>
          <cell r="HW1311">
            <v>193.81174377002753</v>
          </cell>
          <cell r="HX1311">
            <v>236.30938000977039</v>
          </cell>
          <cell r="HY1311">
            <v>0</v>
          </cell>
          <cell r="HZ1311">
            <v>-9.8728790006134659E-2</v>
          </cell>
          <cell r="IA1311">
            <v>0</v>
          </cell>
          <cell r="IB1311">
            <v>11.963597090216354</v>
          </cell>
          <cell r="IC1311">
            <v>0</v>
          </cell>
          <cell r="ID1311">
            <v>-139.65239067003131</v>
          </cell>
          <cell r="IE1311">
            <v>-840.08007095940411</v>
          </cell>
          <cell r="IF1311">
            <v>98.139429949922487</v>
          </cell>
          <cell r="IG1311">
            <v>148.0508054200327</v>
          </cell>
          <cell r="IH1311">
            <v>99.688909450080246</v>
          </cell>
          <cell r="II1311">
            <v>-878.33033242006786</v>
          </cell>
          <cell r="IJ1311">
            <v>428.52667675015982</v>
          </cell>
          <cell r="IK1311">
            <v>-621.99124313006178</v>
          </cell>
          <cell r="IL1311">
            <v>9.9490629974752665E-2</v>
          </cell>
          <cell r="IM1311">
            <v>0</v>
          </cell>
          <cell r="IN1311">
            <v>-5.06156701000873</v>
          </cell>
          <cell r="IO1311">
            <v>18.02906699012965</v>
          </cell>
          <cell r="IP1311">
            <v>0.19979385996703058</v>
          </cell>
          <cell r="IQ1311">
            <v>-127.4311014499981</v>
          </cell>
          <cell r="IR1311">
            <v>366.27206322923303</v>
          </cell>
          <cell r="IS1311">
            <v>0.20007120002992451</v>
          </cell>
          <cell r="IT1311">
            <v>-23.798776389798149</v>
          </cell>
          <cell r="IU1311">
            <v>830.84457390988246</v>
          </cell>
          <cell r="IV1311">
            <v>-372.29052890033927</v>
          </cell>
          <cell r="IW1311">
            <v>300.30509772000369</v>
          </cell>
          <cell r="IX1311">
            <v>-361.61535882973112</v>
          </cell>
          <cell r="IY1311">
            <v>0</v>
          </cell>
          <cell r="IZ1311">
            <v>0</v>
          </cell>
          <cell r="JA1311">
            <v>0</v>
          </cell>
          <cell r="JB1311">
            <v>3.1570152100175619</v>
          </cell>
          <cell r="JC1311">
            <v>9.999999008141458E-2</v>
          </cell>
          <cell r="JD1311">
            <v>-10.63003067986574</v>
          </cell>
          <cell r="JE1311">
            <v>1416.5638779904693</v>
          </cell>
          <cell r="JF1311">
            <v>-11.679558609845117</v>
          </cell>
          <cell r="JG1311">
            <v>-494.00884484010749</v>
          </cell>
          <cell r="JH1311">
            <v>-966.31404867989477</v>
          </cell>
          <cell r="JI1311">
            <v>1234.1838357800152</v>
          </cell>
          <cell r="JJ1311">
            <v>733.16936478007119</v>
          </cell>
          <cell r="JK1311">
            <v>982.28893680032343</v>
          </cell>
          <cell r="JL1311">
            <v>2.3958300007507205E-2</v>
          </cell>
          <cell r="JM1311">
            <v>9.9999999976716936E-2</v>
          </cell>
          <cell r="JN1311">
            <v>-1.0011717677116394E-8</v>
          </cell>
          <cell r="JO1311">
            <v>-103.83109035994858</v>
          </cell>
          <cell r="JP1311">
            <v>43.255366379977204</v>
          </cell>
          <cell r="JQ1311">
            <v>-0.62404155009426177</v>
          </cell>
        </row>
        <row r="1314">
          <cell r="D1314" t="str">
            <v>HY_.EX.COR._.SMW.Bend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0</v>
          </cell>
          <cell r="FD1314">
            <v>0</v>
          </cell>
          <cell r="FE1314">
            <v>0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0</v>
          </cell>
          <cell r="FR1314">
            <v>0</v>
          </cell>
          <cell r="FS1314">
            <v>0</v>
          </cell>
          <cell r="FT1314">
            <v>0</v>
          </cell>
          <cell r="FU1314">
            <v>0</v>
          </cell>
          <cell r="FV1314">
            <v>0</v>
          </cell>
          <cell r="FW1314">
            <v>0</v>
          </cell>
          <cell r="FX1314">
            <v>0</v>
          </cell>
          <cell r="FY1314">
            <v>0</v>
          </cell>
          <cell r="FZ1314">
            <v>0</v>
          </cell>
          <cell r="GA1314">
            <v>0</v>
          </cell>
          <cell r="GB1314">
            <v>0</v>
          </cell>
          <cell r="GC1314">
            <v>0</v>
          </cell>
          <cell r="GD1314">
            <v>0</v>
          </cell>
          <cell r="GE1314">
            <v>0</v>
          </cell>
          <cell r="GF1314">
            <v>0</v>
          </cell>
          <cell r="GG1314">
            <v>0</v>
          </cell>
          <cell r="GH1314">
            <v>0</v>
          </cell>
          <cell r="GI1314">
            <v>0</v>
          </cell>
          <cell r="GJ1314">
            <v>0</v>
          </cell>
          <cell r="GK1314">
            <v>0</v>
          </cell>
          <cell r="GL1314">
            <v>0</v>
          </cell>
          <cell r="GM1314">
            <v>0</v>
          </cell>
          <cell r="GN1314">
            <v>0</v>
          </cell>
          <cell r="GO1314">
            <v>0</v>
          </cell>
          <cell r="GP1314">
            <v>0</v>
          </cell>
          <cell r="GQ1314">
            <v>0</v>
          </cell>
          <cell r="GR1314">
            <v>0</v>
          </cell>
          <cell r="GS1314">
            <v>0</v>
          </cell>
          <cell r="GT1314">
            <v>0</v>
          </cell>
          <cell r="GU1314">
            <v>0</v>
          </cell>
          <cell r="GV1314">
            <v>0</v>
          </cell>
          <cell r="GW1314">
            <v>0</v>
          </cell>
          <cell r="GX1314">
            <v>0</v>
          </cell>
          <cell r="GY1314">
            <v>0</v>
          </cell>
          <cell r="GZ1314">
            <v>0</v>
          </cell>
          <cell r="HA1314">
            <v>0</v>
          </cell>
          <cell r="HB1314">
            <v>0</v>
          </cell>
          <cell r="HC1314">
            <v>0</v>
          </cell>
          <cell r="HD1314">
            <v>0</v>
          </cell>
          <cell r="HE1314">
            <v>0</v>
          </cell>
          <cell r="HF1314">
            <v>0</v>
          </cell>
          <cell r="HG1314">
            <v>0</v>
          </cell>
          <cell r="HH1314">
            <v>0</v>
          </cell>
          <cell r="HI1314">
            <v>0</v>
          </cell>
          <cell r="HJ1314">
            <v>0</v>
          </cell>
          <cell r="HK1314">
            <v>0</v>
          </cell>
          <cell r="HL1314">
            <v>0</v>
          </cell>
          <cell r="HM1314">
            <v>0</v>
          </cell>
          <cell r="HN1314">
            <v>0</v>
          </cell>
          <cell r="HO1314">
            <v>0</v>
          </cell>
          <cell r="HP1314">
            <v>0</v>
          </cell>
          <cell r="HQ1314">
            <v>0</v>
          </cell>
          <cell r="HR1314">
            <v>0</v>
          </cell>
          <cell r="HS1314">
            <v>0</v>
          </cell>
          <cell r="HT1314">
            <v>0</v>
          </cell>
          <cell r="HU1314">
            <v>0</v>
          </cell>
          <cell r="HV1314">
            <v>0</v>
          </cell>
          <cell r="HW1314">
            <v>0</v>
          </cell>
          <cell r="HX1314">
            <v>0</v>
          </cell>
          <cell r="HY1314">
            <v>0</v>
          </cell>
          <cell r="HZ1314">
            <v>0</v>
          </cell>
          <cell r="IA1314">
            <v>0</v>
          </cell>
          <cell r="IB1314">
            <v>0</v>
          </cell>
          <cell r="IC1314">
            <v>0</v>
          </cell>
          <cell r="ID1314">
            <v>0</v>
          </cell>
          <cell r="IE1314">
            <v>0</v>
          </cell>
          <cell r="IF1314">
            <v>0</v>
          </cell>
          <cell r="IG1314">
            <v>0</v>
          </cell>
          <cell r="IH1314">
            <v>0</v>
          </cell>
          <cell r="II1314">
            <v>0</v>
          </cell>
          <cell r="IJ1314">
            <v>0</v>
          </cell>
          <cell r="IK1314">
            <v>0</v>
          </cell>
          <cell r="IL1314">
            <v>0</v>
          </cell>
          <cell r="IM1314">
            <v>0</v>
          </cell>
          <cell r="IN1314">
            <v>0</v>
          </cell>
          <cell r="IO1314">
            <v>0</v>
          </cell>
          <cell r="IP1314">
            <v>0</v>
          </cell>
          <cell r="IQ1314">
            <v>0</v>
          </cell>
          <cell r="IR1314">
            <v>0</v>
          </cell>
          <cell r="IS1314">
            <v>0</v>
          </cell>
          <cell r="IT1314">
            <v>0</v>
          </cell>
          <cell r="IU1314">
            <v>0</v>
          </cell>
          <cell r="IV1314">
            <v>0</v>
          </cell>
          <cell r="IW1314">
            <v>0</v>
          </cell>
          <cell r="IX1314">
            <v>0</v>
          </cell>
          <cell r="IY1314">
            <v>0</v>
          </cell>
          <cell r="IZ1314">
            <v>0</v>
          </cell>
          <cell r="JA1314">
            <v>0</v>
          </cell>
          <cell r="JB1314">
            <v>0</v>
          </cell>
          <cell r="JC1314">
            <v>0</v>
          </cell>
          <cell r="JD1314">
            <v>0</v>
          </cell>
          <cell r="JE1314">
            <v>0</v>
          </cell>
          <cell r="JF1314">
            <v>0</v>
          </cell>
          <cell r="JG1314">
            <v>0</v>
          </cell>
          <cell r="JH1314">
            <v>0</v>
          </cell>
          <cell r="JI1314">
            <v>0</v>
          </cell>
          <cell r="JJ1314">
            <v>0</v>
          </cell>
          <cell r="JK1314">
            <v>0</v>
          </cell>
          <cell r="JL1314">
            <v>0</v>
          </cell>
          <cell r="JM1314">
            <v>0</v>
          </cell>
          <cell r="JN1314">
            <v>0</v>
          </cell>
          <cell r="JO1314">
            <v>0</v>
          </cell>
          <cell r="JP1314">
            <v>0</v>
          </cell>
          <cell r="JQ1314">
            <v>0</v>
          </cell>
        </row>
        <row r="1315">
          <cell r="D1315" t="str">
            <v>HY_.EX.MTA._.SME.Bigfork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  <cell r="FA1315">
            <v>0</v>
          </cell>
          <cell r="FB1315">
            <v>0</v>
          </cell>
          <cell r="FC1315">
            <v>0</v>
          </cell>
          <cell r="FD1315">
            <v>0</v>
          </cell>
          <cell r="FE1315">
            <v>0</v>
          </cell>
          <cell r="FF1315">
            <v>0</v>
          </cell>
          <cell r="FG1315">
            <v>0</v>
          </cell>
          <cell r="FH1315">
            <v>0</v>
          </cell>
          <cell r="FI1315">
            <v>0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N1315">
            <v>0</v>
          </cell>
          <cell r="FO1315">
            <v>0</v>
          </cell>
          <cell r="FP1315">
            <v>0</v>
          </cell>
          <cell r="FQ1315">
            <v>0</v>
          </cell>
          <cell r="FR1315">
            <v>0</v>
          </cell>
          <cell r="FS1315">
            <v>0</v>
          </cell>
          <cell r="FT1315">
            <v>0</v>
          </cell>
          <cell r="FU1315">
            <v>0</v>
          </cell>
          <cell r="FV1315">
            <v>0</v>
          </cell>
          <cell r="FW1315">
            <v>0</v>
          </cell>
          <cell r="FX1315">
            <v>0</v>
          </cell>
          <cell r="FY1315">
            <v>0</v>
          </cell>
          <cell r="FZ1315">
            <v>0</v>
          </cell>
          <cell r="GA1315">
            <v>0</v>
          </cell>
          <cell r="GB1315">
            <v>0</v>
          </cell>
          <cell r="GC1315">
            <v>0</v>
          </cell>
          <cell r="GD1315">
            <v>0</v>
          </cell>
          <cell r="GE1315">
            <v>0</v>
          </cell>
          <cell r="GF1315">
            <v>0</v>
          </cell>
          <cell r="GG1315">
            <v>0</v>
          </cell>
          <cell r="GH1315">
            <v>0</v>
          </cell>
          <cell r="GI1315">
            <v>0</v>
          </cell>
          <cell r="GJ1315">
            <v>0</v>
          </cell>
          <cell r="GK1315">
            <v>0</v>
          </cell>
          <cell r="GL1315">
            <v>0</v>
          </cell>
          <cell r="GM1315">
            <v>0</v>
          </cell>
          <cell r="GN1315">
            <v>0</v>
          </cell>
          <cell r="GO1315">
            <v>0</v>
          </cell>
          <cell r="GP1315">
            <v>0</v>
          </cell>
          <cell r="GQ1315">
            <v>0</v>
          </cell>
          <cell r="GR1315">
            <v>0</v>
          </cell>
          <cell r="GS1315">
            <v>0</v>
          </cell>
          <cell r="GT1315">
            <v>0</v>
          </cell>
          <cell r="GU1315">
            <v>0</v>
          </cell>
          <cell r="GV1315">
            <v>0</v>
          </cell>
          <cell r="GW1315">
            <v>0</v>
          </cell>
          <cell r="GX1315">
            <v>0</v>
          </cell>
          <cell r="GY1315">
            <v>0</v>
          </cell>
          <cell r="GZ1315">
            <v>0</v>
          </cell>
          <cell r="HA1315">
            <v>0</v>
          </cell>
          <cell r="HB1315">
            <v>0</v>
          </cell>
          <cell r="HC1315">
            <v>0</v>
          </cell>
          <cell r="HD1315">
            <v>0</v>
          </cell>
          <cell r="HE1315">
            <v>0</v>
          </cell>
          <cell r="HF1315">
            <v>0</v>
          </cell>
          <cell r="HG1315">
            <v>0</v>
          </cell>
          <cell r="HH1315">
            <v>0</v>
          </cell>
          <cell r="HI1315">
            <v>0</v>
          </cell>
          <cell r="HJ1315">
            <v>0</v>
          </cell>
          <cell r="HK1315">
            <v>0</v>
          </cell>
          <cell r="HL1315">
            <v>0</v>
          </cell>
          <cell r="HM1315">
            <v>0</v>
          </cell>
          <cell r="HN1315">
            <v>0</v>
          </cell>
          <cell r="HO1315">
            <v>0</v>
          </cell>
          <cell r="HP1315">
            <v>0</v>
          </cell>
          <cell r="HQ1315">
            <v>0</v>
          </cell>
          <cell r="HR1315">
            <v>0</v>
          </cell>
          <cell r="HS1315">
            <v>0</v>
          </cell>
          <cell r="HT1315">
            <v>0</v>
          </cell>
          <cell r="HU1315">
            <v>0</v>
          </cell>
          <cell r="HV1315">
            <v>0</v>
          </cell>
          <cell r="HW1315">
            <v>0</v>
          </cell>
          <cell r="HX1315">
            <v>0</v>
          </cell>
          <cell r="HY1315">
            <v>0</v>
          </cell>
          <cell r="HZ1315">
            <v>0</v>
          </cell>
          <cell r="IA1315">
            <v>0</v>
          </cell>
          <cell r="IB1315">
            <v>0</v>
          </cell>
          <cell r="IC1315">
            <v>0</v>
          </cell>
          <cell r="ID1315">
            <v>0</v>
          </cell>
          <cell r="IE1315">
            <v>0</v>
          </cell>
          <cell r="IF1315">
            <v>0</v>
          </cell>
          <cell r="IG1315">
            <v>0</v>
          </cell>
          <cell r="IH1315">
            <v>0</v>
          </cell>
          <cell r="II1315">
            <v>0</v>
          </cell>
          <cell r="IJ1315">
            <v>0</v>
          </cell>
          <cell r="IK1315">
            <v>0</v>
          </cell>
          <cell r="IL1315">
            <v>0</v>
          </cell>
          <cell r="IM1315">
            <v>0</v>
          </cell>
          <cell r="IN1315">
            <v>0</v>
          </cell>
          <cell r="IO1315">
            <v>0</v>
          </cell>
          <cell r="IP1315">
            <v>0</v>
          </cell>
          <cell r="IQ1315">
            <v>0</v>
          </cell>
          <cell r="IR1315">
            <v>0</v>
          </cell>
          <cell r="IS1315">
            <v>0</v>
          </cell>
          <cell r="IT1315">
            <v>0</v>
          </cell>
          <cell r="IU1315">
            <v>0</v>
          </cell>
          <cell r="IV1315">
            <v>0</v>
          </cell>
          <cell r="IW1315">
            <v>0</v>
          </cell>
          <cell r="IX1315">
            <v>0</v>
          </cell>
          <cell r="IY1315">
            <v>0</v>
          </cell>
          <cell r="IZ1315">
            <v>0</v>
          </cell>
          <cell r="JA1315">
            <v>0</v>
          </cell>
          <cell r="JB1315">
            <v>0</v>
          </cell>
          <cell r="JC1315">
            <v>0</v>
          </cell>
          <cell r="JD1315">
            <v>0</v>
          </cell>
          <cell r="JE1315">
            <v>0</v>
          </cell>
          <cell r="JF1315">
            <v>0</v>
          </cell>
          <cell r="JG1315">
            <v>0</v>
          </cell>
          <cell r="JH1315">
            <v>0</v>
          </cell>
          <cell r="JI1315">
            <v>0</v>
          </cell>
          <cell r="JJ1315">
            <v>0</v>
          </cell>
          <cell r="JK1315">
            <v>0</v>
          </cell>
          <cell r="JL1315">
            <v>0</v>
          </cell>
          <cell r="JM1315">
            <v>0</v>
          </cell>
          <cell r="JN1315">
            <v>0</v>
          </cell>
          <cell r="JO1315">
            <v>0</v>
          </cell>
          <cell r="JP1315">
            <v>0</v>
          </cell>
          <cell r="JQ1315">
            <v>0</v>
          </cell>
        </row>
        <row r="1316">
          <cell r="D1316" t="str">
            <v>HY_.EX.PNC._.LEW.Merwin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  <cell r="FA1316">
            <v>0</v>
          </cell>
          <cell r="FB1316">
            <v>0</v>
          </cell>
          <cell r="FC1316">
            <v>0</v>
          </cell>
          <cell r="FD1316">
            <v>0</v>
          </cell>
          <cell r="FE1316">
            <v>0</v>
          </cell>
          <cell r="FF1316">
            <v>0</v>
          </cell>
          <cell r="FG1316">
            <v>0</v>
          </cell>
          <cell r="FH1316">
            <v>0</v>
          </cell>
          <cell r="FI1316">
            <v>0</v>
          </cell>
          <cell r="FJ1316">
            <v>0</v>
          </cell>
          <cell r="FK1316">
            <v>0</v>
          </cell>
          <cell r="FL1316">
            <v>0</v>
          </cell>
          <cell r="FM1316">
            <v>0</v>
          </cell>
          <cell r="FN1316">
            <v>0</v>
          </cell>
          <cell r="FO1316">
            <v>0</v>
          </cell>
          <cell r="FP1316">
            <v>0</v>
          </cell>
          <cell r="FQ1316">
            <v>0</v>
          </cell>
          <cell r="FR1316">
            <v>0</v>
          </cell>
          <cell r="FS1316">
            <v>0</v>
          </cell>
          <cell r="FT1316">
            <v>0</v>
          </cell>
          <cell r="FU1316">
            <v>0</v>
          </cell>
          <cell r="FV1316">
            <v>0</v>
          </cell>
          <cell r="FW1316">
            <v>0</v>
          </cell>
          <cell r="FX1316">
            <v>0</v>
          </cell>
          <cell r="FY1316">
            <v>0</v>
          </cell>
          <cell r="FZ1316">
            <v>0</v>
          </cell>
          <cell r="GA1316">
            <v>0</v>
          </cell>
          <cell r="GB1316">
            <v>0</v>
          </cell>
          <cell r="GC1316">
            <v>0</v>
          </cell>
          <cell r="GD1316">
            <v>0</v>
          </cell>
          <cell r="GE1316">
            <v>0</v>
          </cell>
          <cell r="GF1316">
            <v>0</v>
          </cell>
          <cell r="GG1316">
            <v>0</v>
          </cell>
          <cell r="GH1316">
            <v>0</v>
          </cell>
          <cell r="GI1316">
            <v>0</v>
          </cell>
          <cell r="GJ1316">
            <v>0</v>
          </cell>
          <cell r="GK1316">
            <v>0</v>
          </cell>
          <cell r="GL1316">
            <v>0</v>
          </cell>
          <cell r="GM1316">
            <v>0</v>
          </cell>
          <cell r="GN1316">
            <v>0</v>
          </cell>
          <cell r="GO1316">
            <v>0</v>
          </cell>
          <cell r="GP1316">
            <v>0</v>
          </cell>
          <cell r="GQ1316">
            <v>0</v>
          </cell>
          <cell r="GR1316">
            <v>0</v>
          </cell>
          <cell r="GS1316">
            <v>0</v>
          </cell>
          <cell r="GT1316">
            <v>0</v>
          </cell>
          <cell r="GU1316">
            <v>0</v>
          </cell>
          <cell r="GV1316">
            <v>0</v>
          </cell>
          <cell r="GW1316">
            <v>0</v>
          </cell>
          <cell r="GX1316">
            <v>0</v>
          </cell>
          <cell r="GY1316">
            <v>0</v>
          </cell>
          <cell r="GZ1316">
            <v>0</v>
          </cell>
          <cell r="HA1316">
            <v>0</v>
          </cell>
          <cell r="HB1316">
            <v>0</v>
          </cell>
          <cell r="HC1316">
            <v>0</v>
          </cell>
          <cell r="HD1316">
            <v>0</v>
          </cell>
          <cell r="HE1316">
            <v>0</v>
          </cell>
          <cell r="HF1316">
            <v>0</v>
          </cell>
          <cell r="HG1316">
            <v>0</v>
          </cell>
          <cell r="HH1316">
            <v>0</v>
          </cell>
          <cell r="HI1316">
            <v>0</v>
          </cell>
          <cell r="HJ1316">
            <v>0</v>
          </cell>
          <cell r="HK1316">
            <v>0</v>
          </cell>
          <cell r="HL1316">
            <v>0</v>
          </cell>
          <cell r="HM1316">
            <v>0</v>
          </cell>
          <cell r="HN1316">
            <v>0</v>
          </cell>
          <cell r="HO1316">
            <v>0</v>
          </cell>
          <cell r="HP1316">
            <v>0</v>
          </cell>
          <cell r="HQ1316">
            <v>0</v>
          </cell>
          <cell r="HR1316">
            <v>0</v>
          </cell>
          <cell r="HS1316">
            <v>0</v>
          </cell>
          <cell r="HT1316">
            <v>0</v>
          </cell>
          <cell r="HU1316">
            <v>0</v>
          </cell>
          <cell r="HV1316">
            <v>0</v>
          </cell>
          <cell r="HW1316">
            <v>0</v>
          </cell>
          <cell r="HX1316">
            <v>0</v>
          </cell>
          <cell r="HY1316">
            <v>0</v>
          </cell>
          <cell r="HZ1316">
            <v>0</v>
          </cell>
          <cell r="IA1316">
            <v>0</v>
          </cell>
          <cell r="IB1316">
            <v>0</v>
          </cell>
          <cell r="IC1316">
            <v>0</v>
          </cell>
          <cell r="ID1316">
            <v>0</v>
          </cell>
          <cell r="IE1316">
            <v>0</v>
          </cell>
          <cell r="IF1316">
            <v>0</v>
          </cell>
          <cell r="IG1316">
            <v>0</v>
          </cell>
          <cell r="IH1316">
            <v>0</v>
          </cell>
          <cell r="II1316">
            <v>0</v>
          </cell>
          <cell r="IJ1316">
            <v>0</v>
          </cell>
          <cell r="IK1316">
            <v>0</v>
          </cell>
          <cell r="IL1316">
            <v>0</v>
          </cell>
          <cell r="IM1316">
            <v>0</v>
          </cell>
          <cell r="IN1316">
            <v>0</v>
          </cell>
          <cell r="IO1316">
            <v>0</v>
          </cell>
          <cell r="IP1316">
            <v>0</v>
          </cell>
          <cell r="IQ1316">
            <v>0</v>
          </cell>
          <cell r="IR1316">
            <v>0</v>
          </cell>
          <cell r="IS1316">
            <v>0</v>
          </cell>
          <cell r="IT1316">
            <v>0</v>
          </cell>
          <cell r="IU1316">
            <v>0</v>
          </cell>
          <cell r="IV1316">
            <v>0</v>
          </cell>
          <cell r="IW1316">
            <v>0</v>
          </cell>
          <cell r="IX1316">
            <v>0</v>
          </cell>
          <cell r="IY1316">
            <v>0</v>
          </cell>
          <cell r="IZ1316">
            <v>0</v>
          </cell>
          <cell r="JA1316">
            <v>0</v>
          </cell>
          <cell r="JB1316">
            <v>0</v>
          </cell>
          <cell r="JC1316">
            <v>0</v>
          </cell>
          <cell r="JD1316">
            <v>0</v>
          </cell>
          <cell r="JE1316">
            <v>0</v>
          </cell>
          <cell r="JF1316">
            <v>0</v>
          </cell>
          <cell r="JG1316">
            <v>0</v>
          </cell>
          <cell r="JH1316">
            <v>0</v>
          </cell>
          <cell r="JI1316">
            <v>0</v>
          </cell>
          <cell r="JJ1316">
            <v>0</v>
          </cell>
          <cell r="JK1316">
            <v>0</v>
          </cell>
          <cell r="JL1316">
            <v>0</v>
          </cell>
          <cell r="JM1316">
            <v>0</v>
          </cell>
          <cell r="JN1316">
            <v>0</v>
          </cell>
          <cell r="JO1316">
            <v>0</v>
          </cell>
          <cell r="JP1316">
            <v>0</v>
          </cell>
          <cell r="JQ1316">
            <v>0</v>
          </cell>
        </row>
        <row r="1317">
          <cell r="D1317" t="str">
            <v>HY_.EX.PNC._.LEW.Swift 1</v>
          </cell>
          <cell r="F1317">
            <v>-50.83541265000531</v>
          </cell>
          <cell r="G1317">
            <v>214.18543064002006</v>
          </cell>
          <cell r="H1317">
            <v>-58.268935940002848</v>
          </cell>
          <cell r="I1317">
            <v>-105.08108206999168</v>
          </cell>
          <cell r="J1317">
            <v>-2.0001607481390238E-8</v>
          </cell>
          <cell r="K1317">
            <v>62.370766419990105</v>
          </cell>
          <cell r="L1317">
            <v>-368.08702758999789</v>
          </cell>
          <cell r="M1317">
            <v>324.8167638399982</v>
          </cell>
          <cell r="N1317">
            <v>-19.100502670002243</v>
          </cell>
          <cell r="O1317">
            <v>96.613998040003935</v>
          </cell>
          <cell r="P1317">
            <v>-84.529688529990381</v>
          </cell>
          <cell r="Q1317">
            <v>-12.084309529978782</v>
          </cell>
          <cell r="R1317">
            <v>-2.0139850676059723E-8</v>
          </cell>
          <cell r="S1317">
            <v>-134.82260799998767</v>
          </cell>
          <cell r="T1317">
            <v>134.82260800999939</v>
          </cell>
          <cell r="U1317">
            <v>-9.9898898042738438E-9</v>
          </cell>
          <cell r="V1317">
            <v>-2.9998773243278265E-8</v>
          </cell>
          <cell r="W1317">
            <v>1.12301848000061</v>
          </cell>
          <cell r="X1317">
            <v>-1.1230184499872848</v>
          </cell>
          <cell r="Y1317">
            <v>41.999999999992724</v>
          </cell>
          <cell r="Z1317">
            <v>-219.35468758999741</v>
          </cell>
          <cell r="AA1317">
            <v>177.35468754999965</v>
          </cell>
          <cell r="AB1317">
            <v>-194.57621516001382</v>
          </cell>
          <cell r="AC1317">
            <v>129.10375445001409</v>
          </cell>
          <cell r="AD1317">
            <v>65.472460730030434</v>
          </cell>
          <cell r="AE1317">
            <v>9.9884346127510071E-8</v>
          </cell>
          <cell r="AF1317">
            <v>-20.904092079988914</v>
          </cell>
          <cell r="AG1317">
            <v>20.904092080018017</v>
          </cell>
          <cell r="AH1317">
            <v>27.307538649998605</v>
          </cell>
          <cell r="AI1317">
            <v>-132.95602142001007</v>
          </cell>
          <cell r="AJ1317">
            <v>105.64848278000864</v>
          </cell>
          <cell r="AK1317">
            <v>2.0016159396618605E-8</v>
          </cell>
          <cell r="AL1317">
            <v>254.71920469999168</v>
          </cell>
          <cell r="AM1317">
            <v>-254.71920469000179</v>
          </cell>
          <cell r="AN1317">
            <v>1.9999788491986692E-8</v>
          </cell>
          <cell r="AO1317">
            <v>123.11064351999084</v>
          </cell>
          <cell r="AP1317">
            <v>-123.11064348999935</v>
          </cell>
          <cell r="AQ1317">
            <v>1.0011717677116394E-8</v>
          </cell>
          <cell r="AR1317">
            <v>6.0070306062698364E-8</v>
          </cell>
          <cell r="AS1317">
            <v>-30.918838359997608</v>
          </cell>
          <cell r="AT1317">
            <v>30.918838400015375</v>
          </cell>
          <cell r="AU1317">
            <v>0</v>
          </cell>
          <cell r="AV1317">
            <v>-20.880163179986994</v>
          </cell>
          <cell r="AW1317">
            <v>71.002852350007743</v>
          </cell>
          <cell r="AX1317">
            <v>-50.122689190000528</v>
          </cell>
          <cell r="AY1317">
            <v>-28.755722600006266</v>
          </cell>
          <cell r="AZ1317">
            <v>26.405818739998722</v>
          </cell>
          <cell r="BA1317">
            <v>-199.19572110999979</v>
          </cell>
          <cell r="BB1317">
            <v>201.54562499000167</v>
          </cell>
          <cell r="BC1317">
            <v>0</v>
          </cell>
          <cell r="BD1317">
            <v>2.0023435354232788E-8</v>
          </cell>
          <cell r="BE1317">
            <v>-6.9965608417987823E-8</v>
          </cell>
          <cell r="BF1317">
            <v>-2.0008883439004421E-8</v>
          </cell>
          <cell r="BG1317">
            <v>-9.9826138466596603E-9</v>
          </cell>
          <cell r="BH1317">
            <v>-9.9898898042738438E-9</v>
          </cell>
          <cell r="BI1317">
            <v>-1.0004441719502211E-8</v>
          </cell>
          <cell r="BJ1317">
            <v>593.54887134998717</v>
          </cell>
          <cell r="BK1317">
            <v>-593.54887133001466</v>
          </cell>
          <cell r="BL1317">
            <v>0</v>
          </cell>
          <cell r="BM1317">
            <v>15.929817490001369</v>
          </cell>
          <cell r="BN1317">
            <v>-15.929817489995912</v>
          </cell>
          <cell r="BO1317">
            <v>-1.0004441719502211E-8</v>
          </cell>
          <cell r="BP1317">
            <v>-2.0023435354232788E-8</v>
          </cell>
          <cell r="BQ1317">
            <v>-9.9826138466596603E-9</v>
          </cell>
          <cell r="BR1317">
            <v>3.0151568353176117E-8</v>
          </cell>
          <cell r="BS1317">
            <v>2.0023435354232788E-8</v>
          </cell>
          <cell r="BT1317">
            <v>-28.598560849990463</v>
          </cell>
          <cell r="BU1317">
            <v>28.598560859994905</v>
          </cell>
          <cell r="BV1317">
            <v>-9.9971657618880272E-9</v>
          </cell>
          <cell r="BW1317">
            <v>-76.069741150007758</v>
          </cell>
          <cell r="BX1317">
            <v>459.15200416000152</v>
          </cell>
          <cell r="BY1317">
            <v>-383.08226300999377</v>
          </cell>
          <cell r="BZ1317">
            <v>0</v>
          </cell>
          <cell r="CA1317">
            <v>0</v>
          </cell>
          <cell r="CB1317">
            <v>58.373375499999383</v>
          </cell>
          <cell r="CC1317">
            <v>-58.373375489987666</v>
          </cell>
          <cell r="CD1317">
            <v>0</v>
          </cell>
          <cell r="CE1317">
            <v>4.0163286030292511E-8</v>
          </cell>
          <cell r="CF1317">
            <v>3.0020601116120815E-8</v>
          </cell>
          <cell r="CG1317">
            <v>1.255809998838231E-3</v>
          </cell>
          <cell r="CH1317">
            <v>91.917355590005172</v>
          </cell>
          <cell r="CI1317">
            <v>-91.918611389992293</v>
          </cell>
          <cell r="CJ1317">
            <v>0</v>
          </cell>
          <cell r="CK1317">
            <v>0</v>
          </cell>
          <cell r="CL1317">
            <v>9.9971657618880272E-9</v>
          </cell>
          <cell r="CM1317">
            <v>0</v>
          </cell>
          <cell r="CN1317">
            <v>0</v>
          </cell>
          <cell r="CO1317">
            <v>-1.9994331523776054E-8</v>
          </cell>
          <cell r="CP1317">
            <v>0.12644696999632288</v>
          </cell>
          <cell r="CQ1317">
            <v>-0.1264469599846052</v>
          </cell>
          <cell r="CR1317">
            <v>0</v>
          </cell>
          <cell r="CS1317">
            <v>-3.6636309989262372E-2</v>
          </cell>
          <cell r="CT1317">
            <v>3.6636330012697726E-2</v>
          </cell>
          <cell r="CU1317">
            <v>9.9971657618880272E-9</v>
          </cell>
          <cell r="CV1317">
            <v>2.0008883439004421E-8</v>
          </cell>
          <cell r="CW1317">
            <v>-1.0004441719502211E-8</v>
          </cell>
          <cell r="CX1317">
            <v>0</v>
          </cell>
          <cell r="CY1317">
            <v>-9.9971657618880272E-9</v>
          </cell>
          <cell r="CZ1317">
            <v>1.0002622730098665E-8</v>
          </cell>
          <cell r="DA1317">
            <v>0</v>
          </cell>
          <cell r="DB1317">
            <v>-2.0001607481390238E-8</v>
          </cell>
          <cell r="DC1317">
            <v>-9.9971657618880272E-9</v>
          </cell>
          <cell r="DD1317">
            <v>-1.0011717677116394E-8</v>
          </cell>
          <cell r="DE1317">
            <v>4.0279701352119446E-8</v>
          </cell>
          <cell r="DF1317">
            <v>3.0020601116120815E-8</v>
          </cell>
          <cell r="DG1317">
            <v>0</v>
          </cell>
          <cell r="DH1317">
            <v>1.9994331523776054E-8</v>
          </cell>
          <cell r="DI1317">
            <v>-50.383203820012568</v>
          </cell>
          <cell r="DJ1317">
            <v>50.38320381000085</v>
          </cell>
          <cell r="DK1317">
            <v>-1.9994331523776054E-8</v>
          </cell>
          <cell r="DL1317">
            <v>-165.71428571000433</v>
          </cell>
          <cell r="DM1317">
            <v>164.00728705000256</v>
          </cell>
          <cell r="DN1317">
            <v>1.706998690000546</v>
          </cell>
          <cell r="DO1317">
            <v>1.1764898399997037</v>
          </cell>
          <cell r="DP1317">
            <v>-1.1764898399705999</v>
          </cell>
          <cell r="DQ1317">
            <v>-9.9826138466596603E-9</v>
          </cell>
          <cell r="DR1317">
            <v>0</v>
          </cell>
          <cell r="DS1317">
            <v>1.0026269592344761E-8</v>
          </cell>
          <cell r="DT1317">
            <v>0</v>
          </cell>
          <cell r="DU1317">
            <v>0.21427910999045707</v>
          </cell>
          <cell r="DV1317">
            <v>-0.21427910999773303</v>
          </cell>
          <cell r="DW1317">
            <v>1.0004441719502211E-8</v>
          </cell>
          <cell r="DX1317">
            <v>196.53849292000086</v>
          </cell>
          <cell r="DY1317">
            <v>-196.5384929200045</v>
          </cell>
          <cell r="DZ1317">
            <v>-1.9997969502583146E-8</v>
          </cell>
          <cell r="EA1317">
            <v>0</v>
          </cell>
          <cell r="EB1317">
            <v>-9.9898898042738438E-9</v>
          </cell>
          <cell r="EC1317">
            <v>1.0011717677116394E-8</v>
          </cell>
          <cell r="ED1317">
            <v>0</v>
          </cell>
          <cell r="EE1317">
            <v>-2.0023435354232788E-8</v>
          </cell>
          <cell r="EF1317">
            <v>-9.9971657618880272E-9</v>
          </cell>
          <cell r="EG1317">
            <v>0</v>
          </cell>
          <cell r="EH1317">
            <v>-1.0004441719502211E-8</v>
          </cell>
          <cell r="EI1317">
            <v>-1.0004441719502211E-8</v>
          </cell>
          <cell r="EJ1317">
            <v>0</v>
          </cell>
          <cell r="EK1317">
            <v>70.000000020016159</v>
          </cell>
          <cell r="EL1317">
            <v>-70</v>
          </cell>
          <cell r="EM1317">
            <v>160.95377223999458</v>
          </cell>
          <cell r="EN1317">
            <v>-160.95377224000003</v>
          </cell>
          <cell r="EO1317">
            <v>-2.0001607481390238E-8</v>
          </cell>
          <cell r="EP1317">
            <v>9.9826138466596603E-9</v>
          </cell>
          <cell r="EQ1317">
            <v>0</v>
          </cell>
          <cell r="ER1317">
            <v>6.0070306062698364E-8</v>
          </cell>
          <cell r="ES1317">
            <v>5.3966219300054945</v>
          </cell>
          <cell r="ET1317">
            <v>1.2183953800122254</v>
          </cell>
          <cell r="EU1317">
            <v>-6.6150172999914503</v>
          </cell>
          <cell r="EV1317">
            <v>1.0011717677116394E-8</v>
          </cell>
          <cell r="EW1317">
            <v>-40.33737901999848</v>
          </cell>
          <cell r="EX1317">
            <v>40.337379050004529</v>
          </cell>
          <cell r="EY1317">
            <v>-18.738197400001809</v>
          </cell>
          <cell r="EZ1317">
            <v>18.738197390000096</v>
          </cell>
          <cell r="FA1317">
            <v>0</v>
          </cell>
          <cell r="FB1317">
            <v>-1.115114669999457</v>
          </cell>
          <cell r="FC1317">
            <v>1.1151146799820708</v>
          </cell>
          <cell r="FD1317">
            <v>1.0011717677116394E-8</v>
          </cell>
          <cell r="FE1317">
            <v>-5.005858838558197E-8</v>
          </cell>
          <cell r="FF1317">
            <v>0</v>
          </cell>
          <cell r="FG1317">
            <v>0</v>
          </cell>
          <cell r="FH1317">
            <v>0</v>
          </cell>
          <cell r="FI1317">
            <v>-9.9898898042738438E-9</v>
          </cell>
          <cell r="FJ1317">
            <v>-1.0004441719502211E-8</v>
          </cell>
          <cell r="FK1317">
            <v>-1.9987055566161871E-8</v>
          </cell>
          <cell r="FL1317">
            <v>-394.47081264998997</v>
          </cell>
          <cell r="FM1317">
            <v>394.47081264999906</v>
          </cell>
          <cell r="FN1317">
            <v>1.9999788491986692E-8</v>
          </cell>
          <cell r="FO1317">
            <v>-1.3692090300028212</v>
          </cell>
          <cell r="FP1317">
            <v>0.43503636999230366</v>
          </cell>
          <cell r="FQ1317">
            <v>0.93417263001902029</v>
          </cell>
          <cell r="FR1317">
            <v>-3.0151568353176117E-8</v>
          </cell>
          <cell r="FS1317">
            <v>-0.20953727001324296</v>
          </cell>
          <cell r="FT1317">
            <v>12.842471400028444</v>
          </cell>
          <cell r="FU1317">
            <v>-12.632934150024084</v>
          </cell>
          <cell r="FV1317">
            <v>-1.0011717677116394E-8</v>
          </cell>
          <cell r="FW1317">
            <v>-1.9994331523776054E-8</v>
          </cell>
          <cell r="FX1317">
            <v>9.9753378890454769E-9</v>
          </cell>
          <cell r="FY1317">
            <v>2.0001607481390238E-8</v>
          </cell>
          <cell r="FZ1317">
            <v>-1.0000803740695119E-8</v>
          </cell>
          <cell r="GA1317">
            <v>0</v>
          </cell>
          <cell r="GB1317">
            <v>30.752944929998193</v>
          </cell>
          <cell r="GC1317">
            <v>-30.752944919950096</v>
          </cell>
          <cell r="GD1317">
            <v>-9.9971657618880272E-9</v>
          </cell>
          <cell r="GE1317">
            <v>-4.9942173063755035E-8</v>
          </cell>
          <cell r="GF1317">
            <v>-1.9979779608547688E-8</v>
          </cell>
          <cell r="GG1317">
            <v>-65.592699050030205</v>
          </cell>
          <cell r="GH1317">
            <v>65.592699040003936</v>
          </cell>
          <cell r="GI1317">
            <v>0</v>
          </cell>
          <cell r="GJ1317">
            <v>-9.9971657618880272E-9</v>
          </cell>
          <cell r="GK1317">
            <v>1.0004441719502211E-8</v>
          </cell>
          <cell r="GL1317">
            <v>0</v>
          </cell>
          <cell r="GM1317">
            <v>-1.0000803740695119E-8</v>
          </cell>
          <cell r="GN1317">
            <v>-1.0000803740695119E-8</v>
          </cell>
          <cell r="GO1317">
            <v>-9.9971657618880272E-9</v>
          </cell>
          <cell r="GP1317">
            <v>9.9826138466596603E-9</v>
          </cell>
          <cell r="GQ1317">
            <v>0</v>
          </cell>
          <cell r="GR1317">
            <v>5.005858838558197E-8</v>
          </cell>
          <cell r="GS1317">
            <v>0</v>
          </cell>
          <cell r="GT1317">
            <v>0</v>
          </cell>
          <cell r="GU1317">
            <v>1.0011717677116394E-8</v>
          </cell>
          <cell r="GV1317">
            <v>0</v>
          </cell>
          <cell r="GW1317">
            <v>0</v>
          </cell>
          <cell r="GX1317">
            <v>1.0004441719502211E-8</v>
          </cell>
          <cell r="GY1317">
            <v>2.0001607481390238E-8</v>
          </cell>
          <cell r="GZ1317">
            <v>0</v>
          </cell>
          <cell r="HA1317">
            <v>-1.0000803740695119E-8</v>
          </cell>
          <cell r="HB1317">
            <v>0</v>
          </cell>
          <cell r="HC1317">
            <v>9.9826138466596603E-9</v>
          </cell>
          <cell r="HD1317">
            <v>1.0011717677116394E-8</v>
          </cell>
          <cell r="HE1317">
            <v>-2.0023435354232788E-8</v>
          </cell>
          <cell r="HF1317">
            <v>0</v>
          </cell>
          <cell r="HG1317">
            <v>-2.0008883439004421E-8</v>
          </cell>
          <cell r="HH1317">
            <v>0</v>
          </cell>
          <cell r="HI1317">
            <v>0</v>
          </cell>
          <cell r="HJ1317">
            <v>-1.6216220006754156E-2</v>
          </cell>
          <cell r="HK1317">
            <v>1.6216219999478199E-2</v>
          </cell>
          <cell r="HL1317">
            <v>-10.428571430002194</v>
          </cell>
          <cell r="HM1317">
            <v>10.428571430000375</v>
          </cell>
          <cell r="HN1317">
            <v>-1.0000803740695119E-8</v>
          </cell>
          <cell r="HO1317">
            <v>0</v>
          </cell>
          <cell r="HP1317">
            <v>1.0026269592344761E-8</v>
          </cell>
          <cell r="HQ1317">
            <v>0</v>
          </cell>
          <cell r="HR1317">
            <v>1.0011717677116394E-8</v>
          </cell>
          <cell r="HS1317">
            <v>1.0026269592344761E-8</v>
          </cell>
          <cell r="HT1317">
            <v>0</v>
          </cell>
          <cell r="HU1317">
            <v>1.0004441719502211E-8</v>
          </cell>
          <cell r="HV1317">
            <v>0</v>
          </cell>
          <cell r="HW1317">
            <v>7.2438593000042601</v>
          </cell>
          <cell r="HX1317">
            <v>-7.2438593000042601</v>
          </cell>
          <cell r="HY1317">
            <v>0</v>
          </cell>
          <cell r="HZ1317">
            <v>-0.99999999999818101</v>
          </cell>
          <cell r="IA1317">
            <v>1.0000000000009095</v>
          </cell>
          <cell r="IB1317">
            <v>0</v>
          </cell>
          <cell r="IC1317">
            <v>-18.431961280002724</v>
          </cell>
          <cell r="ID1317">
            <v>18.431961270005559</v>
          </cell>
          <cell r="IE1317">
            <v>1.0011717677116394E-8</v>
          </cell>
          <cell r="IF1317">
            <v>2.5937493699893821</v>
          </cell>
          <cell r="IG1317">
            <v>-2.5937493599922163</v>
          </cell>
          <cell r="IH1317">
            <v>0</v>
          </cell>
          <cell r="II1317">
            <v>1.0004441719502211E-8</v>
          </cell>
          <cell r="IJ1317">
            <v>192.331485289993</v>
          </cell>
          <cell r="IK1317">
            <v>-192.331485289993</v>
          </cell>
          <cell r="IL1317">
            <v>0</v>
          </cell>
          <cell r="IM1317">
            <v>0</v>
          </cell>
          <cell r="IN1317">
            <v>0</v>
          </cell>
          <cell r="IO1317">
            <v>-2.9182034599871258</v>
          </cell>
          <cell r="IP1317">
            <v>2.9182034800032852</v>
          </cell>
          <cell r="IQ1317">
            <v>-3.0049704946577549E-8</v>
          </cell>
          <cell r="IR1317">
            <v>4.9942173063755035E-8</v>
          </cell>
          <cell r="IS1317">
            <v>-0.73394740997173358</v>
          </cell>
          <cell r="IT1317">
            <v>0.73394741998345125</v>
          </cell>
          <cell r="IU1317">
            <v>0</v>
          </cell>
          <cell r="IV1317">
            <v>0</v>
          </cell>
          <cell r="IW1317">
            <v>9.9971657618880272E-9</v>
          </cell>
          <cell r="IX1317">
            <v>0</v>
          </cell>
          <cell r="IY1317">
            <v>-13.857142849996308</v>
          </cell>
          <cell r="IZ1317">
            <v>13.857142860000749</v>
          </cell>
          <cell r="JA1317">
            <v>0</v>
          </cell>
          <cell r="JB1317">
            <v>1.0004441719502211E-8</v>
          </cell>
          <cell r="JC1317">
            <v>0</v>
          </cell>
          <cell r="JD1317">
            <v>9.9971657618880272E-9</v>
          </cell>
          <cell r="JE1317">
            <v>0</v>
          </cell>
          <cell r="JF1317">
            <v>9.9971657618880272E-9</v>
          </cell>
          <cell r="JG1317">
            <v>0</v>
          </cell>
          <cell r="JH1317">
            <v>0</v>
          </cell>
          <cell r="JI1317">
            <v>-9.9826138466596603E-9</v>
          </cell>
          <cell r="JJ1317">
            <v>0</v>
          </cell>
          <cell r="JK1317">
            <v>-58.106961830002547</v>
          </cell>
          <cell r="JL1317">
            <v>58.106961819998105</v>
          </cell>
          <cell r="JM1317">
            <v>0</v>
          </cell>
          <cell r="JN1317">
            <v>1.0000803740695119E-8</v>
          </cell>
          <cell r="JO1317">
            <v>2.0008883439004421E-8</v>
          </cell>
          <cell r="JP1317">
            <v>-1.0040821507573128E-8</v>
          </cell>
          <cell r="JQ1317">
            <v>-9.9826138466596603E-9</v>
          </cell>
        </row>
        <row r="1318">
          <cell r="D1318" t="str">
            <v>HY_.EX.PNC._.LEW.Swift 2</v>
          </cell>
          <cell r="F1318">
            <v>0</v>
          </cell>
          <cell r="G1318">
            <v>9.8174639995704638E-2</v>
          </cell>
          <cell r="H1318">
            <v>0</v>
          </cell>
          <cell r="I1318">
            <v>3.6003941899980418</v>
          </cell>
          <cell r="J1318">
            <v>-9.998984751291573E-9</v>
          </cell>
          <cell r="K1318">
            <v>0</v>
          </cell>
          <cell r="L1318">
            <v>4.2092265600003884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192.5931873699592</v>
          </cell>
          <cell r="S1318">
            <v>32.071634949988947</v>
          </cell>
          <cell r="T1318">
            <v>24.020376600001327</v>
          </cell>
          <cell r="U1318">
            <v>-51.727254789995641</v>
          </cell>
          <cell r="V1318">
            <v>1.0004441719502211E-8</v>
          </cell>
          <cell r="W1318">
            <v>27.659649060005904</v>
          </cell>
          <cell r="X1318">
            <v>49.41306844999599</v>
          </cell>
          <cell r="Y1318">
            <v>125.1154096399996</v>
          </cell>
          <cell r="Z1318">
            <v>-77.020475900000747</v>
          </cell>
          <cell r="AA1318">
            <v>32.896732590001193</v>
          </cell>
          <cell r="AB1318">
            <v>69.351953650000723</v>
          </cell>
          <cell r="AC1318">
            <v>7.9717839199984155</v>
          </cell>
          <cell r="AD1318">
            <v>-47.159690809996391</v>
          </cell>
          <cell r="AE1318">
            <v>-179.00310913007706</v>
          </cell>
          <cell r="AF1318">
            <v>22.868987349986128</v>
          </cell>
          <cell r="AG1318">
            <v>-28.574176909995003</v>
          </cell>
          <cell r="AH1318">
            <v>-43.14547916999436</v>
          </cell>
          <cell r="AI1318">
            <v>-105.00493719000588</v>
          </cell>
          <cell r="AJ1318">
            <v>-2.0001607481390238E-8</v>
          </cell>
          <cell r="AK1318">
            <v>75.45077431000027</v>
          </cell>
          <cell r="AL1318">
            <v>-91.19828686999881</v>
          </cell>
          <cell r="AM1318">
            <v>-234.51701773000059</v>
          </cell>
          <cell r="AN1318">
            <v>-0.41299264999906882</v>
          </cell>
          <cell r="AO1318">
            <v>100.20626376999826</v>
          </cell>
          <cell r="AP1318">
            <v>71.999999999996362</v>
          </cell>
          <cell r="AQ1318">
            <v>53.323755980003625</v>
          </cell>
          <cell r="AR1318">
            <v>23.493278809968615</v>
          </cell>
          <cell r="AS1318">
            <v>9.9971657618880272E-9</v>
          </cell>
          <cell r="AT1318">
            <v>-1.8372942700043495</v>
          </cell>
          <cell r="AU1318">
            <v>210.62321260999306</v>
          </cell>
          <cell r="AV1318">
            <v>250.66574635000143</v>
          </cell>
          <cell r="AW1318">
            <v>-58.067388179999398</v>
          </cell>
          <cell r="AX1318">
            <v>52.869251719999738</v>
          </cell>
          <cell r="AY1318">
            <v>-118.86346501999924</v>
          </cell>
          <cell r="AZ1318">
            <v>77.545753770000374</v>
          </cell>
          <cell r="BA1318">
            <v>20.960250089998226</v>
          </cell>
          <cell r="BB1318">
            <v>-174.56383299999834</v>
          </cell>
          <cell r="BC1318">
            <v>-27.478690949996235</v>
          </cell>
          <cell r="BD1318">
            <v>-208.36026431999198</v>
          </cell>
          <cell r="BE1318">
            <v>361.54247559001669</v>
          </cell>
          <cell r="BF1318">
            <v>75.681971489997522</v>
          </cell>
          <cell r="BG1318">
            <v>-41.318424830002186</v>
          </cell>
          <cell r="BH1318">
            <v>-24.376722399996652</v>
          </cell>
          <cell r="BI1318">
            <v>-33.985950320002303</v>
          </cell>
          <cell r="BJ1318">
            <v>18.763262179998492</v>
          </cell>
          <cell r="BK1318">
            <v>-136.26236779999999</v>
          </cell>
          <cell r="BL1318">
            <v>152.43295544999819</v>
          </cell>
          <cell r="BM1318">
            <v>-158.17873557000075</v>
          </cell>
          <cell r="BN1318">
            <v>-5.3144418400006543</v>
          </cell>
          <cell r="BO1318">
            <v>368.60355852999965</v>
          </cell>
          <cell r="BP1318">
            <v>-34.84335781000118</v>
          </cell>
          <cell r="BQ1318">
            <v>180.34072850999655</v>
          </cell>
          <cell r="BR1318">
            <v>-70.641726099973312</v>
          </cell>
          <cell r="BS1318">
            <v>6.6146552500031248</v>
          </cell>
          <cell r="BT1318">
            <v>9.3609872899978654</v>
          </cell>
          <cell r="BU1318">
            <v>-8.3081476999977895</v>
          </cell>
          <cell r="BV1318">
            <v>-48.072829490000004</v>
          </cell>
          <cell r="BW1318">
            <v>-17.638078859999951</v>
          </cell>
          <cell r="BX1318">
            <v>0</v>
          </cell>
          <cell r="BY1318">
            <v>-210.89587986999959</v>
          </cell>
          <cell r="BZ1318">
            <v>0</v>
          </cell>
          <cell r="CA1318">
            <v>41.857403019999765</v>
          </cell>
          <cell r="CB1318">
            <v>25.229059830004189</v>
          </cell>
          <cell r="CC1318">
            <v>82.722543460000452</v>
          </cell>
          <cell r="CD1318">
            <v>48.48856096999225</v>
          </cell>
          <cell r="CE1318">
            <v>-90.565270830033114</v>
          </cell>
          <cell r="CF1318">
            <v>0</v>
          </cell>
          <cell r="CG1318">
            <v>0</v>
          </cell>
          <cell r="CH1318">
            <v>1.5323299987358041E-2</v>
          </cell>
          <cell r="CI1318">
            <v>-84.537816680000105</v>
          </cell>
          <cell r="CJ1318">
            <v>-1.0000803740695119E-8</v>
          </cell>
          <cell r="CK1318">
            <v>1.0000803740695119E-8</v>
          </cell>
          <cell r="CL1318">
            <v>9.998984751291573E-9</v>
          </cell>
          <cell r="CM1318">
            <v>0</v>
          </cell>
          <cell r="CN1318">
            <v>0</v>
          </cell>
          <cell r="CO1318">
            <v>2.8084800000215182E-2</v>
          </cell>
          <cell r="CP1318">
            <v>0.25570736000372563</v>
          </cell>
          <cell r="CQ1318">
            <v>-6.3265696200032835</v>
          </cell>
          <cell r="CR1318">
            <v>-165.70217971992679</v>
          </cell>
          <cell r="CS1318">
            <v>-11.375676530002238</v>
          </cell>
          <cell r="CT1318">
            <v>1.0000803740695119E-8</v>
          </cell>
          <cell r="CU1318">
            <v>-9.9971657618880272E-9</v>
          </cell>
          <cell r="CV1318">
            <v>0</v>
          </cell>
          <cell r="CW1318">
            <v>-9.9971657618880272E-9</v>
          </cell>
          <cell r="CX1318">
            <v>0</v>
          </cell>
          <cell r="CY1318">
            <v>1.3169984300002398</v>
          </cell>
          <cell r="CZ1318">
            <v>0</v>
          </cell>
          <cell r="DA1318">
            <v>1.9242460000896244E-2</v>
          </cell>
          <cell r="DB1318">
            <v>1.3151130002370337E-2</v>
          </cell>
          <cell r="DC1318">
            <v>-26.772354249998898</v>
          </cell>
          <cell r="DD1318">
            <v>-128.9035409499993</v>
          </cell>
          <cell r="DE1318">
            <v>-28.91650957003003</v>
          </cell>
          <cell r="DF1318">
            <v>9.9971657618880272E-9</v>
          </cell>
          <cell r="DG1318">
            <v>19.695317490004527</v>
          </cell>
          <cell r="DH1318">
            <v>0</v>
          </cell>
          <cell r="DI1318">
            <v>8.5159629998088349E-2</v>
          </cell>
          <cell r="DJ1318">
            <v>-1.0000803740695119E-8</v>
          </cell>
          <cell r="DK1318">
            <v>-24.437248790000012</v>
          </cell>
          <cell r="DL1318">
            <v>54.253727459998117</v>
          </cell>
          <cell r="DM1318">
            <v>0.11203256000044348</v>
          </cell>
          <cell r="DN1318">
            <v>0.81525978999707149</v>
          </cell>
          <cell r="DO1318">
            <v>-5.7449300002190284E-3</v>
          </cell>
          <cell r="DP1318">
            <v>1.0156789994653082E-2</v>
          </cell>
          <cell r="DQ1318">
            <v>-79.445169570011785</v>
          </cell>
          <cell r="DR1318">
            <v>-65.365156660001958</v>
          </cell>
          <cell r="DS1318">
            <v>14.900778830004128</v>
          </cell>
          <cell r="DT1318">
            <v>51.729668760002824</v>
          </cell>
          <cell r="DU1318">
            <v>0</v>
          </cell>
          <cell r="DV1318">
            <v>-9.4310267699947872</v>
          </cell>
          <cell r="DW1318">
            <v>0</v>
          </cell>
          <cell r="DX1318">
            <v>-0.71299458000248706</v>
          </cell>
          <cell r="DY1318">
            <v>0</v>
          </cell>
          <cell r="DZ1318">
            <v>-8.5344191299991508</v>
          </cell>
          <cell r="EA1318">
            <v>0.144603199998528</v>
          </cell>
          <cell r="EB1318">
            <v>-0.28245231000073545</v>
          </cell>
          <cell r="EC1318">
            <v>0.5400172100016789</v>
          </cell>
          <cell r="ED1318">
            <v>-113.71933187000104</v>
          </cell>
          <cell r="EE1318">
            <v>-247.67435561999446</v>
          </cell>
          <cell r="EF1318">
            <v>-0.564734089999547</v>
          </cell>
          <cell r="EG1318">
            <v>-227.94589982999969</v>
          </cell>
          <cell r="EH1318">
            <v>-7.6879089399990335</v>
          </cell>
          <cell r="EI1318">
            <v>-1.0004441719502211E-8</v>
          </cell>
          <cell r="EJ1318">
            <v>-69.817959000003611</v>
          </cell>
          <cell r="EK1318">
            <v>0</v>
          </cell>
          <cell r="EL1318">
            <v>50.582124380000096</v>
          </cell>
          <cell r="EM1318">
            <v>-18.647052919999624</v>
          </cell>
          <cell r="EN1318">
            <v>0</v>
          </cell>
          <cell r="EO1318">
            <v>-9.998984751291573E-9</v>
          </cell>
          <cell r="EP1318">
            <v>10.065939309999521</v>
          </cell>
          <cell r="EQ1318">
            <v>16.341135489994485</v>
          </cell>
          <cell r="ER1318">
            <v>112.29281358001754</v>
          </cell>
          <cell r="ES1318">
            <v>3.4620087099974626</v>
          </cell>
          <cell r="ET1318">
            <v>-2.8591907099980745</v>
          </cell>
          <cell r="EU1318">
            <v>0.68628734999947483</v>
          </cell>
          <cell r="EV1318">
            <v>-11.037688979999075</v>
          </cell>
          <cell r="EW1318">
            <v>72.000000000003638</v>
          </cell>
          <cell r="EX1318">
            <v>1.0000803740695119E-8</v>
          </cell>
          <cell r="EY1318">
            <v>1.0000803740695119E-8</v>
          </cell>
          <cell r="EZ1318">
            <v>9.998984751291573E-9</v>
          </cell>
          <cell r="FA1318">
            <v>0</v>
          </cell>
          <cell r="FB1318">
            <v>0</v>
          </cell>
          <cell r="FC1318">
            <v>-1.0000803740695119E-8</v>
          </cell>
          <cell r="FD1318">
            <v>50.041397189997952</v>
          </cell>
          <cell r="FE1318">
            <v>3.9823727599577978</v>
          </cell>
          <cell r="FF1318">
            <v>0.92199834999701125</v>
          </cell>
          <cell r="FG1318">
            <v>0</v>
          </cell>
          <cell r="FH1318">
            <v>-1.0004441719502211E-8</v>
          </cell>
          <cell r="FI1318">
            <v>-0.55972910999844316</v>
          </cell>
          <cell r="FJ1318">
            <v>0</v>
          </cell>
          <cell r="FK1318">
            <v>-1.9997969502583146E-8</v>
          </cell>
          <cell r="FL1318">
            <v>1.0000803740695119E-8</v>
          </cell>
          <cell r="FM1318">
            <v>9.998984751291573E-9</v>
          </cell>
          <cell r="FN1318">
            <v>0</v>
          </cell>
          <cell r="FO1318">
            <v>-2.3632624200035934</v>
          </cell>
          <cell r="FP1318">
            <v>143.97609356000612</v>
          </cell>
          <cell r="FQ1318">
            <v>-137.99272760999884</v>
          </cell>
          <cell r="FR1318">
            <v>114.90817362998496</v>
          </cell>
          <cell r="FS1318">
            <v>-3.4030399983748794E-3</v>
          </cell>
          <cell r="FT1318">
            <v>79.99786805000258</v>
          </cell>
          <cell r="FU1318">
            <v>-3.8866741200035904</v>
          </cell>
          <cell r="FV1318">
            <v>36.598531379993801</v>
          </cell>
          <cell r="FW1318">
            <v>0</v>
          </cell>
          <cell r="FX1318">
            <v>0</v>
          </cell>
          <cell r="FY1318">
            <v>8.7634100000286708E-3</v>
          </cell>
          <cell r="FZ1318">
            <v>-0.58767357999840897</v>
          </cell>
          <cell r="GA1318">
            <v>-1.5685211300042283</v>
          </cell>
          <cell r="GB1318">
            <v>-1.1378800999991654</v>
          </cell>
          <cell r="GC1318">
            <v>1.5186882799971499</v>
          </cell>
          <cell r="GD1318">
            <v>3.9684744800033513</v>
          </cell>
          <cell r="GE1318">
            <v>147.63497946001007</v>
          </cell>
          <cell r="GF1318">
            <v>-2.6937547499983339</v>
          </cell>
          <cell r="GG1318">
            <v>1.9837837899976876</v>
          </cell>
          <cell r="GH1318">
            <v>28.709930829998484</v>
          </cell>
          <cell r="GI1318">
            <v>0</v>
          </cell>
          <cell r="GJ1318">
            <v>0</v>
          </cell>
          <cell r="GK1318">
            <v>11.964823449998221</v>
          </cell>
          <cell r="GL1318">
            <v>72.000000010002623</v>
          </cell>
          <cell r="GM1318">
            <v>1.0000803740695119E-8</v>
          </cell>
          <cell r="GN1318">
            <v>-64.924524469997777</v>
          </cell>
          <cell r="GO1318">
            <v>35.560845760002849</v>
          </cell>
          <cell r="GP1318">
            <v>9.1480160799983423</v>
          </cell>
          <cell r="GQ1318">
            <v>55.885858749999898</v>
          </cell>
          <cell r="GR1318">
            <v>-367.48672866000561</v>
          </cell>
          <cell r="GS1318">
            <v>13.811710829999356</v>
          </cell>
          <cell r="GT1318">
            <v>-288.0000000100008</v>
          </cell>
          <cell r="GU1318">
            <v>1.0220547999924747</v>
          </cell>
          <cell r="GV1318">
            <v>-41.521311949996743</v>
          </cell>
          <cell r="GW1318">
            <v>-1.0000803740695119E-8</v>
          </cell>
          <cell r="GX1318">
            <v>-0.12000000000261934</v>
          </cell>
          <cell r="GY1318">
            <v>-1.0000803740695119E-8</v>
          </cell>
          <cell r="GZ1318">
            <v>0</v>
          </cell>
          <cell r="HA1318">
            <v>0</v>
          </cell>
          <cell r="HB1318">
            <v>3.1106137000006129</v>
          </cell>
          <cell r="HC1318">
            <v>0.36249014999702922</v>
          </cell>
          <cell r="HD1318">
            <v>-56.152286160002404</v>
          </cell>
          <cell r="HE1318">
            <v>-121.94278323007165</v>
          </cell>
          <cell r="HF1318">
            <v>0</v>
          </cell>
          <cell r="HG1318">
            <v>-76.86900981000872</v>
          </cell>
          <cell r="HH1318">
            <v>-66.404000519996771</v>
          </cell>
          <cell r="HI1318">
            <v>1.0000803740695119E-8</v>
          </cell>
          <cell r="HJ1318">
            <v>-143.9999999899992</v>
          </cell>
          <cell r="HK1318">
            <v>186.51266667000164</v>
          </cell>
          <cell r="HL1318">
            <v>0.2999999999992724</v>
          </cell>
          <cell r="HM1318">
            <v>-9.998984751291573E-9</v>
          </cell>
          <cell r="HN1318">
            <v>0</v>
          </cell>
          <cell r="HO1318">
            <v>1.0000803740695119E-8</v>
          </cell>
          <cell r="HP1318">
            <v>0</v>
          </cell>
          <cell r="HQ1318">
            <v>-21.482439590006834</v>
          </cell>
          <cell r="HR1318">
            <v>-16.552688709984068</v>
          </cell>
          <cell r="HS1318">
            <v>-115.89683618999698</v>
          </cell>
          <cell r="HT1318">
            <v>0</v>
          </cell>
          <cell r="HU1318">
            <v>-1.0004441719502211E-8</v>
          </cell>
          <cell r="HV1318">
            <v>-9.9971657618880272E-9</v>
          </cell>
          <cell r="HW1318">
            <v>1.0000803740695119E-8</v>
          </cell>
          <cell r="HX1318">
            <v>0</v>
          </cell>
          <cell r="HY1318">
            <v>0</v>
          </cell>
          <cell r="HZ1318">
            <v>0</v>
          </cell>
          <cell r="IA1318">
            <v>0</v>
          </cell>
          <cell r="IB1318">
            <v>0</v>
          </cell>
          <cell r="IC1318">
            <v>-1.0000803740695119E-8</v>
          </cell>
          <cell r="ID1318">
            <v>99.344147500007239</v>
          </cell>
          <cell r="IE1318">
            <v>91.777159500052221</v>
          </cell>
          <cell r="IF1318">
            <v>0</v>
          </cell>
          <cell r="IG1318">
            <v>-13.300742870000249</v>
          </cell>
          <cell r="IH1318">
            <v>0</v>
          </cell>
          <cell r="II1318">
            <v>0</v>
          </cell>
          <cell r="IJ1318">
            <v>1.0004441719502211E-8</v>
          </cell>
          <cell r="IK1318">
            <v>0</v>
          </cell>
          <cell r="IL1318">
            <v>-9.998984751291573E-9</v>
          </cell>
          <cell r="IM1318">
            <v>0</v>
          </cell>
          <cell r="IN1318">
            <v>9.998984751291573E-9</v>
          </cell>
          <cell r="IO1318">
            <v>-0.59222143000079086</v>
          </cell>
          <cell r="IP1318">
            <v>-0.95365363000018988</v>
          </cell>
          <cell r="IQ1318">
            <v>106.62377742000535</v>
          </cell>
          <cell r="IR1318">
            <v>101.68386903998908</v>
          </cell>
          <cell r="IS1318">
            <v>-1.0004441719502211E-8</v>
          </cell>
          <cell r="IT1318">
            <v>100.98488258999714</v>
          </cell>
          <cell r="IU1318">
            <v>0</v>
          </cell>
          <cell r="IV1318">
            <v>0</v>
          </cell>
          <cell r="IW1318">
            <v>9.9971657618880272E-9</v>
          </cell>
          <cell r="IX1318">
            <v>0</v>
          </cell>
          <cell r="IY1318">
            <v>0</v>
          </cell>
          <cell r="IZ1318">
            <v>0</v>
          </cell>
          <cell r="JA1318">
            <v>0</v>
          </cell>
          <cell r="JB1318">
            <v>-1.0000803740695119E-8</v>
          </cell>
          <cell r="JC1318">
            <v>7.4064268999973137</v>
          </cell>
          <cell r="JD1318">
            <v>-6.7074404400045751</v>
          </cell>
          <cell r="JE1318">
            <v>-627.10066808006377</v>
          </cell>
          <cell r="JF1318">
            <v>-91.996857260000979</v>
          </cell>
          <cell r="JG1318">
            <v>174.51762506999512</v>
          </cell>
          <cell r="JH1318">
            <v>0</v>
          </cell>
          <cell r="JI1318">
            <v>-5.0916673399951833</v>
          </cell>
          <cell r="JJ1318">
            <v>0</v>
          </cell>
          <cell r="JK1318">
            <v>0</v>
          </cell>
          <cell r="JL1318">
            <v>-536.38317353000093</v>
          </cell>
          <cell r="JM1318">
            <v>-9.998984751291573E-9</v>
          </cell>
          <cell r="JN1318">
            <v>0</v>
          </cell>
          <cell r="JO1318">
            <v>-121.41075999000168</v>
          </cell>
          <cell r="JP1318">
            <v>-9.9935277830809355E-9</v>
          </cell>
          <cell r="JQ1318">
            <v>-46.735835009996663</v>
          </cell>
        </row>
        <row r="1319">
          <cell r="D1319" t="str">
            <v>HY_.EX.PNC._.LEW.Yale</v>
          </cell>
          <cell r="F1319">
            <v>7.3166126400028588</v>
          </cell>
          <cell r="G1319">
            <v>-170.66663068998605</v>
          </cell>
          <cell r="H1319">
            <v>58.268935910018627</v>
          </cell>
          <cell r="I1319">
            <v>105.08108207000623</v>
          </cell>
          <cell r="J1319">
            <v>1.0000803740695119E-8</v>
          </cell>
          <cell r="K1319">
            <v>-30.197196230001282</v>
          </cell>
          <cell r="L1319">
            <v>314.78471198000625</v>
          </cell>
          <cell r="M1319">
            <v>-300.68801844000154</v>
          </cell>
          <cell r="N1319">
            <v>16.100502640000741</v>
          </cell>
          <cell r="O1319">
            <v>150.79537355999491</v>
          </cell>
          <cell r="P1319">
            <v>-162.87968308002746</v>
          </cell>
          <cell r="Q1319">
            <v>12.084309530007886</v>
          </cell>
          <cell r="R1319">
            <v>1.0011717677116394E-8</v>
          </cell>
          <cell r="S1319">
            <v>161.69265909996466</v>
          </cell>
          <cell r="T1319">
            <v>-104.32641004998004</v>
          </cell>
          <cell r="U1319">
            <v>-57.366249030004838</v>
          </cell>
          <cell r="V1319">
            <v>-1.0004441719502211E-8</v>
          </cell>
          <cell r="W1319">
            <v>-1.0004441719502211E-8</v>
          </cell>
          <cell r="X1319">
            <v>0</v>
          </cell>
          <cell r="Y1319">
            <v>2.0001607481390238E-8</v>
          </cell>
          <cell r="Z1319">
            <v>188.4829749799992</v>
          </cell>
          <cell r="AA1319">
            <v>-188.48297501999878</v>
          </cell>
          <cell r="AB1319">
            <v>26.043920540010731</v>
          </cell>
          <cell r="AC1319">
            <v>39.428540190012427</v>
          </cell>
          <cell r="AD1319">
            <v>-65.472460699995281</v>
          </cell>
          <cell r="AE1319">
            <v>-8.0210156738758087E-8</v>
          </cell>
          <cell r="AF1319">
            <v>190.16042795999965</v>
          </cell>
          <cell r="AG1319">
            <v>-190.16042796999682</v>
          </cell>
          <cell r="AH1319">
            <v>-37.490186540017021</v>
          </cell>
          <cell r="AI1319">
            <v>143.23866930998338</v>
          </cell>
          <cell r="AJ1319">
            <v>-174.32983773000524</v>
          </cell>
          <cell r="AK1319">
            <v>79.736332899999979</v>
          </cell>
          <cell r="AL1319">
            <v>-203.42482029999883</v>
          </cell>
          <cell r="AM1319">
            <v>192.26984228000219</v>
          </cell>
          <cell r="AN1319">
            <v>0</v>
          </cell>
          <cell r="AO1319">
            <v>64.878814779993263</v>
          </cell>
          <cell r="AP1319">
            <v>-64.87881480998476</v>
          </cell>
          <cell r="AQ1319">
            <v>3.9988663047552109E-8</v>
          </cell>
          <cell r="AR1319">
            <v>1.2991949915885925E-7</v>
          </cell>
          <cell r="AS1319">
            <v>-40.922197389998473</v>
          </cell>
          <cell r="AT1319">
            <v>40.922197400010191</v>
          </cell>
          <cell r="AU1319">
            <v>9.9826138466596603E-9</v>
          </cell>
          <cell r="AV1319">
            <v>-12.508513159991708</v>
          </cell>
          <cell r="AW1319">
            <v>12.508513210003002</v>
          </cell>
          <cell r="AX1319">
            <v>0</v>
          </cell>
          <cell r="AY1319">
            <v>159.70119523000176</v>
          </cell>
          <cell r="AZ1319">
            <v>-123.11412792999909</v>
          </cell>
          <cell r="BA1319">
            <v>200.88348841000152</v>
          </cell>
          <cell r="BB1319">
            <v>-237.4705556800036</v>
          </cell>
          <cell r="BC1319">
            <v>1.9994331523776054E-8</v>
          </cell>
          <cell r="BD1319">
            <v>1.0011717677116394E-8</v>
          </cell>
          <cell r="BE1319">
            <v>3.0035153031349182E-8</v>
          </cell>
          <cell r="BF1319">
            <v>1.0011717677116394E-8</v>
          </cell>
          <cell r="BG1319">
            <v>1.9994331523776054E-8</v>
          </cell>
          <cell r="BH1319">
            <v>2.0001607481390238E-8</v>
          </cell>
          <cell r="BI1319">
            <v>38.715694540005643</v>
          </cell>
          <cell r="BJ1319">
            <v>-194.36618206999992</v>
          </cell>
          <cell r="BK1319">
            <v>155.65048751999711</v>
          </cell>
          <cell r="BL1319">
            <v>-1.0008079698309302E-8</v>
          </cell>
          <cell r="BM1319">
            <v>1.0000803740695119E-8</v>
          </cell>
          <cell r="BN1319">
            <v>0</v>
          </cell>
          <cell r="BO1319">
            <v>-9.9971657618880272E-9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-31.224581130009028</v>
          </cell>
          <cell r="BU1319">
            <v>31.224581120004586</v>
          </cell>
          <cell r="BV1319">
            <v>0</v>
          </cell>
          <cell r="BW1319">
            <v>144.4288006200004</v>
          </cell>
          <cell r="BX1319">
            <v>98.38393470000301</v>
          </cell>
          <cell r="BY1319">
            <v>-242.81273531999614</v>
          </cell>
          <cell r="BZ1319">
            <v>19.244988209999065</v>
          </cell>
          <cell r="CA1319">
            <v>-19.244988199998261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-4.1429020013310947E-2</v>
          </cell>
          <cell r="CG1319">
            <v>4.1429039993090555E-2</v>
          </cell>
          <cell r="CH1319">
            <v>-147.57449066999106</v>
          </cell>
          <cell r="CI1319">
            <v>147.57449066000117</v>
          </cell>
          <cell r="CJ1319">
            <v>0</v>
          </cell>
          <cell r="CK1319">
            <v>63.976141359999019</v>
          </cell>
          <cell r="CL1319">
            <v>-63.976141380004265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1.0011717677116394E-8</v>
          </cell>
          <cell r="CR1319">
            <v>3.0151568353176117E-8</v>
          </cell>
          <cell r="CS1319">
            <v>0</v>
          </cell>
          <cell r="CT1319">
            <v>0</v>
          </cell>
          <cell r="CU1319">
            <v>2.9998773243278265E-8</v>
          </cell>
          <cell r="CV1319">
            <v>0</v>
          </cell>
          <cell r="CW1319">
            <v>1.0004441719502211E-8</v>
          </cell>
          <cell r="CX1319">
            <v>0</v>
          </cell>
          <cell r="CY1319">
            <v>-50.108603009994113</v>
          </cell>
          <cell r="CZ1319">
            <v>50.108603010003208</v>
          </cell>
          <cell r="DA1319">
            <v>9.998984751291573E-9</v>
          </cell>
          <cell r="DB1319">
            <v>-9.9971657618880272E-9</v>
          </cell>
          <cell r="DC1319">
            <v>-9.9971657618880272E-9</v>
          </cell>
          <cell r="DD1319">
            <v>0</v>
          </cell>
          <cell r="DE1319">
            <v>-4.0046870708465576E-8</v>
          </cell>
          <cell r="DF1319">
            <v>-1.7794131200062111</v>
          </cell>
          <cell r="DG1319">
            <v>1.7794131200062111</v>
          </cell>
          <cell r="DH1319">
            <v>9.9971657618880272E-9</v>
          </cell>
          <cell r="DI1319">
            <v>2.0008883439004421E-8</v>
          </cell>
          <cell r="DJ1319">
            <v>-9.9971657618880272E-9</v>
          </cell>
          <cell r="DK1319">
            <v>-3.9988663047552109E-8</v>
          </cell>
          <cell r="DL1319">
            <v>157.36000245999821</v>
          </cell>
          <cell r="DM1319">
            <v>-157.36000246999902</v>
          </cell>
          <cell r="DN1319">
            <v>9.998984751291573E-9</v>
          </cell>
          <cell r="DO1319">
            <v>-9.9971657618880272E-9</v>
          </cell>
          <cell r="DP1319">
            <v>0</v>
          </cell>
          <cell r="DQ1319">
            <v>-9.9971657618880272E-9</v>
          </cell>
          <cell r="DR1319">
            <v>0</v>
          </cell>
          <cell r="DS1319">
            <v>1.9994331523776054E-8</v>
          </cell>
          <cell r="DT1319">
            <v>0</v>
          </cell>
          <cell r="DU1319">
            <v>-1.0011717677116394E-8</v>
          </cell>
          <cell r="DV1319">
            <v>-1.9987055566161871E-8</v>
          </cell>
          <cell r="DW1319">
            <v>0</v>
          </cell>
          <cell r="DX1319">
            <v>-212.18203149000328</v>
          </cell>
          <cell r="DY1319">
            <v>247.19996019999962</v>
          </cell>
          <cell r="DZ1319">
            <v>-35.017928700000994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-3.9930455386638641E-8</v>
          </cell>
          <cell r="EF1319">
            <v>0</v>
          </cell>
          <cell r="EG1319">
            <v>3.8638382700155489</v>
          </cell>
          <cell r="EH1319">
            <v>1.8194565000085277</v>
          </cell>
          <cell r="EI1319">
            <v>-5.6832947799921385</v>
          </cell>
          <cell r="EJ1319">
            <v>-72.621277820006071</v>
          </cell>
          <cell r="EK1319">
            <v>2.6212778199987952</v>
          </cell>
          <cell r="EL1319">
            <v>70</v>
          </cell>
          <cell r="EM1319">
            <v>-162.03443316999983</v>
          </cell>
          <cell r="EN1319">
            <v>162.03443315999903</v>
          </cell>
          <cell r="EO1319">
            <v>0</v>
          </cell>
          <cell r="EP1319">
            <v>0</v>
          </cell>
          <cell r="EQ1319">
            <v>-1.9994331523776054E-8</v>
          </cell>
          <cell r="ER1319">
            <v>-1.0011717677116394E-8</v>
          </cell>
          <cell r="ES1319">
            <v>-113.14486989000579</v>
          </cell>
          <cell r="ET1319">
            <v>113.37839072998031</v>
          </cell>
          <cell r="EU1319">
            <v>-0.23352083999634488</v>
          </cell>
          <cell r="EV1319">
            <v>0</v>
          </cell>
          <cell r="EW1319">
            <v>-9.9935277830809355E-9</v>
          </cell>
          <cell r="EX1319">
            <v>0</v>
          </cell>
          <cell r="EY1319">
            <v>-12.121816399994714</v>
          </cell>
          <cell r="EZ1319">
            <v>12.121816399999261</v>
          </cell>
          <cell r="FA1319">
            <v>0</v>
          </cell>
          <cell r="FB1319">
            <v>0</v>
          </cell>
          <cell r="FC1319">
            <v>0</v>
          </cell>
          <cell r="FD1319">
            <v>0</v>
          </cell>
          <cell r="FE1319">
            <v>-7.9977326095104218E-8</v>
          </cell>
          <cell r="FF1319">
            <v>-9.6736492399795679</v>
          </cell>
          <cell r="FG1319">
            <v>9.6736492199852364</v>
          </cell>
          <cell r="FH1319">
            <v>0</v>
          </cell>
          <cell r="FI1319">
            <v>0</v>
          </cell>
          <cell r="FJ1319">
            <v>2.5841314600038459</v>
          </cell>
          <cell r="FK1319">
            <v>-2.5841314900026191</v>
          </cell>
          <cell r="FL1319">
            <v>-171.57268616000511</v>
          </cell>
          <cell r="FM1319">
            <v>171.57268612000189</v>
          </cell>
          <cell r="FN1319">
            <v>-9.998984751291573E-9</v>
          </cell>
          <cell r="FO1319">
            <v>0</v>
          </cell>
          <cell r="FP1319">
            <v>9.9971657618880272E-9</v>
          </cell>
          <cell r="FQ1319">
            <v>9.9971657618880272E-9</v>
          </cell>
          <cell r="FR1319">
            <v>-3.0151568353176117E-8</v>
          </cell>
          <cell r="FS1319">
            <v>-19.4612738200085</v>
          </cell>
          <cell r="FT1319">
            <v>19.461273799999617</v>
          </cell>
          <cell r="FU1319">
            <v>0</v>
          </cell>
          <cell r="FV1319">
            <v>-1.0004441719502211E-8</v>
          </cell>
          <cell r="FW1319">
            <v>-2.0001607481390238E-8</v>
          </cell>
          <cell r="FX1319">
            <v>0</v>
          </cell>
          <cell r="FY1319">
            <v>0</v>
          </cell>
          <cell r="FZ1319">
            <v>0</v>
          </cell>
          <cell r="GA1319">
            <v>1.0002622730098665E-8</v>
          </cell>
          <cell r="GB1319">
            <v>9.9971657618880272E-9</v>
          </cell>
          <cell r="GC1319">
            <v>0</v>
          </cell>
          <cell r="GD1319">
            <v>0</v>
          </cell>
          <cell r="GE1319">
            <v>4.9942173063755035E-8</v>
          </cell>
          <cell r="GF1319">
            <v>-9.9826138466596603E-9</v>
          </cell>
          <cell r="GG1319">
            <v>-9.9971657618880272E-9</v>
          </cell>
          <cell r="GH1319">
            <v>-3.2408163699874422</v>
          </cell>
          <cell r="GI1319">
            <v>3.2408163500003866</v>
          </cell>
          <cell r="GJ1319">
            <v>0</v>
          </cell>
          <cell r="GK1319">
            <v>3.0013325158506632E-8</v>
          </cell>
          <cell r="GL1319">
            <v>2.0001607481390238E-8</v>
          </cell>
          <cell r="GM1319">
            <v>0</v>
          </cell>
          <cell r="GN1319">
            <v>0</v>
          </cell>
          <cell r="GO1319">
            <v>3.9988663047552109E-8</v>
          </cell>
          <cell r="GP1319">
            <v>0</v>
          </cell>
          <cell r="GQ1319">
            <v>0</v>
          </cell>
          <cell r="GR1319">
            <v>-5.9953890740871429E-8</v>
          </cell>
          <cell r="GS1319">
            <v>0</v>
          </cell>
          <cell r="GT1319">
            <v>0</v>
          </cell>
          <cell r="GU1319">
            <v>-9.9826138466596603E-9</v>
          </cell>
          <cell r="GV1319">
            <v>-40.468857899992145</v>
          </cell>
          <cell r="GW1319">
            <v>40.468857870000647</v>
          </cell>
          <cell r="GX1319">
            <v>0</v>
          </cell>
          <cell r="GY1319">
            <v>0</v>
          </cell>
          <cell r="GZ1319">
            <v>0</v>
          </cell>
          <cell r="HA1319">
            <v>0</v>
          </cell>
          <cell r="HB1319">
            <v>-9.9971657618880272E-9</v>
          </cell>
          <cell r="HC1319">
            <v>-1.0011717677116394E-8</v>
          </cell>
          <cell r="HD1319">
            <v>0</v>
          </cell>
          <cell r="HE1319">
            <v>0</v>
          </cell>
          <cell r="HF1319">
            <v>-9.9971657618880272E-9</v>
          </cell>
          <cell r="HG1319">
            <v>0</v>
          </cell>
          <cell r="HH1319">
            <v>0</v>
          </cell>
          <cell r="HI1319">
            <v>0</v>
          </cell>
          <cell r="HJ1319">
            <v>0</v>
          </cell>
          <cell r="HK1319">
            <v>0</v>
          </cell>
          <cell r="HL1319">
            <v>12.320284449997416</v>
          </cell>
          <cell r="HM1319">
            <v>-12.32028444000025</v>
          </cell>
          <cell r="HN1319">
            <v>0</v>
          </cell>
          <cell r="HO1319">
            <v>0</v>
          </cell>
          <cell r="HP1319">
            <v>0</v>
          </cell>
          <cell r="HQ1319">
            <v>0</v>
          </cell>
          <cell r="HR1319">
            <v>-4.0046870708465576E-8</v>
          </cell>
          <cell r="HS1319">
            <v>0</v>
          </cell>
          <cell r="HT1319">
            <v>-9.9826138466596603E-9</v>
          </cell>
          <cell r="HU1319">
            <v>0</v>
          </cell>
          <cell r="HV1319">
            <v>-9.9971657618880272E-9</v>
          </cell>
          <cell r="HW1319">
            <v>0</v>
          </cell>
          <cell r="HX1319">
            <v>0.13540038000064669</v>
          </cell>
          <cell r="HY1319">
            <v>-0.13540038000064669</v>
          </cell>
          <cell r="HZ1319">
            <v>-9.999894245993346E-9</v>
          </cell>
          <cell r="IA1319">
            <v>0</v>
          </cell>
          <cell r="IB1319">
            <v>0</v>
          </cell>
          <cell r="IC1319">
            <v>150.18822715000715</v>
          </cell>
          <cell r="ID1319">
            <v>-150.18822715998976</v>
          </cell>
          <cell r="IE1319">
            <v>-2.0023435354232788E-8</v>
          </cell>
          <cell r="IF1319">
            <v>7.6007452600024408</v>
          </cell>
          <cell r="IG1319">
            <v>-7.6007452699996065</v>
          </cell>
          <cell r="IH1319">
            <v>0</v>
          </cell>
          <cell r="II1319">
            <v>1.0004441719502211E-8</v>
          </cell>
          <cell r="IJ1319">
            <v>-192.52882814998884</v>
          </cell>
          <cell r="IK1319">
            <v>192.52882813999167</v>
          </cell>
          <cell r="IL1319">
            <v>0</v>
          </cell>
          <cell r="IM1319">
            <v>0</v>
          </cell>
          <cell r="IN1319">
            <v>0</v>
          </cell>
          <cell r="IO1319">
            <v>0</v>
          </cell>
          <cell r="IP1319">
            <v>0</v>
          </cell>
          <cell r="IQ1319">
            <v>-9.9826138466596603E-9</v>
          </cell>
          <cell r="IR1319">
            <v>-1.0011717677116394E-8</v>
          </cell>
          <cell r="IS1319">
            <v>1.154784650017973</v>
          </cell>
          <cell r="IT1319">
            <v>-1.1547846300090896</v>
          </cell>
          <cell r="IU1319">
            <v>0</v>
          </cell>
          <cell r="IV1319">
            <v>0</v>
          </cell>
          <cell r="IW1319">
            <v>0</v>
          </cell>
          <cell r="IX1319">
            <v>-1.0004441719502211E-8</v>
          </cell>
          <cell r="IY1319">
            <v>1.0000803740695119E-8</v>
          </cell>
          <cell r="IZ1319">
            <v>-1.0000803740695119E-8</v>
          </cell>
          <cell r="JA1319">
            <v>-1.0000803740695119E-8</v>
          </cell>
          <cell r="JB1319">
            <v>-9.9971657618880272E-9</v>
          </cell>
          <cell r="JC1319">
            <v>0</v>
          </cell>
          <cell r="JD1319">
            <v>0</v>
          </cell>
          <cell r="JE1319">
            <v>0</v>
          </cell>
          <cell r="JF1319">
            <v>-1.0011717677116394E-8</v>
          </cell>
          <cell r="JG1319">
            <v>0</v>
          </cell>
          <cell r="JH1319">
            <v>9.9971657618880272E-9</v>
          </cell>
          <cell r="JI1319">
            <v>81.382297599993763</v>
          </cell>
          <cell r="JJ1319">
            <v>-81.382297589996597</v>
          </cell>
          <cell r="JK1319">
            <v>58.106961829995271</v>
          </cell>
          <cell r="JL1319">
            <v>-58.106961820001743</v>
          </cell>
          <cell r="JM1319">
            <v>0</v>
          </cell>
          <cell r="JN1319">
            <v>0</v>
          </cell>
          <cell r="JO1319">
            <v>-9.9971657618880272E-9</v>
          </cell>
          <cell r="JP1319">
            <v>-1.0011717677116394E-8</v>
          </cell>
          <cell r="JQ1319">
            <v>0</v>
          </cell>
        </row>
        <row r="1320">
          <cell r="D1320" t="str">
            <v>HY_.EX.SOR._.NUR.Clear Water 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  <cell r="FA1320">
            <v>0</v>
          </cell>
          <cell r="FB1320">
            <v>0</v>
          </cell>
          <cell r="FC1320">
            <v>0</v>
          </cell>
          <cell r="FD1320">
            <v>0</v>
          </cell>
          <cell r="FE1320">
            <v>0</v>
          </cell>
          <cell r="FF1320">
            <v>0</v>
          </cell>
          <cell r="FG1320">
            <v>0</v>
          </cell>
          <cell r="FH1320">
            <v>0</v>
          </cell>
          <cell r="FI1320">
            <v>0</v>
          </cell>
          <cell r="FJ1320">
            <v>0</v>
          </cell>
          <cell r="FK1320">
            <v>0</v>
          </cell>
          <cell r="FL1320">
            <v>0</v>
          </cell>
          <cell r="FM1320">
            <v>0</v>
          </cell>
          <cell r="FN1320">
            <v>0</v>
          </cell>
          <cell r="FO1320">
            <v>0</v>
          </cell>
          <cell r="FP1320">
            <v>0</v>
          </cell>
          <cell r="FQ1320">
            <v>0</v>
          </cell>
          <cell r="FR1320">
            <v>0</v>
          </cell>
          <cell r="FS1320">
            <v>0</v>
          </cell>
          <cell r="FT1320">
            <v>0</v>
          </cell>
          <cell r="FU1320">
            <v>0</v>
          </cell>
          <cell r="FV1320">
            <v>0</v>
          </cell>
          <cell r="FW1320">
            <v>0</v>
          </cell>
          <cell r="FX1320">
            <v>0</v>
          </cell>
          <cell r="FY1320">
            <v>0</v>
          </cell>
          <cell r="FZ1320">
            <v>0</v>
          </cell>
          <cell r="GA1320">
            <v>0</v>
          </cell>
          <cell r="GB1320">
            <v>0</v>
          </cell>
          <cell r="GC1320">
            <v>0</v>
          </cell>
          <cell r="GD1320">
            <v>0</v>
          </cell>
          <cell r="GE1320">
            <v>0</v>
          </cell>
          <cell r="GF1320">
            <v>0</v>
          </cell>
          <cell r="GG1320">
            <v>0</v>
          </cell>
          <cell r="GH1320">
            <v>0</v>
          </cell>
          <cell r="GI1320">
            <v>0</v>
          </cell>
          <cell r="GJ1320">
            <v>0</v>
          </cell>
          <cell r="GK1320">
            <v>0</v>
          </cell>
          <cell r="GL1320">
            <v>0</v>
          </cell>
          <cell r="GM1320">
            <v>0</v>
          </cell>
          <cell r="GN1320">
            <v>0</v>
          </cell>
          <cell r="GO1320">
            <v>0</v>
          </cell>
          <cell r="GP1320">
            <v>0</v>
          </cell>
          <cell r="GQ1320">
            <v>0</v>
          </cell>
          <cell r="GR1320">
            <v>0</v>
          </cell>
          <cell r="GS1320">
            <v>0</v>
          </cell>
          <cell r="GT1320">
            <v>0</v>
          </cell>
          <cell r="GU1320">
            <v>0</v>
          </cell>
          <cell r="GV1320">
            <v>0</v>
          </cell>
          <cell r="GW1320">
            <v>0</v>
          </cell>
          <cell r="GX1320">
            <v>0</v>
          </cell>
          <cell r="GY1320">
            <v>0</v>
          </cell>
          <cell r="GZ1320">
            <v>0</v>
          </cell>
          <cell r="HA1320">
            <v>0</v>
          </cell>
          <cell r="HB1320">
            <v>0</v>
          </cell>
          <cell r="HC1320">
            <v>0</v>
          </cell>
          <cell r="HD1320">
            <v>0</v>
          </cell>
          <cell r="HE1320">
            <v>0</v>
          </cell>
          <cell r="HF1320">
            <v>0</v>
          </cell>
          <cell r="HG1320">
            <v>0</v>
          </cell>
          <cell r="HH1320">
            <v>0</v>
          </cell>
          <cell r="HI1320">
            <v>0</v>
          </cell>
          <cell r="HJ1320">
            <v>0</v>
          </cell>
          <cell r="HK1320">
            <v>0</v>
          </cell>
          <cell r="HL1320">
            <v>0</v>
          </cell>
          <cell r="HM1320">
            <v>0</v>
          </cell>
          <cell r="HN1320">
            <v>0</v>
          </cell>
          <cell r="HO1320">
            <v>0</v>
          </cell>
          <cell r="HP1320">
            <v>0</v>
          </cell>
          <cell r="HQ1320">
            <v>0</v>
          </cell>
          <cell r="HR1320">
            <v>0</v>
          </cell>
          <cell r="HS1320">
            <v>0</v>
          </cell>
          <cell r="HT1320">
            <v>0</v>
          </cell>
          <cell r="HU1320">
            <v>0</v>
          </cell>
          <cell r="HV1320">
            <v>0</v>
          </cell>
          <cell r="HW1320">
            <v>0</v>
          </cell>
          <cell r="HX1320">
            <v>0</v>
          </cell>
          <cell r="HY1320">
            <v>0</v>
          </cell>
          <cell r="HZ1320">
            <v>0</v>
          </cell>
          <cell r="IA1320">
            <v>0</v>
          </cell>
          <cell r="IB1320">
            <v>0</v>
          </cell>
          <cell r="IC1320">
            <v>0</v>
          </cell>
          <cell r="ID1320">
            <v>0</v>
          </cell>
          <cell r="IE1320">
            <v>0</v>
          </cell>
          <cell r="IF1320">
            <v>0</v>
          </cell>
          <cell r="IG1320">
            <v>0</v>
          </cell>
          <cell r="IH1320">
            <v>0</v>
          </cell>
          <cell r="II1320">
            <v>0</v>
          </cell>
          <cell r="IJ1320">
            <v>0</v>
          </cell>
          <cell r="IK1320">
            <v>0</v>
          </cell>
          <cell r="IL1320">
            <v>0</v>
          </cell>
          <cell r="IM1320">
            <v>0</v>
          </cell>
          <cell r="IN1320">
            <v>0</v>
          </cell>
          <cell r="IO1320">
            <v>0</v>
          </cell>
          <cell r="IP1320">
            <v>0</v>
          </cell>
          <cell r="IQ1320">
            <v>0</v>
          </cell>
          <cell r="IR1320">
            <v>0</v>
          </cell>
          <cell r="IS1320">
            <v>0</v>
          </cell>
          <cell r="IT1320">
            <v>0</v>
          </cell>
          <cell r="IU1320">
            <v>0</v>
          </cell>
          <cell r="IV1320">
            <v>0</v>
          </cell>
          <cell r="IW1320">
            <v>0</v>
          </cell>
          <cell r="IX1320">
            <v>0</v>
          </cell>
          <cell r="IY1320">
            <v>0</v>
          </cell>
          <cell r="IZ1320">
            <v>0</v>
          </cell>
          <cell r="JA1320">
            <v>0</v>
          </cell>
          <cell r="JB1320">
            <v>0</v>
          </cell>
          <cell r="JC1320">
            <v>0</v>
          </cell>
          <cell r="JD1320">
            <v>0</v>
          </cell>
          <cell r="JE1320">
            <v>0</v>
          </cell>
          <cell r="JF1320">
            <v>0</v>
          </cell>
          <cell r="JG1320">
            <v>0</v>
          </cell>
          <cell r="JH1320">
            <v>0</v>
          </cell>
          <cell r="JI1320">
            <v>0</v>
          </cell>
          <cell r="JJ1320">
            <v>0</v>
          </cell>
          <cell r="JK1320">
            <v>0</v>
          </cell>
          <cell r="JL1320">
            <v>0</v>
          </cell>
          <cell r="JM1320">
            <v>0</v>
          </cell>
          <cell r="JN1320">
            <v>0</v>
          </cell>
          <cell r="JO1320">
            <v>0</v>
          </cell>
          <cell r="JP1320">
            <v>0</v>
          </cell>
          <cell r="JQ1320">
            <v>0</v>
          </cell>
        </row>
        <row r="1321">
          <cell r="D1321" t="str">
            <v>HY_.EX.SOR._.NUR.Clear Water 2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  <cell r="FA1321">
            <v>0</v>
          </cell>
          <cell r="FB1321">
            <v>0</v>
          </cell>
          <cell r="FC1321">
            <v>0</v>
          </cell>
          <cell r="FD1321">
            <v>0</v>
          </cell>
          <cell r="FE1321">
            <v>0</v>
          </cell>
          <cell r="FF1321">
            <v>0</v>
          </cell>
          <cell r="FG1321">
            <v>0</v>
          </cell>
          <cell r="FH1321">
            <v>0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0</v>
          </cell>
          <cell r="FR1321">
            <v>0</v>
          </cell>
          <cell r="FS1321">
            <v>0</v>
          </cell>
          <cell r="FT1321">
            <v>0</v>
          </cell>
          <cell r="FU1321">
            <v>0</v>
          </cell>
          <cell r="FV1321">
            <v>0</v>
          </cell>
          <cell r="FW1321">
            <v>0</v>
          </cell>
          <cell r="FX1321">
            <v>0</v>
          </cell>
          <cell r="FY1321">
            <v>0</v>
          </cell>
          <cell r="FZ1321">
            <v>0</v>
          </cell>
          <cell r="GA1321">
            <v>0</v>
          </cell>
          <cell r="GB1321">
            <v>0</v>
          </cell>
          <cell r="GC1321">
            <v>0</v>
          </cell>
          <cell r="GD1321">
            <v>0</v>
          </cell>
          <cell r="GE1321">
            <v>0</v>
          </cell>
          <cell r="GF1321">
            <v>0</v>
          </cell>
          <cell r="GG1321">
            <v>0</v>
          </cell>
          <cell r="GH1321">
            <v>0</v>
          </cell>
          <cell r="GI1321">
            <v>0</v>
          </cell>
          <cell r="GJ1321">
            <v>0</v>
          </cell>
          <cell r="GK1321">
            <v>0</v>
          </cell>
          <cell r="GL1321">
            <v>0</v>
          </cell>
          <cell r="GM1321">
            <v>0</v>
          </cell>
          <cell r="GN1321">
            <v>0</v>
          </cell>
          <cell r="GO1321">
            <v>0</v>
          </cell>
          <cell r="GP1321">
            <v>0</v>
          </cell>
          <cell r="GQ1321">
            <v>0</v>
          </cell>
          <cell r="GR1321">
            <v>0</v>
          </cell>
          <cell r="GS1321">
            <v>0</v>
          </cell>
          <cell r="GT1321">
            <v>0</v>
          </cell>
          <cell r="GU1321">
            <v>0</v>
          </cell>
          <cell r="GV1321">
            <v>0</v>
          </cell>
          <cell r="GW1321">
            <v>0</v>
          </cell>
          <cell r="GX1321">
            <v>0</v>
          </cell>
          <cell r="GY1321">
            <v>0</v>
          </cell>
          <cell r="GZ1321">
            <v>0</v>
          </cell>
          <cell r="HA1321">
            <v>0</v>
          </cell>
          <cell r="HB1321">
            <v>0</v>
          </cell>
          <cell r="HC1321">
            <v>0</v>
          </cell>
          <cell r="HD1321">
            <v>0</v>
          </cell>
          <cell r="HE1321">
            <v>0</v>
          </cell>
          <cell r="HF1321">
            <v>0</v>
          </cell>
          <cell r="HG1321">
            <v>0</v>
          </cell>
          <cell r="HH1321">
            <v>0</v>
          </cell>
          <cell r="HI1321">
            <v>0</v>
          </cell>
          <cell r="HJ1321">
            <v>0</v>
          </cell>
          <cell r="HK1321">
            <v>0</v>
          </cell>
          <cell r="HL1321">
            <v>0</v>
          </cell>
          <cell r="HM1321">
            <v>0</v>
          </cell>
          <cell r="HN1321">
            <v>0</v>
          </cell>
          <cell r="HO1321">
            <v>0</v>
          </cell>
          <cell r="HP1321">
            <v>0</v>
          </cell>
          <cell r="HQ1321">
            <v>0</v>
          </cell>
          <cell r="HR1321">
            <v>0</v>
          </cell>
          <cell r="HS1321">
            <v>0</v>
          </cell>
          <cell r="HT1321">
            <v>0</v>
          </cell>
          <cell r="HU1321">
            <v>0</v>
          </cell>
          <cell r="HV1321">
            <v>0</v>
          </cell>
          <cell r="HW1321">
            <v>0</v>
          </cell>
          <cell r="HX1321">
            <v>0</v>
          </cell>
          <cell r="HY1321">
            <v>0</v>
          </cell>
          <cell r="HZ1321">
            <v>0</v>
          </cell>
          <cell r="IA1321">
            <v>0</v>
          </cell>
          <cell r="IB1321">
            <v>0</v>
          </cell>
          <cell r="IC1321">
            <v>0</v>
          </cell>
          <cell r="ID1321">
            <v>0</v>
          </cell>
          <cell r="IE1321">
            <v>0</v>
          </cell>
          <cell r="IF1321">
            <v>0</v>
          </cell>
          <cell r="IG1321">
            <v>0</v>
          </cell>
          <cell r="IH1321">
            <v>0</v>
          </cell>
          <cell r="II1321">
            <v>0</v>
          </cell>
          <cell r="IJ1321">
            <v>0</v>
          </cell>
          <cell r="IK1321">
            <v>0</v>
          </cell>
          <cell r="IL1321">
            <v>0</v>
          </cell>
          <cell r="IM1321">
            <v>0</v>
          </cell>
          <cell r="IN1321">
            <v>0</v>
          </cell>
          <cell r="IO1321">
            <v>0</v>
          </cell>
          <cell r="IP1321">
            <v>0</v>
          </cell>
          <cell r="IQ1321">
            <v>0</v>
          </cell>
          <cell r="IR1321">
            <v>0</v>
          </cell>
          <cell r="IS1321">
            <v>0</v>
          </cell>
          <cell r="IT1321">
            <v>0</v>
          </cell>
          <cell r="IU1321">
            <v>0</v>
          </cell>
          <cell r="IV1321">
            <v>0</v>
          </cell>
          <cell r="IW1321">
            <v>0</v>
          </cell>
          <cell r="IX1321">
            <v>0</v>
          </cell>
          <cell r="IY1321">
            <v>0</v>
          </cell>
          <cell r="IZ1321">
            <v>0</v>
          </cell>
          <cell r="JA1321">
            <v>0</v>
          </cell>
          <cell r="JB1321">
            <v>0</v>
          </cell>
          <cell r="JC1321">
            <v>0</v>
          </cell>
          <cell r="JD1321">
            <v>0</v>
          </cell>
          <cell r="JE1321">
            <v>0</v>
          </cell>
          <cell r="JF1321">
            <v>0</v>
          </cell>
          <cell r="JG1321">
            <v>0</v>
          </cell>
          <cell r="JH1321">
            <v>0</v>
          </cell>
          <cell r="JI1321">
            <v>0</v>
          </cell>
          <cell r="JJ1321">
            <v>0</v>
          </cell>
          <cell r="JK1321">
            <v>0</v>
          </cell>
          <cell r="JL1321">
            <v>0</v>
          </cell>
          <cell r="JM1321">
            <v>0</v>
          </cell>
          <cell r="JN1321">
            <v>0</v>
          </cell>
          <cell r="JO1321">
            <v>0</v>
          </cell>
          <cell r="JP1321">
            <v>0</v>
          </cell>
          <cell r="JQ1321">
            <v>0</v>
          </cell>
        </row>
        <row r="1322">
          <cell r="D1322" t="str">
            <v>HY_.EX.SOR._.NUR.Fish Creek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0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  <cell r="FA1322">
            <v>0</v>
          </cell>
          <cell r="FB1322">
            <v>0</v>
          </cell>
          <cell r="FC1322">
            <v>0</v>
          </cell>
          <cell r="FD1322">
            <v>0</v>
          </cell>
          <cell r="FE1322">
            <v>0</v>
          </cell>
          <cell r="FF1322">
            <v>0</v>
          </cell>
          <cell r="FG1322">
            <v>0</v>
          </cell>
          <cell r="FH1322">
            <v>0</v>
          </cell>
          <cell r="FI1322">
            <v>0</v>
          </cell>
          <cell r="FJ1322">
            <v>0</v>
          </cell>
          <cell r="FK1322">
            <v>0</v>
          </cell>
          <cell r="FL1322">
            <v>0</v>
          </cell>
          <cell r="FM1322">
            <v>0</v>
          </cell>
          <cell r="FN1322">
            <v>0</v>
          </cell>
          <cell r="FO1322">
            <v>0</v>
          </cell>
          <cell r="FP1322">
            <v>0</v>
          </cell>
          <cell r="FQ1322">
            <v>0</v>
          </cell>
          <cell r="FR1322">
            <v>0</v>
          </cell>
          <cell r="FS1322">
            <v>0</v>
          </cell>
          <cell r="FT1322">
            <v>0</v>
          </cell>
          <cell r="FU1322">
            <v>0</v>
          </cell>
          <cell r="FV1322">
            <v>0</v>
          </cell>
          <cell r="FW1322">
            <v>0</v>
          </cell>
          <cell r="FX1322">
            <v>0</v>
          </cell>
          <cell r="FY1322">
            <v>0</v>
          </cell>
          <cell r="FZ1322">
            <v>0</v>
          </cell>
          <cell r="GA1322">
            <v>0</v>
          </cell>
          <cell r="GB1322">
            <v>0</v>
          </cell>
          <cell r="GC1322">
            <v>0</v>
          </cell>
          <cell r="GD1322">
            <v>0</v>
          </cell>
          <cell r="GE1322">
            <v>0</v>
          </cell>
          <cell r="GF1322">
            <v>0</v>
          </cell>
          <cell r="GG1322">
            <v>0</v>
          </cell>
          <cell r="GH1322">
            <v>0</v>
          </cell>
          <cell r="GI1322">
            <v>0</v>
          </cell>
          <cell r="GJ1322">
            <v>0</v>
          </cell>
          <cell r="GK1322">
            <v>0</v>
          </cell>
          <cell r="GL1322">
            <v>0</v>
          </cell>
          <cell r="GM1322">
            <v>0</v>
          </cell>
          <cell r="GN1322">
            <v>0</v>
          </cell>
          <cell r="GO1322">
            <v>0</v>
          </cell>
          <cell r="GP1322">
            <v>0</v>
          </cell>
          <cell r="GQ1322">
            <v>0</v>
          </cell>
          <cell r="GR1322">
            <v>0</v>
          </cell>
          <cell r="GS1322">
            <v>0</v>
          </cell>
          <cell r="GT1322">
            <v>0</v>
          </cell>
          <cell r="GU1322">
            <v>0</v>
          </cell>
          <cell r="GV1322">
            <v>0</v>
          </cell>
          <cell r="GW1322">
            <v>0</v>
          </cell>
          <cell r="GX1322">
            <v>0</v>
          </cell>
          <cell r="GY1322">
            <v>0</v>
          </cell>
          <cell r="GZ1322">
            <v>0</v>
          </cell>
          <cell r="HA1322">
            <v>0</v>
          </cell>
          <cell r="HB1322">
            <v>0</v>
          </cell>
          <cell r="HC1322">
            <v>0</v>
          </cell>
          <cell r="HD1322">
            <v>0</v>
          </cell>
          <cell r="HE1322">
            <v>0</v>
          </cell>
          <cell r="HF1322">
            <v>0</v>
          </cell>
          <cell r="HG1322">
            <v>0</v>
          </cell>
          <cell r="HH1322">
            <v>0</v>
          </cell>
          <cell r="HI1322">
            <v>0</v>
          </cell>
          <cell r="HJ1322">
            <v>0</v>
          </cell>
          <cell r="HK1322">
            <v>0</v>
          </cell>
          <cell r="HL1322">
            <v>0</v>
          </cell>
          <cell r="HM1322">
            <v>0</v>
          </cell>
          <cell r="HN1322">
            <v>0</v>
          </cell>
          <cell r="HO1322">
            <v>0</v>
          </cell>
          <cell r="HP1322">
            <v>0</v>
          </cell>
          <cell r="HQ1322">
            <v>0</v>
          </cell>
          <cell r="HR1322">
            <v>0</v>
          </cell>
          <cell r="HS1322">
            <v>0</v>
          </cell>
          <cell r="HT1322">
            <v>0</v>
          </cell>
          <cell r="HU1322">
            <v>0</v>
          </cell>
          <cell r="HV1322">
            <v>0</v>
          </cell>
          <cell r="HW1322">
            <v>0</v>
          </cell>
          <cell r="HX1322">
            <v>0</v>
          </cell>
          <cell r="HY1322">
            <v>0</v>
          </cell>
          <cell r="HZ1322">
            <v>0</v>
          </cell>
          <cell r="IA1322">
            <v>0</v>
          </cell>
          <cell r="IB1322">
            <v>0</v>
          </cell>
          <cell r="IC1322">
            <v>0</v>
          </cell>
          <cell r="ID1322">
            <v>0</v>
          </cell>
          <cell r="IE1322">
            <v>0</v>
          </cell>
          <cell r="IF1322">
            <v>0</v>
          </cell>
          <cell r="IG1322">
            <v>0</v>
          </cell>
          <cell r="IH1322">
            <v>0</v>
          </cell>
          <cell r="II1322">
            <v>0</v>
          </cell>
          <cell r="IJ1322">
            <v>0</v>
          </cell>
          <cell r="IK1322">
            <v>0</v>
          </cell>
          <cell r="IL1322">
            <v>0</v>
          </cell>
          <cell r="IM1322">
            <v>0</v>
          </cell>
          <cell r="IN1322">
            <v>0</v>
          </cell>
          <cell r="IO1322">
            <v>0</v>
          </cell>
          <cell r="IP1322">
            <v>0</v>
          </cell>
          <cell r="IQ1322">
            <v>0</v>
          </cell>
          <cell r="IR1322">
            <v>0</v>
          </cell>
          <cell r="IS1322">
            <v>0</v>
          </cell>
          <cell r="IT1322">
            <v>0</v>
          </cell>
          <cell r="IU1322">
            <v>0</v>
          </cell>
          <cell r="IV1322">
            <v>0</v>
          </cell>
          <cell r="IW1322">
            <v>0</v>
          </cell>
          <cell r="IX1322">
            <v>0</v>
          </cell>
          <cell r="IY1322">
            <v>0</v>
          </cell>
          <cell r="IZ1322">
            <v>0</v>
          </cell>
          <cell r="JA1322">
            <v>0</v>
          </cell>
          <cell r="JB1322">
            <v>0</v>
          </cell>
          <cell r="JC1322">
            <v>0</v>
          </cell>
          <cell r="JD1322">
            <v>0</v>
          </cell>
          <cell r="JE1322">
            <v>0</v>
          </cell>
          <cell r="JF1322">
            <v>0</v>
          </cell>
          <cell r="JG1322">
            <v>0</v>
          </cell>
          <cell r="JH1322">
            <v>0</v>
          </cell>
          <cell r="JI1322">
            <v>0</v>
          </cell>
          <cell r="JJ1322">
            <v>0</v>
          </cell>
          <cell r="JK1322">
            <v>0</v>
          </cell>
          <cell r="JL1322">
            <v>0</v>
          </cell>
          <cell r="JM1322">
            <v>0</v>
          </cell>
          <cell r="JN1322">
            <v>0</v>
          </cell>
          <cell r="JO1322">
            <v>0</v>
          </cell>
          <cell r="JP1322">
            <v>0</v>
          </cell>
          <cell r="JQ1322">
            <v>0</v>
          </cell>
        </row>
        <row r="1323">
          <cell r="D1323" t="str">
            <v>HY_.EX.SOR._.NUR.Lemolo 1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  <cell r="FA1323">
            <v>0</v>
          </cell>
          <cell r="FB1323">
            <v>0</v>
          </cell>
          <cell r="FC1323">
            <v>0</v>
          </cell>
          <cell r="FD1323">
            <v>0</v>
          </cell>
          <cell r="FE1323">
            <v>0</v>
          </cell>
          <cell r="FF1323">
            <v>0</v>
          </cell>
          <cell r="FG1323">
            <v>0</v>
          </cell>
          <cell r="FH1323">
            <v>0</v>
          </cell>
          <cell r="FI1323">
            <v>0</v>
          </cell>
          <cell r="FJ1323">
            <v>0</v>
          </cell>
          <cell r="FK1323">
            <v>0</v>
          </cell>
          <cell r="FL1323">
            <v>0</v>
          </cell>
          <cell r="FM1323">
            <v>0</v>
          </cell>
          <cell r="FN1323">
            <v>0</v>
          </cell>
          <cell r="FO1323">
            <v>0</v>
          </cell>
          <cell r="FP1323">
            <v>0</v>
          </cell>
          <cell r="FQ1323">
            <v>0</v>
          </cell>
          <cell r="FR1323">
            <v>0</v>
          </cell>
          <cell r="FS1323">
            <v>0</v>
          </cell>
          <cell r="FT1323">
            <v>0</v>
          </cell>
          <cell r="FU1323">
            <v>0</v>
          </cell>
          <cell r="FV1323">
            <v>0</v>
          </cell>
          <cell r="FW1323">
            <v>0</v>
          </cell>
          <cell r="FX1323">
            <v>0</v>
          </cell>
          <cell r="FY1323">
            <v>0</v>
          </cell>
          <cell r="FZ1323">
            <v>0</v>
          </cell>
          <cell r="GA1323">
            <v>0</v>
          </cell>
          <cell r="GB1323">
            <v>0</v>
          </cell>
          <cell r="GC1323">
            <v>0</v>
          </cell>
          <cell r="GD1323">
            <v>0</v>
          </cell>
          <cell r="GE1323">
            <v>0</v>
          </cell>
          <cell r="GF1323">
            <v>0</v>
          </cell>
          <cell r="GG1323">
            <v>0</v>
          </cell>
          <cell r="GH1323">
            <v>0</v>
          </cell>
          <cell r="GI1323">
            <v>0</v>
          </cell>
          <cell r="GJ1323">
            <v>0</v>
          </cell>
          <cell r="GK1323">
            <v>0</v>
          </cell>
          <cell r="GL1323">
            <v>0</v>
          </cell>
          <cell r="GM1323">
            <v>0</v>
          </cell>
          <cell r="GN1323">
            <v>0</v>
          </cell>
          <cell r="GO1323">
            <v>0</v>
          </cell>
          <cell r="GP1323">
            <v>0</v>
          </cell>
          <cell r="GQ1323">
            <v>0</v>
          </cell>
          <cell r="GR1323">
            <v>0</v>
          </cell>
          <cell r="GS1323">
            <v>0</v>
          </cell>
          <cell r="GT1323">
            <v>0</v>
          </cell>
          <cell r="GU1323">
            <v>0</v>
          </cell>
          <cell r="GV1323">
            <v>0</v>
          </cell>
          <cell r="GW1323">
            <v>0</v>
          </cell>
          <cell r="GX1323">
            <v>0</v>
          </cell>
          <cell r="GY1323">
            <v>0</v>
          </cell>
          <cell r="GZ1323">
            <v>0</v>
          </cell>
          <cell r="HA1323">
            <v>0</v>
          </cell>
          <cell r="HB1323">
            <v>0</v>
          </cell>
          <cell r="HC1323">
            <v>0</v>
          </cell>
          <cell r="HD1323">
            <v>0</v>
          </cell>
          <cell r="HE1323">
            <v>0</v>
          </cell>
          <cell r="HF1323">
            <v>0</v>
          </cell>
          <cell r="HG1323">
            <v>0</v>
          </cell>
          <cell r="HH1323">
            <v>0</v>
          </cell>
          <cell r="HI1323">
            <v>0</v>
          </cell>
          <cell r="HJ1323">
            <v>0</v>
          </cell>
          <cell r="HK1323">
            <v>0</v>
          </cell>
          <cell r="HL1323">
            <v>0</v>
          </cell>
          <cell r="HM1323">
            <v>0</v>
          </cell>
          <cell r="HN1323">
            <v>0</v>
          </cell>
          <cell r="HO1323">
            <v>0</v>
          </cell>
          <cell r="HP1323">
            <v>0</v>
          </cell>
          <cell r="HQ1323">
            <v>0</v>
          </cell>
          <cell r="HR1323">
            <v>0</v>
          </cell>
          <cell r="HS1323">
            <v>0</v>
          </cell>
          <cell r="HT1323">
            <v>0</v>
          </cell>
          <cell r="HU1323">
            <v>0</v>
          </cell>
          <cell r="HV1323">
            <v>0</v>
          </cell>
          <cell r="HW1323">
            <v>0</v>
          </cell>
          <cell r="HX1323">
            <v>0</v>
          </cell>
          <cell r="HY1323">
            <v>0</v>
          </cell>
          <cell r="HZ1323">
            <v>0</v>
          </cell>
          <cell r="IA1323">
            <v>0</v>
          </cell>
          <cell r="IB1323">
            <v>0</v>
          </cell>
          <cell r="IC1323">
            <v>0</v>
          </cell>
          <cell r="ID1323">
            <v>0</v>
          </cell>
          <cell r="IE1323">
            <v>0</v>
          </cell>
          <cell r="IF1323">
            <v>0</v>
          </cell>
          <cell r="IG1323">
            <v>0</v>
          </cell>
          <cell r="IH1323">
            <v>0</v>
          </cell>
          <cell r="II1323">
            <v>0</v>
          </cell>
          <cell r="IJ1323">
            <v>0</v>
          </cell>
          <cell r="IK1323">
            <v>0</v>
          </cell>
          <cell r="IL1323">
            <v>0</v>
          </cell>
          <cell r="IM1323">
            <v>0</v>
          </cell>
          <cell r="IN1323">
            <v>0</v>
          </cell>
          <cell r="IO1323">
            <v>0</v>
          </cell>
          <cell r="IP1323">
            <v>0</v>
          </cell>
          <cell r="IQ1323">
            <v>0</v>
          </cell>
          <cell r="IR1323">
            <v>0</v>
          </cell>
          <cell r="IS1323">
            <v>0</v>
          </cell>
          <cell r="IT1323">
            <v>0</v>
          </cell>
          <cell r="IU1323">
            <v>0</v>
          </cell>
          <cell r="IV1323">
            <v>0</v>
          </cell>
          <cell r="IW1323">
            <v>0</v>
          </cell>
          <cell r="IX1323">
            <v>0</v>
          </cell>
          <cell r="IY1323">
            <v>0</v>
          </cell>
          <cell r="IZ1323">
            <v>0</v>
          </cell>
          <cell r="JA1323">
            <v>0</v>
          </cell>
          <cell r="JB1323">
            <v>0</v>
          </cell>
          <cell r="JC1323">
            <v>0</v>
          </cell>
          <cell r="JD1323">
            <v>0</v>
          </cell>
          <cell r="JE1323">
            <v>0</v>
          </cell>
          <cell r="JF1323">
            <v>0</v>
          </cell>
          <cell r="JG1323">
            <v>0</v>
          </cell>
          <cell r="JH1323">
            <v>0</v>
          </cell>
          <cell r="JI1323">
            <v>0</v>
          </cell>
          <cell r="JJ1323">
            <v>0</v>
          </cell>
          <cell r="JK1323">
            <v>0</v>
          </cell>
          <cell r="JL1323">
            <v>0</v>
          </cell>
          <cell r="JM1323">
            <v>0</v>
          </cell>
          <cell r="JN1323">
            <v>0</v>
          </cell>
          <cell r="JO1323">
            <v>0</v>
          </cell>
          <cell r="JP1323">
            <v>0</v>
          </cell>
          <cell r="JQ1323">
            <v>0</v>
          </cell>
        </row>
        <row r="1324">
          <cell r="D1324" t="str">
            <v>HY_.EX.SOR._.NUR.Lemolo 2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  <cell r="FA1324">
            <v>0</v>
          </cell>
          <cell r="FB1324">
            <v>0</v>
          </cell>
          <cell r="FC1324">
            <v>0</v>
          </cell>
          <cell r="FD1324">
            <v>0</v>
          </cell>
          <cell r="FE1324">
            <v>0</v>
          </cell>
          <cell r="FF1324">
            <v>0</v>
          </cell>
          <cell r="FG1324">
            <v>0</v>
          </cell>
          <cell r="FH1324">
            <v>0</v>
          </cell>
          <cell r="FI1324">
            <v>0</v>
          </cell>
          <cell r="FJ1324">
            <v>0</v>
          </cell>
          <cell r="FK1324">
            <v>0</v>
          </cell>
          <cell r="FL1324">
            <v>0</v>
          </cell>
          <cell r="FM1324">
            <v>0</v>
          </cell>
          <cell r="FN1324">
            <v>0</v>
          </cell>
          <cell r="FO1324">
            <v>0</v>
          </cell>
          <cell r="FP1324">
            <v>0</v>
          </cell>
          <cell r="FQ1324">
            <v>0</v>
          </cell>
          <cell r="FR1324">
            <v>0</v>
          </cell>
          <cell r="FS1324">
            <v>0</v>
          </cell>
          <cell r="FT1324">
            <v>0</v>
          </cell>
          <cell r="FU1324">
            <v>0</v>
          </cell>
          <cell r="FV1324">
            <v>0</v>
          </cell>
          <cell r="FW1324">
            <v>0</v>
          </cell>
          <cell r="FX1324">
            <v>0</v>
          </cell>
          <cell r="FY1324">
            <v>0</v>
          </cell>
          <cell r="FZ1324">
            <v>0</v>
          </cell>
          <cell r="GA1324">
            <v>0</v>
          </cell>
          <cell r="GB1324">
            <v>0</v>
          </cell>
          <cell r="GC1324">
            <v>0</v>
          </cell>
          <cell r="GD1324">
            <v>0</v>
          </cell>
          <cell r="GE1324">
            <v>0</v>
          </cell>
          <cell r="GF1324">
            <v>0</v>
          </cell>
          <cell r="GG1324">
            <v>0</v>
          </cell>
          <cell r="GH1324">
            <v>0</v>
          </cell>
          <cell r="GI1324">
            <v>0</v>
          </cell>
          <cell r="GJ1324">
            <v>0</v>
          </cell>
          <cell r="GK1324">
            <v>0</v>
          </cell>
          <cell r="GL1324">
            <v>0</v>
          </cell>
          <cell r="GM1324">
            <v>0</v>
          </cell>
          <cell r="GN1324">
            <v>0</v>
          </cell>
          <cell r="GO1324">
            <v>0</v>
          </cell>
          <cell r="GP1324">
            <v>0</v>
          </cell>
          <cell r="GQ1324">
            <v>0</v>
          </cell>
          <cell r="GR1324">
            <v>0</v>
          </cell>
          <cell r="GS1324">
            <v>0</v>
          </cell>
          <cell r="GT1324">
            <v>0</v>
          </cell>
          <cell r="GU1324">
            <v>0</v>
          </cell>
          <cell r="GV1324">
            <v>0</v>
          </cell>
          <cell r="GW1324">
            <v>0</v>
          </cell>
          <cell r="GX1324">
            <v>0</v>
          </cell>
          <cell r="GY1324">
            <v>0</v>
          </cell>
          <cell r="GZ1324">
            <v>0</v>
          </cell>
          <cell r="HA1324">
            <v>0</v>
          </cell>
          <cell r="HB1324">
            <v>0</v>
          </cell>
          <cell r="HC1324">
            <v>0</v>
          </cell>
          <cell r="HD1324">
            <v>0</v>
          </cell>
          <cell r="HE1324">
            <v>0</v>
          </cell>
          <cell r="HF1324">
            <v>0</v>
          </cell>
          <cell r="HG1324">
            <v>0</v>
          </cell>
          <cell r="HH1324">
            <v>0</v>
          </cell>
          <cell r="HI1324">
            <v>0</v>
          </cell>
          <cell r="HJ1324">
            <v>0</v>
          </cell>
          <cell r="HK1324">
            <v>0</v>
          </cell>
          <cell r="HL1324">
            <v>0</v>
          </cell>
          <cell r="HM1324">
            <v>0</v>
          </cell>
          <cell r="HN1324">
            <v>0</v>
          </cell>
          <cell r="HO1324">
            <v>0</v>
          </cell>
          <cell r="HP1324">
            <v>0</v>
          </cell>
          <cell r="HQ1324">
            <v>0</v>
          </cell>
          <cell r="HR1324">
            <v>0</v>
          </cell>
          <cell r="HS1324">
            <v>0</v>
          </cell>
          <cell r="HT1324">
            <v>0</v>
          </cell>
          <cell r="HU1324">
            <v>0</v>
          </cell>
          <cell r="HV1324">
            <v>0</v>
          </cell>
          <cell r="HW1324">
            <v>0</v>
          </cell>
          <cell r="HX1324">
            <v>0</v>
          </cell>
          <cell r="HY1324">
            <v>0</v>
          </cell>
          <cell r="HZ1324">
            <v>0</v>
          </cell>
          <cell r="IA1324">
            <v>0</v>
          </cell>
          <cell r="IB1324">
            <v>0</v>
          </cell>
          <cell r="IC1324">
            <v>0</v>
          </cell>
          <cell r="ID1324">
            <v>0</v>
          </cell>
          <cell r="IE1324">
            <v>0</v>
          </cell>
          <cell r="IF1324">
            <v>0</v>
          </cell>
          <cell r="IG1324">
            <v>0</v>
          </cell>
          <cell r="IH1324">
            <v>0</v>
          </cell>
          <cell r="II1324">
            <v>0</v>
          </cell>
          <cell r="IJ1324">
            <v>0</v>
          </cell>
          <cell r="IK1324">
            <v>0</v>
          </cell>
          <cell r="IL1324">
            <v>0</v>
          </cell>
          <cell r="IM1324">
            <v>0</v>
          </cell>
          <cell r="IN1324">
            <v>0</v>
          </cell>
          <cell r="IO1324">
            <v>0</v>
          </cell>
          <cell r="IP1324">
            <v>0</v>
          </cell>
          <cell r="IQ1324">
            <v>0</v>
          </cell>
          <cell r="IR1324">
            <v>0</v>
          </cell>
          <cell r="IS1324">
            <v>0</v>
          </cell>
          <cell r="IT1324">
            <v>0</v>
          </cell>
          <cell r="IU1324">
            <v>0</v>
          </cell>
          <cell r="IV1324">
            <v>0</v>
          </cell>
          <cell r="IW1324">
            <v>0</v>
          </cell>
          <cell r="IX1324">
            <v>0</v>
          </cell>
          <cell r="IY1324">
            <v>0</v>
          </cell>
          <cell r="IZ1324">
            <v>0</v>
          </cell>
          <cell r="JA1324">
            <v>0</v>
          </cell>
          <cell r="JB1324">
            <v>0</v>
          </cell>
          <cell r="JC1324">
            <v>0</v>
          </cell>
          <cell r="JD1324">
            <v>0</v>
          </cell>
          <cell r="JE1324">
            <v>0</v>
          </cell>
          <cell r="JF1324">
            <v>0</v>
          </cell>
          <cell r="JG1324">
            <v>0</v>
          </cell>
          <cell r="JH1324">
            <v>0</v>
          </cell>
          <cell r="JI1324">
            <v>0</v>
          </cell>
          <cell r="JJ1324">
            <v>0</v>
          </cell>
          <cell r="JK1324">
            <v>0</v>
          </cell>
          <cell r="JL1324">
            <v>0</v>
          </cell>
          <cell r="JM1324">
            <v>0</v>
          </cell>
          <cell r="JN1324">
            <v>0</v>
          </cell>
          <cell r="JO1324">
            <v>0</v>
          </cell>
          <cell r="JP1324">
            <v>0</v>
          </cell>
          <cell r="JQ1324">
            <v>0</v>
          </cell>
        </row>
        <row r="1325">
          <cell r="D1325" t="str">
            <v>HY_.EX.SOR._.NUR.Slide Creek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  <cell r="FA1325">
            <v>0</v>
          </cell>
          <cell r="FB1325">
            <v>0</v>
          </cell>
          <cell r="FC1325">
            <v>0</v>
          </cell>
          <cell r="FD1325">
            <v>0</v>
          </cell>
          <cell r="FE1325">
            <v>0</v>
          </cell>
          <cell r="FF1325">
            <v>0</v>
          </cell>
          <cell r="FG1325">
            <v>0</v>
          </cell>
          <cell r="FH1325">
            <v>0</v>
          </cell>
          <cell r="FI1325">
            <v>0</v>
          </cell>
          <cell r="FJ1325">
            <v>0</v>
          </cell>
          <cell r="FK1325">
            <v>0</v>
          </cell>
          <cell r="FL1325">
            <v>0</v>
          </cell>
          <cell r="FM1325">
            <v>0</v>
          </cell>
          <cell r="FN1325">
            <v>0</v>
          </cell>
          <cell r="FO1325">
            <v>0</v>
          </cell>
          <cell r="FP1325">
            <v>0</v>
          </cell>
          <cell r="FQ1325">
            <v>0</v>
          </cell>
          <cell r="FR1325">
            <v>0</v>
          </cell>
          <cell r="FS1325">
            <v>0</v>
          </cell>
          <cell r="FT1325">
            <v>0</v>
          </cell>
          <cell r="FU1325">
            <v>0</v>
          </cell>
          <cell r="FV1325">
            <v>0</v>
          </cell>
          <cell r="FW1325">
            <v>0</v>
          </cell>
          <cell r="FX1325">
            <v>0</v>
          </cell>
          <cell r="FY1325">
            <v>0</v>
          </cell>
          <cell r="FZ1325">
            <v>0</v>
          </cell>
          <cell r="GA1325">
            <v>0</v>
          </cell>
          <cell r="GB1325">
            <v>0</v>
          </cell>
          <cell r="GC1325">
            <v>0</v>
          </cell>
          <cell r="GD1325">
            <v>0</v>
          </cell>
          <cell r="GE1325">
            <v>0</v>
          </cell>
          <cell r="GF1325">
            <v>0</v>
          </cell>
          <cell r="GG1325">
            <v>0</v>
          </cell>
          <cell r="GH1325">
            <v>0</v>
          </cell>
          <cell r="GI1325">
            <v>0</v>
          </cell>
          <cell r="GJ1325">
            <v>0</v>
          </cell>
          <cell r="GK1325">
            <v>0</v>
          </cell>
          <cell r="GL1325">
            <v>0</v>
          </cell>
          <cell r="GM1325">
            <v>0</v>
          </cell>
          <cell r="GN1325">
            <v>0</v>
          </cell>
          <cell r="GO1325">
            <v>0</v>
          </cell>
          <cell r="GP1325">
            <v>0</v>
          </cell>
          <cell r="GQ1325">
            <v>0</v>
          </cell>
          <cell r="GR1325">
            <v>0</v>
          </cell>
          <cell r="GS1325">
            <v>0</v>
          </cell>
          <cell r="GT1325">
            <v>0</v>
          </cell>
          <cell r="GU1325">
            <v>0</v>
          </cell>
          <cell r="GV1325">
            <v>0</v>
          </cell>
          <cell r="GW1325">
            <v>0</v>
          </cell>
          <cell r="GX1325">
            <v>0</v>
          </cell>
          <cell r="GY1325">
            <v>0</v>
          </cell>
          <cell r="GZ1325">
            <v>0</v>
          </cell>
          <cell r="HA1325">
            <v>0</v>
          </cell>
          <cell r="HB1325">
            <v>0</v>
          </cell>
          <cell r="HC1325">
            <v>0</v>
          </cell>
          <cell r="HD1325">
            <v>0</v>
          </cell>
          <cell r="HE1325">
            <v>0</v>
          </cell>
          <cell r="HF1325">
            <v>0</v>
          </cell>
          <cell r="HG1325">
            <v>0</v>
          </cell>
          <cell r="HH1325">
            <v>0</v>
          </cell>
          <cell r="HI1325">
            <v>0</v>
          </cell>
          <cell r="HJ1325">
            <v>0</v>
          </cell>
          <cell r="HK1325">
            <v>0</v>
          </cell>
          <cell r="HL1325">
            <v>0</v>
          </cell>
          <cell r="HM1325">
            <v>0</v>
          </cell>
          <cell r="HN1325">
            <v>0</v>
          </cell>
          <cell r="HO1325">
            <v>0</v>
          </cell>
          <cell r="HP1325">
            <v>0</v>
          </cell>
          <cell r="HQ1325">
            <v>0</v>
          </cell>
          <cell r="HR1325">
            <v>0</v>
          </cell>
          <cell r="HS1325">
            <v>0</v>
          </cell>
          <cell r="HT1325">
            <v>0</v>
          </cell>
          <cell r="HU1325">
            <v>0</v>
          </cell>
          <cell r="HV1325">
            <v>0</v>
          </cell>
          <cell r="HW1325">
            <v>0</v>
          </cell>
          <cell r="HX1325">
            <v>0</v>
          </cell>
          <cell r="HY1325">
            <v>0</v>
          </cell>
          <cell r="HZ1325">
            <v>0</v>
          </cell>
          <cell r="IA1325">
            <v>0</v>
          </cell>
          <cell r="IB1325">
            <v>0</v>
          </cell>
          <cell r="IC1325">
            <v>0</v>
          </cell>
          <cell r="ID1325">
            <v>0</v>
          </cell>
          <cell r="IE1325">
            <v>0</v>
          </cell>
          <cell r="IF1325">
            <v>0</v>
          </cell>
          <cell r="IG1325">
            <v>0</v>
          </cell>
          <cell r="IH1325">
            <v>0</v>
          </cell>
          <cell r="II1325">
            <v>0</v>
          </cell>
          <cell r="IJ1325">
            <v>0</v>
          </cell>
          <cell r="IK1325">
            <v>0</v>
          </cell>
          <cell r="IL1325">
            <v>0</v>
          </cell>
          <cell r="IM1325">
            <v>0</v>
          </cell>
          <cell r="IN1325">
            <v>0</v>
          </cell>
          <cell r="IO1325">
            <v>0</v>
          </cell>
          <cell r="IP1325">
            <v>0</v>
          </cell>
          <cell r="IQ1325">
            <v>0</v>
          </cell>
          <cell r="IR1325">
            <v>0</v>
          </cell>
          <cell r="IS1325">
            <v>0</v>
          </cell>
          <cell r="IT1325">
            <v>0</v>
          </cell>
          <cell r="IU1325">
            <v>0</v>
          </cell>
          <cell r="IV1325">
            <v>0</v>
          </cell>
          <cell r="IW1325">
            <v>0</v>
          </cell>
          <cell r="IX1325">
            <v>0</v>
          </cell>
          <cell r="IY1325">
            <v>0</v>
          </cell>
          <cell r="IZ1325">
            <v>0</v>
          </cell>
          <cell r="JA1325">
            <v>0</v>
          </cell>
          <cell r="JB1325">
            <v>0</v>
          </cell>
          <cell r="JC1325">
            <v>0</v>
          </cell>
          <cell r="JD1325">
            <v>0</v>
          </cell>
          <cell r="JE1325">
            <v>0</v>
          </cell>
          <cell r="JF1325">
            <v>0</v>
          </cell>
          <cell r="JG1325">
            <v>0</v>
          </cell>
          <cell r="JH1325">
            <v>0</v>
          </cell>
          <cell r="JI1325">
            <v>0</v>
          </cell>
          <cell r="JJ1325">
            <v>0</v>
          </cell>
          <cell r="JK1325">
            <v>0</v>
          </cell>
          <cell r="JL1325">
            <v>0</v>
          </cell>
          <cell r="JM1325">
            <v>0</v>
          </cell>
          <cell r="JN1325">
            <v>0</v>
          </cell>
          <cell r="JO1325">
            <v>0</v>
          </cell>
          <cell r="JP1325">
            <v>0</v>
          </cell>
          <cell r="JQ1325">
            <v>0</v>
          </cell>
        </row>
        <row r="1326">
          <cell r="D1326" t="str">
            <v>HY_.EX.SOR._.NUR.Soda Springs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  <cell r="FA1326">
            <v>0</v>
          </cell>
          <cell r="FB1326">
            <v>0</v>
          </cell>
          <cell r="FC1326">
            <v>0</v>
          </cell>
          <cell r="FD1326">
            <v>0</v>
          </cell>
          <cell r="FE1326">
            <v>0</v>
          </cell>
          <cell r="FF1326">
            <v>0</v>
          </cell>
          <cell r="FG1326">
            <v>0</v>
          </cell>
          <cell r="FH1326">
            <v>0</v>
          </cell>
          <cell r="FI1326">
            <v>0</v>
          </cell>
          <cell r="FJ1326">
            <v>0</v>
          </cell>
          <cell r="FK1326">
            <v>0</v>
          </cell>
          <cell r="FL1326">
            <v>0</v>
          </cell>
          <cell r="FM1326">
            <v>0</v>
          </cell>
          <cell r="FN1326">
            <v>0</v>
          </cell>
          <cell r="FO1326">
            <v>0</v>
          </cell>
          <cell r="FP1326">
            <v>0</v>
          </cell>
          <cell r="FQ1326">
            <v>0</v>
          </cell>
          <cell r="FR1326">
            <v>0</v>
          </cell>
          <cell r="FS1326">
            <v>0</v>
          </cell>
          <cell r="FT1326">
            <v>0</v>
          </cell>
          <cell r="FU1326">
            <v>0</v>
          </cell>
          <cell r="FV1326">
            <v>0</v>
          </cell>
          <cell r="FW1326">
            <v>0</v>
          </cell>
          <cell r="FX1326">
            <v>0</v>
          </cell>
          <cell r="FY1326">
            <v>0</v>
          </cell>
          <cell r="FZ1326">
            <v>0</v>
          </cell>
          <cell r="GA1326">
            <v>0</v>
          </cell>
          <cell r="GB1326">
            <v>0</v>
          </cell>
          <cell r="GC1326">
            <v>0</v>
          </cell>
          <cell r="GD1326">
            <v>0</v>
          </cell>
          <cell r="GE1326">
            <v>0</v>
          </cell>
          <cell r="GF1326">
            <v>0</v>
          </cell>
          <cell r="GG1326">
            <v>0</v>
          </cell>
          <cell r="GH1326">
            <v>0</v>
          </cell>
          <cell r="GI1326">
            <v>0</v>
          </cell>
          <cell r="GJ1326">
            <v>0</v>
          </cell>
          <cell r="GK1326">
            <v>0</v>
          </cell>
          <cell r="GL1326">
            <v>0</v>
          </cell>
          <cell r="GM1326">
            <v>0</v>
          </cell>
          <cell r="GN1326">
            <v>0</v>
          </cell>
          <cell r="GO1326">
            <v>0</v>
          </cell>
          <cell r="GP1326">
            <v>0</v>
          </cell>
          <cell r="GQ1326">
            <v>0</v>
          </cell>
          <cell r="GR1326">
            <v>0</v>
          </cell>
          <cell r="GS1326">
            <v>0</v>
          </cell>
          <cell r="GT1326">
            <v>0</v>
          </cell>
          <cell r="GU1326">
            <v>0</v>
          </cell>
          <cell r="GV1326">
            <v>0</v>
          </cell>
          <cell r="GW1326">
            <v>0</v>
          </cell>
          <cell r="GX1326">
            <v>0</v>
          </cell>
          <cell r="GY1326">
            <v>0</v>
          </cell>
          <cell r="GZ1326">
            <v>0</v>
          </cell>
          <cell r="HA1326">
            <v>0</v>
          </cell>
          <cell r="HB1326">
            <v>0</v>
          </cell>
          <cell r="HC1326">
            <v>0</v>
          </cell>
          <cell r="HD1326">
            <v>0</v>
          </cell>
          <cell r="HE1326">
            <v>0</v>
          </cell>
          <cell r="HF1326">
            <v>0</v>
          </cell>
          <cell r="HG1326">
            <v>0</v>
          </cell>
          <cell r="HH1326">
            <v>0</v>
          </cell>
          <cell r="HI1326">
            <v>0</v>
          </cell>
          <cell r="HJ1326">
            <v>0</v>
          </cell>
          <cell r="HK1326">
            <v>0</v>
          </cell>
          <cell r="HL1326">
            <v>0</v>
          </cell>
          <cell r="HM1326">
            <v>0</v>
          </cell>
          <cell r="HN1326">
            <v>0</v>
          </cell>
          <cell r="HO1326">
            <v>0</v>
          </cell>
          <cell r="HP1326">
            <v>0</v>
          </cell>
          <cell r="HQ1326">
            <v>0</v>
          </cell>
          <cell r="HR1326">
            <v>0</v>
          </cell>
          <cell r="HS1326">
            <v>0</v>
          </cell>
          <cell r="HT1326">
            <v>0</v>
          </cell>
          <cell r="HU1326">
            <v>0</v>
          </cell>
          <cell r="HV1326">
            <v>0</v>
          </cell>
          <cell r="HW1326">
            <v>0</v>
          </cell>
          <cell r="HX1326">
            <v>0</v>
          </cell>
          <cell r="HY1326">
            <v>0</v>
          </cell>
          <cell r="HZ1326">
            <v>0</v>
          </cell>
          <cell r="IA1326">
            <v>0</v>
          </cell>
          <cell r="IB1326">
            <v>0</v>
          </cell>
          <cell r="IC1326">
            <v>0</v>
          </cell>
          <cell r="ID1326">
            <v>0</v>
          </cell>
          <cell r="IE1326">
            <v>0</v>
          </cell>
          <cell r="IF1326">
            <v>0</v>
          </cell>
          <cell r="IG1326">
            <v>0</v>
          </cell>
          <cell r="IH1326">
            <v>0</v>
          </cell>
          <cell r="II1326">
            <v>0</v>
          </cell>
          <cell r="IJ1326">
            <v>0</v>
          </cell>
          <cell r="IK1326">
            <v>0</v>
          </cell>
          <cell r="IL1326">
            <v>0</v>
          </cell>
          <cell r="IM1326">
            <v>0</v>
          </cell>
          <cell r="IN1326">
            <v>0</v>
          </cell>
          <cell r="IO1326">
            <v>0</v>
          </cell>
          <cell r="IP1326">
            <v>0</v>
          </cell>
          <cell r="IQ1326">
            <v>0</v>
          </cell>
          <cell r="IR1326">
            <v>0</v>
          </cell>
          <cell r="IS1326">
            <v>0</v>
          </cell>
          <cell r="IT1326">
            <v>0</v>
          </cell>
          <cell r="IU1326">
            <v>0</v>
          </cell>
          <cell r="IV1326">
            <v>0</v>
          </cell>
          <cell r="IW1326">
            <v>0</v>
          </cell>
          <cell r="IX1326">
            <v>0</v>
          </cell>
          <cell r="IY1326">
            <v>0</v>
          </cell>
          <cell r="IZ1326">
            <v>0</v>
          </cell>
          <cell r="JA1326">
            <v>0</v>
          </cell>
          <cell r="JB1326">
            <v>0</v>
          </cell>
          <cell r="JC1326">
            <v>0</v>
          </cell>
          <cell r="JD1326">
            <v>0</v>
          </cell>
          <cell r="JE1326">
            <v>0</v>
          </cell>
          <cell r="JF1326">
            <v>0</v>
          </cell>
          <cell r="JG1326">
            <v>0</v>
          </cell>
          <cell r="JH1326">
            <v>0</v>
          </cell>
          <cell r="JI1326">
            <v>0</v>
          </cell>
          <cell r="JJ1326">
            <v>0</v>
          </cell>
          <cell r="JK1326">
            <v>0</v>
          </cell>
          <cell r="JL1326">
            <v>0</v>
          </cell>
          <cell r="JM1326">
            <v>0</v>
          </cell>
          <cell r="JN1326">
            <v>0</v>
          </cell>
          <cell r="JO1326">
            <v>0</v>
          </cell>
          <cell r="JP1326">
            <v>0</v>
          </cell>
          <cell r="JQ1326">
            <v>0</v>
          </cell>
        </row>
        <row r="1327">
          <cell r="D1327" t="str">
            <v>HY_.EX.SOR._.NUR.Toketee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  <cell r="FA1327">
            <v>0</v>
          </cell>
          <cell r="FB1327">
            <v>0</v>
          </cell>
          <cell r="FC1327">
            <v>0</v>
          </cell>
          <cell r="FD1327">
            <v>0</v>
          </cell>
          <cell r="FE1327">
            <v>0</v>
          </cell>
          <cell r="FF1327">
            <v>0</v>
          </cell>
          <cell r="FG1327">
            <v>0</v>
          </cell>
          <cell r="FH1327">
            <v>0</v>
          </cell>
          <cell r="FI1327">
            <v>0</v>
          </cell>
          <cell r="FJ1327">
            <v>0</v>
          </cell>
          <cell r="FK1327">
            <v>0</v>
          </cell>
          <cell r="FL1327">
            <v>0</v>
          </cell>
          <cell r="FM1327">
            <v>0</v>
          </cell>
          <cell r="FN1327">
            <v>0</v>
          </cell>
          <cell r="FO1327">
            <v>0</v>
          </cell>
          <cell r="FP1327">
            <v>0</v>
          </cell>
          <cell r="FQ1327">
            <v>0</v>
          </cell>
          <cell r="FR1327">
            <v>0</v>
          </cell>
          <cell r="FS1327">
            <v>0</v>
          </cell>
          <cell r="FT1327">
            <v>0</v>
          </cell>
          <cell r="FU1327">
            <v>0</v>
          </cell>
          <cell r="FV1327">
            <v>0</v>
          </cell>
          <cell r="FW1327">
            <v>0</v>
          </cell>
          <cell r="FX1327">
            <v>0</v>
          </cell>
          <cell r="FY1327">
            <v>0</v>
          </cell>
          <cell r="FZ1327">
            <v>0</v>
          </cell>
          <cell r="GA1327">
            <v>0</v>
          </cell>
          <cell r="GB1327">
            <v>0</v>
          </cell>
          <cell r="GC1327">
            <v>0</v>
          </cell>
          <cell r="GD1327">
            <v>0</v>
          </cell>
          <cell r="GE1327">
            <v>0</v>
          </cell>
          <cell r="GF1327">
            <v>0</v>
          </cell>
          <cell r="GG1327">
            <v>0</v>
          </cell>
          <cell r="GH1327">
            <v>0</v>
          </cell>
          <cell r="GI1327">
            <v>0</v>
          </cell>
          <cell r="GJ1327">
            <v>0</v>
          </cell>
          <cell r="GK1327">
            <v>0</v>
          </cell>
          <cell r="GL1327">
            <v>0</v>
          </cell>
          <cell r="GM1327">
            <v>0</v>
          </cell>
          <cell r="GN1327">
            <v>0</v>
          </cell>
          <cell r="GO1327">
            <v>0</v>
          </cell>
          <cell r="GP1327">
            <v>0</v>
          </cell>
          <cell r="GQ1327">
            <v>0</v>
          </cell>
          <cell r="GR1327">
            <v>0</v>
          </cell>
          <cell r="GS1327">
            <v>0</v>
          </cell>
          <cell r="GT1327">
            <v>0</v>
          </cell>
          <cell r="GU1327">
            <v>0</v>
          </cell>
          <cell r="GV1327">
            <v>0</v>
          </cell>
          <cell r="GW1327">
            <v>0</v>
          </cell>
          <cell r="GX1327">
            <v>0</v>
          </cell>
          <cell r="GY1327">
            <v>0</v>
          </cell>
          <cell r="GZ1327">
            <v>0</v>
          </cell>
          <cell r="HA1327">
            <v>0</v>
          </cell>
          <cell r="HB1327">
            <v>0</v>
          </cell>
          <cell r="HC1327">
            <v>0</v>
          </cell>
          <cell r="HD1327">
            <v>0</v>
          </cell>
          <cell r="HE1327">
            <v>0</v>
          </cell>
          <cell r="HF1327">
            <v>0</v>
          </cell>
          <cell r="HG1327">
            <v>0</v>
          </cell>
          <cell r="HH1327">
            <v>0</v>
          </cell>
          <cell r="HI1327">
            <v>0</v>
          </cell>
          <cell r="HJ1327">
            <v>0</v>
          </cell>
          <cell r="HK1327">
            <v>0</v>
          </cell>
          <cell r="HL1327">
            <v>0</v>
          </cell>
          <cell r="HM1327">
            <v>0</v>
          </cell>
          <cell r="HN1327">
            <v>0</v>
          </cell>
          <cell r="HO1327">
            <v>0</v>
          </cell>
          <cell r="HP1327">
            <v>0</v>
          </cell>
          <cell r="HQ1327">
            <v>0</v>
          </cell>
          <cell r="HR1327">
            <v>0</v>
          </cell>
          <cell r="HS1327">
            <v>0</v>
          </cell>
          <cell r="HT1327">
            <v>0</v>
          </cell>
          <cell r="HU1327">
            <v>0</v>
          </cell>
          <cell r="HV1327">
            <v>0</v>
          </cell>
          <cell r="HW1327">
            <v>0</v>
          </cell>
          <cell r="HX1327">
            <v>0</v>
          </cell>
          <cell r="HY1327">
            <v>0</v>
          </cell>
          <cell r="HZ1327">
            <v>0</v>
          </cell>
          <cell r="IA1327">
            <v>0</v>
          </cell>
          <cell r="IB1327">
            <v>0</v>
          </cell>
          <cell r="IC1327">
            <v>0</v>
          </cell>
          <cell r="ID1327">
            <v>0</v>
          </cell>
          <cell r="IE1327">
            <v>0</v>
          </cell>
          <cell r="IF1327">
            <v>0</v>
          </cell>
          <cell r="IG1327">
            <v>0</v>
          </cell>
          <cell r="IH1327">
            <v>0</v>
          </cell>
          <cell r="II1327">
            <v>0</v>
          </cell>
          <cell r="IJ1327">
            <v>0</v>
          </cell>
          <cell r="IK1327">
            <v>0</v>
          </cell>
          <cell r="IL1327">
            <v>0</v>
          </cell>
          <cell r="IM1327">
            <v>0</v>
          </cell>
          <cell r="IN1327">
            <v>0</v>
          </cell>
          <cell r="IO1327">
            <v>0</v>
          </cell>
          <cell r="IP1327">
            <v>0</v>
          </cell>
          <cell r="IQ1327">
            <v>0</v>
          </cell>
          <cell r="IR1327">
            <v>0</v>
          </cell>
          <cell r="IS1327">
            <v>0</v>
          </cell>
          <cell r="IT1327">
            <v>0</v>
          </cell>
          <cell r="IU1327">
            <v>0</v>
          </cell>
          <cell r="IV1327">
            <v>0</v>
          </cell>
          <cell r="IW1327">
            <v>0</v>
          </cell>
          <cell r="IX1327">
            <v>0</v>
          </cell>
          <cell r="IY1327">
            <v>0</v>
          </cell>
          <cell r="IZ1327">
            <v>0</v>
          </cell>
          <cell r="JA1327">
            <v>0</v>
          </cell>
          <cell r="JB1327">
            <v>0</v>
          </cell>
          <cell r="JC1327">
            <v>0</v>
          </cell>
          <cell r="JD1327">
            <v>0</v>
          </cell>
          <cell r="JE1327">
            <v>0</v>
          </cell>
          <cell r="JF1327">
            <v>0</v>
          </cell>
          <cell r="JG1327">
            <v>0</v>
          </cell>
          <cell r="JH1327">
            <v>0</v>
          </cell>
          <cell r="JI1327">
            <v>0</v>
          </cell>
          <cell r="JJ1327">
            <v>0</v>
          </cell>
          <cell r="JK1327">
            <v>0</v>
          </cell>
          <cell r="JL1327">
            <v>0</v>
          </cell>
          <cell r="JM1327">
            <v>0</v>
          </cell>
          <cell r="JN1327">
            <v>0</v>
          </cell>
          <cell r="JO1327">
            <v>0</v>
          </cell>
          <cell r="JP1327">
            <v>0</v>
          </cell>
          <cell r="JQ1327">
            <v>0</v>
          </cell>
        </row>
        <row r="1328">
          <cell r="D1328" t="str">
            <v>HY_.EX.SOR._.ROG.Eagle Point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  <cell r="FA1328">
            <v>0</v>
          </cell>
          <cell r="FB1328">
            <v>0</v>
          </cell>
          <cell r="FC1328">
            <v>0</v>
          </cell>
          <cell r="FD1328">
            <v>0</v>
          </cell>
          <cell r="FE1328">
            <v>0</v>
          </cell>
          <cell r="FF1328">
            <v>0</v>
          </cell>
          <cell r="FG1328">
            <v>0</v>
          </cell>
          <cell r="FH1328">
            <v>0</v>
          </cell>
          <cell r="FI1328">
            <v>0</v>
          </cell>
          <cell r="FJ1328">
            <v>0</v>
          </cell>
          <cell r="FK1328">
            <v>0</v>
          </cell>
          <cell r="FL1328">
            <v>0</v>
          </cell>
          <cell r="FM1328">
            <v>0</v>
          </cell>
          <cell r="FN1328">
            <v>0</v>
          </cell>
          <cell r="FO1328">
            <v>0</v>
          </cell>
          <cell r="FP1328">
            <v>0</v>
          </cell>
          <cell r="FQ1328">
            <v>0</v>
          </cell>
          <cell r="FR1328">
            <v>0</v>
          </cell>
          <cell r="FS1328">
            <v>0</v>
          </cell>
          <cell r="FT1328">
            <v>0</v>
          </cell>
          <cell r="FU1328">
            <v>0</v>
          </cell>
          <cell r="FV1328">
            <v>0</v>
          </cell>
          <cell r="FW1328">
            <v>0</v>
          </cell>
          <cell r="FX1328">
            <v>0</v>
          </cell>
          <cell r="FY1328">
            <v>0</v>
          </cell>
          <cell r="FZ1328">
            <v>0</v>
          </cell>
          <cell r="GA1328">
            <v>0</v>
          </cell>
          <cell r="GB1328">
            <v>0</v>
          </cell>
          <cell r="GC1328">
            <v>0</v>
          </cell>
          <cell r="GD1328">
            <v>0</v>
          </cell>
          <cell r="GE1328">
            <v>0</v>
          </cell>
          <cell r="GF1328">
            <v>0</v>
          </cell>
          <cell r="GG1328">
            <v>0</v>
          </cell>
          <cell r="GH1328">
            <v>0</v>
          </cell>
          <cell r="GI1328">
            <v>0</v>
          </cell>
          <cell r="GJ1328">
            <v>0</v>
          </cell>
          <cell r="GK1328">
            <v>0</v>
          </cell>
          <cell r="GL1328">
            <v>0</v>
          </cell>
          <cell r="GM1328">
            <v>0</v>
          </cell>
          <cell r="GN1328">
            <v>0</v>
          </cell>
          <cell r="GO1328">
            <v>0</v>
          </cell>
          <cell r="GP1328">
            <v>0</v>
          </cell>
          <cell r="GQ1328">
            <v>0</v>
          </cell>
          <cell r="GR1328">
            <v>0</v>
          </cell>
          <cell r="GS1328">
            <v>0</v>
          </cell>
          <cell r="GT1328">
            <v>0</v>
          </cell>
          <cell r="GU1328">
            <v>0</v>
          </cell>
          <cell r="GV1328">
            <v>0</v>
          </cell>
          <cell r="GW1328">
            <v>0</v>
          </cell>
          <cell r="GX1328">
            <v>0</v>
          </cell>
          <cell r="GY1328">
            <v>0</v>
          </cell>
          <cell r="GZ1328">
            <v>0</v>
          </cell>
          <cell r="HA1328">
            <v>0</v>
          </cell>
          <cell r="HB1328">
            <v>0</v>
          </cell>
          <cell r="HC1328">
            <v>0</v>
          </cell>
          <cell r="HD1328">
            <v>0</v>
          </cell>
          <cell r="HE1328">
            <v>0</v>
          </cell>
          <cell r="HF1328">
            <v>0</v>
          </cell>
          <cell r="HG1328">
            <v>0</v>
          </cell>
          <cell r="HH1328">
            <v>0</v>
          </cell>
          <cell r="HI1328">
            <v>0</v>
          </cell>
          <cell r="HJ1328">
            <v>0</v>
          </cell>
          <cell r="HK1328">
            <v>0</v>
          </cell>
          <cell r="HL1328">
            <v>0</v>
          </cell>
          <cell r="HM1328">
            <v>0</v>
          </cell>
          <cell r="HN1328">
            <v>0</v>
          </cell>
          <cell r="HO1328">
            <v>0</v>
          </cell>
          <cell r="HP1328">
            <v>0</v>
          </cell>
          <cell r="HQ1328">
            <v>0</v>
          </cell>
          <cell r="HR1328">
            <v>0</v>
          </cell>
          <cell r="HS1328">
            <v>0</v>
          </cell>
          <cell r="HT1328">
            <v>0</v>
          </cell>
          <cell r="HU1328">
            <v>0</v>
          </cell>
          <cell r="HV1328">
            <v>0</v>
          </cell>
          <cell r="HW1328">
            <v>0</v>
          </cell>
          <cell r="HX1328">
            <v>0</v>
          </cell>
          <cell r="HY1328">
            <v>0</v>
          </cell>
          <cell r="HZ1328">
            <v>0</v>
          </cell>
          <cell r="IA1328">
            <v>0</v>
          </cell>
          <cell r="IB1328">
            <v>0</v>
          </cell>
          <cell r="IC1328">
            <v>0</v>
          </cell>
          <cell r="ID1328">
            <v>0</v>
          </cell>
          <cell r="IE1328">
            <v>0</v>
          </cell>
          <cell r="IF1328">
            <v>0</v>
          </cell>
          <cell r="IG1328">
            <v>0</v>
          </cell>
          <cell r="IH1328">
            <v>0</v>
          </cell>
          <cell r="II1328">
            <v>0</v>
          </cell>
          <cell r="IJ1328">
            <v>0</v>
          </cell>
          <cell r="IK1328">
            <v>0</v>
          </cell>
          <cell r="IL1328">
            <v>0</v>
          </cell>
          <cell r="IM1328">
            <v>0</v>
          </cell>
          <cell r="IN1328">
            <v>0</v>
          </cell>
          <cell r="IO1328">
            <v>0</v>
          </cell>
          <cell r="IP1328">
            <v>0</v>
          </cell>
          <cell r="IQ1328">
            <v>0</v>
          </cell>
          <cell r="IR1328">
            <v>0</v>
          </cell>
          <cell r="IS1328">
            <v>0</v>
          </cell>
          <cell r="IT1328">
            <v>0</v>
          </cell>
          <cell r="IU1328">
            <v>0</v>
          </cell>
          <cell r="IV1328">
            <v>0</v>
          </cell>
          <cell r="IW1328">
            <v>0</v>
          </cell>
          <cell r="IX1328">
            <v>0</v>
          </cell>
          <cell r="IY1328">
            <v>0</v>
          </cell>
          <cell r="IZ1328">
            <v>0</v>
          </cell>
          <cell r="JA1328">
            <v>0</v>
          </cell>
          <cell r="JB1328">
            <v>0</v>
          </cell>
          <cell r="JC1328">
            <v>0</v>
          </cell>
          <cell r="JD1328">
            <v>0</v>
          </cell>
          <cell r="JE1328">
            <v>0</v>
          </cell>
          <cell r="JF1328">
            <v>0</v>
          </cell>
          <cell r="JG1328">
            <v>0</v>
          </cell>
          <cell r="JH1328">
            <v>0</v>
          </cell>
          <cell r="JI1328">
            <v>0</v>
          </cell>
          <cell r="JJ1328">
            <v>0</v>
          </cell>
          <cell r="JK1328">
            <v>0</v>
          </cell>
          <cell r="JL1328">
            <v>0</v>
          </cell>
          <cell r="JM1328">
            <v>0</v>
          </cell>
          <cell r="JN1328">
            <v>0</v>
          </cell>
          <cell r="JO1328">
            <v>0</v>
          </cell>
          <cell r="JP1328">
            <v>0</v>
          </cell>
          <cell r="JQ1328">
            <v>0</v>
          </cell>
        </row>
        <row r="1329">
          <cell r="D1329" t="str">
            <v>HY_.EX.SOR._.ROG.Prospect 1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  <cell r="FA1329">
            <v>0</v>
          </cell>
          <cell r="FB1329">
            <v>0</v>
          </cell>
          <cell r="FC1329">
            <v>0</v>
          </cell>
          <cell r="FD1329">
            <v>0</v>
          </cell>
          <cell r="FE1329">
            <v>0</v>
          </cell>
          <cell r="FF1329">
            <v>0</v>
          </cell>
          <cell r="FG1329">
            <v>0</v>
          </cell>
          <cell r="FH1329">
            <v>0</v>
          </cell>
          <cell r="FI1329">
            <v>0</v>
          </cell>
          <cell r="FJ1329">
            <v>0</v>
          </cell>
          <cell r="FK1329">
            <v>0</v>
          </cell>
          <cell r="FL1329">
            <v>0</v>
          </cell>
          <cell r="FM1329">
            <v>0</v>
          </cell>
          <cell r="FN1329">
            <v>0</v>
          </cell>
          <cell r="FO1329">
            <v>0</v>
          </cell>
          <cell r="FP1329">
            <v>0</v>
          </cell>
          <cell r="FQ1329">
            <v>0</v>
          </cell>
          <cell r="FR1329">
            <v>0</v>
          </cell>
          <cell r="FS1329">
            <v>0</v>
          </cell>
          <cell r="FT1329">
            <v>0</v>
          </cell>
          <cell r="FU1329">
            <v>0</v>
          </cell>
          <cell r="FV1329">
            <v>0</v>
          </cell>
          <cell r="FW1329">
            <v>0</v>
          </cell>
          <cell r="FX1329">
            <v>0</v>
          </cell>
          <cell r="FY1329">
            <v>0</v>
          </cell>
          <cell r="FZ1329">
            <v>0</v>
          </cell>
          <cell r="GA1329">
            <v>0</v>
          </cell>
          <cell r="GB1329">
            <v>0</v>
          </cell>
          <cell r="GC1329">
            <v>0</v>
          </cell>
          <cell r="GD1329">
            <v>0</v>
          </cell>
          <cell r="GE1329">
            <v>0</v>
          </cell>
          <cell r="GF1329">
            <v>0</v>
          </cell>
          <cell r="GG1329">
            <v>0</v>
          </cell>
          <cell r="GH1329">
            <v>0</v>
          </cell>
          <cell r="GI1329">
            <v>0</v>
          </cell>
          <cell r="GJ1329">
            <v>0</v>
          </cell>
          <cell r="GK1329">
            <v>0</v>
          </cell>
          <cell r="GL1329">
            <v>0</v>
          </cell>
          <cell r="GM1329">
            <v>0</v>
          </cell>
          <cell r="GN1329">
            <v>0</v>
          </cell>
          <cell r="GO1329">
            <v>0</v>
          </cell>
          <cell r="GP1329">
            <v>0</v>
          </cell>
          <cell r="GQ1329">
            <v>0</v>
          </cell>
          <cell r="GR1329">
            <v>0</v>
          </cell>
          <cell r="GS1329">
            <v>0</v>
          </cell>
          <cell r="GT1329">
            <v>0</v>
          </cell>
          <cell r="GU1329">
            <v>0</v>
          </cell>
          <cell r="GV1329">
            <v>0</v>
          </cell>
          <cell r="GW1329">
            <v>0</v>
          </cell>
          <cell r="GX1329">
            <v>0</v>
          </cell>
          <cell r="GY1329">
            <v>0</v>
          </cell>
          <cell r="GZ1329">
            <v>0</v>
          </cell>
          <cell r="HA1329">
            <v>0</v>
          </cell>
          <cell r="HB1329">
            <v>0</v>
          </cell>
          <cell r="HC1329">
            <v>0</v>
          </cell>
          <cell r="HD1329">
            <v>0</v>
          </cell>
          <cell r="HE1329">
            <v>0</v>
          </cell>
          <cell r="HF1329">
            <v>0</v>
          </cell>
          <cell r="HG1329">
            <v>0</v>
          </cell>
          <cell r="HH1329">
            <v>0</v>
          </cell>
          <cell r="HI1329">
            <v>0</v>
          </cell>
          <cell r="HJ1329">
            <v>0</v>
          </cell>
          <cell r="HK1329">
            <v>0</v>
          </cell>
          <cell r="HL1329">
            <v>0</v>
          </cell>
          <cell r="HM1329">
            <v>0</v>
          </cell>
          <cell r="HN1329">
            <v>0</v>
          </cell>
          <cell r="HO1329">
            <v>0</v>
          </cell>
          <cell r="HP1329">
            <v>0</v>
          </cell>
          <cell r="HQ1329">
            <v>0</v>
          </cell>
          <cell r="HR1329">
            <v>0</v>
          </cell>
          <cell r="HS1329">
            <v>0</v>
          </cell>
          <cell r="HT1329">
            <v>0</v>
          </cell>
          <cell r="HU1329">
            <v>0</v>
          </cell>
          <cell r="HV1329">
            <v>0</v>
          </cell>
          <cell r="HW1329">
            <v>0</v>
          </cell>
          <cell r="HX1329">
            <v>0</v>
          </cell>
          <cell r="HY1329">
            <v>0</v>
          </cell>
          <cell r="HZ1329">
            <v>0</v>
          </cell>
          <cell r="IA1329">
            <v>0</v>
          </cell>
          <cell r="IB1329">
            <v>0</v>
          </cell>
          <cell r="IC1329">
            <v>0</v>
          </cell>
          <cell r="ID1329">
            <v>0</v>
          </cell>
          <cell r="IE1329">
            <v>0</v>
          </cell>
          <cell r="IF1329">
            <v>0</v>
          </cell>
          <cell r="IG1329">
            <v>0</v>
          </cell>
          <cell r="IH1329">
            <v>0</v>
          </cell>
          <cell r="II1329">
            <v>0</v>
          </cell>
          <cell r="IJ1329">
            <v>0</v>
          </cell>
          <cell r="IK1329">
            <v>0</v>
          </cell>
          <cell r="IL1329">
            <v>0</v>
          </cell>
          <cell r="IM1329">
            <v>0</v>
          </cell>
          <cell r="IN1329">
            <v>0</v>
          </cell>
          <cell r="IO1329">
            <v>0</v>
          </cell>
          <cell r="IP1329">
            <v>0</v>
          </cell>
          <cell r="IQ1329">
            <v>0</v>
          </cell>
          <cell r="IR1329">
            <v>0</v>
          </cell>
          <cell r="IS1329">
            <v>0</v>
          </cell>
          <cell r="IT1329">
            <v>0</v>
          </cell>
          <cell r="IU1329">
            <v>0</v>
          </cell>
          <cell r="IV1329">
            <v>0</v>
          </cell>
          <cell r="IW1329">
            <v>0</v>
          </cell>
          <cell r="IX1329">
            <v>0</v>
          </cell>
          <cell r="IY1329">
            <v>0</v>
          </cell>
          <cell r="IZ1329">
            <v>0</v>
          </cell>
          <cell r="JA1329">
            <v>0</v>
          </cell>
          <cell r="JB1329">
            <v>0</v>
          </cell>
          <cell r="JC1329">
            <v>0</v>
          </cell>
          <cell r="JD1329">
            <v>0</v>
          </cell>
          <cell r="JE1329">
            <v>0</v>
          </cell>
          <cell r="JF1329">
            <v>0</v>
          </cell>
          <cell r="JG1329">
            <v>0</v>
          </cell>
          <cell r="JH1329">
            <v>0</v>
          </cell>
          <cell r="JI1329">
            <v>0</v>
          </cell>
          <cell r="JJ1329">
            <v>0</v>
          </cell>
          <cell r="JK1329">
            <v>0</v>
          </cell>
          <cell r="JL1329">
            <v>0</v>
          </cell>
          <cell r="JM1329">
            <v>0</v>
          </cell>
          <cell r="JN1329">
            <v>0</v>
          </cell>
          <cell r="JO1329">
            <v>0</v>
          </cell>
          <cell r="JP1329">
            <v>0</v>
          </cell>
          <cell r="JQ1329">
            <v>0</v>
          </cell>
        </row>
        <row r="1330">
          <cell r="D1330" t="str">
            <v>HY_.EX.SOR._.ROG.Prospect 2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  <cell r="FA1330">
            <v>0</v>
          </cell>
          <cell r="FB1330">
            <v>0</v>
          </cell>
          <cell r="FC1330">
            <v>0</v>
          </cell>
          <cell r="FD1330">
            <v>0</v>
          </cell>
          <cell r="FE1330">
            <v>0</v>
          </cell>
          <cell r="FF1330">
            <v>0</v>
          </cell>
          <cell r="FG1330">
            <v>0</v>
          </cell>
          <cell r="FH1330">
            <v>0</v>
          </cell>
          <cell r="FI1330">
            <v>0</v>
          </cell>
          <cell r="FJ1330">
            <v>0</v>
          </cell>
          <cell r="FK1330">
            <v>0</v>
          </cell>
          <cell r="FL1330">
            <v>0</v>
          </cell>
          <cell r="FM1330">
            <v>0</v>
          </cell>
          <cell r="FN1330">
            <v>0</v>
          </cell>
          <cell r="FO1330">
            <v>0</v>
          </cell>
          <cell r="FP1330">
            <v>0</v>
          </cell>
          <cell r="FQ1330">
            <v>0</v>
          </cell>
          <cell r="FR1330">
            <v>0</v>
          </cell>
          <cell r="FS1330">
            <v>0</v>
          </cell>
          <cell r="FT1330">
            <v>0</v>
          </cell>
          <cell r="FU1330">
            <v>0</v>
          </cell>
          <cell r="FV1330">
            <v>0</v>
          </cell>
          <cell r="FW1330">
            <v>0</v>
          </cell>
          <cell r="FX1330">
            <v>0</v>
          </cell>
          <cell r="FY1330">
            <v>0</v>
          </cell>
          <cell r="FZ1330">
            <v>0</v>
          </cell>
          <cell r="GA1330">
            <v>0</v>
          </cell>
          <cell r="GB1330">
            <v>0</v>
          </cell>
          <cell r="GC1330">
            <v>0</v>
          </cell>
          <cell r="GD1330">
            <v>0</v>
          </cell>
          <cell r="GE1330">
            <v>0</v>
          </cell>
          <cell r="GF1330">
            <v>0</v>
          </cell>
          <cell r="GG1330">
            <v>0</v>
          </cell>
          <cell r="GH1330">
            <v>0</v>
          </cell>
          <cell r="GI1330">
            <v>0</v>
          </cell>
          <cell r="GJ1330">
            <v>0</v>
          </cell>
          <cell r="GK1330">
            <v>0</v>
          </cell>
          <cell r="GL1330">
            <v>0</v>
          </cell>
          <cell r="GM1330">
            <v>0</v>
          </cell>
          <cell r="GN1330">
            <v>0</v>
          </cell>
          <cell r="GO1330">
            <v>0</v>
          </cell>
          <cell r="GP1330">
            <v>0</v>
          </cell>
          <cell r="GQ1330">
            <v>0</v>
          </cell>
          <cell r="GR1330">
            <v>0</v>
          </cell>
          <cell r="GS1330">
            <v>0</v>
          </cell>
          <cell r="GT1330">
            <v>0</v>
          </cell>
          <cell r="GU1330">
            <v>0</v>
          </cell>
          <cell r="GV1330">
            <v>0</v>
          </cell>
          <cell r="GW1330">
            <v>0</v>
          </cell>
          <cell r="GX1330">
            <v>0</v>
          </cell>
          <cell r="GY1330">
            <v>0</v>
          </cell>
          <cell r="GZ1330">
            <v>0</v>
          </cell>
          <cell r="HA1330">
            <v>0</v>
          </cell>
          <cell r="HB1330">
            <v>0</v>
          </cell>
          <cell r="HC1330">
            <v>0</v>
          </cell>
          <cell r="HD1330">
            <v>0</v>
          </cell>
          <cell r="HE1330">
            <v>0</v>
          </cell>
          <cell r="HF1330">
            <v>0</v>
          </cell>
          <cell r="HG1330">
            <v>0</v>
          </cell>
          <cell r="HH1330">
            <v>0</v>
          </cell>
          <cell r="HI1330">
            <v>0</v>
          </cell>
          <cell r="HJ1330">
            <v>0</v>
          </cell>
          <cell r="HK1330">
            <v>0</v>
          </cell>
          <cell r="HL1330">
            <v>0</v>
          </cell>
          <cell r="HM1330">
            <v>0</v>
          </cell>
          <cell r="HN1330">
            <v>0</v>
          </cell>
          <cell r="HO1330">
            <v>0</v>
          </cell>
          <cell r="HP1330">
            <v>0</v>
          </cell>
          <cell r="HQ1330">
            <v>0</v>
          </cell>
          <cell r="HR1330">
            <v>0</v>
          </cell>
          <cell r="HS1330">
            <v>0</v>
          </cell>
          <cell r="HT1330">
            <v>0</v>
          </cell>
          <cell r="HU1330">
            <v>0</v>
          </cell>
          <cell r="HV1330">
            <v>0</v>
          </cell>
          <cell r="HW1330">
            <v>0</v>
          </cell>
          <cell r="HX1330">
            <v>0</v>
          </cell>
          <cell r="HY1330">
            <v>0</v>
          </cell>
          <cell r="HZ1330">
            <v>0</v>
          </cell>
          <cell r="IA1330">
            <v>0</v>
          </cell>
          <cell r="IB1330">
            <v>0</v>
          </cell>
          <cell r="IC1330">
            <v>0</v>
          </cell>
          <cell r="ID1330">
            <v>0</v>
          </cell>
          <cell r="IE1330">
            <v>0</v>
          </cell>
          <cell r="IF1330">
            <v>0</v>
          </cell>
          <cell r="IG1330">
            <v>0</v>
          </cell>
          <cell r="IH1330">
            <v>0</v>
          </cell>
          <cell r="II1330">
            <v>0</v>
          </cell>
          <cell r="IJ1330">
            <v>0</v>
          </cell>
          <cell r="IK1330">
            <v>0</v>
          </cell>
          <cell r="IL1330">
            <v>0</v>
          </cell>
          <cell r="IM1330">
            <v>0</v>
          </cell>
          <cell r="IN1330">
            <v>0</v>
          </cell>
          <cell r="IO1330">
            <v>0</v>
          </cell>
          <cell r="IP1330">
            <v>0</v>
          </cell>
          <cell r="IQ1330">
            <v>0</v>
          </cell>
          <cell r="IR1330">
            <v>0</v>
          </cell>
          <cell r="IS1330">
            <v>0</v>
          </cell>
          <cell r="IT1330">
            <v>0</v>
          </cell>
          <cell r="IU1330">
            <v>0</v>
          </cell>
          <cell r="IV1330">
            <v>0</v>
          </cell>
          <cell r="IW1330">
            <v>0</v>
          </cell>
          <cell r="IX1330">
            <v>0</v>
          </cell>
          <cell r="IY1330">
            <v>0</v>
          </cell>
          <cell r="IZ1330">
            <v>0</v>
          </cell>
          <cell r="JA1330">
            <v>0</v>
          </cell>
          <cell r="JB1330">
            <v>0</v>
          </cell>
          <cell r="JC1330">
            <v>0</v>
          </cell>
          <cell r="JD1330">
            <v>0</v>
          </cell>
          <cell r="JE1330">
            <v>0</v>
          </cell>
          <cell r="JF1330">
            <v>0</v>
          </cell>
          <cell r="JG1330">
            <v>0</v>
          </cell>
          <cell r="JH1330">
            <v>0</v>
          </cell>
          <cell r="JI1330">
            <v>0</v>
          </cell>
          <cell r="JJ1330">
            <v>0</v>
          </cell>
          <cell r="JK1330">
            <v>0</v>
          </cell>
          <cell r="JL1330">
            <v>0</v>
          </cell>
          <cell r="JM1330">
            <v>0</v>
          </cell>
          <cell r="JN1330">
            <v>0</v>
          </cell>
          <cell r="JO1330">
            <v>0</v>
          </cell>
          <cell r="JP1330">
            <v>0</v>
          </cell>
          <cell r="JQ1330">
            <v>0</v>
          </cell>
        </row>
        <row r="1331">
          <cell r="D1331" t="str">
            <v>HY_.EX.SOR._.ROG.Prospect 3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  <cell r="FA1331">
            <v>0</v>
          </cell>
          <cell r="FB1331">
            <v>0</v>
          </cell>
          <cell r="FC1331">
            <v>0</v>
          </cell>
          <cell r="FD1331">
            <v>0</v>
          </cell>
          <cell r="FE1331">
            <v>0</v>
          </cell>
          <cell r="FF1331">
            <v>0</v>
          </cell>
          <cell r="FG1331">
            <v>0</v>
          </cell>
          <cell r="FH1331">
            <v>0</v>
          </cell>
          <cell r="FI1331">
            <v>0</v>
          </cell>
          <cell r="FJ1331">
            <v>0</v>
          </cell>
          <cell r="FK1331">
            <v>0</v>
          </cell>
          <cell r="FL1331">
            <v>0</v>
          </cell>
          <cell r="FM1331">
            <v>0</v>
          </cell>
          <cell r="FN1331">
            <v>0</v>
          </cell>
          <cell r="FO1331">
            <v>0</v>
          </cell>
          <cell r="FP1331">
            <v>0</v>
          </cell>
          <cell r="FQ1331">
            <v>0</v>
          </cell>
          <cell r="FR1331">
            <v>0</v>
          </cell>
          <cell r="FS1331">
            <v>0</v>
          </cell>
          <cell r="FT1331">
            <v>0</v>
          </cell>
          <cell r="FU1331">
            <v>0</v>
          </cell>
          <cell r="FV1331">
            <v>0</v>
          </cell>
          <cell r="FW1331">
            <v>0</v>
          </cell>
          <cell r="FX1331">
            <v>0</v>
          </cell>
          <cell r="FY1331">
            <v>0</v>
          </cell>
          <cell r="FZ1331">
            <v>0</v>
          </cell>
          <cell r="GA1331">
            <v>0</v>
          </cell>
          <cell r="GB1331">
            <v>0</v>
          </cell>
          <cell r="GC1331">
            <v>0</v>
          </cell>
          <cell r="GD1331">
            <v>0</v>
          </cell>
          <cell r="GE1331">
            <v>0</v>
          </cell>
          <cell r="GF1331">
            <v>0</v>
          </cell>
          <cell r="GG1331">
            <v>0</v>
          </cell>
          <cell r="GH1331">
            <v>0</v>
          </cell>
          <cell r="GI1331">
            <v>0</v>
          </cell>
          <cell r="GJ1331">
            <v>0</v>
          </cell>
          <cell r="GK1331">
            <v>0</v>
          </cell>
          <cell r="GL1331">
            <v>0</v>
          </cell>
          <cell r="GM1331">
            <v>0</v>
          </cell>
          <cell r="GN1331">
            <v>0</v>
          </cell>
          <cell r="GO1331">
            <v>0</v>
          </cell>
          <cell r="GP1331">
            <v>0</v>
          </cell>
          <cell r="GQ1331">
            <v>0</v>
          </cell>
          <cell r="GR1331">
            <v>0</v>
          </cell>
          <cell r="GS1331">
            <v>0</v>
          </cell>
          <cell r="GT1331">
            <v>0</v>
          </cell>
          <cell r="GU1331">
            <v>0</v>
          </cell>
          <cell r="GV1331">
            <v>0</v>
          </cell>
          <cell r="GW1331">
            <v>0</v>
          </cell>
          <cell r="GX1331">
            <v>0</v>
          </cell>
          <cell r="GY1331">
            <v>0</v>
          </cell>
          <cell r="GZ1331">
            <v>0</v>
          </cell>
          <cell r="HA1331">
            <v>0</v>
          </cell>
          <cell r="HB1331">
            <v>0</v>
          </cell>
          <cell r="HC1331">
            <v>0</v>
          </cell>
          <cell r="HD1331">
            <v>0</v>
          </cell>
          <cell r="HE1331">
            <v>0</v>
          </cell>
          <cell r="HF1331">
            <v>0</v>
          </cell>
          <cell r="HG1331">
            <v>0</v>
          </cell>
          <cell r="HH1331">
            <v>0</v>
          </cell>
          <cell r="HI1331">
            <v>0</v>
          </cell>
          <cell r="HJ1331">
            <v>0</v>
          </cell>
          <cell r="HK1331">
            <v>0</v>
          </cell>
          <cell r="HL1331">
            <v>0</v>
          </cell>
          <cell r="HM1331">
            <v>0</v>
          </cell>
          <cell r="HN1331">
            <v>0</v>
          </cell>
          <cell r="HO1331">
            <v>0</v>
          </cell>
          <cell r="HP1331">
            <v>0</v>
          </cell>
          <cell r="HQ1331">
            <v>0</v>
          </cell>
          <cell r="HR1331">
            <v>0</v>
          </cell>
          <cell r="HS1331">
            <v>0</v>
          </cell>
          <cell r="HT1331">
            <v>0</v>
          </cell>
          <cell r="HU1331">
            <v>0</v>
          </cell>
          <cell r="HV1331">
            <v>0</v>
          </cell>
          <cell r="HW1331">
            <v>0</v>
          </cell>
          <cell r="HX1331">
            <v>0</v>
          </cell>
          <cell r="HY1331">
            <v>0</v>
          </cell>
          <cell r="HZ1331">
            <v>0</v>
          </cell>
          <cell r="IA1331">
            <v>0</v>
          </cell>
          <cell r="IB1331">
            <v>0</v>
          </cell>
          <cell r="IC1331">
            <v>0</v>
          </cell>
          <cell r="ID1331">
            <v>0</v>
          </cell>
          <cell r="IE1331">
            <v>0</v>
          </cell>
          <cell r="IF1331">
            <v>0</v>
          </cell>
          <cell r="IG1331">
            <v>0</v>
          </cell>
          <cell r="IH1331">
            <v>0</v>
          </cell>
          <cell r="II1331">
            <v>0</v>
          </cell>
          <cell r="IJ1331">
            <v>0</v>
          </cell>
          <cell r="IK1331">
            <v>0</v>
          </cell>
          <cell r="IL1331">
            <v>0</v>
          </cell>
          <cell r="IM1331">
            <v>0</v>
          </cell>
          <cell r="IN1331">
            <v>0</v>
          </cell>
          <cell r="IO1331">
            <v>0</v>
          </cell>
          <cell r="IP1331">
            <v>0</v>
          </cell>
          <cell r="IQ1331">
            <v>0</v>
          </cell>
          <cell r="IR1331">
            <v>0</v>
          </cell>
          <cell r="IS1331">
            <v>0</v>
          </cell>
          <cell r="IT1331">
            <v>0</v>
          </cell>
          <cell r="IU1331">
            <v>0</v>
          </cell>
          <cell r="IV1331">
            <v>0</v>
          </cell>
          <cell r="IW1331">
            <v>0</v>
          </cell>
          <cell r="IX1331">
            <v>0</v>
          </cell>
          <cell r="IY1331">
            <v>0</v>
          </cell>
          <cell r="IZ1331">
            <v>0</v>
          </cell>
          <cell r="JA1331">
            <v>0</v>
          </cell>
          <cell r="JB1331">
            <v>0</v>
          </cell>
          <cell r="JC1331">
            <v>0</v>
          </cell>
          <cell r="JD1331">
            <v>0</v>
          </cell>
          <cell r="JE1331">
            <v>0</v>
          </cell>
          <cell r="JF1331">
            <v>0</v>
          </cell>
          <cell r="JG1331">
            <v>0</v>
          </cell>
          <cell r="JH1331">
            <v>0</v>
          </cell>
          <cell r="JI1331">
            <v>0</v>
          </cell>
          <cell r="JJ1331">
            <v>0</v>
          </cell>
          <cell r="JK1331">
            <v>0</v>
          </cell>
          <cell r="JL1331">
            <v>0</v>
          </cell>
          <cell r="JM1331">
            <v>0</v>
          </cell>
          <cell r="JN1331">
            <v>0</v>
          </cell>
          <cell r="JO1331">
            <v>0</v>
          </cell>
          <cell r="JP1331">
            <v>0</v>
          </cell>
          <cell r="JQ1331">
            <v>0</v>
          </cell>
        </row>
        <row r="1332">
          <cell r="D1332" t="str">
            <v>HY_.EX.SOR._.ROG.Prospect 4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  <cell r="FA1332">
            <v>0</v>
          </cell>
          <cell r="FB1332">
            <v>0</v>
          </cell>
          <cell r="FC1332">
            <v>0</v>
          </cell>
          <cell r="FD1332">
            <v>0</v>
          </cell>
          <cell r="FE1332">
            <v>0</v>
          </cell>
          <cell r="FF1332">
            <v>0</v>
          </cell>
          <cell r="FG1332">
            <v>0</v>
          </cell>
          <cell r="FH1332">
            <v>0</v>
          </cell>
          <cell r="FI1332">
            <v>0</v>
          </cell>
          <cell r="FJ1332">
            <v>0</v>
          </cell>
          <cell r="FK1332">
            <v>0</v>
          </cell>
          <cell r="FL1332">
            <v>0</v>
          </cell>
          <cell r="FM1332">
            <v>0</v>
          </cell>
          <cell r="FN1332">
            <v>0</v>
          </cell>
          <cell r="FO1332">
            <v>0</v>
          </cell>
          <cell r="FP1332">
            <v>0</v>
          </cell>
          <cell r="FQ1332">
            <v>0</v>
          </cell>
          <cell r="FR1332">
            <v>0</v>
          </cell>
          <cell r="FS1332">
            <v>0</v>
          </cell>
          <cell r="FT1332">
            <v>0</v>
          </cell>
          <cell r="FU1332">
            <v>0</v>
          </cell>
          <cell r="FV1332">
            <v>0</v>
          </cell>
          <cell r="FW1332">
            <v>0</v>
          </cell>
          <cell r="FX1332">
            <v>0</v>
          </cell>
          <cell r="FY1332">
            <v>0</v>
          </cell>
          <cell r="FZ1332">
            <v>0</v>
          </cell>
          <cell r="GA1332">
            <v>0</v>
          </cell>
          <cell r="GB1332">
            <v>0</v>
          </cell>
          <cell r="GC1332">
            <v>0</v>
          </cell>
          <cell r="GD1332">
            <v>0</v>
          </cell>
          <cell r="GE1332">
            <v>0</v>
          </cell>
          <cell r="GF1332">
            <v>0</v>
          </cell>
          <cell r="GG1332">
            <v>0</v>
          </cell>
          <cell r="GH1332">
            <v>0</v>
          </cell>
          <cell r="GI1332">
            <v>0</v>
          </cell>
          <cell r="GJ1332">
            <v>0</v>
          </cell>
          <cell r="GK1332">
            <v>0</v>
          </cell>
          <cell r="GL1332">
            <v>0</v>
          </cell>
          <cell r="GM1332">
            <v>0</v>
          </cell>
          <cell r="GN1332">
            <v>0</v>
          </cell>
          <cell r="GO1332">
            <v>0</v>
          </cell>
          <cell r="GP1332">
            <v>0</v>
          </cell>
          <cell r="GQ1332">
            <v>0</v>
          </cell>
          <cell r="GR1332">
            <v>0</v>
          </cell>
          <cell r="GS1332">
            <v>0</v>
          </cell>
          <cell r="GT1332">
            <v>0</v>
          </cell>
          <cell r="GU1332">
            <v>0</v>
          </cell>
          <cell r="GV1332">
            <v>0</v>
          </cell>
          <cell r="GW1332">
            <v>0</v>
          </cell>
          <cell r="GX1332">
            <v>0</v>
          </cell>
          <cell r="GY1332">
            <v>0</v>
          </cell>
          <cell r="GZ1332">
            <v>0</v>
          </cell>
          <cell r="HA1332">
            <v>0</v>
          </cell>
          <cell r="HB1332">
            <v>0</v>
          </cell>
          <cell r="HC1332">
            <v>0</v>
          </cell>
          <cell r="HD1332">
            <v>0</v>
          </cell>
          <cell r="HE1332">
            <v>0</v>
          </cell>
          <cell r="HF1332">
            <v>0</v>
          </cell>
          <cell r="HG1332">
            <v>0</v>
          </cell>
          <cell r="HH1332">
            <v>0</v>
          </cell>
          <cell r="HI1332">
            <v>0</v>
          </cell>
          <cell r="HJ1332">
            <v>0</v>
          </cell>
          <cell r="HK1332">
            <v>0</v>
          </cell>
          <cell r="HL1332">
            <v>0</v>
          </cell>
          <cell r="HM1332">
            <v>0</v>
          </cell>
          <cell r="HN1332">
            <v>0</v>
          </cell>
          <cell r="HO1332">
            <v>0</v>
          </cell>
          <cell r="HP1332">
            <v>0</v>
          </cell>
          <cell r="HQ1332">
            <v>0</v>
          </cell>
          <cell r="HR1332">
            <v>0</v>
          </cell>
          <cell r="HS1332">
            <v>0</v>
          </cell>
          <cell r="HT1332">
            <v>0</v>
          </cell>
          <cell r="HU1332">
            <v>0</v>
          </cell>
          <cell r="HV1332">
            <v>0</v>
          </cell>
          <cell r="HW1332">
            <v>0</v>
          </cell>
          <cell r="HX1332">
            <v>0</v>
          </cell>
          <cell r="HY1332">
            <v>0</v>
          </cell>
          <cell r="HZ1332">
            <v>0</v>
          </cell>
          <cell r="IA1332">
            <v>0</v>
          </cell>
          <cell r="IB1332">
            <v>0</v>
          </cell>
          <cell r="IC1332">
            <v>0</v>
          </cell>
          <cell r="ID1332">
            <v>0</v>
          </cell>
          <cell r="IE1332">
            <v>0</v>
          </cell>
          <cell r="IF1332">
            <v>0</v>
          </cell>
          <cell r="IG1332">
            <v>0</v>
          </cell>
          <cell r="IH1332">
            <v>0</v>
          </cell>
          <cell r="II1332">
            <v>0</v>
          </cell>
          <cell r="IJ1332">
            <v>0</v>
          </cell>
          <cell r="IK1332">
            <v>0</v>
          </cell>
          <cell r="IL1332">
            <v>0</v>
          </cell>
          <cell r="IM1332">
            <v>0</v>
          </cell>
          <cell r="IN1332">
            <v>0</v>
          </cell>
          <cell r="IO1332">
            <v>0</v>
          </cell>
          <cell r="IP1332">
            <v>0</v>
          </cell>
          <cell r="IQ1332">
            <v>0</v>
          </cell>
          <cell r="IR1332">
            <v>0</v>
          </cell>
          <cell r="IS1332">
            <v>0</v>
          </cell>
          <cell r="IT1332">
            <v>0</v>
          </cell>
          <cell r="IU1332">
            <v>0</v>
          </cell>
          <cell r="IV1332">
            <v>0</v>
          </cell>
          <cell r="IW1332">
            <v>0</v>
          </cell>
          <cell r="IX1332">
            <v>0</v>
          </cell>
          <cell r="IY1332">
            <v>0</v>
          </cell>
          <cell r="IZ1332">
            <v>0</v>
          </cell>
          <cell r="JA1332">
            <v>0</v>
          </cell>
          <cell r="JB1332">
            <v>0</v>
          </cell>
          <cell r="JC1332">
            <v>0</v>
          </cell>
          <cell r="JD1332">
            <v>0</v>
          </cell>
          <cell r="JE1332">
            <v>0</v>
          </cell>
          <cell r="JF1332">
            <v>0</v>
          </cell>
          <cell r="JG1332">
            <v>0</v>
          </cell>
          <cell r="JH1332">
            <v>0</v>
          </cell>
          <cell r="JI1332">
            <v>0</v>
          </cell>
          <cell r="JJ1332">
            <v>0</v>
          </cell>
          <cell r="JK1332">
            <v>0</v>
          </cell>
          <cell r="JL1332">
            <v>0</v>
          </cell>
          <cell r="JM1332">
            <v>0</v>
          </cell>
          <cell r="JN1332">
            <v>0</v>
          </cell>
          <cell r="JO1332">
            <v>0</v>
          </cell>
          <cell r="JP1332">
            <v>0</v>
          </cell>
          <cell r="JQ1332">
            <v>0</v>
          </cell>
        </row>
        <row r="1333">
          <cell r="D1333" t="str">
            <v>HY_.EX.UID._.SME.Ashton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  <cell r="FA1333">
            <v>0</v>
          </cell>
          <cell r="FB1333">
            <v>0</v>
          </cell>
          <cell r="FC1333">
            <v>0</v>
          </cell>
          <cell r="FD1333">
            <v>0</v>
          </cell>
          <cell r="FE1333">
            <v>0</v>
          </cell>
          <cell r="FF1333">
            <v>0</v>
          </cell>
          <cell r="FG1333">
            <v>0</v>
          </cell>
          <cell r="FH1333">
            <v>0</v>
          </cell>
          <cell r="FI1333">
            <v>0</v>
          </cell>
          <cell r="FJ1333">
            <v>0</v>
          </cell>
          <cell r="FK1333">
            <v>0</v>
          </cell>
          <cell r="FL1333">
            <v>0</v>
          </cell>
          <cell r="FM1333">
            <v>0</v>
          </cell>
          <cell r="FN1333">
            <v>0</v>
          </cell>
          <cell r="FO1333">
            <v>0</v>
          </cell>
          <cell r="FP1333">
            <v>0</v>
          </cell>
          <cell r="FQ1333">
            <v>0</v>
          </cell>
          <cell r="FR1333">
            <v>0</v>
          </cell>
          <cell r="FS1333">
            <v>0</v>
          </cell>
          <cell r="FT1333">
            <v>0</v>
          </cell>
          <cell r="FU1333">
            <v>0</v>
          </cell>
          <cell r="FV1333">
            <v>0</v>
          </cell>
          <cell r="FW1333">
            <v>0</v>
          </cell>
          <cell r="FX1333">
            <v>0</v>
          </cell>
          <cell r="FY1333">
            <v>0</v>
          </cell>
          <cell r="FZ1333">
            <v>0</v>
          </cell>
          <cell r="GA1333">
            <v>0</v>
          </cell>
          <cell r="GB1333">
            <v>0</v>
          </cell>
          <cell r="GC1333">
            <v>0</v>
          </cell>
          <cell r="GD1333">
            <v>0</v>
          </cell>
          <cell r="GE1333">
            <v>0</v>
          </cell>
          <cell r="GF1333">
            <v>0</v>
          </cell>
          <cell r="GG1333">
            <v>0</v>
          </cell>
          <cell r="GH1333">
            <v>0</v>
          </cell>
          <cell r="GI1333">
            <v>0</v>
          </cell>
          <cell r="GJ1333">
            <v>0</v>
          </cell>
          <cell r="GK1333">
            <v>0</v>
          </cell>
          <cell r="GL1333">
            <v>0</v>
          </cell>
          <cell r="GM1333">
            <v>0</v>
          </cell>
          <cell r="GN1333">
            <v>0</v>
          </cell>
          <cell r="GO1333">
            <v>0</v>
          </cell>
          <cell r="GP1333">
            <v>0</v>
          </cell>
          <cell r="GQ1333">
            <v>0</v>
          </cell>
          <cell r="GR1333">
            <v>0</v>
          </cell>
          <cell r="GS1333">
            <v>0</v>
          </cell>
          <cell r="GT1333">
            <v>0</v>
          </cell>
          <cell r="GU1333">
            <v>0</v>
          </cell>
          <cell r="GV1333">
            <v>0</v>
          </cell>
          <cell r="GW1333">
            <v>0</v>
          </cell>
          <cell r="GX1333">
            <v>0</v>
          </cell>
          <cell r="GY1333">
            <v>0</v>
          </cell>
          <cell r="GZ1333">
            <v>0</v>
          </cell>
          <cell r="HA1333">
            <v>0</v>
          </cell>
          <cell r="HB1333">
            <v>0</v>
          </cell>
          <cell r="HC1333">
            <v>0</v>
          </cell>
          <cell r="HD1333">
            <v>0</v>
          </cell>
          <cell r="HE1333">
            <v>0</v>
          </cell>
          <cell r="HF1333">
            <v>0</v>
          </cell>
          <cell r="HG1333">
            <v>0</v>
          </cell>
          <cell r="HH1333">
            <v>0</v>
          </cell>
          <cell r="HI1333">
            <v>0</v>
          </cell>
          <cell r="HJ1333">
            <v>0</v>
          </cell>
          <cell r="HK1333">
            <v>0</v>
          </cell>
          <cell r="HL1333">
            <v>0</v>
          </cell>
          <cell r="HM1333">
            <v>0</v>
          </cell>
          <cell r="HN1333">
            <v>0</v>
          </cell>
          <cell r="HO1333">
            <v>0</v>
          </cell>
          <cell r="HP1333">
            <v>0</v>
          </cell>
          <cell r="HQ1333">
            <v>0</v>
          </cell>
          <cell r="HR1333">
            <v>0</v>
          </cell>
          <cell r="HS1333">
            <v>0</v>
          </cell>
          <cell r="HT1333">
            <v>0</v>
          </cell>
          <cell r="HU1333">
            <v>0</v>
          </cell>
          <cell r="HV1333">
            <v>0</v>
          </cell>
          <cell r="HW1333">
            <v>0</v>
          </cell>
          <cell r="HX1333">
            <v>0</v>
          </cell>
          <cell r="HY1333">
            <v>0</v>
          </cell>
          <cell r="HZ1333">
            <v>0</v>
          </cell>
          <cell r="IA1333">
            <v>0</v>
          </cell>
          <cell r="IB1333">
            <v>0</v>
          </cell>
          <cell r="IC1333">
            <v>0</v>
          </cell>
          <cell r="ID1333">
            <v>0</v>
          </cell>
          <cell r="IE1333">
            <v>0</v>
          </cell>
          <cell r="IF1333">
            <v>0</v>
          </cell>
          <cell r="IG1333">
            <v>0</v>
          </cell>
          <cell r="IH1333">
            <v>0</v>
          </cell>
          <cell r="II1333">
            <v>0</v>
          </cell>
          <cell r="IJ1333">
            <v>0</v>
          </cell>
          <cell r="IK1333">
            <v>0</v>
          </cell>
          <cell r="IL1333">
            <v>0</v>
          </cell>
          <cell r="IM1333">
            <v>0</v>
          </cell>
          <cell r="IN1333">
            <v>0</v>
          </cell>
          <cell r="IO1333">
            <v>0</v>
          </cell>
          <cell r="IP1333">
            <v>0</v>
          </cell>
          <cell r="IQ1333">
            <v>0</v>
          </cell>
          <cell r="IR1333">
            <v>0</v>
          </cell>
          <cell r="IS1333">
            <v>0</v>
          </cell>
          <cell r="IT1333">
            <v>0</v>
          </cell>
          <cell r="IU1333">
            <v>0</v>
          </cell>
          <cell r="IV1333">
            <v>0</v>
          </cell>
          <cell r="IW1333">
            <v>0</v>
          </cell>
          <cell r="IX1333">
            <v>0</v>
          </cell>
          <cell r="IY1333">
            <v>0</v>
          </cell>
          <cell r="IZ1333">
            <v>0</v>
          </cell>
          <cell r="JA1333">
            <v>0</v>
          </cell>
          <cell r="JB1333">
            <v>0</v>
          </cell>
          <cell r="JC1333">
            <v>0</v>
          </cell>
          <cell r="JD1333">
            <v>0</v>
          </cell>
          <cell r="JE1333">
            <v>0</v>
          </cell>
          <cell r="JF1333">
            <v>0</v>
          </cell>
          <cell r="JG1333">
            <v>0</v>
          </cell>
          <cell r="JH1333">
            <v>0</v>
          </cell>
          <cell r="JI1333">
            <v>0</v>
          </cell>
          <cell r="JJ1333">
            <v>0</v>
          </cell>
          <cell r="JK1333">
            <v>0</v>
          </cell>
          <cell r="JL1333">
            <v>0</v>
          </cell>
          <cell r="JM1333">
            <v>0</v>
          </cell>
          <cell r="JN1333">
            <v>0</v>
          </cell>
          <cell r="JO1333">
            <v>0</v>
          </cell>
          <cell r="JP1333">
            <v>0</v>
          </cell>
          <cell r="JQ1333">
            <v>0</v>
          </cell>
        </row>
        <row r="1334">
          <cell r="D1334" t="str">
            <v>HY_.EX.UID._.SME.Last_Chance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  <cell r="FA1334">
            <v>0</v>
          </cell>
          <cell r="FB1334">
            <v>0</v>
          </cell>
          <cell r="FC1334">
            <v>0</v>
          </cell>
          <cell r="FD1334">
            <v>0</v>
          </cell>
          <cell r="FE1334">
            <v>0</v>
          </cell>
          <cell r="FF1334">
            <v>0</v>
          </cell>
          <cell r="FG1334">
            <v>0</v>
          </cell>
          <cell r="FH1334">
            <v>0</v>
          </cell>
          <cell r="FI1334">
            <v>0</v>
          </cell>
          <cell r="FJ1334">
            <v>0</v>
          </cell>
          <cell r="FK1334">
            <v>0</v>
          </cell>
          <cell r="FL1334">
            <v>0</v>
          </cell>
          <cell r="FM1334">
            <v>0</v>
          </cell>
          <cell r="FN1334">
            <v>0</v>
          </cell>
          <cell r="FO1334">
            <v>0</v>
          </cell>
          <cell r="FP1334">
            <v>0</v>
          </cell>
          <cell r="FQ1334">
            <v>0</v>
          </cell>
          <cell r="FR1334">
            <v>0</v>
          </cell>
          <cell r="FS1334">
            <v>0</v>
          </cell>
          <cell r="FT1334">
            <v>0</v>
          </cell>
          <cell r="FU1334">
            <v>0</v>
          </cell>
          <cell r="FV1334">
            <v>0</v>
          </cell>
          <cell r="FW1334">
            <v>0</v>
          </cell>
          <cell r="FX1334">
            <v>0</v>
          </cell>
          <cell r="FY1334">
            <v>0</v>
          </cell>
          <cell r="FZ1334">
            <v>0</v>
          </cell>
          <cell r="GA1334">
            <v>0</v>
          </cell>
          <cell r="GB1334">
            <v>0</v>
          </cell>
          <cell r="GC1334">
            <v>0</v>
          </cell>
          <cell r="GD1334">
            <v>0</v>
          </cell>
          <cell r="GE1334">
            <v>0</v>
          </cell>
          <cell r="GF1334">
            <v>0</v>
          </cell>
          <cell r="GG1334">
            <v>0</v>
          </cell>
          <cell r="GH1334">
            <v>0</v>
          </cell>
          <cell r="GI1334">
            <v>0</v>
          </cell>
          <cell r="GJ1334">
            <v>0</v>
          </cell>
          <cell r="GK1334">
            <v>0</v>
          </cell>
          <cell r="GL1334">
            <v>0</v>
          </cell>
          <cell r="GM1334">
            <v>0</v>
          </cell>
          <cell r="GN1334">
            <v>0</v>
          </cell>
          <cell r="GO1334">
            <v>0</v>
          </cell>
          <cell r="GP1334">
            <v>0</v>
          </cell>
          <cell r="GQ1334">
            <v>0</v>
          </cell>
          <cell r="GR1334">
            <v>0</v>
          </cell>
          <cell r="GS1334">
            <v>0</v>
          </cell>
          <cell r="GT1334">
            <v>0</v>
          </cell>
          <cell r="GU1334">
            <v>0</v>
          </cell>
          <cell r="GV1334">
            <v>0</v>
          </cell>
          <cell r="GW1334">
            <v>0</v>
          </cell>
          <cell r="GX1334">
            <v>0</v>
          </cell>
          <cell r="GY1334">
            <v>0</v>
          </cell>
          <cell r="GZ1334">
            <v>0</v>
          </cell>
          <cell r="HA1334">
            <v>0</v>
          </cell>
          <cell r="HB1334">
            <v>0</v>
          </cell>
          <cell r="HC1334">
            <v>0</v>
          </cell>
          <cell r="HD1334">
            <v>0</v>
          </cell>
          <cell r="HE1334">
            <v>0</v>
          </cell>
          <cell r="HF1334">
            <v>0</v>
          </cell>
          <cell r="HG1334">
            <v>0</v>
          </cell>
          <cell r="HH1334">
            <v>0</v>
          </cell>
          <cell r="HI1334">
            <v>0</v>
          </cell>
          <cell r="HJ1334">
            <v>0</v>
          </cell>
          <cell r="HK1334">
            <v>0</v>
          </cell>
          <cell r="HL1334">
            <v>0</v>
          </cell>
          <cell r="HM1334">
            <v>0</v>
          </cell>
          <cell r="HN1334">
            <v>0</v>
          </cell>
          <cell r="HO1334">
            <v>0</v>
          </cell>
          <cell r="HP1334">
            <v>0</v>
          </cell>
          <cell r="HQ1334">
            <v>0</v>
          </cell>
          <cell r="HR1334">
            <v>0</v>
          </cell>
          <cell r="HS1334">
            <v>0</v>
          </cell>
          <cell r="HT1334">
            <v>0</v>
          </cell>
          <cell r="HU1334">
            <v>0</v>
          </cell>
          <cell r="HV1334">
            <v>0</v>
          </cell>
          <cell r="HW1334">
            <v>0</v>
          </cell>
          <cell r="HX1334">
            <v>0</v>
          </cell>
          <cell r="HY1334">
            <v>0</v>
          </cell>
          <cell r="HZ1334">
            <v>0</v>
          </cell>
          <cell r="IA1334">
            <v>0</v>
          </cell>
          <cell r="IB1334">
            <v>0</v>
          </cell>
          <cell r="IC1334">
            <v>0</v>
          </cell>
          <cell r="ID1334">
            <v>0</v>
          </cell>
          <cell r="IE1334">
            <v>0</v>
          </cell>
          <cell r="IF1334">
            <v>0</v>
          </cell>
          <cell r="IG1334">
            <v>0</v>
          </cell>
          <cell r="IH1334">
            <v>0</v>
          </cell>
          <cell r="II1334">
            <v>0</v>
          </cell>
          <cell r="IJ1334">
            <v>0</v>
          </cell>
          <cell r="IK1334">
            <v>0</v>
          </cell>
          <cell r="IL1334">
            <v>0</v>
          </cell>
          <cell r="IM1334">
            <v>0</v>
          </cell>
          <cell r="IN1334">
            <v>0</v>
          </cell>
          <cell r="IO1334">
            <v>0</v>
          </cell>
          <cell r="IP1334">
            <v>0</v>
          </cell>
          <cell r="IQ1334">
            <v>0</v>
          </cell>
          <cell r="IR1334">
            <v>0</v>
          </cell>
          <cell r="IS1334">
            <v>0</v>
          </cell>
          <cell r="IT1334">
            <v>0</v>
          </cell>
          <cell r="IU1334">
            <v>0</v>
          </cell>
          <cell r="IV1334">
            <v>0</v>
          </cell>
          <cell r="IW1334">
            <v>0</v>
          </cell>
          <cell r="IX1334">
            <v>0</v>
          </cell>
          <cell r="IY1334">
            <v>0</v>
          </cell>
          <cell r="IZ1334">
            <v>0</v>
          </cell>
          <cell r="JA1334">
            <v>0</v>
          </cell>
          <cell r="JB1334">
            <v>0</v>
          </cell>
          <cell r="JC1334">
            <v>0</v>
          </cell>
          <cell r="JD1334">
            <v>0</v>
          </cell>
          <cell r="JE1334">
            <v>0</v>
          </cell>
          <cell r="JF1334">
            <v>0</v>
          </cell>
          <cell r="JG1334">
            <v>0</v>
          </cell>
          <cell r="JH1334">
            <v>0</v>
          </cell>
          <cell r="JI1334">
            <v>0</v>
          </cell>
          <cell r="JJ1334">
            <v>0</v>
          </cell>
          <cell r="JK1334">
            <v>0</v>
          </cell>
          <cell r="JL1334">
            <v>0</v>
          </cell>
          <cell r="JM1334">
            <v>0</v>
          </cell>
          <cell r="JN1334">
            <v>0</v>
          </cell>
          <cell r="JO1334">
            <v>0</v>
          </cell>
          <cell r="JP1334">
            <v>0</v>
          </cell>
          <cell r="JQ1334">
            <v>0</v>
          </cell>
        </row>
        <row r="1335">
          <cell r="D1335" t="str">
            <v>HY_.EX.UID._.SME.Paris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  <cell r="FA1335">
            <v>0</v>
          </cell>
          <cell r="FB1335">
            <v>0</v>
          </cell>
          <cell r="FC1335">
            <v>0</v>
          </cell>
          <cell r="FD1335">
            <v>0</v>
          </cell>
          <cell r="FE1335">
            <v>0</v>
          </cell>
          <cell r="FF1335">
            <v>0</v>
          </cell>
          <cell r="FG1335">
            <v>0</v>
          </cell>
          <cell r="FH1335">
            <v>0</v>
          </cell>
          <cell r="FI1335">
            <v>0</v>
          </cell>
          <cell r="FJ1335">
            <v>0</v>
          </cell>
          <cell r="FK1335">
            <v>0</v>
          </cell>
          <cell r="FL1335">
            <v>0</v>
          </cell>
          <cell r="FM1335">
            <v>0</v>
          </cell>
          <cell r="FN1335">
            <v>0</v>
          </cell>
          <cell r="FO1335">
            <v>0</v>
          </cell>
          <cell r="FP1335">
            <v>0</v>
          </cell>
          <cell r="FQ1335">
            <v>0</v>
          </cell>
          <cell r="FR1335">
            <v>0</v>
          </cell>
          <cell r="FS1335">
            <v>0</v>
          </cell>
          <cell r="FT1335">
            <v>0</v>
          </cell>
          <cell r="FU1335">
            <v>0</v>
          </cell>
          <cell r="FV1335">
            <v>0</v>
          </cell>
          <cell r="FW1335">
            <v>0</v>
          </cell>
          <cell r="FX1335">
            <v>0</v>
          </cell>
          <cell r="FY1335">
            <v>0</v>
          </cell>
          <cell r="FZ1335">
            <v>0</v>
          </cell>
          <cell r="GA1335">
            <v>0</v>
          </cell>
          <cell r="GB1335">
            <v>0</v>
          </cell>
          <cell r="GC1335">
            <v>0</v>
          </cell>
          <cell r="GD1335">
            <v>0</v>
          </cell>
          <cell r="GE1335">
            <v>0</v>
          </cell>
          <cell r="GF1335">
            <v>0</v>
          </cell>
          <cell r="GG1335">
            <v>0</v>
          </cell>
          <cell r="GH1335">
            <v>0</v>
          </cell>
          <cell r="GI1335">
            <v>0</v>
          </cell>
          <cell r="GJ1335">
            <v>0</v>
          </cell>
          <cell r="GK1335">
            <v>0</v>
          </cell>
          <cell r="GL1335">
            <v>0</v>
          </cell>
          <cell r="GM1335">
            <v>0</v>
          </cell>
          <cell r="GN1335">
            <v>0</v>
          </cell>
          <cell r="GO1335">
            <v>0</v>
          </cell>
          <cell r="GP1335">
            <v>0</v>
          </cell>
          <cell r="GQ1335">
            <v>0</v>
          </cell>
          <cell r="GR1335">
            <v>0</v>
          </cell>
          <cell r="GS1335">
            <v>0</v>
          </cell>
          <cell r="GT1335">
            <v>0</v>
          </cell>
          <cell r="GU1335">
            <v>0</v>
          </cell>
          <cell r="GV1335">
            <v>0</v>
          </cell>
          <cell r="GW1335">
            <v>0</v>
          </cell>
          <cell r="GX1335">
            <v>0</v>
          </cell>
          <cell r="GY1335">
            <v>0</v>
          </cell>
          <cell r="GZ1335">
            <v>0</v>
          </cell>
          <cell r="HA1335">
            <v>0</v>
          </cell>
          <cell r="HB1335">
            <v>0</v>
          </cell>
          <cell r="HC1335">
            <v>0</v>
          </cell>
          <cell r="HD1335">
            <v>0</v>
          </cell>
          <cell r="HE1335">
            <v>0</v>
          </cell>
          <cell r="HF1335">
            <v>0</v>
          </cell>
          <cell r="HG1335">
            <v>0</v>
          </cell>
          <cell r="HH1335">
            <v>0</v>
          </cell>
          <cell r="HI1335">
            <v>0</v>
          </cell>
          <cell r="HJ1335">
            <v>0</v>
          </cell>
          <cell r="HK1335">
            <v>0</v>
          </cell>
          <cell r="HL1335">
            <v>0</v>
          </cell>
          <cell r="HM1335">
            <v>0</v>
          </cell>
          <cell r="HN1335">
            <v>0</v>
          </cell>
          <cell r="HO1335">
            <v>0</v>
          </cell>
          <cell r="HP1335">
            <v>0</v>
          </cell>
          <cell r="HQ1335">
            <v>0</v>
          </cell>
          <cell r="HR1335">
            <v>0</v>
          </cell>
          <cell r="HS1335">
            <v>0</v>
          </cell>
          <cell r="HT1335">
            <v>0</v>
          </cell>
          <cell r="HU1335">
            <v>0</v>
          </cell>
          <cell r="HV1335">
            <v>0</v>
          </cell>
          <cell r="HW1335">
            <v>0</v>
          </cell>
          <cell r="HX1335">
            <v>0</v>
          </cell>
          <cell r="HY1335">
            <v>0</v>
          </cell>
          <cell r="HZ1335">
            <v>0</v>
          </cell>
          <cell r="IA1335">
            <v>0</v>
          </cell>
          <cell r="IB1335">
            <v>0</v>
          </cell>
          <cell r="IC1335">
            <v>0</v>
          </cell>
          <cell r="ID1335">
            <v>0</v>
          </cell>
          <cell r="IE1335">
            <v>0</v>
          </cell>
          <cell r="IF1335">
            <v>0</v>
          </cell>
          <cell r="IG1335">
            <v>0</v>
          </cell>
          <cell r="IH1335">
            <v>0</v>
          </cell>
          <cell r="II1335">
            <v>0</v>
          </cell>
          <cell r="IJ1335">
            <v>0</v>
          </cell>
          <cell r="IK1335">
            <v>0</v>
          </cell>
          <cell r="IL1335">
            <v>0</v>
          </cell>
          <cell r="IM1335">
            <v>0</v>
          </cell>
          <cell r="IN1335">
            <v>0</v>
          </cell>
          <cell r="IO1335">
            <v>0</v>
          </cell>
          <cell r="IP1335">
            <v>0</v>
          </cell>
          <cell r="IQ1335">
            <v>0</v>
          </cell>
          <cell r="IR1335">
            <v>0</v>
          </cell>
          <cell r="IS1335">
            <v>0</v>
          </cell>
          <cell r="IT1335">
            <v>0</v>
          </cell>
          <cell r="IU1335">
            <v>0</v>
          </cell>
          <cell r="IV1335">
            <v>0</v>
          </cell>
          <cell r="IW1335">
            <v>0</v>
          </cell>
          <cell r="IX1335">
            <v>0</v>
          </cell>
          <cell r="IY1335">
            <v>0</v>
          </cell>
          <cell r="IZ1335">
            <v>0</v>
          </cell>
          <cell r="JA1335">
            <v>0</v>
          </cell>
          <cell r="JB1335">
            <v>0</v>
          </cell>
          <cell r="JC1335">
            <v>0</v>
          </cell>
          <cell r="JD1335">
            <v>0</v>
          </cell>
          <cell r="JE1335">
            <v>0</v>
          </cell>
          <cell r="JF1335">
            <v>0</v>
          </cell>
          <cell r="JG1335">
            <v>0</v>
          </cell>
          <cell r="JH1335">
            <v>0</v>
          </cell>
          <cell r="JI1335">
            <v>0</v>
          </cell>
          <cell r="JJ1335">
            <v>0</v>
          </cell>
          <cell r="JK1335">
            <v>0</v>
          </cell>
          <cell r="JL1335">
            <v>0</v>
          </cell>
          <cell r="JM1335">
            <v>0</v>
          </cell>
          <cell r="JN1335">
            <v>0</v>
          </cell>
          <cell r="JO1335">
            <v>0</v>
          </cell>
          <cell r="JP1335">
            <v>0</v>
          </cell>
          <cell r="JQ1335">
            <v>0</v>
          </cell>
        </row>
        <row r="1336">
          <cell r="D1336" t="str">
            <v>HY_.EX.UTN._.BER.Cutler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  <cell r="FA1336">
            <v>0</v>
          </cell>
          <cell r="FB1336">
            <v>0</v>
          </cell>
          <cell r="FC1336">
            <v>0</v>
          </cell>
          <cell r="FD1336">
            <v>0</v>
          </cell>
          <cell r="FE1336">
            <v>0</v>
          </cell>
          <cell r="FF1336">
            <v>0</v>
          </cell>
          <cell r="FG1336">
            <v>0</v>
          </cell>
          <cell r="FH1336">
            <v>0</v>
          </cell>
          <cell r="FI1336">
            <v>0</v>
          </cell>
          <cell r="FJ1336">
            <v>0</v>
          </cell>
          <cell r="FK1336">
            <v>0</v>
          </cell>
          <cell r="FL1336">
            <v>0</v>
          </cell>
          <cell r="FM1336">
            <v>0</v>
          </cell>
          <cell r="FN1336">
            <v>0</v>
          </cell>
          <cell r="FO1336">
            <v>0</v>
          </cell>
          <cell r="FP1336">
            <v>0</v>
          </cell>
          <cell r="FQ1336">
            <v>0</v>
          </cell>
          <cell r="FR1336">
            <v>0</v>
          </cell>
          <cell r="FS1336">
            <v>0</v>
          </cell>
          <cell r="FT1336">
            <v>0</v>
          </cell>
          <cell r="FU1336">
            <v>0</v>
          </cell>
          <cell r="FV1336">
            <v>0</v>
          </cell>
          <cell r="FW1336">
            <v>0</v>
          </cell>
          <cell r="FX1336">
            <v>0</v>
          </cell>
          <cell r="FY1336">
            <v>0</v>
          </cell>
          <cell r="FZ1336">
            <v>0</v>
          </cell>
          <cell r="GA1336">
            <v>0</v>
          </cell>
          <cell r="GB1336">
            <v>0</v>
          </cell>
          <cell r="GC1336">
            <v>0</v>
          </cell>
          <cell r="GD1336">
            <v>0</v>
          </cell>
          <cell r="GE1336">
            <v>0</v>
          </cell>
          <cell r="GF1336">
            <v>0</v>
          </cell>
          <cell r="GG1336">
            <v>0</v>
          </cell>
          <cell r="GH1336">
            <v>0</v>
          </cell>
          <cell r="GI1336">
            <v>0</v>
          </cell>
          <cell r="GJ1336">
            <v>0</v>
          </cell>
          <cell r="GK1336">
            <v>0</v>
          </cell>
          <cell r="GL1336">
            <v>0</v>
          </cell>
          <cell r="GM1336">
            <v>0</v>
          </cell>
          <cell r="GN1336">
            <v>0</v>
          </cell>
          <cell r="GO1336">
            <v>0</v>
          </cell>
          <cell r="GP1336">
            <v>0</v>
          </cell>
          <cell r="GQ1336">
            <v>0</v>
          </cell>
          <cell r="GR1336">
            <v>0</v>
          </cell>
          <cell r="GS1336">
            <v>0</v>
          </cell>
          <cell r="GT1336">
            <v>0</v>
          </cell>
          <cell r="GU1336">
            <v>0</v>
          </cell>
          <cell r="GV1336">
            <v>0</v>
          </cell>
          <cell r="GW1336">
            <v>0</v>
          </cell>
          <cell r="GX1336">
            <v>0</v>
          </cell>
          <cell r="GY1336">
            <v>0</v>
          </cell>
          <cell r="GZ1336">
            <v>0</v>
          </cell>
          <cell r="HA1336">
            <v>0</v>
          </cell>
          <cell r="HB1336">
            <v>0</v>
          </cell>
          <cell r="HC1336">
            <v>0</v>
          </cell>
          <cell r="HD1336">
            <v>0</v>
          </cell>
          <cell r="HE1336">
            <v>0</v>
          </cell>
          <cell r="HF1336">
            <v>0</v>
          </cell>
          <cell r="HG1336">
            <v>0</v>
          </cell>
          <cell r="HH1336">
            <v>0</v>
          </cell>
          <cell r="HI1336">
            <v>0</v>
          </cell>
          <cell r="HJ1336">
            <v>0</v>
          </cell>
          <cell r="HK1336">
            <v>0</v>
          </cell>
          <cell r="HL1336">
            <v>0</v>
          </cell>
          <cell r="HM1336">
            <v>0</v>
          </cell>
          <cell r="HN1336">
            <v>0</v>
          </cell>
          <cell r="HO1336">
            <v>0</v>
          </cell>
          <cell r="HP1336">
            <v>0</v>
          </cell>
          <cell r="HQ1336">
            <v>0</v>
          </cell>
          <cell r="HR1336">
            <v>0</v>
          </cell>
          <cell r="HS1336">
            <v>0</v>
          </cell>
          <cell r="HT1336">
            <v>0</v>
          </cell>
          <cell r="HU1336">
            <v>0</v>
          </cell>
          <cell r="HV1336">
            <v>0</v>
          </cell>
          <cell r="HW1336">
            <v>0</v>
          </cell>
          <cell r="HX1336">
            <v>0</v>
          </cell>
          <cell r="HY1336">
            <v>0</v>
          </cell>
          <cell r="HZ1336">
            <v>0</v>
          </cell>
          <cell r="IA1336">
            <v>0</v>
          </cell>
          <cell r="IB1336">
            <v>0</v>
          </cell>
          <cell r="IC1336">
            <v>0</v>
          </cell>
          <cell r="ID1336">
            <v>0</v>
          </cell>
          <cell r="IE1336">
            <v>0</v>
          </cell>
          <cell r="IF1336">
            <v>0</v>
          </cell>
          <cell r="IG1336">
            <v>0</v>
          </cell>
          <cell r="IH1336">
            <v>0</v>
          </cell>
          <cell r="II1336">
            <v>0</v>
          </cell>
          <cell r="IJ1336">
            <v>0</v>
          </cell>
          <cell r="IK1336">
            <v>0</v>
          </cell>
          <cell r="IL1336">
            <v>0</v>
          </cell>
          <cell r="IM1336">
            <v>0</v>
          </cell>
          <cell r="IN1336">
            <v>0</v>
          </cell>
          <cell r="IO1336">
            <v>0</v>
          </cell>
          <cell r="IP1336">
            <v>0</v>
          </cell>
          <cell r="IQ1336">
            <v>0</v>
          </cell>
          <cell r="IR1336">
            <v>0</v>
          </cell>
          <cell r="IS1336">
            <v>0</v>
          </cell>
          <cell r="IT1336">
            <v>0</v>
          </cell>
          <cell r="IU1336">
            <v>0</v>
          </cell>
          <cell r="IV1336">
            <v>0</v>
          </cell>
          <cell r="IW1336">
            <v>0</v>
          </cell>
          <cell r="IX1336">
            <v>0</v>
          </cell>
          <cell r="IY1336">
            <v>0</v>
          </cell>
          <cell r="IZ1336">
            <v>0</v>
          </cell>
          <cell r="JA1336">
            <v>0</v>
          </cell>
          <cell r="JB1336">
            <v>0</v>
          </cell>
          <cell r="JC1336">
            <v>0</v>
          </cell>
          <cell r="JD1336">
            <v>0</v>
          </cell>
          <cell r="JE1336">
            <v>0</v>
          </cell>
          <cell r="JF1336">
            <v>0</v>
          </cell>
          <cell r="JG1336">
            <v>0</v>
          </cell>
          <cell r="JH1336">
            <v>0</v>
          </cell>
          <cell r="JI1336">
            <v>0</v>
          </cell>
          <cell r="JJ1336">
            <v>0</v>
          </cell>
          <cell r="JK1336">
            <v>0</v>
          </cell>
          <cell r="JL1336">
            <v>0</v>
          </cell>
          <cell r="JM1336">
            <v>0</v>
          </cell>
          <cell r="JN1336">
            <v>0</v>
          </cell>
          <cell r="JO1336">
            <v>0</v>
          </cell>
          <cell r="JP1336">
            <v>0</v>
          </cell>
          <cell r="JQ1336">
            <v>0</v>
          </cell>
        </row>
        <row r="1337">
          <cell r="D1337" t="str">
            <v>HY_.EX.UTN._.BER.Grace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  <cell r="FA1337">
            <v>0</v>
          </cell>
          <cell r="FB1337">
            <v>0</v>
          </cell>
          <cell r="FC1337">
            <v>0</v>
          </cell>
          <cell r="FD1337">
            <v>0</v>
          </cell>
          <cell r="FE1337">
            <v>0</v>
          </cell>
          <cell r="FF1337">
            <v>0</v>
          </cell>
          <cell r="FG1337">
            <v>0</v>
          </cell>
          <cell r="FH1337">
            <v>0</v>
          </cell>
          <cell r="FI1337">
            <v>0</v>
          </cell>
          <cell r="FJ1337">
            <v>0</v>
          </cell>
          <cell r="FK1337">
            <v>0</v>
          </cell>
          <cell r="FL1337">
            <v>0</v>
          </cell>
          <cell r="FM1337">
            <v>0</v>
          </cell>
          <cell r="FN1337">
            <v>0</v>
          </cell>
          <cell r="FO1337">
            <v>0</v>
          </cell>
          <cell r="FP1337">
            <v>0</v>
          </cell>
          <cell r="FQ1337">
            <v>0</v>
          </cell>
          <cell r="FR1337">
            <v>0</v>
          </cell>
          <cell r="FS1337">
            <v>0</v>
          </cell>
          <cell r="FT1337">
            <v>0</v>
          </cell>
          <cell r="FU1337">
            <v>0</v>
          </cell>
          <cell r="FV1337">
            <v>0</v>
          </cell>
          <cell r="FW1337">
            <v>0</v>
          </cell>
          <cell r="FX1337">
            <v>0</v>
          </cell>
          <cell r="FY1337">
            <v>0</v>
          </cell>
          <cell r="FZ1337">
            <v>0</v>
          </cell>
          <cell r="GA1337">
            <v>0</v>
          </cell>
          <cell r="GB1337">
            <v>0</v>
          </cell>
          <cell r="GC1337">
            <v>0</v>
          </cell>
          <cell r="GD1337">
            <v>0</v>
          </cell>
          <cell r="GE1337">
            <v>0</v>
          </cell>
          <cell r="GF1337">
            <v>0</v>
          </cell>
          <cell r="GG1337">
            <v>0</v>
          </cell>
          <cell r="GH1337">
            <v>0</v>
          </cell>
          <cell r="GI1337">
            <v>0</v>
          </cell>
          <cell r="GJ1337">
            <v>0</v>
          </cell>
          <cell r="GK1337">
            <v>0</v>
          </cell>
          <cell r="GL1337">
            <v>0</v>
          </cell>
          <cell r="GM1337">
            <v>0</v>
          </cell>
          <cell r="GN1337">
            <v>0</v>
          </cell>
          <cell r="GO1337">
            <v>0</v>
          </cell>
          <cell r="GP1337">
            <v>0</v>
          </cell>
          <cell r="GQ1337">
            <v>0</v>
          </cell>
          <cell r="GR1337">
            <v>0</v>
          </cell>
          <cell r="GS1337">
            <v>0</v>
          </cell>
          <cell r="GT1337">
            <v>0</v>
          </cell>
          <cell r="GU1337">
            <v>0</v>
          </cell>
          <cell r="GV1337">
            <v>0</v>
          </cell>
          <cell r="GW1337">
            <v>0</v>
          </cell>
          <cell r="GX1337">
            <v>0</v>
          </cell>
          <cell r="GY1337">
            <v>0</v>
          </cell>
          <cell r="GZ1337">
            <v>0</v>
          </cell>
          <cell r="HA1337">
            <v>0</v>
          </cell>
          <cell r="HB1337">
            <v>0</v>
          </cell>
          <cell r="HC1337">
            <v>0</v>
          </cell>
          <cell r="HD1337">
            <v>0</v>
          </cell>
          <cell r="HE1337">
            <v>0</v>
          </cell>
          <cell r="HF1337">
            <v>0</v>
          </cell>
          <cell r="HG1337">
            <v>0</v>
          </cell>
          <cell r="HH1337">
            <v>0</v>
          </cell>
          <cell r="HI1337">
            <v>0</v>
          </cell>
          <cell r="HJ1337">
            <v>0</v>
          </cell>
          <cell r="HK1337">
            <v>0</v>
          </cell>
          <cell r="HL1337">
            <v>0</v>
          </cell>
          <cell r="HM1337">
            <v>0</v>
          </cell>
          <cell r="HN1337">
            <v>0</v>
          </cell>
          <cell r="HO1337">
            <v>0</v>
          </cell>
          <cell r="HP1337">
            <v>0</v>
          </cell>
          <cell r="HQ1337">
            <v>0</v>
          </cell>
          <cell r="HR1337">
            <v>0</v>
          </cell>
          <cell r="HS1337">
            <v>0</v>
          </cell>
          <cell r="HT1337">
            <v>0</v>
          </cell>
          <cell r="HU1337">
            <v>0</v>
          </cell>
          <cell r="HV1337">
            <v>0</v>
          </cell>
          <cell r="HW1337">
            <v>0</v>
          </cell>
          <cell r="HX1337">
            <v>0</v>
          </cell>
          <cell r="HY1337">
            <v>0</v>
          </cell>
          <cell r="HZ1337">
            <v>0</v>
          </cell>
          <cell r="IA1337">
            <v>0</v>
          </cell>
          <cell r="IB1337">
            <v>0</v>
          </cell>
          <cell r="IC1337">
            <v>0</v>
          </cell>
          <cell r="ID1337">
            <v>0</v>
          </cell>
          <cell r="IE1337">
            <v>0</v>
          </cell>
          <cell r="IF1337">
            <v>0</v>
          </cell>
          <cell r="IG1337">
            <v>0</v>
          </cell>
          <cell r="IH1337">
            <v>0</v>
          </cell>
          <cell r="II1337">
            <v>0</v>
          </cell>
          <cell r="IJ1337">
            <v>0</v>
          </cell>
          <cell r="IK1337">
            <v>0</v>
          </cell>
          <cell r="IL1337">
            <v>0</v>
          </cell>
          <cell r="IM1337">
            <v>0</v>
          </cell>
          <cell r="IN1337">
            <v>0</v>
          </cell>
          <cell r="IO1337">
            <v>0</v>
          </cell>
          <cell r="IP1337">
            <v>0</v>
          </cell>
          <cell r="IQ1337">
            <v>0</v>
          </cell>
          <cell r="IR1337">
            <v>0</v>
          </cell>
          <cell r="IS1337">
            <v>0</v>
          </cell>
          <cell r="IT1337">
            <v>0</v>
          </cell>
          <cell r="IU1337">
            <v>0</v>
          </cell>
          <cell r="IV1337">
            <v>0</v>
          </cell>
          <cell r="IW1337">
            <v>0</v>
          </cell>
          <cell r="IX1337">
            <v>0</v>
          </cell>
          <cell r="IY1337">
            <v>0</v>
          </cell>
          <cell r="IZ1337">
            <v>0</v>
          </cell>
          <cell r="JA1337">
            <v>0</v>
          </cell>
          <cell r="JB1337">
            <v>0</v>
          </cell>
          <cell r="JC1337">
            <v>0</v>
          </cell>
          <cell r="JD1337">
            <v>0</v>
          </cell>
          <cell r="JE1337">
            <v>0</v>
          </cell>
          <cell r="JF1337">
            <v>0</v>
          </cell>
          <cell r="JG1337">
            <v>0</v>
          </cell>
          <cell r="JH1337">
            <v>0</v>
          </cell>
          <cell r="JI1337">
            <v>0</v>
          </cell>
          <cell r="JJ1337">
            <v>0</v>
          </cell>
          <cell r="JK1337">
            <v>0</v>
          </cell>
          <cell r="JL1337">
            <v>0</v>
          </cell>
          <cell r="JM1337">
            <v>0</v>
          </cell>
          <cell r="JN1337">
            <v>0</v>
          </cell>
          <cell r="JO1337">
            <v>0</v>
          </cell>
          <cell r="JP1337">
            <v>0</v>
          </cell>
          <cell r="JQ1337">
            <v>0</v>
          </cell>
        </row>
        <row r="1338">
          <cell r="D1338" t="str">
            <v>HY_.EX.UTN._.BER.Lifton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  <cell r="FA1338">
            <v>0</v>
          </cell>
          <cell r="FB1338">
            <v>0</v>
          </cell>
          <cell r="FC1338">
            <v>0</v>
          </cell>
          <cell r="FD1338">
            <v>0</v>
          </cell>
          <cell r="FE1338">
            <v>0</v>
          </cell>
          <cell r="FF1338">
            <v>0</v>
          </cell>
          <cell r="FG1338">
            <v>0</v>
          </cell>
          <cell r="FH1338">
            <v>0</v>
          </cell>
          <cell r="FI1338">
            <v>0</v>
          </cell>
          <cell r="FJ1338">
            <v>0</v>
          </cell>
          <cell r="FK1338">
            <v>0</v>
          </cell>
          <cell r="FL1338">
            <v>0</v>
          </cell>
          <cell r="FM1338">
            <v>0</v>
          </cell>
          <cell r="FN1338">
            <v>0</v>
          </cell>
          <cell r="FO1338">
            <v>0</v>
          </cell>
          <cell r="FP1338">
            <v>0</v>
          </cell>
          <cell r="FQ1338">
            <v>0</v>
          </cell>
          <cell r="FR1338">
            <v>0</v>
          </cell>
          <cell r="FS1338">
            <v>0</v>
          </cell>
          <cell r="FT1338">
            <v>0</v>
          </cell>
          <cell r="FU1338">
            <v>0</v>
          </cell>
          <cell r="FV1338">
            <v>0</v>
          </cell>
          <cell r="FW1338">
            <v>0</v>
          </cell>
          <cell r="FX1338">
            <v>0</v>
          </cell>
          <cell r="FY1338">
            <v>0</v>
          </cell>
          <cell r="FZ1338">
            <v>0</v>
          </cell>
          <cell r="GA1338">
            <v>0</v>
          </cell>
          <cell r="GB1338">
            <v>0</v>
          </cell>
          <cell r="GC1338">
            <v>0</v>
          </cell>
          <cell r="GD1338">
            <v>0</v>
          </cell>
          <cell r="GE1338">
            <v>0</v>
          </cell>
          <cell r="GF1338">
            <v>0</v>
          </cell>
          <cell r="GG1338">
            <v>0</v>
          </cell>
          <cell r="GH1338">
            <v>0</v>
          </cell>
          <cell r="GI1338">
            <v>0</v>
          </cell>
          <cell r="GJ1338">
            <v>0</v>
          </cell>
          <cell r="GK1338">
            <v>0</v>
          </cell>
          <cell r="GL1338">
            <v>0</v>
          </cell>
          <cell r="GM1338">
            <v>0</v>
          </cell>
          <cell r="GN1338">
            <v>0</v>
          </cell>
          <cell r="GO1338">
            <v>0</v>
          </cell>
          <cell r="GP1338">
            <v>0</v>
          </cell>
          <cell r="GQ1338">
            <v>0</v>
          </cell>
          <cell r="GR1338">
            <v>0</v>
          </cell>
          <cell r="GS1338">
            <v>0</v>
          </cell>
          <cell r="GT1338">
            <v>0</v>
          </cell>
          <cell r="GU1338">
            <v>0</v>
          </cell>
          <cell r="GV1338">
            <v>0</v>
          </cell>
          <cell r="GW1338">
            <v>0</v>
          </cell>
          <cell r="GX1338">
            <v>0</v>
          </cell>
          <cell r="GY1338">
            <v>0</v>
          </cell>
          <cell r="GZ1338">
            <v>0</v>
          </cell>
          <cell r="HA1338">
            <v>0</v>
          </cell>
          <cell r="HB1338">
            <v>0</v>
          </cell>
          <cell r="HC1338">
            <v>0</v>
          </cell>
          <cell r="HD1338">
            <v>0</v>
          </cell>
          <cell r="HE1338">
            <v>0</v>
          </cell>
          <cell r="HF1338">
            <v>0</v>
          </cell>
          <cell r="HG1338">
            <v>0</v>
          </cell>
          <cell r="HH1338">
            <v>0</v>
          </cell>
          <cell r="HI1338">
            <v>0</v>
          </cell>
          <cell r="HJ1338">
            <v>0</v>
          </cell>
          <cell r="HK1338">
            <v>0</v>
          </cell>
          <cell r="HL1338">
            <v>0</v>
          </cell>
          <cell r="HM1338">
            <v>0</v>
          </cell>
          <cell r="HN1338">
            <v>0</v>
          </cell>
          <cell r="HO1338">
            <v>0</v>
          </cell>
          <cell r="HP1338">
            <v>0</v>
          </cell>
          <cell r="HQ1338">
            <v>0</v>
          </cell>
          <cell r="HR1338">
            <v>0</v>
          </cell>
          <cell r="HS1338">
            <v>0</v>
          </cell>
          <cell r="HT1338">
            <v>0</v>
          </cell>
          <cell r="HU1338">
            <v>0</v>
          </cell>
          <cell r="HV1338">
            <v>0</v>
          </cell>
          <cell r="HW1338">
            <v>0</v>
          </cell>
          <cell r="HX1338">
            <v>0</v>
          </cell>
          <cell r="HY1338">
            <v>0</v>
          </cell>
          <cell r="HZ1338">
            <v>0</v>
          </cell>
          <cell r="IA1338">
            <v>0</v>
          </cell>
          <cell r="IB1338">
            <v>0</v>
          </cell>
          <cell r="IC1338">
            <v>0</v>
          </cell>
          <cell r="ID1338">
            <v>0</v>
          </cell>
          <cell r="IE1338">
            <v>0</v>
          </cell>
          <cell r="IF1338">
            <v>0</v>
          </cell>
          <cell r="IG1338">
            <v>0</v>
          </cell>
          <cell r="IH1338">
            <v>0</v>
          </cell>
          <cell r="II1338">
            <v>0</v>
          </cell>
          <cell r="IJ1338">
            <v>0</v>
          </cell>
          <cell r="IK1338">
            <v>0</v>
          </cell>
          <cell r="IL1338">
            <v>0</v>
          </cell>
          <cell r="IM1338">
            <v>0</v>
          </cell>
          <cell r="IN1338">
            <v>0</v>
          </cell>
          <cell r="IO1338">
            <v>0</v>
          </cell>
          <cell r="IP1338">
            <v>0</v>
          </cell>
          <cell r="IQ1338">
            <v>0</v>
          </cell>
          <cell r="IR1338">
            <v>0</v>
          </cell>
          <cell r="IS1338">
            <v>0</v>
          </cell>
          <cell r="IT1338">
            <v>0</v>
          </cell>
          <cell r="IU1338">
            <v>0</v>
          </cell>
          <cell r="IV1338">
            <v>0</v>
          </cell>
          <cell r="IW1338">
            <v>0</v>
          </cell>
          <cell r="IX1338">
            <v>0</v>
          </cell>
          <cell r="IY1338">
            <v>0</v>
          </cell>
          <cell r="IZ1338">
            <v>0</v>
          </cell>
          <cell r="JA1338">
            <v>0</v>
          </cell>
          <cell r="JB1338">
            <v>0</v>
          </cell>
          <cell r="JC1338">
            <v>0</v>
          </cell>
          <cell r="JD1338">
            <v>0</v>
          </cell>
          <cell r="JE1338">
            <v>0</v>
          </cell>
          <cell r="JF1338">
            <v>0</v>
          </cell>
          <cell r="JG1338">
            <v>0</v>
          </cell>
          <cell r="JH1338">
            <v>0</v>
          </cell>
          <cell r="JI1338">
            <v>0</v>
          </cell>
          <cell r="JJ1338">
            <v>0</v>
          </cell>
          <cell r="JK1338">
            <v>0</v>
          </cell>
          <cell r="JL1338">
            <v>0</v>
          </cell>
          <cell r="JM1338">
            <v>0</v>
          </cell>
          <cell r="JN1338">
            <v>0</v>
          </cell>
          <cell r="JO1338">
            <v>0</v>
          </cell>
          <cell r="JP1338">
            <v>0</v>
          </cell>
          <cell r="JQ1338">
            <v>0</v>
          </cell>
        </row>
        <row r="1339">
          <cell r="D1339" t="str">
            <v>HY_.EX.UTN._.BER.Oneida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  <cell r="FA1339">
            <v>0</v>
          </cell>
          <cell r="FB1339">
            <v>0</v>
          </cell>
          <cell r="FC1339">
            <v>0</v>
          </cell>
          <cell r="FD1339">
            <v>0</v>
          </cell>
          <cell r="FE1339">
            <v>0</v>
          </cell>
          <cell r="FF1339">
            <v>0</v>
          </cell>
          <cell r="FG1339">
            <v>0</v>
          </cell>
          <cell r="FH1339">
            <v>0</v>
          </cell>
          <cell r="FI1339">
            <v>0</v>
          </cell>
          <cell r="FJ1339">
            <v>0</v>
          </cell>
          <cell r="FK1339">
            <v>0</v>
          </cell>
          <cell r="FL1339">
            <v>0</v>
          </cell>
          <cell r="FM1339">
            <v>0</v>
          </cell>
          <cell r="FN1339">
            <v>0</v>
          </cell>
          <cell r="FO1339">
            <v>0</v>
          </cell>
          <cell r="FP1339">
            <v>0</v>
          </cell>
          <cell r="FQ1339">
            <v>0</v>
          </cell>
          <cell r="FR1339">
            <v>0</v>
          </cell>
          <cell r="FS1339">
            <v>0</v>
          </cell>
          <cell r="FT1339">
            <v>0</v>
          </cell>
          <cell r="FU1339">
            <v>0</v>
          </cell>
          <cell r="FV1339">
            <v>0</v>
          </cell>
          <cell r="FW1339">
            <v>0</v>
          </cell>
          <cell r="FX1339">
            <v>0</v>
          </cell>
          <cell r="FY1339">
            <v>0</v>
          </cell>
          <cell r="FZ1339">
            <v>0</v>
          </cell>
          <cell r="GA1339">
            <v>0</v>
          </cell>
          <cell r="GB1339">
            <v>0</v>
          </cell>
          <cell r="GC1339">
            <v>0</v>
          </cell>
          <cell r="GD1339">
            <v>0</v>
          </cell>
          <cell r="GE1339">
            <v>0</v>
          </cell>
          <cell r="GF1339">
            <v>0</v>
          </cell>
          <cell r="GG1339">
            <v>0</v>
          </cell>
          <cell r="GH1339">
            <v>0</v>
          </cell>
          <cell r="GI1339">
            <v>0</v>
          </cell>
          <cell r="GJ1339">
            <v>0</v>
          </cell>
          <cell r="GK1339">
            <v>0</v>
          </cell>
          <cell r="GL1339">
            <v>0</v>
          </cell>
          <cell r="GM1339">
            <v>0</v>
          </cell>
          <cell r="GN1339">
            <v>0</v>
          </cell>
          <cell r="GO1339">
            <v>0</v>
          </cell>
          <cell r="GP1339">
            <v>0</v>
          </cell>
          <cell r="GQ1339">
            <v>0</v>
          </cell>
          <cell r="GR1339">
            <v>0</v>
          </cell>
          <cell r="GS1339">
            <v>0</v>
          </cell>
          <cell r="GT1339">
            <v>0</v>
          </cell>
          <cell r="GU1339">
            <v>0</v>
          </cell>
          <cell r="GV1339">
            <v>0</v>
          </cell>
          <cell r="GW1339">
            <v>0</v>
          </cell>
          <cell r="GX1339">
            <v>0</v>
          </cell>
          <cell r="GY1339">
            <v>0</v>
          </cell>
          <cell r="GZ1339">
            <v>0</v>
          </cell>
          <cell r="HA1339">
            <v>0</v>
          </cell>
          <cell r="HB1339">
            <v>0</v>
          </cell>
          <cell r="HC1339">
            <v>0</v>
          </cell>
          <cell r="HD1339">
            <v>0</v>
          </cell>
          <cell r="HE1339">
            <v>0</v>
          </cell>
          <cell r="HF1339">
            <v>0</v>
          </cell>
          <cell r="HG1339">
            <v>0</v>
          </cell>
          <cell r="HH1339">
            <v>0</v>
          </cell>
          <cell r="HI1339">
            <v>0</v>
          </cell>
          <cell r="HJ1339">
            <v>0</v>
          </cell>
          <cell r="HK1339">
            <v>0</v>
          </cell>
          <cell r="HL1339">
            <v>0</v>
          </cell>
          <cell r="HM1339">
            <v>0</v>
          </cell>
          <cell r="HN1339">
            <v>0</v>
          </cell>
          <cell r="HO1339">
            <v>0</v>
          </cell>
          <cell r="HP1339">
            <v>0</v>
          </cell>
          <cell r="HQ1339">
            <v>0</v>
          </cell>
          <cell r="HR1339">
            <v>0</v>
          </cell>
          <cell r="HS1339">
            <v>0</v>
          </cell>
          <cell r="HT1339">
            <v>0</v>
          </cell>
          <cell r="HU1339">
            <v>0</v>
          </cell>
          <cell r="HV1339">
            <v>0</v>
          </cell>
          <cell r="HW1339">
            <v>0</v>
          </cell>
          <cell r="HX1339">
            <v>0</v>
          </cell>
          <cell r="HY1339">
            <v>0</v>
          </cell>
          <cell r="HZ1339">
            <v>0</v>
          </cell>
          <cell r="IA1339">
            <v>0</v>
          </cell>
          <cell r="IB1339">
            <v>0</v>
          </cell>
          <cell r="IC1339">
            <v>0</v>
          </cell>
          <cell r="ID1339">
            <v>0</v>
          </cell>
          <cell r="IE1339">
            <v>0</v>
          </cell>
          <cell r="IF1339">
            <v>0</v>
          </cell>
          <cell r="IG1339">
            <v>0</v>
          </cell>
          <cell r="IH1339">
            <v>0</v>
          </cell>
          <cell r="II1339">
            <v>0</v>
          </cell>
          <cell r="IJ1339">
            <v>0</v>
          </cell>
          <cell r="IK1339">
            <v>0</v>
          </cell>
          <cell r="IL1339">
            <v>0</v>
          </cell>
          <cell r="IM1339">
            <v>0</v>
          </cell>
          <cell r="IN1339">
            <v>0</v>
          </cell>
          <cell r="IO1339">
            <v>0</v>
          </cell>
          <cell r="IP1339">
            <v>0</v>
          </cell>
          <cell r="IQ1339">
            <v>0</v>
          </cell>
          <cell r="IR1339">
            <v>0</v>
          </cell>
          <cell r="IS1339">
            <v>0</v>
          </cell>
          <cell r="IT1339">
            <v>0</v>
          </cell>
          <cell r="IU1339">
            <v>0</v>
          </cell>
          <cell r="IV1339">
            <v>0</v>
          </cell>
          <cell r="IW1339">
            <v>0</v>
          </cell>
          <cell r="IX1339">
            <v>0</v>
          </cell>
          <cell r="IY1339">
            <v>0</v>
          </cell>
          <cell r="IZ1339">
            <v>0</v>
          </cell>
          <cell r="JA1339">
            <v>0</v>
          </cell>
          <cell r="JB1339">
            <v>0</v>
          </cell>
          <cell r="JC1339">
            <v>0</v>
          </cell>
          <cell r="JD1339">
            <v>0</v>
          </cell>
          <cell r="JE1339">
            <v>0</v>
          </cell>
          <cell r="JF1339">
            <v>0</v>
          </cell>
          <cell r="JG1339">
            <v>0</v>
          </cell>
          <cell r="JH1339">
            <v>0</v>
          </cell>
          <cell r="JI1339">
            <v>0</v>
          </cell>
          <cell r="JJ1339">
            <v>0</v>
          </cell>
          <cell r="JK1339">
            <v>0</v>
          </cell>
          <cell r="JL1339">
            <v>0</v>
          </cell>
          <cell r="JM1339">
            <v>0</v>
          </cell>
          <cell r="JN1339">
            <v>0</v>
          </cell>
          <cell r="JO1339">
            <v>0</v>
          </cell>
          <cell r="JP1339">
            <v>0</v>
          </cell>
          <cell r="JQ1339">
            <v>0</v>
          </cell>
        </row>
        <row r="1340">
          <cell r="D1340" t="str">
            <v>HY_.EX.UTN._.BER.Soda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  <cell r="FA1340">
            <v>0</v>
          </cell>
          <cell r="FB1340">
            <v>0</v>
          </cell>
          <cell r="FC1340">
            <v>0</v>
          </cell>
          <cell r="FD1340">
            <v>0</v>
          </cell>
          <cell r="FE1340">
            <v>0</v>
          </cell>
          <cell r="FF1340">
            <v>0</v>
          </cell>
          <cell r="FG1340">
            <v>0</v>
          </cell>
          <cell r="FH1340">
            <v>0</v>
          </cell>
          <cell r="FI1340">
            <v>0</v>
          </cell>
          <cell r="FJ1340">
            <v>0</v>
          </cell>
          <cell r="FK1340">
            <v>0</v>
          </cell>
          <cell r="FL1340">
            <v>0</v>
          </cell>
          <cell r="FM1340">
            <v>0</v>
          </cell>
          <cell r="FN1340">
            <v>0</v>
          </cell>
          <cell r="FO1340">
            <v>0</v>
          </cell>
          <cell r="FP1340">
            <v>0</v>
          </cell>
          <cell r="FQ1340">
            <v>0</v>
          </cell>
          <cell r="FR1340">
            <v>0</v>
          </cell>
          <cell r="FS1340">
            <v>0</v>
          </cell>
          <cell r="FT1340">
            <v>0</v>
          </cell>
          <cell r="FU1340">
            <v>0</v>
          </cell>
          <cell r="FV1340">
            <v>0</v>
          </cell>
          <cell r="FW1340">
            <v>0</v>
          </cell>
          <cell r="FX1340">
            <v>0</v>
          </cell>
          <cell r="FY1340">
            <v>0</v>
          </cell>
          <cell r="FZ1340">
            <v>0</v>
          </cell>
          <cell r="GA1340">
            <v>0</v>
          </cell>
          <cell r="GB1340">
            <v>0</v>
          </cell>
          <cell r="GC1340">
            <v>0</v>
          </cell>
          <cell r="GD1340">
            <v>0</v>
          </cell>
          <cell r="GE1340">
            <v>0</v>
          </cell>
          <cell r="GF1340">
            <v>0</v>
          </cell>
          <cell r="GG1340">
            <v>0</v>
          </cell>
          <cell r="GH1340">
            <v>0</v>
          </cell>
          <cell r="GI1340">
            <v>0</v>
          </cell>
          <cell r="GJ1340">
            <v>0</v>
          </cell>
          <cell r="GK1340">
            <v>0</v>
          </cell>
          <cell r="GL1340">
            <v>0</v>
          </cell>
          <cell r="GM1340">
            <v>0</v>
          </cell>
          <cell r="GN1340">
            <v>0</v>
          </cell>
          <cell r="GO1340">
            <v>0</v>
          </cell>
          <cell r="GP1340">
            <v>0</v>
          </cell>
          <cell r="GQ1340">
            <v>0</v>
          </cell>
          <cell r="GR1340">
            <v>0</v>
          </cell>
          <cell r="GS1340">
            <v>0</v>
          </cell>
          <cell r="GT1340">
            <v>0</v>
          </cell>
          <cell r="GU1340">
            <v>0</v>
          </cell>
          <cell r="GV1340">
            <v>0</v>
          </cell>
          <cell r="GW1340">
            <v>0</v>
          </cell>
          <cell r="GX1340">
            <v>0</v>
          </cell>
          <cell r="GY1340">
            <v>0</v>
          </cell>
          <cell r="GZ1340">
            <v>0</v>
          </cell>
          <cell r="HA1340">
            <v>0</v>
          </cell>
          <cell r="HB1340">
            <v>0</v>
          </cell>
          <cell r="HC1340">
            <v>0</v>
          </cell>
          <cell r="HD1340">
            <v>0</v>
          </cell>
          <cell r="HE1340">
            <v>0</v>
          </cell>
          <cell r="HF1340">
            <v>0</v>
          </cell>
          <cell r="HG1340">
            <v>0</v>
          </cell>
          <cell r="HH1340">
            <v>0</v>
          </cell>
          <cell r="HI1340">
            <v>0</v>
          </cell>
          <cell r="HJ1340">
            <v>0</v>
          </cell>
          <cell r="HK1340">
            <v>0</v>
          </cell>
          <cell r="HL1340">
            <v>0</v>
          </cell>
          <cell r="HM1340">
            <v>0</v>
          </cell>
          <cell r="HN1340">
            <v>0</v>
          </cell>
          <cell r="HO1340">
            <v>0</v>
          </cell>
          <cell r="HP1340">
            <v>0</v>
          </cell>
          <cell r="HQ1340">
            <v>0</v>
          </cell>
          <cell r="HR1340">
            <v>0</v>
          </cell>
          <cell r="HS1340">
            <v>0</v>
          </cell>
          <cell r="HT1340">
            <v>0</v>
          </cell>
          <cell r="HU1340">
            <v>0</v>
          </cell>
          <cell r="HV1340">
            <v>0</v>
          </cell>
          <cell r="HW1340">
            <v>0</v>
          </cell>
          <cell r="HX1340">
            <v>0</v>
          </cell>
          <cell r="HY1340">
            <v>0</v>
          </cell>
          <cell r="HZ1340">
            <v>0</v>
          </cell>
          <cell r="IA1340">
            <v>0</v>
          </cell>
          <cell r="IB1340">
            <v>0</v>
          </cell>
          <cell r="IC1340">
            <v>0</v>
          </cell>
          <cell r="ID1340">
            <v>0</v>
          </cell>
          <cell r="IE1340">
            <v>0</v>
          </cell>
          <cell r="IF1340">
            <v>0</v>
          </cell>
          <cell r="IG1340">
            <v>0</v>
          </cell>
          <cell r="IH1340">
            <v>0</v>
          </cell>
          <cell r="II1340">
            <v>0</v>
          </cell>
          <cell r="IJ1340">
            <v>0</v>
          </cell>
          <cell r="IK1340">
            <v>0</v>
          </cell>
          <cell r="IL1340">
            <v>0</v>
          </cell>
          <cell r="IM1340">
            <v>0</v>
          </cell>
          <cell r="IN1340">
            <v>0</v>
          </cell>
          <cell r="IO1340">
            <v>0</v>
          </cell>
          <cell r="IP1340">
            <v>0</v>
          </cell>
          <cell r="IQ1340">
            <v>0</v>
          </cell>
          <cell r="IR1340">
            <v>0</v>
          </cell>
          <cell r="IS1340">
            <v>0</v>
          </cell>
          <cell r="IT1340">
            <v>0</v>
          </cell>
          <cell r="IU1340">
            <v>0</v>
          </cell>
          <cell r="IV1340">
            <v>0</v>
          </cell>
          <cell r="IW1340">
            <v>0</v>
          </cell>
          <cell r="IX1340">
            <v>0</v>
          </cell>
          <cell r="IY1340">
            <v>0</v>
          </cell>
          <cell r="IZ1340">
            <v>0</v>
          </cell>
          <cell r="JA1340">
            <v>0</v>
          </cell>
          <cell r="JB1340">
            <v>0</v>
          </cell>
          <cell r="JC1340">
            <v>0</v>
          </cell>
          <cell r="JD1340">
            <v>0</v>
          </cell>
          <cell r="JE1340">
            <v>0</v>
          </cell>
          <cell r="JF1340">
            <v>0</v>
          </cell>
          <cell r="JG1340">
            <v>0</v>
          </cell>
          <cell r="JH1340">
            <v>0</v>
          </cell>
          <cell r="JI1340">
            <v>0</v>
          </cell>
          <cell r="JJ1340">
            <v>0</v>
          </cell>
          <cell r="JK1340">
            <v>0</v>
          </cell>
          <cell r="JL1340">
            <v>0</v>
          </cell>
          <cell r="JM1340">
            <v>0</v>
          </cell>
          <cell r="JN1340">
            <v>0</v>
          </cell>
          <cell r="JO1340">
            <v>0</v>
          </cell>
          <cell r="JP1340">
            <v>0</v>
          </cell>
          <cell r="JQ1340">
            <v>0</v>
          </cell>
        </row>
        <row r="1341">
          <cell r="D1341" t="str">
            <v>HY_.EX.UTN._.SME.Granite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  <cell r="FA1341">
            <v>0</v>
          </cell>
          <cell r="FB1341">
            <v>0</v>
          </cell>
          <cell r="FC1341">
            <v>0</v>
          </cell>
          <cell r="FD1341">
            <v>0</v>
          </cell>
          <cell r="FE1341">
            <v>0</v>
          </cell>
          <cell r="FF1341">
            <v>0</v>
          </cell>
          <cell r="FG1341">
            <v>0</v>
          </cell>
          <cell r="FH1341">
            <v>0</v>
          </cell>
          <cell r="FI1341">
            <v>0</v>
          </cell>
          <cell r="FJ1341">
            <v>0</v>
          </cell>
          <cell r="FK1341">
            <v>0</v>
          </cell>
          <cell r="FL1341">
            <v>0</v>
          </cell>
          <cell r="FM1341">
            <v>0</v>
          </cell>
          <cell r="FN1341">
            <v>0</v>
          </cell>
          <cell r="FO1341">
            <v>0</v>
          </cell>
          <cell r="FP1341">
            <v>0</v>
          </cell>
          <cell r="FQ1341">
            <v>0</v>
          </cell>
          <cell r="FR1341">
            <v>0</v>
          </cell>
          <cell r="FS1341">
            <v>0</v>
          </cell>
          <cell r="FT1341">
            <v>0</v>
          </cell>
          <cell r="FU1341">
            <v>0</v>
          </cell>
          <cell r="FV1341">
            <v>0</v>
          </cell>
          <cell r="FW1341">
            <v>0</v>
          </cell>
          <cell r="FX1341">
            <v>0</v>
          </cell>
          <cell r="FY1341">
            <v>0</v>
          </cell>
          <cell r="FZ1341">
            <v>0</v>
          </cell>
          <cell r="GA1341">
            <v>0</v>
          </cell>
          <cell r="GB1341">
            <v>0</v>
          </cell>
          <cell r="GC1341">
            <v>0</v>
          </cell>
          <cell r="GD1341">
            <v>0</v>
          </cell>
          <cell r="GE1341">
            <v>0</v>
          </cell>
          <cell r="GF1341">
            <v>0</v>
          </cell>
          <cell r="GG1341">
            <v>0</v>
          </cell>
          <cell r="GH1341">
            <v>0</v>
          </cell>
          <cell r="GI1341">
            <v>0</v>
          </cell>
          <cell r="GJ1341">
            <v>0</v>
          </cell>
          <cell r="GK1341">
            <v>0</v>
          </cell>
          <cell r="GL1341">
            <v>0</v>
          </cell>
          <cell r="GM1341">
            <v>0</v>
          </cell>
          <cell r="GN1341">
            <v>0</v>
          </cell>
          <cell r="GO1341">
            <v>0</v>
          </cell>
          <cell r="GP1341">
            <v>0</v>
          </cell>
          <cell r="GQ1341">
            <v>0</v>
          </cell>
          <cell r="GR1341">
            <v>0</v>
          </cell>
          <cell r="GS1341">
            <v>0</v>
          </cell>
          <cell r="GT1341">
            <v>0</v>
          </cell>
          <cell r="GU1341">
            <v>0</v>
          </cell>
          <cell r="GV1341">
            <v>0</v>
          </cell>
          <cell r="GW1341">
            <v>0</v>
          </cell>
          <cell r="GX1341">
            <v>0</v>
          </cell>
          <cell r="GY1341">
            <v>0</v>
          </cell>
          <cell r="GZ1341">
            <v>0</v>
          </cell>
          <cell r="HA1341">
            <v>0</v>
          </cell>
          <cell r="HB1341">
            <v>0</v>
          </cell>
          <cell r="HC1341">
            <v>0</v>
          </cell>
          <cell r="HD1341">
            <v>0</v>
          </cell>
          <cell r="HE1341">
            <v>0</v>
          </cell>
          <cell r="HF1341">
            <v>0</v>
          </cell>
          <cell r="HG1341">
            <v>0</v>
          </cell>
          <cell r="HH1341">
            <v>0</v>
          </cell>
          <cell r="HI1341">
            <v>0</v>
          </cell>
          <cell r="HJ1341">
            <v>0</v>
          </cell>
          <cell r="HK1341">
            <v>0</v>
          </cell>
          <cell r="HL1341">
            <v>0</v>
          </cell>
          <cell r="HM1341">
            <v>0</v>
          </cell>
          <cell r="HN1341">
            <v>0</v>
          </cell>
          <cell r="HO1341">
            <v>0</v>
          </cell>
          <cell r="HP1341">
            <v>0</v>
          </cell>
          <cell r="HQ1341">
            <v>0</v>
          </cell>
          <cell r="HR1341">
            <v>0</v>
          </cell>
          <cell r="HS1341">
            <v>0</v>
          </cell>
          <cell r="HT1341">
            <v>0</v>
          </cell>
          <cell r="HU1341">
            <v>0</v>
          </cell>
          <cell r="HV1341">
            <v>0</v>
          </cell>
          <cell r="HW1341">
            <v>0</v>
          </cell>
          <cell r="HX1341">
            <v>0</v>
          </cell>
          <cell r="HY1341">
            <v>0</v>
          </cell>
          <cell r="HZ1341">
            <v>0</v>
          </cell>
          <cell r="IA1341">
            <v>0</v>
          </cell>
          <cell r="IB1341">
            <v>0</v>
          </cell>
          <cell r="IC1341">
            <v>0</v>
          </cell>
          <cell r="ID1341">
            <v>0</v>
          </cell>
          <cell r="IE1341">
            <v>0</v>
          </cell>
          <cell r="IF1341">
            <v>0</v>
          </cell>
          <cell r="IG1341">
            <v>0</v>
          </cell>
          <cell r="IH1341">
            <v>0</v>
          </cell>
          <cell r="II1341">
            <v>0</v>
          </cell>
          <cell r="IJ1341">
            <v>0</v>
          </cell>
          <cell r="IK1341">
            <v>0</v>
          </cell>
          <cell r="IL1341">
            <v>0</v>
          </cell>
          <cell r="IM1341">
            <v>0</v>
          </cell>
          <cell r="IN1341">
            <v>0</v>
          </cell>
          <cell r="IO1341">
            <v>0</v>
          </cell>
          <cell r="IP1341">
            <v>0</v>
          </cell>
          <cell r="IQ1341">
            <v>0</v>
          </cell>
          <cell r="IR1341">
            <v>0</v>
          </cell>
          <cell r="IS1341">
            <v>0</v>
          </cell>
          <cell r="IT1341">
            <v>0</v>
          </cell>
          <cell r="IU1341">
            <v>0</v>
          </cell>
          <cell r="IV1341">
            <v>0</v>
          </cell>
          <cell r="IW1341">
            <v>0</v>
          </cell>
          <cell r="IX1341">
            <v>0</v>
          </cell>
          <cell r="IY1341">
            <v>0</v>
          </cell>
          <cell r="IZ1341">
            <v>0</v>
          </cell>
          <cell r="JA1341">
            <v>0</v>
          </cell>
          <cell r="JB1341">
            <v>0</v>
          </cell>
          <cell r="JC1341">
            <v>0</v>
          </cell>
          <cell r="JD1341">
            <v>0</v>
          </cell>
          <cell r="JE1341">
            <v>0</v>
          </cell>
          <cell r="JF1341">
            <v>0</v>
          </cell>
          <cell r="JG1341">
            <v>0</v>
          </cell>
          <cell r="JH1341">
            <v>0</v>
          </cell>
          <cell r="JI1341">
            <v>0</v>
          </cell>
          <cell r="JJ1341">
            <v>0</v>
          </cell>
          <cell r="JK1341">
            <v>0</v>
          </cell>
          <cell r="JL1341">
            <v>0</v>
          </cell>
          <cell r="JM1341">
            <v>0</v>
          </cell>
          <cell r="JN1341">
            <v>0</v>
          </cell>
          <cell r="JO1341">
            <v>0</v>
          </cell>
          <cell r="JP1341">
            <v>0</v>
          </cell>
          <cell r="JQ1341">
            <v>0</v>
          </cell>
        </row>
        <row r="1342">
          <cell r="D1342" t="str">
            <v>HY_.EX.UTN._.SME.Pioneer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  <cell r="FA1342">
            <v>0</v>
          </cell>
          <cell r="FB1342">
            <v>0</v>
          </cell>
          <cell r="FC1342">
            <v>0</v>
          </cell>
          <cell r="FD1342">
            <v>0</v>
          </cell>
          <cell r="FE1342">
            <v>0</v>
          </cell>
          <cell r="FF1342">
            <v>0</v>
          </cell>
          <cell r="FG1342">
            <v>0</v>
          </cell>
          <cell r="FH1342">
            <v>0</v>
          </cell>
          <cell r="FI1342">
            <v>0</v>
          </cell>
          <cell r="FJ1342">
            <v>0</v>
          </cell>
          <cell r="FK1342">
            <v>0</v>
          </cell>
          <cell r="FL1342">
            <v>0</v>
          </cell>
          <cell r="FM1342">
            <v>0</v>
          </cell>
          <cell r="FN1342">
            <v>0</v>
          </cell>
          <cell r="FO1342">
            <v>0</v>
          </cell>
          <cell r="FP1342">
            <v>0</v>
          </cell>
          <cell r="FQ1342">
            <v>0</v>
          </cell>
          <cell r="FR1342">
            <v>0</v>
          </cell>
          <cell r="FS1342">
            <v>0</v>
          </cell>
          <cell r="FT1342">
            <v>0</v>
          </cell>
          <cell r="FU1342">
            <v>0</v>
          </cell>
          <cell r="FV1342">
            <v>0</v>
          </cell>
          <cell r="FW1342">
            <v>0</v>
          </cell>
          <cell r="FX1342">
            <v>0</v>
          </cell>
          <cell r="FY1342">
            <v>0</v>
          </cell>
          <cell r="FZ1342">
            <v>0</v>
          </cell>
          <cell r="GA1342">
            <v>0</v>
          </cell>
          <cell r="GB1342">
            <v>0</v>
          </cell>
          <cell r="GC1342">
            <v>0</v>
          </cell>
          <cell r="GD1342">
            <v>0</v>
          </cell>
          <cell r="GE1342">
            <v>0</v>
          </cell>
          <cell r="GF1342">
            <v>0</v>
          </cell>
          <cell r="GG1342">
            <v>0</v>
          </cell>
          <cell r="GH1342">
            <v>0</v>
          </cell>
          <cell r="GI1342">
            <v>0</v>
          </cell>
          <cell r="GJ1342">
            <v>0</v>
          </cell>
          <cell r="GK1342">
            <v>0</v>
          </cell>
          <cell r="GL1342">
            <v>0</v>
          </cell>
          <cell r="GM1342">
            <v>0</v>
          </cell>
          <cell r="GN1342">
            <v>0</v>
          </cell>
          <cell r="GO1342">
            <v>0</v>
          </cell>
          <cell r="GP1342">
            <v>0</v>
          </cell>
          <cell r="GQ1342">
            <v>0</v>
          </cell>
          <cell r="GR1342">
            <v>0</v>
          </cell>
          <cell r="GS1342">
            <v>0</v>
          </cell>
          <cell r="GT1342">
            <v>0</v>
          </cell>
          <cell r="GU1342">
            <v>0</v>
          </cell>
          <cell r="GV1342">
            <v>0</v>
          </cell>
          <cell r="GW1342">
            <v>0</v>
          </cell>
          <cell r="GX1342">
            <v>0</v>
          </cell>
          <cell r="GY1342">
            <v>0</v>
          </cell>
          <cell r="GZ1342">
            <v>0</v>
          </cell>
          <cell r="HA1342">
            <v>0</v>
          </cell>
          <cell r="HB1342">
            <v>0</v>
          </cell>
          <cell r="HC1342">
            <v>0</v>
          </cell>
          <cell r="HD1342">
            <v>0</v>
          </cell>
          <cell r="HE1342">
            <v>0</v>
          </cell>
          <cell r="HF1342">
            <v>0</v>
          </cell>
          <cell r="HG1342">
            <v>0</v>
          </cell>
          <cell r="HH1342">
            <v>0</v>
          </cell>
          <cell r="HI1342">
            <v>0</v>
          </cell>
          <cell r="HJ1342">
            <v>0</v>
          </cell>
          <cell r="HK1342">
            <v>0</v>
          </cell>
          <cell r="HL1342">
            <v>0</v>
          </cell>
          <cell r="HM1342">
            <v>0</v>
          </cell>
          <cell r="HN1342">
            <v>0</v>
          </cell>
          <cell r="HO1342">
            <v>0</v>
          </cell>
          <cell r="HP1342">
            <v>0</v>
          </cell>
          <cell r="HQ1342">
            <v>0</v>
          </cell>
          <cell r="HR1342">
            <v>0</v>
          </cell>
          <cell r="HS1342">
            <v>0</v>
          </cell>
          <cell r="HT1342">
            <v>0</v>
          </cell>
          <cell r="HU1342">
            <v>0</v>
          </cell>
          <cell r="HV1342">
            <v>0</v>
          </cell>
          <cell r="HW1342">
            <v>0</v>
          </cell>
          <cell r="HX1342">
            <v>0</v>
          </cell>
          <cell r="HY1342">
            <v>0</v>
          </cell>
          <cell r="HZ1342">
            <v>0</v>
          </cell>
          <cell r="IA1342">
            <v>0</v>
          </cell>
          <cell r="IB1342">
            <v>0</v>
          </cell>
          <cell r="IC1342">
            <v>0</v>
          </cell>
          <cell r="ID1342">
            <v>0</v>
          </cell>
          <cell r="IE1342">
            <v>0</v>
          </cell>
          <cell r="IF1342">
            <v>0</v>
          </cell>
          <cell r="IG1342">
            <v>0</v>
          </cell>
          <cell r="IH1342">
            <v>0</v>
          </cell>
          <cell r="II1342">
            <v>0</v>
          </cell>
          <cell r="IJ1342">
            <v>0</v>
          </cell>
          <cell r="IK1342">
            <v>0</v>
          </cell>
          <cell r="IL1342">
            <v>0</v>
          </cell>
          <cell r="IM1342">
            <v>0</v>
          </cell>
          <cell r="IN1342">
            <v>0</v>
          </cell>
          <cell r="IO1342">
            <v>0</v>
          </cell>
          <cell r="IP1342">
            <v>0</v>
          </cell>
          <cell r="IQ1342">
            <v>0</v>
          </cell>
          <cell r="IR1342">
            <v>0</v>
          </cell>
          <cell r="IS1342">
            <v>0</v>
          </cell>
          <cell r="IT1342">
            <v>0</v>
          </cell>
          <cell r="IU1342">
            <v>0</v>
          </cell>
          <cell r="IV1342">
            <v>0</v>
          </cell>
          <cell r="IW1342">
            <v>0</v>
          </cell>
          <cell r="IX1342">
            <v>0</v>
          </cell>
          <cell r="IY1342">
            <v>0</v>
          </cell>
          <cell r="IZ1342">
            <v>0</v>
          </cell>
          <cell r="JA1342">
            <v>0</v>
          </cell>
          <cell r="JB1342">
            <v>0</v>
          </cell>
          <cell r="JC1342">
            <v>0</v>
          </cell>
          <cell r="JD1342">
            <v>0</v>
          </cell>
          <cell r="JE1342">
            <v>0</v>
          </cell>
          <cell r="JF1342">
            <v>0</v>
          </cell>
          <cell r="JG1342">
            <v>0</v>
          </cell>
          <cell r="JH1342">
            <v>0</v>
          </cell>
          <cell r="JI1342">
            <v>0</v>
          </cell>
          <cell r="JJ1342">
            <v>0</v>
          </cell>
          <cell r="JK1342">
            <v>0</v>
          </cell>
          <cell r="JL1342">
            <v>0</v>
          </cell>
          <cell r="JM1342">
            <v>0</v>
          </cell>
          <cell r="JN1342">
            <v>0</v>
          </cell>
          <cell r="JO1342">
            <v>0</v>
          </cell>
          <cell r="JP1342">
            <v>0</v>
          </cell>
          <cell r="JQ1342">
            <v>0</v>
          </cell>
        </row>
        <row r="1343">
          <cell r="D1343" t="str">
            <v>HY_.EX.UTN._.SME.Stairs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0</v>
          </cell>
          <cell r="FE1343">
            <v>0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0</v>
          </cell>
          <cell r="FS1343">
            <v>0</v>
          </cell>
          <cell r="FT1343">
            <v>0</v>
          </cell>
          <cell r="FU1343">
            <v>0</v>
          </cell>
          <cell r="FV1343">
            <v>0</v>
          </cell>
          <cell r="FW1343">
            <v>0</v>
          </cell>
          <cell r="FX1343">
            <v>0</v>
          </cell>
          <cell r="FY1343">
            <v>0</v>
          </cell>
          <cell r="FZ1343">
            <v>0</v>
          </cell>
          <cell r="GA1343">
            <v>0</v>
          </cell>
          <cell r="GB1343">
            <v>0</v>
          </cell>
          <cell r="GC1343">
            <v>0</v>
          </cell>
          <cell r="GD1343">
            <v>0</v>
          </cell>
          <cell r="GE1343">
            <v>0</v>
          </cell>
          <cell r="GF1343">
            <v>0</v>
          </cell>
          <cell r="GG1343">
            <v>0</v>
          </cell>
          <cell r="GH1343">
            <v>0</v>
          </cell>
          <cell r="GI1343">
            <v>0</v>
          </cell>
          <cell r="GJ1343">
            <v>0</v>
          </cell>
          <cell r="GK1343">
            <v>0</v>
          </cell>
          <cell r="GL1343">
            <v>0</v>
          </cell>
          <cell r="GM1343">
            <v>0</v>
          </cell>
          <cell r="GN1343">
            <v>0</v>
          </cell>
          <cell r="GO1343">
            <v>0</v>
          </cell>
          <cell r="GP1343">
            <v>0</v>
          </cell>
          <cell r="GQ1343">
            <v>0</v>
          </cell>
          <cell r="GR1343">
            <v>0</v>
          </cell>
          <cell r="GS1343">
            <v>0</v>
          </cell>
          <cell r="GT1343">
            <v>0</v>
          </cell>
          <cell r="GU1343">
            <v>0</v>
          </cell>
          <cell r="GV1343">
            <v>0</v>
          </cell>
          <cell r="GW1343">
            <v>0</v>
          </cell>
          <cell r="GX1343">
            <v>0</v>
          </cell>
          <cell r="GY1343">
            <v>0</v>
          </cell>
          <cell r="GZ1343">
            <v>0</v>
          </cell>
          <cell r="HA1343">
            <v>0</v>
          </cell>
          <cell r="HB1343">
            <v>0</v>
          </cell>
          <cell r="HC1343">
            <v>0</v>
          </cell>
          <cell r="HD1343">
            <v>0</v>
          </cell>
          <cell r="HE1343">
            <v>0</v>
          </cell>
          <cell r="HF1343">
            <v>0</v>
          </cell>
          <cell r="HG1343">
            <v>0</v>
          </cell>
          <cell r="HH1343">
            <v>0</v>
          </cell>
          <cell r="HI1343">
            <v>0</v>
          </cell>
          <cell r="HJ1343">
            <v>0</v>
          </cell>
          <cell r="HK1343">
            <v>0</v>
          </cell>
          <cell r="HL1343">
            <v>0</v>
          </cell>
          <cell r="HM1343">
            <v>0</v>
          </cell>
          <cell r="HN1343">
            <v>0</v>
          </cell>
          <cell r="HO1343">
            <v>0</v>
          </cell>
          <cell r="HP1343">
            <v>0</v>
          </cell>
          <cell r="HQ1343">
            <v>0</v>
          </cell>
          <cell r="HR1343">
            <v>0</v>
          </cell>
          <cell r="HS1343">
            <v>0</v>
          </cell>
          <cell r="HT1343">
            <v>0</v>
          </cell>
          <cell r="HU1343">
            <v>0</v>
          </cell>
          <cell r="HV1343">
            <v>0</v>
          </cell>
          <cell r="HW1343">
            <v>0</v>
          </cell>
          <cell r="HX1343">
            <v>0</v>
          </cell>
          <cell r="HY1343">
            <v>0</v>
          </cell>
          <cell r="HZ1343">
            <v>0</v>
          </cell>
          <cell r="IA1343">
            <v>0</v>
          </cell>
          <cell r="IB1343">
            <v>0</v>
          </cell>
          <cell r="IC1343">
            <v>0</v>
          </cell>
          <cell r="ID1343">
            <v>0</v>
          </cell>
          <cell r="IE1343">
            <v>0</v>
          </cell>
          <cell r="IF1343">
            <v>0</v>
          </cell>
          <cell r="IG1343">
            <v>0</v>
          </cell>
          <cell r="IH1343">
            <v>0</v>
          </cell>
          <cell r="II1343">
            <v>0</v>
          </cell>
          <cell r="IJ1343">
            <v>0</v>
          </cell>
          <cell r="IK1343">
            <v>0</v>
          </cell>
          <cell r="IL1343">
            <v>0</v>
          </cell>
          <cell r="IM1343">
            <v>0</v>
          </cell>
          <cell r="IN1343">
            <v>0</v>
          </cell>
          <cell r="IO1343">
            <v>0</v>
          </cell>
          <cell r="IP1343">
            <v>0</v>
          </cell>
          <cell r="IQ1343">
            <v>0</v>
          </cell>
          <cell r="IR1343">
            <v>0</v>
          </cell>
          <cell r="IS1343">
            <v>0</v>
          </cell>
          <cell r="IT1343">
            <v>0</v>
          </cell>
          <cell r="IU1343">
            <v>0</v>
          </cell>
          <cell r="IV1343">
            <v>0</v>
          </cell>
          <cell r="IW1343">
            <v>0</v>
          </cell>
          <cell r="IX1343">
            <v>0</v>
          </cell>
          <cell r="IY1343">
            <v>0</v>
          </cell>
          <cell r="IZ1343">
            <v>0</v>
          </cell>
          <cell r="JA1343">
            <v>0</v>
          </cell>
          <cell r="JB1343">
            <v>0</v>
          </cell>
          <cell r="JC1343">
            <v>0</v>
          </cell>
          <cell r="JD1343">
            <v>0</v>
          </cell>
          <cell r="JE1343">
            <v>0</v>
          </cell>
          <cell r="JF1343">
            <v>0</v>
          </cell>
          <cell r="JG1343">
            <v>0</v>
          </cell>
          <cell r="JH1343">
            <v>0</v>
          </cell>
          <cell r="JI1343">
            <v>0</v>
          </cell>
          <cell r="JJ1343">
            <v>0</v>
          </cell>
          <cell r="JK1343">
            <v>0</v>
          </cell>
          <cell r="JL1343">
            <v>0</v>
          </cell>
          <cell r="JM1343">
            <v>0</v>
          </cell>
          <cell r="JN1343">
            <v>0</v>
          </cell>
          <cell r="JO1343">
            <v>0</v>
          </cell>
          <cell r="JP1343">
            <v>0</v>
          </cell>
          <cell r="JQ1343">
            <v>0</v>
          </cell>
        </row>
        <row r="1344">
          <cell r="D1344" t="str">
            <v>HY_.EX.UTN._.SME.Weber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  <cell r="EJ1344">
            <v>0</v>
          </cell>
          <cell r="EK1344">
            <v>0</v>
          </cell>
          <cell r="EL1344">
            <v>0</v>
          </cell>
          <cell r="EM1344">
            <v>0</v>
          </cell>
          <cell r="EN1344">
            <v>0</v>
          </cell>
          <cell r="EO1344">
            <v>0</v>
          </cell>
          <cell r="EP1344">
            <v>0</v>
          </cell>
          <cell r="EQ1344">
            <v>0</v>
          </cell>
          <cell r="ER1344">
            <v>0</v>
          </cell>
          <cell r="ES1344">
            <v>0</v>
          </cell>
          <cell r="ET1344">
            <v>0</v>
          </cell>
          <cell r="EU1344">
            <v>0</v>
          </cell>
          <cell r="EV1344">
            <v>0</v>
          </cell>
          <cell r="EW1344">
            <v>0</v>
          </cell>
          <cell r="EX1344">
            <v>0</v>
          </cell>
          <cell r="EY1344">
            <v>0</v>
          </cell>
          <cell r="EZ1344">
            <v>0</v>
          </cell>
          <cell r="FA1344">
            <v>0</v>
          </cell>
          <cell r="FB1344">
            <v>0</v>
          </cell>
          <cell r="FC1344">
            <v>0</v>
          </cell>
          <cell r="FD1344">
            <v>0</v>
          </cell>
          <cell r="FE1344">
            <v>0</v>
          </cell>
          <cell r="FF1344">
            <v>0</v>
          </cell>
          <cell r="FG1344">
            <v>0</v>
          </cell>
          <cell r="FH1344">
            <v>0</v>
          </cell>
          <cell r="FI1344">
            <v>0</v>
          </cell>
          <cell r="FJ1344">
            <v>0</v>
          </cell>
          <cell r="FK1344">
            <v>0</v>
          </cell>
          <cell r="FL1344">
            <v>0</v>
          </cell>
          <cell r="FM1344">
            <v>0</v>
          </cell>
          <cell r="FN1344">
            <v>0</v>
          </cell>
          <cell r="FO1344">
            <v>0</v>
          </cell>
          <cell r="FP1344">
            <v>0</v>
          </cell>
          <cell r="FQ1344">
            <v>0</v>
          </cell>
          <cell r="FR1344">
            <v>0</v>
          </cell>
          <cell r="FS1344">
            <v>0</v>
          </cell>
          <cell r="FT1344">
            <v>0</v>
          </cell>
          <cell r="FU1344">
            <v>0</v>
          </cell>
          <cell r="FV1344">
            <v>0</v>
          </cell>
          <cell r="FW1344">
            <v>0</v>
          </cell>
          <cell r="FX1344">
            <v>0</v>
          </cell>
          <cell r="FY1344">
            <v>0</v>
          </cell>
          <cell r="FZ1344">
            <v>0</v>
          </cell>
          <cell r="GA1344">
            <v>0</v>
          </cell>
          <cell r="GB1344">
            <v>0</v>
          </cell>
          <cell r="GC1344">
            <v>0</v>
          </cell>
          <cell r="GD1344">
            <v>0</v>
          </cell>
          <cell r="GE1344">
            <v>0</v>
          </cell>
          <cell r="GF1344">
            <v>0</v>
          </cell>
          <cell r="GG1344">
            <v>0</v>
          </cell>
          <cell r="GH1344">
            <v>0</v>
          </cell>
          <cell r="GI1344">
            <v>0</v>
          </cell>
          <cell r="GJ1344">
            <v>0</v>
          </cell>
          <cell r="GK1344">
            <v>0</v>
          </cell>
          <cell r="GL1344">
            <v>0</v>
          </cell>
          <cell r="GM1344">
            <v>0</v>
          </cell>
          <cell r="GN1344">
            <v>0</v>
          </cell>
          <cell r="GO1344">
            <v>0</v>
          </cell>
          <cell r="GP1344">
            <v>0</v>
          </cell>
          <cell r="GQ1344">
            <v>0</v>
          </cell>
          <cell r="GR1344">
            <v>0</v>
          </cell>
          <cell r="GS1344">
            <v>0</v>
          </cell>
          <cell r="GT1344">
            <v>0</v>
          </cell>
          <cell r="GU1344">
            <v>0</v>
          </cell>
          <cell r="GV1344">
            <v>0</v>
          </cell>
          <cell r="GW1344">
            <v>0</v>
          </cell>
          <cell r="GX1344">
            <v>0</v>
          </cell>
          <cell r="GY1344">
            <v>0</v>
          </cell>
          <cell r="GZ1344">
            <v>0</v>
          </cell>
          <cell r="HA1344">
            <v>0</v>
          </cell>
          <cell r="HB1344">
            <v>0</v>
          </cell>
          <cell r="HC1344">
            <v>0</v>
          </cell>
          <cell r="HD1344">
            <v>0</v>
          </cell>
          <cell r="HE1344">
            <v>0</v>
          </cell>
          <cell r="HF1344">
            <v>0</v>
          </cell>
          <cell r="HG1344">
            <v>0</v>
          </cell>
          <cell r="HH1344">
            <v>0</v>
          </cell>
          <cell r="HI1344">
            <v>0</v>
          </cell>
          <cell r="HJ1344">
            <v>0</v>
          </cell>
          <cell r="HK1344">
            <v>0</v>
          </cell>
          <cell r="HL1344">
            <v>0</v>
          </cell>
          <cell r="HM1344">
            <v>0</v>
          </cell>
          <cell r="HN1344">
            <v>0</v>
          </cell>
          <cell r="HO1344">
            <v>0</v>
          </cell>
          <cell r="HP1344">
            <v>0</v>
          </cell>
          <cell r="HQ1344">
            <v>0</v>
          </cell>
          <cell r="HR1344">
            <v>0</v>
          </cell>
          <cell r="HS1344">
            <v>0</v>
          </cell>
          <cell r="HT1344">
            <v>0</v>
          </cell>
          <cell r="HU1344">
            <v>0</v>
          </cell>
          <cell r="HV1344">
            <v>0</v>
          </cell>
          <cell r="HW1344">
            <v>0</v>
          </cell>
          <cell r="HX1344">
            <v>0</v>
          </cell>
          <cell r="HY1344">
            <v>0</v>
          </cell>
          <cell r="HZ1344">
            <v>0</v>
          </cell>
          <cell r="IA1344">
            <v>0</v>
          </cell>
          <cell r="IB1344">
            <v>0</v>
          </cell>
          <cell r="IC1344">
            <v>0</v>
          </cell>
          <cell r="ID1344">
            <v>0</v>
          </cell>
          <cell r="IE1344">
            <v>0</v>
          </cell>
          <cell r="IF1344">
            <v>0</v>
          </cell>
          <cell r="IG1344">
            <v>0</v>
          </cell>
          <cell r="IH1344">
            <v>0</v>
          </cell>
          <cell r="II1344">
            <v>0</v>
          </cell>
          <cell r="IJ1344">
            <v>0</v>
          </cell>
          <cell r="IK1344">
            <v>0</v>
          </cell>
          <cell r="IL1344">
            <v>0</v>
          </cell>
          <cell r="IM1344">
            <v>0</v>
          </cell>
          <cell r="IN1344">
            <v>0</v>
          </cell>
          <cell r="IO1344">
            <v>0</v>
          </cell>
          <cell r="IP1344">
            <v>0</v>
          </cell>
          <cell r="IQ1344">
            <v>0</v>
          </cell>
          <cell r="IR1344">
            <v>0</v>
          </cell>
          <cell r="IS1344">
            <v>0</v>
          </cell>
          <cell r="IT1344">
            <v>0</v>
          </cell>
          <cell r="IU1344">
            <v>0</v>
          </cell>
          <cell r="IV1344">
            <v>0</v>
          </cell>
          <cell r="IW1344">
            <v>0</v>
          </cell>
          <cell r="IX1344">
            <v>0</v>
          </cell>
          <cell r="IY1344">
            <v>0</v>
          </cell>
          <cell r="IZ1344">
            <v>0</v>
          </cell>
          <cell r="JA1344">
            <v>0</v>
          </cell>
          <cell r="JB1344">
            <v>0</v>
          </cell>
          <cell r="JC1344">
            <v>0</v>
          </cell>
          <cell r="JD1344">
            <v>0</v>
          </cell>
          <cell r="JE1344">
            <v>0</v>
          </cell>
          <cell r="JF1344">
            <v>0</v>
          </cell>
          <cell r="JG1344">
            <v>0</v>
          </cell>
          <cell r="JH1344">
            <v>0</v>
          </cell>
          <cell r="JI1344">
            <v>0</v>
          </cell>
          <cell r="JJ1344">
            <v>0</v>
          </cell>
          <cell r="JK1344">
            <v>0</v>
          </cell>
          <cell r="JL1344">
            <v>0</v>
          </cell>
          <cell r="JM1344">
            <v>0</v>
          </cell>
          <cell r="JN1344">
            <v>0</v>
          </cell>
          <cell r="JO1344">
            <v>0</v>
          </cell>
          <cell r="JP1344">
            <v>0</v>
          </cell>
          <cell r="JQ1344">
            <v>0</v>
          </cell>
        </row>
        <row r="1345">
          <cell r="D1345" t="str">
            <v>HY_.EX.UTS._.SME.Gunlock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  <cell r="EJ1345">
            <v>0</v>
          </cell>
          <cell r="EK1345">
            <v>0</v>
          </cell>
          <cell r="EL1345">
            <v>0</v>
          </cell>
          <cell r="EM1345">
            <v>0</v>
          </cell>
          <cell r="EN1345">
            <v>0</v>
          </cell>
          <cell r="EO1345">
            <v>0</v>
          </cell>
          <cell r="EP1345">
            <v>0</v>
          </cell>
          <cell r="EQ1345">
            <v>0</v>
          </cell>
          <cell r="ER1345">
            <v>0</v>
          </cell>
          <cell r="ES1345">
            <v>0</v>
          </cell>
          <cell r="ET1345">
            <v>0</v>
          </cell>
          <cell r="EU1345">
            <v>0</v>
          </cell>
          <cell r="EV1345">
            <v>0</v>
          </cell>
          <cell r="EW1345">
            <v>0</v>
          </cell>
          <cell r="EX1345">
            <v>0</v>
          </cell>
          <cell r="EY1345">
            <v>0</v>
          </cell>
          <cell r="EZ1345">
            <v>0</v>
          </cell>
          <cell r="FA1345">
            <v>0</v>
          </cell>
          <cell r="FB1345">
            <v>0</v>
          </cell>
          <cell r="FC1345">
            <v>0</v>
          </cell>
          <cell r="FD1345">
            <v>0</v>
          </cell>
          <cell r="FE1345">
            <v>0</v>
          </cell>
          <cell r="FF1345">
            <v>0</v>
          </cell>
          <cell r="FG1345">
            <v>0</v>
          </cell>
          <cell r="FH1345">
            <v>0</v>
          </cell>
          <cell r="FI1345">
            <v>0</v>
          </cell>
          <cell r="FJ1345">
            <v>0</v>
          </cell>
          <cell r="FK1345">
            <v>0</v>
          </cell>
          <cell r="FL1345">
            <v>0</v>
          </cell>
          <cell r="FM1345">
            <v>0</v>
          </cell>
          <cell r="FN1345">
            <v>0</v>
          </cell>
          <cell r="FO1345">
            <v>0</v>
          </cell>
          <cell r="FP1345">
            <v>0</v>
          </cell>
          <cell r="FQ1345">
            <v>0</v>
          </cell>
          <cell r="FR1345">
            <v>0</v>
          </cell>
          <cell r="FS1345">
            <v>0</v>
          </cell>
          <cell r="FT1345">
            <v>0</v>
          </cell>
          <cell r="FU1345">
            <v>0</v>
          </cell>
          <cell r="FV1345">
            <v>0</v>
          </cell>
          <cell r="FW1345">
            <v>0</v>
          </cell>
          <cell r="FX1345">
            <v>0</v>
          </cell>
          <cell r="FY1345">
            <v>0</v>
          </cell>
          <cell r="FZ1345">
            <v>0</v>
          </cell>
          <cell r="GA1345">
            <v>0</v>
          </cell>
          <cell r="GB1345">
            <v>0</v>
          </cell>
          <cell r="GC1345">
            <v>0</v>
          </cell>
          <cell r="GD1345">
            <v>0</v>
          </cell>
          <cell r="GE1345">
            <v>0</v>
          </cell>
          <cell r="GF1345">
            <v>0</v>
          </cell>
          <cell r="GG1345">
            <v>0</v>
          </cell>
          <cell r="GH1345">
            <v>0</v>
          </cell>
          <cell r="GI1345">
            <v>0</v>
          </cell>
          <cell r="GJ1345">
            <v>0</v>
          </cell>
          <cell r="GK1345">
            <v>0</v>
          </cell>
          <cell r="GL1345">
            <v>0</v>
          </cell>
          <cell r="GM1345">
            <v>0</v>
          </cell>
          <cell r="GN1345">
            <v>0</v>
          </cell>
          <cell r="GO1345">
            <v>0</v>
          </cell>
          <cell r="GP1345">
            <v>0</v>
          </cell>
          <cell r="GQ1345">
            <v>0</v>
          </cell>
          <cell r="GR1345">
            <v>0</v>
          </cell>
          <cell r="GS1345">
            <v>0</v>
          </cell>
          <cell r="GT1345">
            <v>0</v>
          </cell>
          <cell r="GU1345">
            <v>0</v>
          </cell>
          <cell r="GV1345">
            <v>0</v>
          </cell>
          <cell r="GW1345">
            <v>0</v>
          </cell>
          <cell r="GX1345">
            <v>0</v>
          </cell>
          <cell r="GY1345">
            <v>0</v>
          </cell>
          <cell r="GZ1345">
            <v>0</v>
          </cell>
          <cell r="HA1345">
            <v>0</v>
          </cell>
          <cell r="HB1345">
            <v>0</v>
          </cell>
          <cell r="HC1345">
            <v>0</v>
          </cell>
          <cell r="HD1345">
            <v>0</v>
          </cell>
          <cell r="HE1345">
            <v>0</v>
          </cell>
          <cell r="HF1345">
            <v>0</v>
          </cell>
          <cell r="HG1345">
            <v>0</v>
          </cell>
          <cell r="HH1345">
            <v>0</v>
          </cell>
          <cell r="HI1345">
            <v>0</v>
          </cell>
          <cell r="HJ1345">
            <v>0</v>
          </cell>
          <cell r="HK1345">
            <v>0</v>
          </cell>
          <cell r="HL1345">
            <v>0</v>
          </cell>
          <cell r="HM1345">
            <v>0</v>
          </cell>
          <cell r="HN1345">
            <v>0</v>
          </cell>
          <cell r="HO1345">
            <v>0</v>
          </cell>
          <cell r="HP1345">
            <v>0</v>
          </cell>
          <cell r="HQ1345">
            <v>0</v>
          </cell>
          <cell r="HR1345">
            <v>0</v>
          </cell>
          <cell r="HS1345">
            <v>0</v>
          </cell>
          <cell r="HT1345">
            <v>0</v>
          </cell>
          <cell r="HU1345">
            <v>0</v>
          </cell>
          <cell r="HV1345">
            <v>0</v>
          </cell>
          <cell r="HW1345">
            <v>0</v>
          </cell>
          <cell r="HX1345">
            <v>0</v>
          </cell>
          <cell r="HY1345">
            <v>0</v>
          </cell>
          <cell r="HZ1345">
            <v>0</v>
          </cell>
          <cell r="IA1345">
            <v>0</v>
          </cell>
          <cell r="IB1345">
            <v>0</v>
          </cell>
          <cell r="IC1345">
            <v>0</v>
          </cell>
          <cell r="ID1345">
            <v>0</v>
          </cell>
          <cell r="IE1345">
            <v>0</v>
          </cell>
          <cell r="IF1345">
            <v>0</v>
          </cell>
          <cell r="IG1345">
            <v>0</v>
          </cell>
          <cell r="IH1345">
            <v>0</v>
          </cell>
          <cell r="II1345">
            <v>0</v>
          </cell>
          <cell r="IJ1345">
            <v>0</v>
          </cell>
          <cell r="IK1345">
            <v>0</v>
          </cell>
          <cell r="IL1345">
            <v>0</v>
          </cell>
          <cell r="IM1345">
            <v>0</v>
          </cell>
          <cell r="IN1345">
            <v>0</v>
          </cell>
          <cell r="IO1345">
            <v>0</v>
          </cell>
          <cell r="IP1345">
            <v>0</v>
          </cell>
          <cell r="IQ1345">
            <v>0</v>
          </cell>
          <cell r="IR1345">
            <v>0</v>
          </cell>
          <cell r="IS1345">
            <v>0</v>
          </cell>
          <cell r="IT1345">
            <v>0</v>
          </cell>
          <cell r="IU1345">
            <v>0</v>
          </cell>
          <cell r="IV1345">
            <v>0</v>
          </cell>
          <cell r="IW1345">
            <v>0</v>
          </cell>
          <cell r="IX1345">
            <v>0</v>
          </cell>
          <cell r="IY1345">
            <v>0</v>
          </cell>
          <cell r="IZ1345">
            <v>0</v>
          </cell>
          <cell r="JA1345">
            <v>0</v>
          </cell>
          <cell r="JB1345">
            <v>0</v>
          </cell>
          <cell r="JC1345">
            <v>0</v>
          </cell>
          <cell r="JD1345">
            <v>0</v>
          </cell>
          <cell r="JE1345">
            <v>0</v>
          </cell>
          <cell r="JF1345">
            <v>0</v>
          </cell>
          <cell r="JG1345">
            <v>0</v>
          </cell>
          <cell r="JH1345">
            <v>0</v>
          </cell>
          <cell r="JI1345">
            <v>0</v>
          </cell>
          <cell r="JJ1345">
            <v>0</v>
          </cell>
          <cell r="JK1345">
            <v>0</v>
          </cell>
          <cell r="JL1345">
            <v>0</v>
          </cell>
          <cell r="JM1345">
            <v>0</v>
          </cell>
          <cell r="JN1345">
            <v>0</v>
          </cell>
          <cell r="JO1345">
            <v>0</v>
          </cell>
          <cell r="JP1345">
            <v>0</v>
          </cell>
          <cell r="JQ1345">
            <v>0</v>
          </cell>
        </row>
        <row r="1346">
          <cell r="D1346" t="str">
            <v>HY_.EX.UTS._.SME.Sand_Cove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  <cell r="EJ1346">
            <v>0</v>
          </cell>
          <cell r="EK1346">
            <v>0</v>
          </cell>
          <cell r="EL1346">
            <v>0</v>
          </cell>
          <cell r="EM1346">
            <v>0</v>
          </cell>
          <cell r="EN1346">
            <v>0</v>
          </cell>
          <cell r="EO1346">
            <v>0</v>
          </cell>
          <cell r="EP1346">
            <v>0</v>
          </cell>
          <cell r="EQ1346">
            <v>0</v>
          </cell>
          <cell r="ER1346">
            <v>0</v>
          </cell>
          <cell r="ES1346">
            <v>0</v>
          </cell>
          <cell r="ET1346">
            <v>0</v>
          </cell>
          <cell r="EU1346">
            <v>0</v>
          </cell>
          <cell r="EV1346">
            <v>0</v>
          </cell>
          <cell r="EW1346">
            <v>0</v>
          </cell>
          <cell r="EX1346">
            <v>0</v>
          </cell>
          <cell r="EY1346">
            <v>0</v>
          </cell>
          <cell r="EZ1346">
            <v>0</v>
          </cell>
          <cell r="FA1346">
            <v>0</v>
          </cell>
          <cell r="FB1346">
            <v>0</v>
          </cell>
          <cell r="FC1346">
            <v>0</v>
          </cell>
          <cell r="FD1346">
            <v>0</v>
          </cell>
          <cell r="FE1346">
            <v>0</v>
          </cell>
          <cell r="FF1346">
            <v>0</v>
          </cell>
          <cell r="FG1346">
            <v>0</v>
          </cell>
          <cell r="FH1346">
            <v>0</v>
          </cell>
          <cell r="FI1346">
            <v>0</v>
          </cell>
          <cell r="FJ1346">
            <v>0</v>
          </cell>
          <cell r="FK1346">
            <v>0</v>
          </cell>
          <cell r="FL1346">
            <v>0</v>
          </cell>
          <cell r="FM1346">
            <v>0</v>
          </cell>
          <cell r="FN1346">
            <v>0</v>
          </cell>
          <cell r="FO1346">
            <v>0</v>
          </cell>
          <cell r="FP1346">
            <v>0</v>
          </cell>
          <cell r="FQ1346">
            <v>0</v>
          </cell>
          <cell r="FR1346">
            <v>0</v>
          </cell>
          <cell r="FS1346">
            <v>0</v>
          </cell>
          <cell r="FT1346">
            <v>0</v>
          </cell>
          <cell r="FU1346">
            <v>0</v>
          </cell>
          <cell r="FV1346">
            <v>0</v>
          </cell>
          <cell r="FW1346">
            <v>0</v>
          </cell>
          <cell r="FX1346">
            <v>0</v>
          </cell>
          <cell r="FY1346">
            <v>0</v>
          </cell>
          <cell r="FZ1346">
            <v>0</v>
          </cell>
          <cell r="GA1346">
            <v>0</v>
          </cell>
          <cell r="GB1346">
            <v>0</v>
          </cell>
          <cell r="GC1346">
            <v>0</v>
          </cell>
          <cell r="GD1346">
            <v>0</v>
          </cell>
          <cell r="GE1346">
            <v>0</v>
          </cell>
          <cell r="GF1346">
            <v>0</v>
          </cell>
          <cell r="GG1346">
            <v>0</v>
          </cell>
          <cell r="GH1346">
            <v>0</v>
          </cell>
          <cell r="GI1346">
            <v>0</v>
          </cell>
          <cell r="GJ1346">
            <v>0</v>
          </cell>
          <cell r="GK1346">
            <v>0</v>
          </cell>
          <cell r="GL1346">
            <v>0</v>
          </cell>
          <cell r="GM1346">
            <v>0</v>
          </cell>
          <cell r="GN1346">
            <v>0</v>
          </cell>
          <cell r="GO1346">
            <v>0</v>
          </cell>
          <cell r="GP1346">
            <v>0</v>
          </cell>
          <cell r="GQ1346">
            <v>0</v>
          </cell>
          <cell r="GR1346">
            <v>0</v>
          </cell>
          <cell r="GS1346">
            <v>0</v>
          </cell>
          <cell r="GT1346">
            <v>0</v>
          </cell>
          <cell r="GU1346">
            <v>0</v>
          </cell>
          <cell r="GV1346">
            <v>0</v>
          </cell>
          <cell r="GW1346">
            <v>0</v>
          </cell>
          <cell r="GX1346">
            <v>0</v>
          </cell>
          <cell r="GY1346">
            <v>0</v>
          </cell>
          <cell r="GZ1346">
            <v>0</v>
          </cell>
          <cell r="HA1346">
            <v>0</v>
          </cell>
          <cell r="HB1346">
            <v>0</v>
          </cell>
          <cell r="HC1346">
            <v>0</v>
          </cell>
          <cell r="HD1346">
            <v>0</v>
          </cell>
          <cell r="HE1346">
            <v>0</v>
          </cell>
          <cell r="HF1346">
            <v>0</v>
          </cell>
          <cell r="HG1346">
            <v>0</v>
          </cell>
          <cell r="HH1346">
            <v>0</v>
          </cell>
          <cell r="HI1346">
            <v>0</v>
          </cell>
          <cell r="HJ1346">
            <v>0</v>
          </cell>
          <cell r="HK1346">
            <v>0</v>
          </cell>
          <cell r="HL1346">
            <v>0</v>
          </cell>
          <cell r="HM1346">
            <v>0</v>
          </cell>
          <cell r="HN1346">
            <v>0</v>
          </cell>
          <cell r="HO1346">
            <v>0</v>
          </cell>
          <cell r="HP1346">
            <v>0</v>
          </cell>
          <cell r="HQ1346">
            <v>0</v>
          </cell>
          <cell r="HR1346">
            <v>0</v>
          </cell>
          <cell r="HS1346">
            <v>0</v>
          </cell>
          <cell r="HT1346">
            <v>0</v>
          </cell>
          <cell r="HU1346">
            <v>0</v>
          </cell>
          <cell r="HV1346">
            <v>0</v>
          </cell>
          <cell r="HW1346">
            <v>0</v>
          </cell>
          <cell r="HX1346">
            <v>0</v>
          </cell>
          <cell r="HY1346">
            <v>0</v>
          </cell>
          <cell r="HZ1346">
            <v>0</v>
          </cell>
          <cell r="IA1346">
            <v>0</v>
          </cell>
          <cell r="IB1346">
            <v>0</v>
          </cell>
          <cell r="IC1346">
            <v>0</v>
          </cell>
          <cell r="ID1346">
            <v>0</v>
          </cell>
          <cell r="IE1346">
            <v>0</v>
          </cell>
          <cell r="IF1346">
            <v>0</v>
          </cell>
          <cell r="IG1346">
            <v>0</v>
          </cell>
          <cell r="IH1346">
            <v>0</v>
          </cell>
          <cell r="II1346">
            <v>0</v>
          </cell>
          <cell r="IJ1346">
            <v>0</v>
          </cell>
          <cell r="IK1346">
            <v>0</v>
          </cell>
          <cell r="IL1346">
            <v>0</v>
          </cell>
          <cell r="IM1346">
            <v>0</v>
          </cell>
          <cell r="IN1346">
            <v>0</v>
          </cell>
          <cell r="IO1346">
            <v>0</v>
          </cell>
          <cell r="IP1346">
            <v>0</v>
          </cell>
          <cell r="IQ1346">
            <v>0</v>
          </cell>
          <cell r="IR1346">
            <v>0</v>
          </cell>
          <cell r="IS1346">
            <v>0</v>
          </cell>
          <cell r="IT1346">
            <v>0</v>
          </cell>
          <cell r="IU1346">
            <v>0</v>
          </cell>
          <cell r="IV1346">
            <v>0</v>
          </cell>
          <cell r="IW1346">
            <v>0</v>
          </cell>
          <cell r="IX1346">
            <v>0</v>
          </cell>
          <cell r="IY1346">
            <v>0</v>
          </cell>
          <cell r="IZ1346">
            <v>0</v>
          </cell>
          <cell r="JA1346">
            <v>0</v>
          </cell>
          <cell r="JB1346">
            <v>0</v>
          </cell>
          <cell r="JC1346">
            <v>0</v>
          </cell>
          <cell r="JD1346">
            <v>0</v>
          </cell>
          <cell r="JE1346">
            <v>0</v>
          </cell>
          <cell r="JF1346">
            <v>0</v>
          </cell>
          <cell r="JG1346">
            <v>0</v>
          </cell>
          <cell r="JH1346">
            <v>0</v>
          </cell>
          <cell r="JI1346">
            <v>0</v>
          </cell>
          <cell r="JJ1346">
            <v>0</v>
          </cell>
          <cell r="JK1346">
            <v>0</v>
          </cell>
          <cell r="JL1346">
            <v>0</v>
          </cell>
          <cell r="JM1346">
            <v>0</v>
          </cell>
          <cell r="JN1346">
            <v>0</v>
          </cell>
          <cell r="JO1346">
            <v>0</v>
          </cell>
          <cell r="JP1346">
            <v>0</v>
          </cell>
          <cell r="JQ1346">
            <v>0</v>
          </cell>
        </row>
        <row r="1347">
          <cell r="D1347" t="str">
            <v>HY_.EX.UTS._.SME.Veyo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  <cell r="EJ1347">
            <v>0</v>
          </cell>
          <cell r="EK1347">
            <v>0</v>
          </cell>
          <cell r="EL1347">
            <v>0</v>
          </cell>
          <cell r="EM1347">
            <v>0</v>
          </cell>
          <cell r="EN1347">
            <v>0</v>
          </cell>
          <cell r="EO1347">
            <v>0</v>
          </cell>
          <cell r="EP1347">
            <v>0</v>
          </cell>
          <cell r="EQ1347">
            <v>0</v>
          </cell>
          <cell r="ER1347">
            <v>0</v>
          </cell>
          <cell r="ES1347">
            <v>0</v>
          </cell>
          <cell r="ET1347">
            <v>0</v>
          </cell>
          <cell r="EU1347">
            <v>0</v>
          </cell>
          <cell r="EV1347">
            <v>0</v>
          </cell>
          <cell r="EW1347">
            <v>0</v>
          </cell>
          <cell r="EX1347">
            <v>0</v>
          </cell>
          <cell r="EY1347">
            <v>0</v>
          </cell>
          <cell r="EZ1347">
            <v>0</v>
          </cell>
          <cell r="FA1347">
            <v>0</v>
          </cell>
          <cell r="FB1347">
            <v>0</v>
          </cell>
          <cell r="FC1347">
            <v>0</v>
          </cell>
          <cell r="FD1347">
            <v>0</v>
          </cell>
          <cell r="FE1347">
            <v>0</v>
          </cell>
          <cell r="FF1347">
            <v>0</v>
          </cell>
          <cell r="FG1347">
            <v>0</v>
          </cell>
          <cell r="FH1347">
            <v>0</v>
          </cell>
          <cell r="FI1347">
            <v>0</v>
          </cell>
          <cell r="FJ1347">
            <v>0</v>
          </cell>
          <cell r="FK1347">
            <v>0</v>
          </cell>
          <cell r="FL1347">
            <v>0</v>
          </cell>
          <cell r="FM1347">
            <v>0</v>
          </cell>
          <cell r="FN1347">
            <v>0</v>
          </cell>
          <cell r="FO1347">
            <v>0</v>
          </cell>
          <cell r="FP1347">
            <v>0</v>
          </cell>
          <cell r="FQ1347">
            <v>0</v>
          </cell>
          <cell r="FR1347">
            <v>0</v>
          </cell>
          <cell r="FS1347">
            <v>0</v>
          </cell>
          <cell r="FT1347">
            <v>0</v>
          </cell>
          <cell r="FU1347">
            <v>0</v>
          </cell>
          <cell r="FV1347">
            <v>0</v>
          </cell>
          <cell r="FW1347">
            <v>0</v>
          </cell>
          <cell r="FX1347">
            <v>0</v>
          </cell>
          <cell r="FY1347">
            <v>0</v>
          </cell>
          <cell r="FZ1347">
            <v>0</v>
          </cell>
          <cell r="GA1347">
            <v>0</v>
          </cell>
          <cell r="GB1347">
            <v>0</v>
          </cell>
          <cell r="GC1347">
            <v>0</v>
          </cell>
          <cell r="GD1347">
            <v>0</v>
          </cell>
          <cell r="GE1347">
            <v>0</v>
          </cell>
          <cell r="GF1347">
            <v>0</v>
          </cell>
          <cell r="GG1347">
            <v>0</v>
          </cell>
          <cell r="GH1347">
            <v>0</v>
          </cell>
          <cell r="GI1347">
            <v>0</v>
          </cell>
          <cell r="GJ1347">
            <v>0</v>
          </cell>
          <cell r="GK1347">
            <v>0</v>
          </cell>
          <cell r="GL1347">
            <v>0</v>
          </cell>
          <cell r="GM1347">
            <v>0</v>
          </cell>
          <cell r="GN1347">
            <v>0</v>
          </cell>
          <cell r="GO1347">
            <v>0</v>
          </cell>
          <cell r="GP1347">
            <v>0</v>
          </cell>
          <cell r="GQ1347">
            <v>0</v>
          </cell>
          <cell r="GR1347">
            <v>0</v>
          </cell>
          <cell r="GS1347">
            <v>0</v>
          </cell>
          <cell r="GT1347">
            <v>0</v>
          </cell>
          <cell r="GU1347">
            <v>0</v>
          </cell>
          <cell r="GV1347">
            <v>0</v>
          </cell>
          <cell r="GW1347">
            <v>0</v>
          </cell>
          <cell r="GX1347">
            <v>0</v>
          </cell>
          <cell r="GY1347">
            <v>0</v>
          </cell>
          <cell r="GZ1347">
            <v>0</v>
          </cell>
          <cell r="HA1347">
            <v>0</v>
          </cell>
          <cell r="HB1347">
            <v>0</v>
          </cell>
          <cell r="HC1347">
            <v>0</v>
          </cell>
          <cell r="HD1347">
            <v>0</v>
          </cell>
          <cell r="HE1347">
            <v>0</v>
          </cell>
          <cell r="HF1347">
            <v>0</v>
          </cell>
          <cell r="HG1347">
            <v>0</v>
          </cell>
          <cell r="HH1347">
            <v>0</v>
          </cell>
          <cell r="HI1347">
            <v>0</v>
          </cell>
          <cell r="HJ1347">
            <v>0</v>
          </cell>
          <cell r="HK1347">
            <v>0</v>
          </cell>
          <cell r="HL1347">
            <v>0</v>
          </cell>
          <cell r="HM1347">
            <v>0</v>
          </cell>
          <cell r="HN1347">
            <v>0</v>
          </cell>
          <cell r="HO1347">
            <v>0</v>
          </cell>
          <cell r="HP1347">
            <v>0</v>
          </cell>
          <cell r="HQ1347">
            <v>0</v>
          </cell>
          <cell r="HR1347">
            <v>0</v>
          </cell>
          <cell r="HS1347">
            <v>0</v>
          </cell>
          <cell r="HT1347">
            <v>0</v>
          </cell>
          <cell r="HU1347">
            <v>0</v>
          </cell>
          <cell r="HV1347">
            <v>0</v>
          </cell>
          <cell r="HW1347">
            <v>0</v>
          </cell>
          <cell r="HX1347">
            <v>0</v>
          </cell>
          <cell r="HY1347">
            <v>0</v>
          </cell>
          <cell r="HZ1347">
            <v>0</v>
          </cell>
          <cell r="IA1347">
            <v>0</v>
          </cell>
          <cell r="IB1347">
            <v>0</v>
          </cell>
          <cell r="IC1347">
            <v>0</v>
          </cell>
          <cell r="ID1347">
            <v>0</v>
          </cell>
          <cell r="IE1347">
            <v>0</v>
          </cell>
          <cell r="IF1347">
            <v>0</v>
          </cell>
          <cell r="IG1347">
            <v>0</v>
          </cell>
          <cell r="IH1347">
            <v>0</v>
          </cell>
          <cell r="II1347">
            <v>0</v>
          </cell>
          <cell r="IJ1347">
            <v>0</v>
          </cell>
          <cell r="IK1347">
            <v>0</v>
          </cell>
          <cell r="IL1347">
            <v>0</v>
          </cell>
          <cell r="IM1347">
            <v>0</v>
          </cell>
          <cell r="IN1347">
            <v>0</v>
          </cell>
          <cell r="IO1347">
            <v>0</v>
          </cell>
          <cell r="IP1347">
            <v>0</v>
          </cell>
          <cell r="IQ1347">
            <v>0</v>
          </cell>
          <cell r="IR1347">
            <v>0</v>
          </cell>
          <cell r="IS1347">
            <v>0</v>
          </cell>
          <cell r="IT1347">
            <v>0</v>
          </cell>
          <cell r="IU1347">
            <v>0</v>
          </cell>
          <cell r="IV1347">
            <v>0</v>
          </cell>
          <cell r="IW1347">
            <v>0</v>
          </cell>
          <cell r="IX1347">
            <v>0</v>
          </cell>
          <cell r="IY1347">
            <v>0</v>
          </cell>
          <cell r="IZ1347">
            <v>0</v>
          </cell>
          <cell r="JA1347">
            <v>0</v>
          </cell>
          <cell r="JB1347">
            <v>0</v>
          </cell>
          <cell r="JC1347">
            <v>0</v>
          </cell>
          <cell r="JD1347">
            <v>0</v>
          </cell>
          <cell r="JE1347">
            <v>0</v>
          </cell>
          <cell r="JF1347">
            <v>0</v>
          </cell>
          <cell r="JG1347">
            <v>0</v>
          </cell>
          <cell r="JH1347">
            <v>0</v>
          </cell>
          <cell r="JI1347">
            <v>0</v>
          </cell>
          <cell r="JJ1347">
            <v>0</v>
          </cell>
          <cell r="JK1347">
            <v>0</v>
          </cell>
          <cell r="JL1347">
            <v>0</v>
          </cell>
          <cell r="JM1347">
            <v>0</v>
          </cell>
          <cell r="JN1347">
            <v>0</v>
          </cell>
          <cell r="JO1347">
            <v>0</v>
          </cell>
          <cell r="JP1347">
            <v>0</v>
          </cell>
          <cell r="JQ1347">
            <v>0</v>
          </cell>
        </row>
        <row r="1348">
          <cell r="D1348" t="str">
            <v>HY_.EX.UWY._.SME.Viva_Naughton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  <cell r="EJ1348">
            <v>0</v>
          </cell>
          <cell r="EK1348">
            <v>0</v>
          </cell>
          <cell r="EL1348">
            <v>0</v>
          </cell>
          <cell r="EM1348">
            <v>0</v>
          </cell>
          <cell r="EN1348">
            <v>0</v>
          </cell>
          <cell r="EO1348">
            <v>0</v>
          </cell>
          <cell r="EP1348">
            <v>0</v>
          </cell>
          <cell r="EQ1348">
            <v>0</v>
          </cell>
          <cell r="ER1348">
            <v>0</v>
          </cell>
          <cell r="ES1348">
            <v>0</v>
          </cell>
          <cell r="ET1348">
            <v>0</v>
          </cell>
          <cell r="EU1348">
            <v>0</v>
          </cell>
          <cell r="EV1348">
            <v>0</v>
          </cell>
          <cell r="EW1348">
            <v>0</v>
          </cell>
          <cell r="EX1348">
            <v>0</v>
          </cell>
          <cell r="EY1348">
            <v>0</v>
          </cell>
          <cell r="EZ1348">
            <v>0</v>
          </cell>
          <cell r="FA1348">
            <v>0</v>
          </cell>
          <cell r="FB1348">
            <v>0</v>
          </cell>
          <cell r="FC1348">
            <v>0</v>
          </cell>
          <cell r="FD1348">
            <v>0</v>
          </cell>
          <cell r="FE1348">
            <v>0</v>
          </cell>
          <cell r="FF1348">
            <v>0</v>
          </cell>
          <cell r="FG1348">
            <v>0</v>
          </cell>
          <cell r="FH1348">
            <v>0</v>
          </cell>
          <cell r="FI1348">
            <v>0</v>
          </cell>
          <cell r="FJ1348">
            <v>0</v>
          </cell>
          <cell r="FK1348">
            <v>0</v>
          </cell>
          <cell r="FL1348">
            <v>0</v>
          </cell>
          <cell r="FM1348">
            <v>0</v>
          </cell>
          <cell r="FN1348">
            <v>0</v>
          </cell>
          <cell r="FO1348">
            <v>0</v>
          </cell>
          <cell r="FP1348">
            <v>0</v>
          </cell>
          <cell r="FQ1348">
            <v>0</v>
          </cell>
          <cell r="FR1348">
            <v>0</v>
          </cell>
          <cell r="FS1348">
            <v>0</v>
          </cell>
          <cell r="FT1348">
            <v>0</v>
          </cell>
          <cell r="FU1348">
            <v>0</v>
          </cell>
          <cell r="FV1348">
            <v>0</v>
          </cell>
          <cell r="FW1348">
            <v>0</v>
          </cell>
          <cell r="FX1348">
            <v>0</v>
          </cell>
          <cell r="FY1348">
            <v>0</v>
          </cell>
          <cell r="FZ1348">
            <v>0</v>
          </cell>
          <cell r="GA1348">
            <v>0</v>
          </cell>
          <cell r="GB1348">
            <v>0</v>
          </cell>
          <cell r="GC1348">
            <v>0</v>
          </cell>
          <cell r="GD1348">
            <v>0</v>
          </cell>
          <cell r="GE1348">
            <v>0</v>
          </cell>
          <cell r="GF1348">
            <v>0</v>
          </cell>
          <cell r="GG1348">
            <v>0</v>
          </cell>
          <cell r="GH1348">
            <v>0</v>
          </cell>
          <cell r="GI1348">
            <v>0</v>
          </cell>
          <cell r="GJ1348">
            <v>0</v>
          </cell>
          <cell r="GK1348">
            <v>0</v>
          </cell>
          <cell r="GL1348">
            <v>0</v>
          </cell>
          <cell r="GM1348">
            <v>0</v>
          </cell>
          <cell r="GN1348">
            <v>0</v>
          </cell>
          <cell r="GO1348">
            <v>0</v>
          </cell>
          <cell r="GP1348">
            <v>0</v>
          </cell>
          <cell r="GQ1348">
            <v>0</v>
          </cell>
          <cell r="GR1348">
            <v>0</v>
          </cell>
          <cell r="GS1348">
            <v>0</v>
          </cell>
          <cell r="GT1348">
            <v>0</v>
          </cell>
          <cell r="GU1348">
            <v>0</v>
          </cell>
          <cell r="GV1348">
            <v>0</v>
          </cell>
          <cell r="GW1348">
            <v>0</v>
          </cell>
          <cell r="GX1348">
            <v>0</v>
          </cell>
          <cell r="GY1348">
            <v>0</v>
          </cell>
          <cell r="GZ1348">
            <v>0</v>
          </cell>
          <cell r="HA1348">
            <v>0</v>
          </cell>
          <cell r="HB1348">
            <v>0</v>
          </cell>
          <cell r="HC1348">
            <v>0</v>
          </cell>
          <cell r="HD1348">
            <v>0</v>
          </cell>
          <cell r="HE1348">
            <v>0</v>
          </cell>
          <cell r="HF1348">
            <v>0</v>
          </cell>
          <cell r="HG1348">
            <v>0</v>
          </cell>
          <cell r="HH1348">
            <v>0</v>
          </cell>
          <cell r="HI1348">
            <v>0</v>
          </cell>
          <cell r="HJ1348">
            <v>0</v>
          </cell>
          <cell r="HK1348">
            <v>0</v>
          </cell>
          <cell r="HL1348">
            <v>0</v>
          </cell>
          <cell r="HM1348">
            <v>0</v>
          </cell>
          <cell r="HN1348">
            <v>0</v>
          </cell>
          <cell r="HO1348">
            <v>0</v>
          </cell>
          <cell r="HP1348">
            <v>0</v>
          </cell>
          <cell r="HQ1348">
            <v>0</v>
          </cell>
          <cell r="HR1348">
            <v>0</v>
          </cell>
          <cell r="HS1348">
            <v>0</v>
          </cell>
          <cell r="HT1348">
            <v>0</v>
          </cell>
          <cell r="HU1348">
            <v>0</v>
          </cell>
          <cell r="HV1348">
            <v>0</v>
          </cell>
          <cell r="HW1348">
            <v>0</v>
          </cell>
          <cell r="HX1348">
            <v>0</v>
          </cell>
          <cell r="HY1348">
            <v>0</v>
          </cell>
          <cell r="HZ1348">
            <v>0</v>
          </cell>
          <cell r="IA1348">
            <v>0</v>
          </cell>
          <cell r="IB1348">
            <v>0</v>
          </cell>
          <cell r="IC1348">
            <v>0</v>
          </cell>
          <cell r="ID1348">
            <v>0</v>
          </cell>
          <cell r="IE1348">
            <v>0</v>
          </cell>
          <cell r="IF1348">
            <v>0</v>
          </cell>
          <cell r="IG1348">
            <v>0</v>
          </cell>
          <cell r="IH1348">
            <v>0</v>
          </cell>
          <cell r="II1348">
            <v>0</v>
          </cell>
          <cell r="IJ1348">
            <v>0</v>
          </cell>
          <cell r="IK1348">
            <v>0</v>
          </cell>
          <cell r="IL1348">
            <v>0</v>
          </cell>
          <cell r="IM1348">
            <v>0</v>
          </cell>
          <cell r="IN1348">
            <v>0</v>
          </cell>
          <cell r="IO1348">
            <v>0</v>
          </cell>
          <cell r="IP1348">
            <v>0</v>
          </cell>
          <cell r="IQ1348">
            <v>0</v>
          </cell>
          <cell r="IR1348">
            <v>0</v>
          </cell>
          <cell r="IS1348">
            <v>0</v>
          </cell>
          <cell r="IT1348">
            <v>0</v>
          </cell>
          <cell r="IU1348">
            <v>0</v>
          </cell>
          <cell r="IV1348">
            <v>0</v>
          </cell>
          <cell r="IW1348">
            <v>0</v>
          </cell>
          <cell r="IX1348">
            <v>0</v>
          </cell>
          <cell r="IY1348">
            <v>0</v>
          </cell>
          <cell r="IZ1348">
            <v>0</v>
          </cell>
          <cell r="JA1348">
            <v>0</v>
          </cell>
          <cell r="JB1348">
            <v>0</v>
          </cell>
          <cell r="JC1348">
            <v>0</v>
          </cell>
          <cell r="JD1348">
            <v>0</v>
          </cell>
          <cell r="JE1348">
            <v>0</v>
          </cell>
          <cell r="JF1348">
            <v>0</v>
          </cell>
          <cell r="JG1348">
            <v>0</v>
          </cell>
          <cell r="JH1348">
            <v>0</v>
          </cell>
          <cell r="JI1348">
            <v>0</v>
          </cell>
          <cell r="JJ1348">
            <v>0</v>
          </cell>
          <cell r="JK1348">
            <v>0</v>
          </cell>
          <cell r="JL1348">
            <v>0</v>
          </cell>
          <cell r="JM1348">
            <v>0</v>
          </cell>
          <cell r="JN1348">
            <v>0</v>
          </cell>
          <cell r="JO1348">
            <v>0</v>
          </cell>
          <cell r="JP1348">
            <v>0</v>
          </cell>
          <cell r="JQ1348">
            <v>0</v>
          </cell>
        </row>
        <row r="1349">
          <cell r="D1349" t="str">
            <v>HY_.EX.WMV._.SMW.Fall Creek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  <cell r="EJ1349">
            <v>0</v>
          </cell>
          <cell r="EK1349">
            <v>0</v>
          </cell>
          <cell r="EL1349">
            <v>0</v>
          </cell>
          <cell r="EM1349">
            <v>0</v>
          </cell>
          <cell r="EN1349">
            <v>0</v>
          </cell>
          <cell r="EO1349">
            <v>0</v>
          </cell>
          <cell r="EP1349">
            <v>0</v>
          </cell>
          <cell r="EQ1349">
            <v>0</v>
          </cell>
          <cell r="ER1349">
            <v>0</v>
          </cell>
          <cell r="ES1349">
            <v>0</v>
          </cell>
          <cell r="ET1349">
            <v>0</v>
          </cell>
          <cell r="EU1349">
            <v>0</v>
          </cell>
          <cell r="EV1349">
            <v>0</v>
          </cell>
          <cell r="EW1349">
            <v>0</v>
          </cell>
          <cell r="EX1349">
            <v>0</v>
          </cell>
          <cell r="EY1349">
            <v>0</v>
          </cell>
          <cell r="EZ1349">
            <v>0</v>
          </cell>
          <cell r="FA1349">
            <v>0</v>
          </cell>
          <cell r="FB1349">
            <v>0</v>
          </cell>
          <cell r="FC1349">
            <v>0</v>
          </cell>
          <cell r="FD1349">
            <v>0</v>
          </cell>
          <cell r="FE1349">
            <v>0</v>
          </cell>
          <cell r="FF1349">
            <v>0</v>
          </cell>
          <cell r="FG1349">
            <v>0</v>
          </cell>
          <cell r="FH1349">
            <v>0</v>
          </cell>
          <cell r="FI1349">
            <v>0</v>
          </cell>
          <cell r="FJ1349">
            <v>0</v>
          </cell>
          <cell r="FK1349">
            <v>0</v>
          </cell>
          <cell r="FL1349">
            <v>0</v>
          </cell>
          <cell r="FM1349">
            <v>0</v>
          </cell>
          <cell r="FN1349">
            <v>0</v>
          </cell>
          <cell r="FO1349">
            <v>0</v>
          </cell>
          <cell r="FP1349">
            <v>0</v>
          </cell>
          <cell r="FQ1349">
            <v>0</v>
          </cell>
          <cell r="FR1349">
            <v>0</v>
          </cell>
          <cell r="FS1349">
            <v>0</v>
          </cell>
          <cell r="FT1349">
            <v>0</v>
          </cell>
          <cell r="FU1349">
            <v>0</v>
          </cell>
          <cell r="FV1349">
            <v>0</v>
          </cell>
          <cell r="FW1349">
            <v>0</v>
          </cell>
          <cell r="FX1349">
            <v>0</v>
          </cell>
          <cell r="FY1349">
            <v>0</v>
          </cell>
          <cell r="FZ1349">
            <v>0</v>
          </cell>
          <cell r="GA1349">
            <v>0</v>
          </cell>
          <cell r="GB1349">
            <v>0</v>
          </cell>
          <cell r="GC1349">
            <v>0</v>
          </cell>
          <cell r="GD1349">
            <v>0</v>
          </cell>
          <cell r="GE1349">
            <v>0</v>
          </cell>
          <cell r="GF1349">
            <v>0</v>
          </cell>
          <cell r="GG1349">
            <v>0</v>
          </cell>
          <cell r="GH1349">
            <v>0</v>
          </cell>
          <cell r="GI1349">
            <v>0</v>
          </cell>
          <cell r="GJ1349">
            <v>0</v>
          </cell>
          <cell r="GK1349">
            <v>0</v>
          </cell>
          <cell r="GL1349">
            <v>0</v>
          </cell>
          <cell r="GM1349">
            <v>0</v>
          </cell>
          <cell r="GN1349">
            <v>0</v>
          </cell>
          <cell r="GO1349">
            <v>0</v>
          </cell>
          <cell r="GP1349">
            <v>0</v>
          </cell>
          <cell r="GQ1349">
            <v>0</v>
          </cell>
          <cell r="GR1349">
            <v>0</v>
          </cell>
          <cell r="GS1349">
            <v>0</v>
          </cell>
          <cell r="GT1349">
            <v>0</v>
          </cell>
          <cell r="GU1349">
            <v>0</v>
          </cell>
          <cell r="GV1349">
            <v>0</v>
          </cell>
          <cell r="GW1349">
            <v>0</v>
          </cell>
          <cell r="GX1349">
            <v>0</v>
          </cell>
          <cell r="GY1349">
            <v>0</v>
          </cell>
          <cell r="GZ1349">
            <v>0</v>
          </cell>
          <cell r="HA1349">
            <v>0</v>
          </cell>
          <cell r="HB1349">
            <v>0</v>
          </cell>
          <cell r="HC1349">
            <v>0</v>
          </cell>
          <cell r="HD1349">
            <v>0</v>
          </cell>
          <cell r="HE1349">
            <v>0</v>
          </cell>
          <cell r="HF1349">
            <v>0</v>
          </cell>
          <cell r="HG1349">
            <v>0</v>
          </cell>
          <cell r="HH1349">
            <v>0</v>
          </cell>
          <cell r="HI1349">
            <v>0</v>
          </cell>
          <cell r="HJ1349">
            <v>0</v>
          </cell>
          <cell r="HK1349">
            <v>0</v>
          </cell>
          <cell r="HL1349">
            <v>0</v>
          </cell>
          <cell r="HM1349">
            <v>0</v>
          </cell>
          <cell r="HN1349">
            <v>0</v>
          </cell>
          <cell r="HO1349">
            <v>0</v>
          </cell>
          <cell r="HP1349">
            <v>0</v>
          </cell>
          <cell r="HQ1349">
            <v>0</v>
          </cell>
          <cell r="HR1349">
            <v>0</v>
          </cell>
          <cell r="HS1349">
            <v>0</v>
          </cell>
          <cell r="HT1349">
            <v>0</v>
          </cell>
          <cell r="HU1349">
            <v>0</v>
          </cell>
          <cell r="HV1349">
            <v>0</v>
          </cell>
          <cell r="HW1349">
            <v>0</v>
          </cell>
          <cell r="HX1349">
            <v>0</v>
          </cell>
          <cell r="HY1349">
            <v>0</v>
          </cell>
          <cell r="HZ1349">
            <v>0</v>
          </cell>
          <cell r="IA1349">
            <v>0</v>
          </cell>
          <cell r="IB1349">
            <v>0</v>
          </cell>
          <cell r="IC1349">
            <v>0</v>
          </cell>
          <cell r="ID1349">
            <v>0</v>
          </cell>
          <cell r="IE1349">
            <v>0</v>
          </cell>
          <cell r="IF1349">
            <v>0</v>
          </cell>
          <cell r="IG1349">
            <v>0</v>
          </cell>
          <cell r="IH1349">
            <v>0</v>
          </cell>
          <cell r="II1349">
            <v>0</v>
          </cell>
          <cell r="IJ1349">
            <v>0</v>
          </cell>
          <cell r="IK1349">
            <v>0</v>
          </cell>
          <cell r="IL1349">
            <v>0</v>
          </cell>
          <cell r="IM1349">
            <v>0</v>
          </cell>
          <cell r="IN1349">
            <v>0</v>
          </cell>
          <cell r="IO1349">
            <v>0</v>
          </cell>
          <cell r="IP1349">
            <v>0</v>
          </cell>
          <cell r="IQ1349">
            <v>0</v>
          </cell>
          <cell r="IR1349">
            <v>0</v>
          </cell>
          <cell r="IS1349">
            <v>0</v>
          </cell>
          <cell r="IT1349">
            <v>0</v>
          </cell>
          <cell r="IU1349">
            <v>0</v>
          </cell>
          <cell r="IV1349">
            <v>0</v>
          </cell>
          <cell r="IW1349">
            <v>0</v>
          </cell>
          <cell r="IX1349">
            <v>0</v>
          </cell>
          <cell r="IY1349">
            <v>0</v>
          </cell>
          <cell r="IZ1349">
            <v>0</v>
          </cell>
          <cell r="JA1349">
            <v>0</v>
          </cell>
          <cell r="JB1349">
            <v>0</v>
          </cell>
          <cell r="JC1349">
            <v>0</v>
          </cell>
          <cell r="JD1349">
            <v>0</v>
          </cell>
          <cell r="JE1349">
            <v>0</v>
          </cell>
          <cell r="JF1349">
            <v>0</v>
          </cell>
          <cell r="JG1349">
            <v>0</v>
          </cell>
          <cell r="JH1349">
            <v>0</v>
          </cell>
          <cell r="JI1349">
            <v>0</v>
          </cell>
          <cell r="JJ1349">
            <v>0</v>
          </cell>
          <cell r="JK1349">
            <v>0</v>
          </cell>
          <cell r="JL1349">
            <v>0</v>
          </cell>
          <cell r="JM1349">
            <v>0</v>
          </cell>
          <cell r="JN1349">
            <v>0</v>
          </cell>
          <cell r="JO1349">
            <v>0</v>
          </cell>
          <cell r="JP1349">
            <v>0</v>
          </cell>
          <cell r="JQ1349">
            <v>0</v>
          </cell>
        </row>
        <row r="1350">
          <cell r="D1350" t="str">
            <v>HY_.EX.WOR._.SMW.Wallowa Falls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  <cell r="EJ1350">
            <v>0</v>
          </cell>
          <cell r="EK1350">
            <v>0</v>
          </cell>
          <cell r="EL1350">
            <v>0</v>
          </cell>
          <cell r="EM1350">
            <v>0</v>
          </cell>
          <cell r="EN1350">
            <v>0</v>
          </cell>
          <cell r="EO1350">
            <v>0</v>
          </cell>
          <cell r="EP1350">
            <v>0</v>
          </cell>
          <cell r="EQ1350">
            <v>0</v>
          </cell>
          <cell r="ER1350">
            <v>0</v>
          </cell>
          <cell r="ES1350">
            <v>0</v>
          </cell>
          <cell r="ET1350">
            <v>0</v>
          </cell>
          <cell r="EU1350">
            <v>0</v>
          </cell>
          <cell r="EV1350">
            <v>0</v>
          </cell>
          <cell r="EW1350">
            <v>0</v>
          </cell>
          <cell r="EX1350">
            <v>0</v>
          </cell>
          <cell r="EY1350">
            <v>0</v>
          </cell>
          <cell r="EZ1350">
            <v>0</v>
          </cell>
          <cell r="FA1350">
            <v>0</v>
          </cell>
          <cell r="FB1350">
            <v>0</v>
          </cell>
          <cell r="FC1350">
            <v>0</v>
          </cell>
          <cell r="FD1350">
            <v>0</v>
          </cell>
          <cell r="FE1350">
            <v>0</v>
          </cell>
          <cell r="FF1350">
            <v>0</v>
          </cell>
          <cell r="FG1350">
            <v>0</v>
          </cell>
          <cell r="FH1350">
            <v>0</v>
          </cell>
          <cell r="FI1350">
            <v>0</v>
          </cell>
          <cell r="FJ1350">
            <v>0</v>
          </cell>
          <cell r="FK1350">
            <v>0</v>
          </cell>
          <cell r="FL1350">
            <v>0</v>
          </cell>
          <cell r="FM1350">
            <v>0</v>
          </cell>
          <cell r="FN1350">
            <v>0</v>
          </cell>
          <cell r="FO1350">
            <v>0</v>
          </cell>
          <cell r="FP1350">
            <v>0</v>
          </cell>
          <cell r="FQ1350">
            <v>0</v>
          </cell>
          <cell r="FR1350">
            <v>0</v>
          </cell>
          <cell r="FS1350">
            <v>0</v>
          </cell>
          <cell r="FT1350">
            <v>0</v>
          </cell>
          <cell r="FU1350">
            <v>0</v>
          </cell>
          <cell r="FV1350">
            <v>0</v>
          </cell>
          <cell r="FW1350">
            <v>0</v>
          </cell>
          <cell r="FX1350">
            <v>0</v>
          </cell>
          <cell r="FY1350">
            <v>0</v>
          </cell>
          <cell r="FZ1350">
            <v>0</v>
          </cell>
          <cell r="GA1350">
            <v>0</v>
          </cell>
          <cell r="GB1350">
            <v>0</v>
          </cell>
          <cell r="GC1350">
            <v>0</v>
          </cell>
          <cell r="GD1350">
            <v>0</v>
          </cell>
          <cell r="GE1350">
            <v>0</v>
          </cell>
          <cell r="GF1350">
            <v>0</v>
          </cell>
          <cell r="GG1350">
            <v>0</v>
          </cell>
          <cell r="GH1350">
            <v>0</v>
          </cell>
          <cell r="GI1350">
            <v>0</v>
          </cell>
          <cell r="GJ1350">
            <v>0</v>
          </cell>
          <cell r="GK1350">
            <v>0</v>
          </cell>
          <cell r="GL1350">
            <v>0</v>
          </cell>
          <cell r="GM1350">
            <v>0</v>
          </cell>
          <cell r="GN1350">
            <v>0</v>
          </cell>
          <cell r="GO1350">
            <v>0</v>
          </cell>
          <cell r="GP1350">
            <v>0</v>
          </cell>
          <cell r="GQ1350">
            <v>0</v>
          </cell>
          <cell r="GR1350">
            <v>0</v>
          </cell>
          <cell r="GS1350">
            <v>0</v>
          </cell>
          <cell r="GT1350">
            <v>0</v>
          </cell>
          <cell r="GU1350">
            <v>0</v>
          </cell>
          <cell r="GV1350">
            <v>0</v>
          </cell>
          <cell r="GW1350">
            <v>0</v>
          </cell>
          <cell r="GX1350">
            <v>0</v>
          </cell>
          <cell r="GY1350">
            <v>0</v>
          </cell>
          <cell r="GZ1350">
            <v>0</v>
          </cell>
          <cell r="HA1350">
            <v>0</v>
          </cell>
          <cell r="HB1350">
            <v>0</v>
          </cell>
          <cell r="HC1350">
            <v>0</v>
          </cell>
          <cell r="HD1350">
            <v>0</v>
          </cell>
          <cell r="HE1350">
            <v>0</v>
          </cell>
          <cell r="HF1350">
            <v>0</v>
          </cell>
          <cell r="HG1350">
            <v>0</v>
          </cell>
          <cell r="HH1350">
            <v>0</v>
          </cell>
          <cell r="HI1350">
            <v>0</v>
          </cell>
          <cell r="HJ1350">
            <v>0</v>
          </cell>
          <cell r="HK1350">
            <v>0</v>
          </cell>
          <cell r="HL1350">
            <v>0</v>
          </cell>
          <cell r="HM1350">
            <v>0</v>
          </cell>
          <cell r="HN1350">
            <v>0</v>
          </cell>
          <cell r="HO1350">
            <v>0</v>
          </cell>
          <cell r="HP1350">
            <v>0</v>
          </cell>
          <cell r="HQ1350">
            <v>0</v>
          </cell>
          <cell r="HR1350">
            <v>0</v>
          </cell>
          <cell r="HS1350">
            <v>0</v>
          </cell>
          <cell r="HT1350">
            <v>0</v>
          </cell>
          <cell r="HU1350">
            <v>0</v>
          </cell>
          <cell r="HV1350">
            <v>0</v>
          </cell>
          <cell r="HW1350">
            <v>0</v>
          </cell>
          <cell r="HX1350">
            <v>0</v>
          </cell>
          <cell r="HY1350">
            <v>0</v>
          </cell>
          <cell r="HZ1350">
            <v>0</v>
          </cell>
          <cell r="IA1350">
            <v>0</v>
          </cell>
          <cell r="IB1350">
            <v>0</v>
          </cell>
          <cell r="IC1350">
            <v>0</v>
          </cell>
          <cell r="ID1350">
            <v>0</v>
          </cell>
          <cell r="IE1350">
            <v>0</v>
          </cell>
          <cell r="IF1350">
            <v>0</v>
          </cell>
          <cell r="IG1350">
            <v>0</v>
          </cell>
          <cell r="IH1350">
            <v>0</v>
          </cell>
          <cell r="II1350">
            <v>0</v>
          </cell>
          <cell r="IJ1350">
            <v>0</v>
          </cell>
          <cell r="IK1350">
            <v>0</v>
          </cell>
          <cell r="IL1350">
            <v>0</v>
          </cell>
          <cell r="IM1350">
            <v>0</v>
          </cell>
          <cell r="IN1350">
            <v>0</v>
          </cell>
          <cell r="IO1350">
            <v>0</v>
          </cell>
          <cell r="IP1350">
            <v>0</v>
          </cell>
          <cell r="IQ1350">
            <v>0</v>
          </cell>
          <cell r="IR1350">
            <v>0</v>
          </cell>
          <cell r="IS1350">
            <v>0</v>
          </cell>
          <cell r="IT1350">
            <v>0</v>
          </cell>
          <cell r="IU1350">
            <v>0</v>
          </cell>
          <cell r="IV1350">
            <v>0</v>
          </cell>
          <cell r="IW1350">
            <v>0</v>
          </cell>
          <cell r="IX1350">
            <v>0</v>
          </cell>
          <cell r="IY1350">
            <v>0</v>
          </cell>
          <cell r="IZ1350">
            <v>0</v>
          </cell>
          <cell r="JA1350">
            <v>0</v>
          </cell>
          <cell r="JB1350">
            <v>0</v>
          </cell>
          <cell r="JC1350">
            <v>0</v>
          </cell>
          <cell r="JD1350">
            <v>0</v>
          </cell>
          <cell r="JE1350">
            <v>0</v>
          </cell>
          <cell r="JF1350">
            <v>0</v>
          </cell>
          <cell r="JG1350">
            <v>0</v>
          </cell>
          <cell r="JH1350">
            <v>0</v>
          </cell>
          <cell r="JI1350">
            <v>0</v>
          </cell>
          <cell r="JJ1350">
            <v>0</v>
          </cell>
          <cell r="JK1350">
            <v>0</v>
          </cell>
          <cell r="JL1350">
            <v>0</v>
          </cell>
          <cell r="JM1350">
            <v>0</v>
          </cell>
          <cell r="JN1350">
            <v>0</v>
          </cell>
          <cell r="JO1350">
            <v>0</v>
          </cell>
          <cell r="JP1350">
            <v>0</v>
          </cell>
          <cell r="JQ1350">
            <v>0</v>
          </cell>
        </row>
        <row r="1351">
          <cell r="D1351" t="str">
            <v>HY_.PC.MDC._.___.Mid Columbia - Priest Rapids</v>
          </cell>
          <cell r="F1351">
            <v>-2.0008883439004421E-8</v>
          </cell>
          <cell r="G1351">
            <v>-40.218002890003845</v>
          </cell>
          <cell r="H1351">
            <v>0</v>
          </cell>
          <cell r="I1351">
            <v>0</v>
          </cell>
          <cell r="J1351">
            <v>30.837925970001379</v>
          </cell>
          <cell r="K1351">
            <v>-1.9999999999854481</v>
          </cell>
          <cell r="L1351">
            <v>56.134752450016094</v>
          </cell>
          <cell r="M1351">
            <v>1.0004441719502211E-8</v>
          </cell>
          <cell r="N1351">
            <v>-1.0004441719502211E-8</v>
          </cell>
          <cell r="O1351">
            <v>1.0011717677116394E-8</v>
          </cell>
          <cell r="P1351">
            <v>0.15259848001733189</v>
          </cell>
          <cell r="Q1351">
            <v>-2.0001607481390238E-8</v>
          </cell>
          <cell r="R1351">
            <v>-557.85374796984252</v>
          </cell>
          <cell r="S1351">
            <v>52.024111489969073</v>
          </cell>
          <cell r="T1351">
            <v>-23.280834020006296</v>
          </cell>
          <cell r="U1351">
            <v>-57.885544040014793</v>
          </cell>
          <cell r="V1351">
            <v>-548.38200266999047</v>
          </cell>
          <cell r="W1351">
            <v>13.919936160018551</v>
          </cell>
          <cell r="X1351">
            <v>44.518826450002962</v>
          </cell>
          <cell r="Y1351">
            <v>-41.813947449991247</v>
          </cell>
          <cell r="Z1351">
            <v>64.82857045999117</v>
          </cell>
          <cell r="AA1351">
            <v>-50.574387529988599</v>
          </cell>
          <cell r="AB1351">
            <v>-27.93259076000686</v>
          </cell>
          <cell r="AC1351">
            <v>30.49945219001529</v>
          </cell>
          <cell r="AD1351">
            <v>-13.775338250001369</v>
          </cell>
          <cell r="AE1351">
            <v>934.07544001983479</v>
          </cell>
          <cell r="AF1351">
            <v>15.237825749994954</v>
          </cell>
          <cell r="AG1351">
            <v>73.910294969995448</v>
          </cell>
          <cell r="AH1351">
            <v>54.175044209994667</v>
          </cell>
          <cell r="AI1351">
            <v>186.33757303000311</v>
          </cell>
          <cell r="AJ1351">
            <v>73.891760950005846</v>
          </cell>
          <cell r="AK1351">
            <v>-210.86986303998856</v>
          </cell>
          <cell r="AL1351">
            <v>138.22513751999941</v>
          </cell>
          <cell r="AM1351">
            <v>113.58046707000176</v>
          </cell>
          <cell r="AN1351">
            <v>14.444174349991954</v>
          </cell>
          <cell r="AO1351">
            <v>270.12820774001739</v>
          </cell>
          <cell r="AP1351">
            <v>193.92183359999035</v>
          </cell>
          <cell r="AQ1351">
            <v>11.092983870003081</v>
          </cell>
          <cell r="AR1351">
            <v>-192.53699564002454</v>
          </cell>
          <cell r="AS1351">
            <v>6.5109845199913252</v>
          </cell>
          <cell r="AT1351">
            <v>96.899886829996831</v>
          </cell>
          <cell r="AU1351">
            <v>138.51493616999505</v>
          </cell>
          <cell r="AV1351">
            <v>-247.77905123999517</v>
          </cell>
          <cell r="AW1351">
            <v>83.31616195999959</v>
          </cell>
          <cell r="AX1351">
            <v>-15.773168130006525</v>
          </cell>
          <cell r="AY1351">
            <v>0.59279318001063075</v>
          </cell>
          <cell r="AZ1351">
            <v>197.55581999999413</v>
          </cell>
          <cell r="BA1351">
            <v>34.097942410000542</v>
          </cell>
          <cell r="BB1351">
            <v>-185.73447474001296</v>
          </cell>
          <cell r="BC1351">
            <v>33.031172049995803</v>
          </cell>
          <cell r="BD1351">
            <v>-333.76999865000107</v>
          </cell>
          <cell r="BE1351">
            <v>56.747995450044982</v>
          </cell>
          <cell r="BF1351">
            <v>207.91978378998465</v>
          </cell>
          <cell r="BG1351">
            <v>2.4691358100026264</v>
          </cell>
          <cell r="BH1351">
            <v>-11.17400071999873</v>
          </cell>
          <cell r="BI1351">
            <v>-62.049878509998962</v>
          </cell>
          <cell r="BJ1351">
            <v>-21.640208720011287</v>
          </cell>
          <cell r="BK1351">
            <v>-141.34634874999756</v>
          </cell>
          <cell r="BL1351">
            <v>53.801240579996374</v>
          </cell>
          <cell r="BM1351">
            <v>-69.001379990011628</v>
          </cell>
          <cell r="BN1351">
            <v>142.18220671000745</v>
          </cell>
          <cell r="BO1351">
            <v>-138.12018556999828</v>
          </cell>
          <cell r="BP1351">
            <v>19.289243010003702</v>
          </cell>
          <cell r="BQ1351">
            <v>74.41838781000115</v>
          </cell>
          <cell r="BR1351">
            <v>-490.92144313990138</v>
          </cell>
          <cell r="BS1351">
            <v>158.1136746499833</v>
          </cell>
          <cell r="BT1351">
            <v>-106.62413213999389</v>
          </cell>
          <cell r="BU1351">
            <v>-65.955368399998406</v>
          </cell>
          <cell r="BV1351">
            <v>-63.832302850001724</v>
          </cell>
          <cell r="BW1351">
            <v>-393.65198442999099</v>
          </cell>
          <cell r="BX1351">
            <v>0</v>
          </cell>
          <cell r="BY1351">
            <v>-100.28119259000232</v>
          </cell>
          <cell r="BZ1351">
            <v>45.27122134000092</v>
          </cell>
          <cell r="CA1351">
            <v>-97.656405749999976</v>
          </cell>
          <cell r="CB1351">
            <v>47.69091643999127</v>
          </cell>
          <cell r="CC1351">
            <v>-1.9640000000144937</v>
          </cell>
          <cell r="CD1351">
            <v>87.968130590001238</v>
          </cell>
          <cell r="CE1351">
            <v>314.7779231199529</v>
          </cell>
          <cell r="CF1351">
            <v>1.8783349899895256</v>
          </cell>
          <cell r="CG1351">
            <v>9.9971657618880272E-9</v>
          </cell>
          <cell r="CH1351">
            <v>0.31072476999543142</v>
          </cell>
          <cell r="CI1351">
            <v>181.80635990000155</v>
          </cell>
          <cell r="CJ1351">
            <v>116.43551100997138</v>
          </cell>
          <cell r="CK1351">
            <v>0</v>
          </cell>
          <cell r="CL1351">
            <v>14.779166000007535</v>
          </cell>
          <cell r="CM1351">
            <v>-0.17211336999753257</v>
          </cell>
          <cell r="CN1351">
            <v>-0.34936045998620102</v>
          </cell>
          <cell r="CO1351">
            <v>0</v>
          </cell>
          <cell r="CP1351">
            <v>8.9300270010426175E-2</v>
          </cell>
          <cell r="CQ1351">
            <v>0</v>
          </cell>
          <cell r="CR1351">
            <v>45.994041890022345</v>
          </cell>
          <cell r="CS1351">
            <v>-0.16694078998989426</v>
          </cell>
          <cell r="CT1351">
            <v>-9.9971657618880272E-9</v>
          </cell>
          <cell r="CU1351">
            <v>66.064986240009603</v>
          </cell>
          <cell r="CV1351">
            <v>95.506864980008686</v>
          </cell>
          <cell r="CW1351">
            <v>-50.835966389990062</v>
          </cell>
          <cell r="CX1351">
            <v>-94.666896400012774</v>
          </cell>
          <cell r="CY1351">
            <v>-9.9971657618880272E-9</v>
          </cell>
          <cell r="CZ1351">
            <v>-1.4362608899900806</v>
          </cell>
          <cell r="DA1351">
            <v>-14.964459710012306</v>
          </cell>
          <cell r="DB1351">
            <v>-2.814574001240544E-2</v>
          </cell>
          <cell r="DC1351">
            <v>6.6661838499931036</v>
          </cell>
          <cell r="DD1351">
            <v>39.854676759998256</v>
          </cell>
          <cell r="DE1351">
            <v>75.078549319878221</v>
          </cell>
          <cell r="DF1351">
            <v>24.897127429998363</v>
          </cell>
          <cell r="DG1351">
            <v>0</v>
          </cell>
          <cell r="DH1351">
            <v>-0.42305399000906618</v>
          </cell>
          <cell r="DI1351">
            <v>41.602732649997051</v>
          </cell>
          <cell r="DJ1351">
            <v>345.78774179999891</v>
          </cell>
          <cell r="DK1351">
            <v>-126.2702003599843</v>
          </cell>
          <cell r="DL1351">
            <v>0</v>
          </cell>
          <cell r="DM1351">
            <v>-14.560941920004552</v>
          </cell>
          <cell r="DN1351">
            <v>0.32745657999475952</v>
          </cell>
          <cell r="DO1351">
            <v>-216.37910184000793</v>
          </cell>
          <cell r="DP1351">
            <v>-0.87724816999980249</v>
          </cell>
          <cell r="DQ1351">
            <v>20.974037139989377</v>
          </cell>
          <cell r="DR1351">
            <v>179.24480809993111</v>
          </cell>
          <cell r="DS1351">
            <v>2.5593809399942984</v>
          </cell>
          <cell r="DT1351">
            <v>0</v>
          </cell>
          <cell r="DU1351">
            <v>92.816546909991303</v>
          </cell>
          <cell r="DV1351">
            <v>2.1816809996380471E-2</v>
          </cell>
          <cell r="DW1351">
            <v>108.57044540999777</v>
          </cell>
          <cell r="DX1351">
            <v>-116.1541430799989</v>
          </cell>
          <cell r="DY1351">
            <v>119.75550064001436</v>
          </cell>
          <cell r="DZ1351">
            <v>-10.202263049999601</v>
          </cell>
          <cell r="EA1351">
            <v>-4.3459047299911617</v>
          </cell>
          <cell r="EB1351">
            <v>-6.4121255900026881</v>
          </cell>
          <cell r="EC1351">
            <v>4.6105338199922699</v>
          </cell>
          <cell r="ED1351">
            <v>-11.974979979990167</v>
          </cell>
          <cell r="EE1351">
            <v>-189.50963207008317</v>
          </cell>
          <cell r="EF1351">
            <v>0.7917700100078946</v>
          </cell>
          <cell r="EG1351">
            <v>0</v>
          </cell>
          <cell r="EH1351">
            <v>-14.914738209998177</v>
          </cell>
          <cell r="EI1351">
            <v>-1.5403245699999388</v>
          </cell>
          <cell r="EJ1351">
            <v>-102.27938958001323</v>
          </cell>
          <cell r="EK1351">
            <v>-450.13468370000191</v>
          </cell>
          <cell r="EL1351">
            <v>-0.2470588199867052</v>
          </cell>
          <cell r="EM1351">
            <v>-0.84370215999661013</v>
          </cell>
          <cell r="EN1351">
            <v>0.48503571000037482</v>
          </cell>
          <cell r="EO1351">
            <v>384.56517706999148</v>
          </cell>
          <cell r="EP1351">
            <v>0</v>
          </cell>
          <cell r="EQ1351">
            <v>-5.3917178199990303</v>
          </cell>
          <cell r="ER1351">
            <v>264.69229485013057</v>
          </cell>
          <cell r="ES1351">
            <v>-4.9530032600159757</v>
          </cell>
          <cell r="ET1351">
            <v>1.0004441719502211E-8</v>
          </cell>
          <cell r="EU1351">
            <v>4.8557664599939017</v>
          </cell>
          <cell r="EV1351">
            <v>119.23098292000213</v>
          </cell>
          <cell r="EW1351">
            <v>-22.267004040004394</v>
          </cell>
          <cell r="EX1351">
            <v>182.24482142999477</v>
          </cell>
          <cell r="EY1351">
            <v>0</v>
          </cell>
          <cell r="EZ1351">
            <v>-1.1794430900044972</v>
          </cell>
          <cell r="FA1351">
            <v>36.14855680000619</v>
          </cell>
          <cell r="FB1351">
            <v>-1.0004441719502211E-8</v>
          </cell>
          <cell r="FC1351">
            <v>0.82691135997447418</v>
          </cell>
          <cell r="FD1351">
            <v>-50.215293730005214</v>
          </cell>
          <cell r="FE1351">
            <v>511.0752535299398</v>
          </cell>
          <cell r="FF1351">
            <v>-57.721140659996308</v>
          </cell>
          <cell r="FG1351">
            <v>-6.6070496600004844</v>
          </cell>
          <cell r="FH1351">
            <v>-8.1536249900018447</v>
          </cell>
          <cell r="FI1351">
            <v>1.3907122999953572</v>
          </cell>
          <cell r="FJ1351">
            <v>144.35896792000131</v>
          </cell>
          <cell r="FK1351">
            <v>227.4855569100182</v>
          </cell>
          <cell r="FL1351">
            <v>0</v>
          </cell>
          <cell r="FM1351">
            <v>7.5751375799954985</v>
          </cell>
          <cell r="FN1351">
            <v>0.23236046999954851</v>
          </cell>
          <cell r="FO1351">
            <v>-1.8747970003460068E-2</v>
          </cell>
          <cell r="FP1351">
            <v>14.611718459993426</v>
          </cell>
          <cell r="FQ1351">
            <v>187.92136316998949</v>
          </cell>
          <cell r="FR1351">
            <v>1140.3335923800478</v>
          </cell>
          <cell r="FS1351">
            <v>-10.405823299995973</v>
          </cell>
          <cell r="FT1351">
            <v>-121.76581462000468</v>
          </cell>
          <cell r="FU1351">
            <v>2.0706999899994116</v>
          </cell>
          <cell r="FV1351">
            <v>182.42355045000295</v>
          </cell>
          <cell r="FW1351">
            <v>314.27204974000051</v>
          </cell>
          <cell r="FX1351">
            <v>661.86138480000955</v>
          </cell>
          <cell r="FY1351">
            <v>119.46138300000166</v>
          </cell>
          <cell r="FZ1351">
            <v>-7.0464102900004946</v>
          </cell>
          <cell r="GA1351">
            <v>-35.563355100006447</v>
          </cell>
          <cell r="GB1351">
            <v>0</v>
          </cell>
          <cell r="GC1351">
            <v>6.4140494300081627</v>
          </cell>
          <cell r="GD1351">
            <v>28.611878280011297</v>
          </cell>
          <cell r="GE1351">
            <v>-252.18280003021937</v>
          </cell>
          <cell r="GF1351">
            <v>-167.44274247001158</v>
          </cell>
          <cell r="GG1351">
            <v>117.92394420998608</v>
          </cell>
          <cell r="GH1351">
            <v>-210.50260849999904</v>
          </cell>
          <cell r="GI1351">
            <v>-95.700528699999268</v>
          </cell>
          <cell r="GJ1351">
            <v>147.29611203999229</v>
          </cell>
          <cell r="GK1351">
            <v>38.438668350005173</v>
          </cell>
          <cell r="GL1351">
            <v>-65.515499870001804</v>
          </cell>
          <cell r="GM1351">
            <v>37.450782510000863</v>
          </cell>
          <cell r="GN1351">
            <v>2.36080550999759</v>
          </cell>
          <cell r="GO1351">
            <v>-0.56160769999405602</v>
          </cell>
          <cell r="GP1351">
            <v>-4.4266669996432029E-2</v>
          </cell>
          <cell r="GQ1351">
            <v>-55.88585873998818</v>
          </cell>
          <cell r="GR1351">
            <v>-131.71238342020661</v>
          </cell>
          <cell r="GS1351">
            <v>118.25314657000854</v>
          </cell>
          <cell r="GT1351">
            <v>-247.72934573000384</v>
          </cell>
          <cell r="GU1351">
            <v>0</v>
          </cell>
          <cell r="GV1351">
            <v>0</v>
          </cell>
          <cell r="GW1351">
            <v>247.76583738999034</v>
          </cell>
          <cell r="GX1351">
            <v>-38.596248320005543</v>
          </cell>
          <cell r="GY1351">
            <v>-0.11764706000394654</v>
          </cell>
          <cell r="GZ1351">
            <v>-122.62437278000289</v>
          </cell>
          <cell r="HA1351">
            <v>0</v>
          </cell>
          <cell r="HB1351">
            <v>-142.31240506000177</v>
          </cell>
          <cell r="HC1351">
            <v>0</v>
          </cell>
          <cell r="HD1351">
            <v>53.648651569994399</v>
          </cell>
          <cell r="HE1351">
            <v>986.70198816002812</v>
          </cell>
          <cell r="HF1351">
            <v>44.24747319999733</v>
          </cell>
          <cell r="HG1351">
            <v>0</v>
          </cell>
          <cell r="HH1351">
            <v>31.181693229998928</v>
          </cell>
          <cell r="HI1351">
            <v>0</v>
          </cell>
          <cell r="HJ1351">
            <v>105.59177967000869</v>
          </cell>
          <cell r="HK1351">
            <v>-83.5096194200014</v>
          </cell>
          <cell r="HL1351">
            <v>0</v>
          </cell>
          <cell r="HM1351">
            <v>9.9971657618880272E-9</v>
          </cell>
          <cell r="HN1351">
            <v>0</v>
          </cell>
          <cell r="HO1351">
            <v>1.3650900000357069E-3</v>
          </cell>
          <cell r="HP1351">
            <v>868.5563123000029</v>
          </cell>
          <cell r="HQ1351">
            <v>20.632984079995367</v>
          </cell>
          <cell r="HR1351">
            <v>274.28967340989038</v>
          </cell>
          <cell r="HS1351">
            <v>-14.83383683001739</v>
          </cell>
          <cell r="HT1351">
            <v>0</v>
          </cell>
          <cell r="HU1351">
            <v>0</v>
          </cell>
          <cell r="HV1351">
            <v>270.42341810998914</v>
          </cell>
          <cell r="HW1351">
            <v>113.65061397002137</v>
          </cell>
          <cell r="HX1351">
            <v>0</v>
          </cell>
          <cell r="HY1351">
            <v>0</v>
          </cell>
          <cell r="HZ1351">
            <v>0</v>
          </cell>
          <cell r="IA1351">
            <v>0</v>
          </cell>
          <cell r="IB1351">
            <v>0</v>
          </cell>
          <cell r="IC1351">
            <v>1.3689510007679928E-2</v>
          </cell>
          <cell r="ID1351">
            <v>-94.964211350001278</v>
          </cell>
          <cell r="IE1351">
            <v>-714.89851432992145</v>
          </cell>
          <cell r="IF1351">
            <v>-5.8508586000098148</v>
          </cell>
          <cell r="IG1351">
            <v>126.17202885000006</v>
          </cell>
          <cell r="IH1351">
            <v>-2.0041310199885629</v>
          </cell>
          <cell r="II1351">
            <v>0</v>
          </cell>
          <cell r="IJ1351">
            <v>-295.80286000997876</v>
          </cell>
          <cell r="IK1351">
            <v>-292.51931774000695</v>
          </cell>
          <cell r="IL1351">
            <v>22.023132740010624</v>
          </cell>
          <cell r="IM1351">
            <v>-145.34781312000996</v>
          </cell>
          <cell r="IN1351">
            <v>4.4659076100069797</v>
          </cell>
          <cell r="IO1351">
            <v>0</v>
          </cell>
          <cell r="IP1351">
            <v>2.1527173099966603</v>
          </cell>
          <cell r="IQ1351">
            <v>-128.18732034999266</v>
          </cell>
          <cell r="IR1351">
            <v>64.65376975981053</v>
          </cell>
          <cell r="IS1351">
            <v>67.170868899978814</v>
          </cell>
          <cell r="IT1351">
            <v>-62.796893350008759</v>
          </cell>
          <cell r="IU1351">
            <v>-106.11245036000037</v>
          </cell>
          <cell r="IV1351">
            <v>-125.3275482700119</v>
          </cell>
          <cell r="IW1351">
            <v>0</v>
          </cell>
          <cell r="IX1351">
            <v>0</v>
          </cell>
          <cell r="IY1351">
            <v>303.1735452300054</v>
          </cell>
          <cell r="IZ1351">
            <v>1.0004441719502211E-8</v>
          </cell>
          <cell r="JA1351">
            <v>0</v>
          </cell>
          <cell r="JB1351">
            <v>0</v>
          </cell>
          <cell r="JC1351">
            <v>0</v>
          </cell>
          <cell r="JD1351">
            <v>-11.453752399997029</v>
          </cell>
          <cell r="JE1351">
            <v>-193.58575075003318</v>
          </cell>
          <cell r="JF1351">
            <v>1.9994331523776054E-8</v>
          </cell>
          <cell r="JG1351">
            <v>355.24938575998385</v>
          </cell>
          <cell r="JH1351">
            <v>0</v>
          </cell>
          <cell r="JI1351">
            <v>98.230649619996257</v>
          </cell>
          <cell r="JJ1351">
            <v>-116.43551100000332</v>
          </cell>
          <cell r="JK1351">
            <v>4.7212580999912461</v>
          </cell>
          <cell r="JL1351">
            <v>-5.8823519990255591E-2</v>
          </cell>
          <cell r="JM1351">
            <v>-270.69147100000555</v>
          </cell>
          <cell r="JN1351">
            <v>86.744635129995004</v>
          </cell>
          <cell r="JO1351">
            <v>0</v>
          </cell>
          <cell r="JP1351">
            <v>-387.69237245001568</v>
          </cell>
          <cell r="JQ1351">
            <v>36.346498589991825</v>
          </cell>
        </row>
        <row r="1352">
          <cell r="D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  <cell r="EJ1352">
            <v>0</v>
          </cell>
          <cell r="EK1352">
            <v>0</v>
          </cell>
          <cell r="EL1352">
            <v>0</v>
          </cell>
          <cell r="EM1352">
            <v>0</v>
          </cell>
          <cell r="EN1352">
            <v>0</v>
          </cell>
          <cell r="EO1352">
            <v>0</v>
          </cell>
          <cell r="EP1352">
            <v>0</v>
          </cell>
          <cell r="EQ1352">
            <v>0</v>
          </cell>
          <cell r="ER1352">
            <v>0</v>
          </cell>
          <cell r="ES1352">
            <v>0</v>
          </cell>
          <cell r="ET1352">
            <v>0</v>
          </cell>
          <cell r="EU1352">
            <v>0</v>
          </cell>
          <cell r="EV1352">
            <v>0</v>
          </cell>
          <cell r="EW1352">
            <v>0</v>
          </cell>
          <cell r="EX1352">
            <v>0</v>
          </cell>
          <cell r="EY1352">
            <v>0</v>
          </cell>
          <cell r="EZ1352">
            <v>0</v>
          </cell>
          <cell r="FA1352">
            <v>0</v>
          </cell>
          <cell r="FB1352">
            <v>0</v>
          </cell>
          <cell r="FC1352">
            <v>0</v>
          </cell>
          <cell r="FD1352">
            <v>0</v>
          </cell>
          <cell r="FE1352">
            <v>0</v>
          </cell>
          <cell r="FF1352">
            <v>0</v>
          </cell>
          <cell r="FG1352">
            <v>0</v>
          </cell>
          <cell r="FH1352">
            <v>0</v>
          </cell>
          <cell r="FI1352">
            <v>0</v>
          </cell>
          <cell r="FJ1352">
            <v>0</v>
          </cell>
          <cell r="FK1352">
            <v>0</v>
          </cell>
          <cell r="FL1352">
            <v>0</v>
          </cell>
          <cell r="FM1352">
            <v>0</v>
          </cell>
          <cell r="FN1352">
            <v>0</v>
          </cell>
          <cell r="FO1352">
            <v>0</v>
          </cell>
          <cell r="FP1352">
            <v>0</v>
          </cell>
          <cell r="FQ1352">
            <v>0</v>
          </cell>
          <cell r="FR1352">
            <v>0</v>
          </cell>
          <cell r="FS1352">
            <v>0</v>
          </cell>
          <cell r="FT1352">
            <v>0</v>
          </cell>
          <cell r="FU1352">
            <v>0</v>
          </cell>
          <cell r="FV1352">
            <v>0</v>
          </cell>
          <cell r="FW1352">
            <v>0</v>
          </cell>
          <cell r="FX1352">
            <v>0</v>
          </cell>
          <cell r="FY1352">
            <v>0</v>
          </cell>
          <cell r="FZ1352">
            <v>0</v>
          </cell>
          <cell r="GA1352">
            <v>0</v>
          </cell>
          <cell r="GB1352">
            <v>0</v>
          </cell>
          <cell r="GC1352">
            <v>0</v>
          </cell>
          <cell r="GD1352">
            <v>0</v>
          </cell>
          <cell r="GE1352">
            <v>0</v>
          </cell>
          <cell r="GF1352">
            <v>0</v>
          </cell>
          <cell r="GG1352">
            <v>0</v>
          </cell>
          <cell r="GH1352">
            <v>0</v>
          </cell>
          <cell r="GI1352">
            <v>0</v>
          </cell>
          <cell r="GJ1352">
            <v>0</v>
          </cell>
          <cell r="GK1352">
            <v>0</v>
          </cell>
          <cell r="GL1352">
            <v>0</v>
          </cell>
          <cell r="GM1352">
            <v>0</v>
          </cell>
          <cell r="GN1352">
            <v>0</v>
          </cell>
          <cell r="GO1352">
            <v>0</v>
          </cell>
          <cell r="GP1352">
            <v>0</v>
          </cell>
          <cell r="GQ1352">
            <v>0</v>
          </cell>
          <cell r="GR1352">
            <v>0</v>
          </cell>
          <cell r="GS1352">
            <v>0</v>
          </cell>
          <cell r="GT1352">
            <v>0</v>
          </cell>
          <cell r="GU1352">
            <v>0</v>
          </cell>
          <cell r="GV1352">
            <v>0</v>
          </cell>
          <cell r="GW1352">
            <v>0</v>
          </cell>
          <cell r="GX1352">
            <v>0</v>
          </cell>
          <cell r="GY1352">
            <v>0</v>
          </cell>
          <cell r="GZ1352">
            <v>0</v>
          </cell>
          <cell r="HA1352">
            <v>0</v>
          </cell>
          <cell r="HB1352">
            <v>0</v>
          </cell>
          <cell r="HC1352">
            <v>0</v>
          </cell>
          <cell r="HD1352">
            <v>0</v>
          </cell>
          <cell r="HE1352">
            <v>0</v>
          </cell>
          <cell r="HF1352">
            <v>0</v>
          </cell>
          <cell r="HG1352">
            <v>0</v>
          </cell>
          <cell r="HH1352">
            <v>0</v>
          </cell>
          <cell r="HI1352">
            <v>0</v>
          </cell>
          <cell r="HJ1352">
            <v>0</v>
          </cell>
          <cell r="HK1352">
            <v>0</v>
          </cell>
          <cell r="HL1352">
            <v>0</v>
          </cell>
          <cell r="HM1352">
            <v>0</v>
          </cell>
          <cell r="HN1352">
            <v>0</v>
          </cell>
          <cell r="HO1352">
            <v>0</v>
          </cell>
          <cell r="HP1352">
            <v>0</v>
          </cell>
          <cell r="HQ1352">
            <v>0</v>
          </cell>
          <cell r="HR1352">
            <v>0</v>
          </cell>
          <cell r="HS1352">
            <v>0</v>
          </cell>
          <cell r="HT1352">
            <v>0</v>
          </cell>
          <cell r="HU1352">
            <v>0</v>
          </cell>
          <cell r="HV1352">
            <v>0</v>
          </cell>
          <cell r="HW1352">
            <v>0</v>
          </cell>
          <cell r="HX1352">
            <v>0</v>
          </cell>
          <cell r="HY1352">
            <v>0</v>
          </cell>
          <cell r="HZ1352">
            <v>0</v>
          </cell>
          <cell r="IA1352">
            <v>0</v>
          </cell>
          <cell r="IB1352">
            <v>0</v>
          </cell>
          <cell r="IC1352">
            <v>0</v>
          </cell>
          <cell r="ID1352">
            <v>0</v>
          </cell>
          <cell r="IE1352">
            <v>0</v>
          </cell>
          <cell r="IF1352">
            <v>0</v>
          </cell>
          <cell r="IG1352">
            <v>0</v>
          </cell>
          <cell r="IH1352">
            <v>0</v>
          </cell>
          <cell r="II1352">
            <v>0</v>
          </cell>
          <cell r="IJ1352">
            <v>0</v>
          </cell>
          <cell r="IK1352">
            <v>0</v>
          </cell>
          <cell r="IL1352">
            <v>0</v>
          </cell>
          <cell r="IM1352">
            <v>0</v>
          </cell>
          <cell r="IN1352">
            <v>0</v>
          </cell>
          <cell r="IO1352">
            <v>0</v>
          </cell>
          <cell r="IP1352">
            <v>0</v>
          </cell>
          <cell r="IQ1352">
            <v>0</v>
          </cell>
          <cell r="IR1352">
            <v>0</v>
          </cell>
          <cell r="IS1352">
            <v>0</v>
          </cell>
          <cell r="IT1352">
            <v>0</v>
          </cell>
          <cell r="IU1352">
            <v>0</v>
          </cell>
          <cell r="IV1352">
            <v>0</v>
          </cell>
          <cell r="IW1352">
            <v>0</v>
          </cell>
          <cell r="IX1352">
            <v>0</v>
          </cell>
          <cell r="IY1352">
            <v>0</v>
          </cell>
          <cell r="IZ1352">
            <v>0</v>
          </cell>
          <cell r="JA1352">
            <v>0</v>
          </cell>
          <cell r="JB1352">
            <v>0</v>
          </cell>
          <cell r="JC1352">
            <v>0</v>
          </cell>
          <cell r="JD1352">
            <v>0</v>
          </cell>
          <cell r="JE1352">
            <v>0</v>
          </cell>
          <cell r="JF1352">
            <v>0</v>
          </cell>
          <cell r="JG1352">
            <v>0</v>
          </cell>
          <cell r="JH1352">
            <v>0</v>
          </cell>
          <cell r="JI1352">
            <v>0</v>
          </cell>
          <cell r="JJ1352">
            <v>0</v>
          </cell>
          <cell r="JK1352">
            <v>0</v>
          </cell>
          <cell r="JL1352">
            <v>0</v>
          </cell>
          <cell r="JM1352">
            <v>0</v>
          </cell>
          <cell r="JN1352">
            <v>0</v>
          </cell>
          <cell r="JO1352">
            <v>0</v>
          </cell>
          <cell r="JP1352">
            <v>0</v>
          </cell>
          <cell r="JQ1352">
            <v>0</v>
          </cell>
        </row>
        <row r="1353">
          <cell r="D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  <cell r="EJ1353">
            <v>0</v>
          </cell>
          <cell r="EK1353">
            <v>0</v>
          </cell>
          <cell r="EL1353">
            <v>0</v>
          </cell>
          <cell r="EM1353">
            <v>0</v>
          </cell>
          <cell r="EN1353">
            <v>0</v>
          </cell>
          <cell r="EO1353">
            <v>0</v>
          </cell>
          <cell r="EP1353">
            <v>0</v>
          </cell>
          <cell r="EQ1353">
            <v>0</v>
          </cell>
          <cell r="ER1353">
            <v>0</v>
          </cell>
          <cell r="ES1353">
            <v>0</v>
          </cell>
          <cell r="ET1353">
            <v>0</v>
          </cell>
          <cell r="EU1353">
            <v>0</v>
          </cell>
          <cell r="EV1353">
            <v>0</v>
          </cell>
          <cell r="EW1353">
            <v>0</v>
          </cell>
          <cell r="EX1353">
            <v>0</v>
          </cell>
          <cell r="EY1353">
            <v>0</v>
          </cell>
          <cell r="EZ1353">
            <v>0</v>
          </cell>
          <cell r="FA1353">
            <v>0</v>
          </cell>
          <cell r="FB1353">
            <v>0</v>
          </cell>
          <cell r="FC1353">
            <v>0</v>
          </cell>
          <cell r="FD1353">
            <v>0</v>
          </cell>
          <cell r="FE1353">
            <v>0</v>
          </cell>
          <cell r="FF1353">
            <v>0</v>
          </cell>
          <cell r="FG1353">
            <v>0</v>
          </cell>
          <cell r="FH1353">
            <v>0</v>
          </cell>
          <cell r="FI1353">
            <v>0</v>
          </cell>
          <cell r="FJ1353">
            <v>0</v>
          </cell>
          <cell r="FK1353">
            <v>0</v>
          </cell>
          <cell r="FL1353">
            <v>0</v>
          </cell>
          <cell r="FM1353">
            <v>0</v>
          </cell>
          <cell r="FN1353">
            <v>0</v>
          </cell>
          <cell r="FO1353">
            <v>0</v>
          </cell>
          <cell r="FP1353">
            <v>0</v>
          </cell>
          <cell r="FQ1353">
            <v>0</v>
          </cell>
          <cell r="FR1353">
            <v>0</v>
          </cell>
          <cell r="FS1353">
            <v>0</v>
          </cell>
          <cell r="FT1353">
            <v>0</v>
          </cell>
          <cell r="FU1353">
            <v>0</v>
          </cell>
          <cell r="FV1353">
            <v>0</v>
          </cell>
          <cell r="FW1353">
            <v>0</v>
          </cell>
          <cell r="FX1353">
            <v>0</v>
          </cell>
          <cell r="FY1353">
            <v>0</v>
          </cell>
          <cell r="FZ1353">
            <v>0</v>
          </cell>
          <cell r="GA1353">
            <v>0</v>
          </cell>
          <cell r="GB1353">
            <v>0</v>
          </cell>
          <cell r="GC1353">
            <v>0</v>
          </cell>
          <cell r="GD1353">
            <v>0</v>
          </cell>
          <cell r="GE1353">
            <v>0</v>
          </cell>
          <cell r="GF1353">
            <v>0</v>
          </cell>
          <cell r="GG1353">
            <v>0</v>
          </cell>
          <cell r="GH1353">
            <v>0</v>
          </cell>
          <cell r="GI1353">
            <v>0</v>
          </cell>
          <cell r="GJ1353">
            <v>0</v>
          </cell>
          <cell r="GK1353">
            <v>0</v>
          </cell>
          <cell r="GL1353">
            <v>0</v>
          </cell>
          <cell r="GM1353">
            <v>0</v>
          </cell>
          <cell r="GN1353">
            <v>0</v>
          </cell>
          <cell r="GO1353">
            <v>0</v>
          </cell>
          <cell r="GP1353">
            <v>0</v>
          </cell>
          <cell r="GQ1353">
            <v>0</v>
          </cell>
          <cell r="GR1353">
            <v>0</v>
          </cell>
          <cell r="GS1353">
            <v>0</v>
          </cell>
          <cell r="GT1353">
            <v>0</v>
          </cell>
          <cell r="GU1353">
            <v>0</v>
          </cell>
          <cell r="GV1353">
            <v>0</v>
          </cell>
          <cell r="GW1353">
            <v>0</v>
          </cell>
          <cell r="GX1353">
            <v>0</v>
          </cell>
          <cell r="GY1353">
            <v>0</v>
          </cell>
          <cell r="GZ1353">
            <v>0</v>
          </cell>
          <cell r="HA1353">
            <v>0</v>
          </cell>
          <cell r="HB1353">
            <v>0</v>
          </cell>
          <cell r="HC1353">
            <v>0</v>
          </cell>
          <cell r="HD1353">
            <v>0</v>
          </cell>
          <cell r="HE1353">
            <v>0</v>
          </cell>
          <cell r="HF1353">
            <v>0</v>
          </cell>
          <cell r="HG1353">
            <v>0</v>
          </cell>
          <cell r="HH1353">
            <v>0</v>
          </cell>
          <cell r="HI1353">
            <v>0</v>
          </cell>
          <cell r="HJ1353">
            <v>0</v>
          </cell>
          <cell r="HK1353">
            <v>0</v>
          </cell>
          <cell r="HL1353">
            <v>0</v>
          </cell>
          <cell r="HM1353">
            <v>0</v>
          </cell>
          <cell r="HN1353">
            <v>0</v>
          </cell>
          <cell r="HO1353">
            <v>0</v>
          </cell>
          <cell r="HP1353">
            <v>0</v>
          </cell>
          <cell r="HQ1353">
            <v>0</v>
          </cell>
          <cell r="HR1353">
            <v>0</v>
          </cell>
          <cell r="HS1353">
            <v>0</v>
          </cell>
          <cell r="HT1353">
            <v>0</v>
          </cell>
          <cell r="HU1353">
            <v>0</v>
          </cell>
          <cell r="HV1353">
            <v>0</v>
          </cell>
          <cell r="HW1353">
            <v>0</v>
          </cell>
          <cell r="HX1353">
            <v>0</v>
          </cell>
          <cell r="HY1353">
            <v>0</v>
          </cell>
          <cell r="HZ1353">
            <v>0</v>
          </cell>
          <cell r="IA1353">
            <v>0</v>
          </cell>
          <cell r="IB1353">
            <v>0</v>
          </cell>
          <cell r="IC1353">
            <v>0</v>
          </cell>
          <cell r="ID1353">
            <v>0</v>
          </cell>
          <cell r="IE1353">
            <v>0</v>
          </cell>
          <cell r="IF1353">
            <v>0</v>
          </cell>
          <cell r="IG1353">
            <v>0</v>
          </cell>
          <cell r="IH1353">
            <v>0</v>
          </cell>
          <cell r="II1353">
            <v>0</v>
          </cell>
          <cell r="IJ1353">
            <v>0</v>
          </cell>
          <cell r="IK1353">
            <v>0</v>
          </cell>
          <cell r="IL1353">
            <v>0</v>
          </cell>
          <cell r="IM1353">
            <v>0</v>
          </cell>
          <cell r="IN1353">
            <v>0</v>
          </cell>
          <cell r="IO1353">
            <v>0</v>
          </cell>
          <cell r="IP1353">
            <v>0</v>
          </cell>
          <cell r="IQ1353">
            <v>0</v>
          </cell>
          <cell r="IR1353">
            <v>0</v>
          </cell>
          <cell r="IS1353">
            <v>0</v>
          </cell>
          <cell r="IT1353">
            <v>0</v>
          </cell>
          <cell r="IU1353">
            <v>0</v>
          </cell>
          <cell r="IV1353">
            <v>0</v>
          </cell>
          <cell r="IW1353">
            <v>0</v>
          </cell>
          <cell r="IX1353">
            <v>0</v>
          </cell>
          <cell r="IY1353">
            <v>0</v>
          </cell>
          <cell r="IZ1353">
            <v>0</v>
          </cell>
          <cell r="JA1353">
            <v>0</v>
          </cell>
          <cell r="JB1353">
            <v>0</v>
          </cell>
          <cell r="JC1353">
            <v>0</v>
          </cell>
          <cell r="JD1353">
            <v>0</v>
          </cell>
          <cell r="JE1353">
            <v>0</v>
          </cell>
          <cell r="JF1353">
            <v>0</v>
          </cell>
          <cell r="JG1353">
            <v>0</v>
          </cell>
          <cell r="JH1353">
            <v>0</v>
          </cell>
          <cell r="JI1353">
            <v>0</v>
          </cell>
          <cell r="JJ1353">
            <v>0</v>
          </cell>
          <cell r="JK1353">
            <v>0</v>
          </cell>
          <cell r="JL1353">
            <v>0</v>
          </cell>
          <cell r="JM1353">
            <v>0</v>
          </cell>
          <cell r="JN1353">
            <v>0</v>
          </cell>
          <cell r="JO1353">
            <v>0</v>
          </cell>
          <cell r="JP1353">
            <v>0</v>
          </cell>
          <cell r="JQ1353">
            <v>0</v>
          </cell>
        </row>
        <row r="1354">
          <cell r="D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  <cell r="EJ1354">
            <v>0</v>
          </cell>
          <cell r="EK1354">
            <v>0</v>
          </cell>
          <cell r="EL1354">
            <v>0</v>
          </cell>
          <cell r="EM1354">
            <v>0</v>
          </cell>
          <cell r="EN1354">
            <v>0</v>
          </cell>
          <cell r="EO1354">
            <v>0</v>
          </cell>
          <cell r="EP1354">
            <v>0</v>
          </cell>
          <cell r="EQ1354">
            <v>0</v>
          </cell>
          <cell r="ER1354">
            <v>0</v>
          </cell>
          <cell r="ES1354">
            <v>0</v>
          </cell>
          <cell r="ET1354">
            <v>0</v>
          </cell>
          <cell r="EU1354">
            <v>0</v>
          </cell>
          <cell r="EV1354">
            <v>0</v>
          </cell>
          <cell r="EW1354">
            <v>0</v>
          </cell>
          <cell r="EX1354">
            <v>0</v>
          </cell>
          <cell r="EY1354">
            <v>0</v>
          </cell>
          <cell r="EZ1354">
            <v>0</v>
          </cell>
          <cell r="FA1354">
            <v>0</v>
          </cell>
          <cell r="FB1354">
            <v>0</v>
          </cell>
          <cell r="FC1354">
            <v>0</v>
          </cell>
          <cell r="FD1354">
            <v>0</v>
          </cell>
          <cell r="FE1354">
            <v>0</v>
          </cell>
          <cell r="FF1354">
            <v>0</v>
          </cell>
          <cell r="FG1354">
            <v>0</v>
          </cell>
          <cell r="FH1354">
            <v>0</v>
          </cell>
          <cell r="FI1354">
            <v>0</v>
          </cell>
          <cell r="FJ1354">
            <v>0</v>
          </cell>
          <cell r="FK1354">
            <v>0</v>
          </cell>
          <cell r="FL1354">
            <v>0</v>
          </cell>
          <cell r="FM1354">
            <v>0</v>
          </cell>
          <cell r="FN1354">
            <v>0</v>
          </cell>
          <cell r="FO1354">
            <v>0</v>
          </cell>
          <cell r="FP1354">
            <v>0</v>
          </cell>
          <cell r="FQ1354">
            <v>0</v>
          </cell>
          <cell r="FR1354">
            <v>0</v>
          </cell>
          <cell r="FS1354">
            <v>0</v>
          </cell>
          <cell r="FT1354">
            <v>0</v>
          </cell>
          <cell r="FU1354">
            <v>0</v>
          </cell>
          <cell r="FV1354">
            <v>0</v>
          </cell>
          <cell r="FW1354">
            <v>0</v>
          </cell>
          <cell r="FX1354">
            <v>0</v>
          </cell>
          <cell r="FY1354">
            <v>0</v>
          </cell>
          <cell r="FZ1354">
            <v>0</v>
          </cell>
          <cell r="GA1354">
            <v>0</v>
          </cell>
          <cell r="GB1354">
            <v>0</v>
          </cell>
          <cell r="GC1354">
            <v>0</v>
          </cell>
          <cell r="GD1354">
            <v>0</v>
          </cell>
          <cell r="GE1354">
            <v>0</v>
          </cell>
          <cell r="GF1354">
            <v>0</v>
          </cell>
          <cell r="GG1354">
            <v>0</v>
          </cell>
          <cell r="GH1354">
            <v>0</v>
          </cell>
          <cell r="GI1354">
            <v>0</v>
          </cell>
          <cell r="GJ1354">
            <v>0</v>
          </cell>
          <cell r="GK1354">
            <v>0</v>
          </cell>
          <cell r="GL1354">
            <v>0</v>
          </cell>
          <cell r="GM1354">
            <v>0</v>
          </cell>
          <cell r="GN1354">
            <v>0</v>
          </cell>
          <cell r="GO1354">
            <v>0</v>
          </cell>
          <cell r="GP1354">
            <v>0</v>
          </cell>
          <cell r="GQ1354">
            <v>0</v>
          </cell>
          <cell r="GR1354">
            <v>0</v>
          </cell>
          <cell r="GS1354">
            <v>0</v>
          </cell>
          <cell r="GT1354">
            <v>0</v>
          </cell>
          <cell r="GU1354">
            <v>0</v>
          </cell>
          <cell r="GV1354">
            <v>0</v>
          </cell>
          <cell r="GW1354">
            <v>0</v>
          </cell>
          <cell r="GX1354">
            <v>0</v>
          </cell>
          <cell r="GY1354">
            <v>0</v>
          </cell>
          <cell r="GZ1354">
            <v>0</v>
          </cell>
          <cell r="HA1354">
            <v>0</v>
          </cell>
          <cell r="HB1354">
            <v>0</v>
          </cell>
          <cell r="HC1354">
            <v>0</v>
          </cell>
          <cell r="HD1354">
            <v>0</v>
          </cell>
          <cell r="HE1354">
            <v>0</v>
          </cell>
          <cell r="HF1354">
            <v>0</v>
          </cell>
          <cell r="HG1354">
            <v>0</v>
          </cell>
          <cell r="HH1354">
            <v>0</v>
          </cell>
          <cell r="HI1354">
            <v>0</v>
          </cell>
          <cell r="HJ1354">
            <v>0</v>
          </cell>
          <cell r="HK1354">
            <v>0</v>
          </cell>
          <cell r="HL1354">
            <v>0</v>
          </cell>
          <cell r="HM1354">
            <v>0</v>
          </cell>
          <cell r="HN1354">
            <v>0</v>
          </cell>
          <cell r="HO1354">
            <v>0</v>
          </cell>
          <cell r="HP1354">
            <v>0</v>
          </cell>
          <cell r="HQ1354">
            <v>0</v>
          </cell>
          <cell r="HR1354">
            <v>0</v>
          </cell>
          <cell r="HS1354">
            <v>0</v>
          </cell>
          <cell r="HT1354">
            <v>0</v>
          </cell>
          <cell r="HU1354">
            <v>0</v>
          </cell>
          <cell r="HV1354">
            <v>0</v>
          </cell>
          <cell r="HW1354">
            <v>0</v>
          </cell>
          <cell r="HX1354">
            <v>0</v>
          </cell>
          <cell r="HY1354">
            <v>0</v>
          </cell>
          <cell r="HZ1354">
            <v>0</v>
          </cell>
          <cell r="IA1354">
            <v>0</v>
          </cell>
          <cell r="IB1354">
            <v>0</v>
          </cell>
          <cell r="IC1354">
            <v>0</v>
          </cell>
          <cell r="ID1354">
            <v>0</v>
          </cell>
          <cell r="IE1354">
            <v>0</v>
          </cell>
          <cell r="IF1354">
            <v>0</v>
          </cell>
          <cell r="IG1354">
            <v>0</v>
          </cell>
          <cell r="IH1354">
            <v>0</v>
          </cell>
          <cell r="II1354">
            <v>0</v>
          </cell>
          <cell r="IJ1354">
            <v>0</v>
          </cell>
          <cell r="IK1354">
            <v>0</v>
          </cell>
          <cell r="IL1354">
            <v>0</v>
          </cell>
          <cell r="IM1354">
            <v>0</v>
          </cell>
          <cell r="IN1354">
            <v>0</v>
          </cell>
          <cell r="IO1354">
            <v>0</v>
          </cell>
          <cell r="IP1354">
            <v>0</v>
          </cell>
          <cell r="IQ1354">
            <v>0</v>
          </cell>
          <cell r="IR1354">
            <v>0</v>
          </cell>
          <cell r="IS1354">
            <v>0</v>
          </cell>
          <cell r="IT1354">
            <v>0</v>
          </cell>
          <cell r="IU1354">
            <v>0</v>
          </cell>
          <cell r="IV1354">
            <v>0</v>
          </cell>
          <cell r="IW1354">
            <v>0</v>
          </cell>
          <cell r="IX1354">
            <v>0</v>
          </cell>
          <cell r="IY1354">
            <v>0</v>
          </cell>
          <cell r="IZ1354">
            <v>0</v>
          </cell>
          <cell r="JA1354">
            <v>0</v>
          </cell>
          <cell r="JB1354">
            <v>0</v>
          </cell>
          <cell r="JC1354">
            <v>0</v>
          </cell>
          <cell r="JD1354">
            <v>0</v>
          </cell>
          <cell r="JE1354">
            <v>0</v>
          </cell>
          <cell r="JF1354">
            <v>0</v>
          </cell>
          <cell r="JG1354">
            <v>0</v>
          </cell>
          <cell r="JH1354">
            <v>0</v>
          </cell>
          <cell r="JI1354">
            <v>0</v>
          </cell>
          <cell r="JJ1354">
            <v>0</v>
          </cell>
          <cell r="JK1354">
            <v>0</v>
          </cell>
          <cell r="JL1354">
            <v>0</v>
          </cell>
          <cell r="JM1354">
            <v>0</v>
          </cell>
          <cell r="JN1354">
            <v>0</v>
          </cell>
          <cell r="JO1354">
            <v>0</v>
          </cell>
          <cell r="JP1354">
            <v>0</v>
          </cell>
          <cell r="JQ1354">
            <v>0</v>
          </cell>
        </row>
        <row r="1355">
          <cell r="F1355">
            <v>-43.518800029996783</v>
          </cell>
          <cell r="G1355">
            <v>3.3989717000513338</v>
          </cell>
          <cell r="H1355">
            <v>-3.0035153031349182E-8</v>
          </cell>
          <cell r="I1355">
            <v>3.6003941899398342</v>
          </cell>
          <cell r="J1355">
            <v>30.83792594994884</v>
          </cell>
          <cell r="K1355">
            <v>30.173570189974271</v>
          </cell>
          <cell r="L1355">
            <v>7.0416634000430349</v>
          </cell>
          <cell r="M1355">
            <v>24.128745409980183</v>
          </cell>
          <cell r="N1355">
            <v>-3.0000000400177669</v>
          </cell>
          <cell r="O1355">
            <v>247.40937160997419</v>
          </cell>
          <cell r="P1355">
            <v>-247.25677313003689</v>
          </cell>
          <cell r="Q1355">
            <v>-1.9965227693319321E-8</v>
          </cell>
          <cell r="R1355">
            <v>-365.26056061033159</v>
          </cell>
          <cell r="S1355">
            <v>110.96579753997503</v>
          </cell>
          <cell r="T1355">
            <v>31.23574054002529</v>
          </cell>
          <cell r="U1355">
            <v>-166.97904786997242</v>
          </cell>
          <cell r="V1355">
            <v>-548.3820027000038</v>
          </cell>
          <cell r="W1355">
            <v>42.702603690035176</v>
          </cell>
          <cell r="X1355">
            <v>92.808876450057141</v>
          </cell>
          <cell r="Y1355">
            <v>125.30146220998722</v>
          </cell>
          <cell r="Z1355">
            <v>-43.063618049985962</v>
          </cell>
          <cell r="AA1355">
            <v>-28.805942409962881</v>
          </cell>
          <cell r="AB1355">
            <v>-127.11293173005106</v>
          </cell>
          <cell r="AC1355">
            <v>207.00353075005114</v>
          </cell>
          <cell r="AD1355">
            <v>-60.935029029904399</v>
          </cell>
          <cell r="AE1355">
            <v>755.07233090978116</v>
          </cell>
          <cell r="AF1355">
            <v>207.36314897990087</v>
          </cell>
          <cell r="AG1355">
            <v>-123.92021782998927</v>
          </cell>
          <cell r="AH1355">
            <v>0.84691715001827106</v>
          </cell>
          <cell r="AI1355">
            <v>91.615283729915973</v>
          </cell>
          <cell r="AJ1355">
            <v>5.2104059800039977</v>
          </cell>
          <cell r="AK1355">
            <v>-55.682755809975788</v>
          </cell>
          <cell r="AL1355">
            <v>98.321235050010728</v>
          </cell>
          <cell r="AM1355">
            <v>-183.38591307000024</v>
          </cell>
          <cell r="AN1355">
            <v>14.031181720027234</v>
          </cell>
          <cell r="AO1355">
            <v>558.3239298100234</v>
          </cell>
          <cell r="AP1355">
            <v>77.932375300093554</v>
          </cell>
          <cell r="AQ1355">
            <v>64.416739900014363</v>
          </cell>
          <cell r="AR1355">
            <v>-169.04371664021164</v>
          </cell>
          <cell r="AS1355">
            <v>-65.330051220022142</v>
          </cell>
          <cell r="AT1355">
            <v>166.90362836007262</v>
          </cell>
          <cell r="AU1355">
            <v>349.13814878999256</v>
          </cell>
          <cell r="AV1355">
            <v>-30.501981230045203</v>
          </cell>
          <cell r="AW1355">
            <v>108.76013934001094</v>
          </cell>
          <cell r="AX1355">
            <v>-13.026605600025505</v>
          </cell>
          <cell r="AY1355">
            <v>12.674800790002337</v>
          </cell>
          <cell r="AZ1355">
            <v>178.39326458002324</v>
          </cell>
          <cell r="BA1355">
            <v>56.745959800027777</v>
          </cell>
          <cell r="BB1355">
            <v>-396.22323843004415</v>
          </cell>
          <cell r="BC1355">
            <v>5.5524811199866235</v>
          </cell>
          <cell r="BD1355">
            <v>-542.13026293989969</v>
          </cell>
          <cell r="BE1355">
            <v>418.29047099966556</v>
          </cell>
          <cell r="BF1355">
            <v>283.60175527003594</v>
          </cell>
          <cell r="BG1355">
            <v>-38.849289010104258</v>
          </cell>
          <cell r="BH1355">
            <v>-35.550723109976389</v>
          </cell>
          <cell r="BI1355">
            <v>-57.320134299981873</v>
          </cell>
          <cell r="BJ1355">
            <v>396.30574273993261</v>
          </cell>
          <cell r="BK1355">
            <v>-715.50710036000237</v>
          </cell>
          <cell r="BL1355">
            <v>206.23419601997011</v>
          </cell>
          <cell r="BM1355">
            <v>-211.25029806001112</v>
          </cell>
          <cell r="BN1355">
            <v>120.93794738000724</v>
          </cell>
          <cell r="BO1355">
            <v>230.48337294001249</v>
          </cell>
          <cell r="BP1355">
            <v>-15.55411482002819</v>
          </cell>
          <cell r="BQ1355">
            <v>254.75911631004419</v>
          </cell>
          <cell r="BR1355">
            <v>-561.56316921114922</v>
          </cell>
          <cell r="BS1355">
            <v>164.72832991997711</v>
          </cell>
          <cell r="BT1355">
            <v>-157.08628683001734</v>
          </cell>
          <cell r="BU1355">
            <v>-14.44037412002217</v>
          </cell>
          <cell r="BV1355">
            <v>-111.90513234998798</v>
          </cell>
          <cell r="BW1355">
            <v>-342.93100381997647</v>
          </cell>
          <cell r="BX1355">
            <v>557.53593886003364</v>
          </cell>
          <cell r="BY1355">
            <v>-937.07207079001819</v>
          </cell>
          <cell r="BZ1355">
            <v>64.516209549998166</v>
          </cell>
          <cell r="CA1355">
            <v>-75.043990930018481</v>
          </cell>
          <cell r="CB1355">
            <v>131.2933517700294</v>
          </cell>
          <cell r="CC1355">
            <v>22.385167969972827</v>
          </cell>
          <cell r="CD1355">
            <v>136.456691559928</v>
          </cell>
          <cell r="CE1355">
            <v>224.21265232982114</v>
          </cell>
          <cell r="CF1355">
            <v>1.8369059999822639</v>
          </cell>
          <cell r="CG1355">
            <v>4.2684859945438802E-2</v>
          </cell>
          <cell r="CH1355">
            <v>-55.331087009981275</v>
          </cell>
          <cell r="CI1355">
            <v>152.92442249006126</v>
          </cell>
          <cell r="CJ1355">
            <v>116.43551099993056</v>
          </cell>
          <cell r="CK1355">
            <v>63.976141369959805</v>
          </cell>
          <cell r="CL1355">
            <v>-49.196975359984208</v>
          </cell>
          <cell r="CM1355">
            <v>-0.1721133699757047</v>
          </cell>
          <cell r="CN1355">
            <v>-0.34936045997892506</v>
          </cell>
          <cell r="CO1355">
            <v>2.808478003134951E-2</v>
          </cell>
          <cell r="CP1355">
            <v>0.47145460004685447</v>
          </cell>
          <cell r="CQ1355">
            <v>-6.4530165700125508</v>
          </cell>
          <cell r="CR1355">
            <v>-119.70813780091703</v>
          </cell>
          <cell r="CS1355">
            <v>-11.579253629955929</v>
          </cell>
          <cell r="CT1355">
            <v>3.6636330012697726E-2</v>
          </cell>
          <cell r="CU1355">
            <v>66.064986269979272</v>
          </cell>
          <cell r="CV1355">
            <v>95.506865000061225</v>
          </cell>
          <cell r="CW1355">
            <v>-50.835966400045436</v>
          </cell>
          <cell r="CX1355">
            <v>-94.666896399983671</v>
          </cell>
          <cell r="CY1355">
            <v>-48.791604600002756</v>
          </cell>
          <cell r="CZ1355">
            <v>48.672342130041216</v>
          </cell>
          <cell r="DA1355">
            <v>-14.945217240019701</v>
          </cell>
          <cell r="DB1355">
            <v>-1.4994640019722283E-2</v>
          </cell>
          <cell r="DC1355">
            <v>-20.10617042001104</v>
          </cell>
          <cell r="DD1355">
            <v>-89.048864200012758</v>
          </cell>
          <cell r="DE1355">
            <v>46.162039752118289</v>
          </cell>
          <cell r="DF1355">
            <v>23.117714349995367</v>
          </cell>
          <cell r="DG1355">
            <v>21.474730609916151</v>
          </cell>
          <cell r="DH1355">
            <v>-0.42305395996663719</v>
          </cell>
          <cell r="DI1355">
            <v>-8.6953115200158209</v>
          </cell>
          <cell r="DJ1355">
            <v>396.17094559001271</v>
          </cell>
          <cell r="DK1355">
            <v>-150.70744920993457</v>
          </cell>
          <cell r="DL1355">
            <v>45.899444210022921</v>
          </cell>
          <cell r="DM1355">
            <v>-7.8016247799969278</v>
          </cell>
          <cell r="DN1355">
            <v>2.8497150699840859</v>
          </cell>
          <cell r="DO1355">
            <v>-215.20835694001289</v>
          </cell>
          <cell r="DP1355">
            <v>-2.0435812199139036</v>
          </cell>
          <cell r="DQ1355">
            <v>-58.47113244998036</v>
          </cell>
          <cell r="DR1355">
            <v>113.8796514403075</v>
          </cell>
          <cell r="DS1355">
            <v>17.46015980001539</v>
          </cell>
          <cell r="DT1355">
            <v>51.72966875997372</v>
          </cell>
          <cell r="DU1355">
            <v>93.030826010042801</v>
          </cell>
          <cell r="DV1355">
            <v>-9.6234890899504535</v>
          </cell>
          <cell r="DW1355">
            <v>108.57044541998766</v>
          </cell>
          <cell r="DX1355">
            <v>-132.5106762300129</v>
          </cell>
          <cell r="DY1355">
            <v>170.41696792002767</v>
          </cell>
          <cell r="DZ1355">
            <v>-53.754610900010448</v>
          </cell>
          <cell r="EA1355">
            <v>-4.2013015300035477</v>
          </cell>
          <cell r="EB1355">
            <v>-6.6945779099769425</v>
          </cell>
          <cell r="EC1355">
            <v>5.1505510399583727</v>
          </cell>
          <cell r="ED1355">
            <v>-125.69431185012218</v>
          </cell>
          <cell r="EE1355">
            <v>-437.18398774974048</v>
          </cell>
          <cell r="EF1355">
            <v>0.22703591000754386</v>
          </cell>
          <cell r="EG1355">
            <v>-224.08206156000961</v>
          </cell>
          <cell r="EH1355">
            <v>-20.783190660004038</v>
          </cell>
          <cell r="EI1355">
            <v>-7.223619369964581</v>
          </cell>
          <cell r="EJ1355">
            <v>-244.71862639999017</v>
          </cell>
          <cell r="EK1355">
            <v>-377.51340585999424</v>
          </cell>
          <cell r="EL1355">
            <v>50.335065560007934</v>
          </cell>
          <cell r="EM1355">
            <v>-20.571416010003304</v>
          </cell>
          <cell r="EN1355">
            <v>1.5656966300157364</v>
          </cell>
          <cell r="EO1355">
            <v>384.56517703999998</v>
          </cell>
          <cell r="EP1355">
            <v>10.065939320018515</v>
          </cell>
          <cell r="EQ1355">
            <v>10.949417650001124</v>
          </cell>
          <cell r="ER1355">
            <v>376.98510848078877</v>
          </cell>
          <cell r="ES1355">
            <v>-109.23924250999698</v>
          </cell>
          <cell r="ET1355">
            <v>111.7375954099698</v>
          </cell>
          <cell r="EU1355">
            <v>-1.3064843300380744</v>
          </cell>
          <cell r="EV1355">
            <v>108.19329394993838</v>
          </cell>
          <cell r="EW1355">
            <v>9.3956169300945476</v>
          </cell>
          <cell r="EX1355">
            <v>222.58220049005467</v>
          </cell>
          <cell r="EY1355">
            <v>-30.860013789992081</v>
          </cell>
          <cell r="EZ1355">
            <v>29.680570710013853</v>
          </cell>
          <cell r="FA1355">
            <v>36.148556800035294</v>
          </cell>
          <cell r="FB1355">
            <v>-1.1151146800257266</v>
          </cell>
          <cell r="FC1355">
            <v>1.9420260299812071</v>
          </cell>
          <cell r="FD1355">
            <v>-0.17389653000282124</v>
          </cell>
          <cell r="FE1355">
            <v>515.05762616079301</v>
          </cell>
          <cell r="FF1355">
            <v>-66.472791550040711</v>
          </cell>
          <cell r="FG1355">
            <v>3.0665995600284077</v>
          </cell>
          <cell r="FH1355">
            <v>-8.1536250000353903</v>
          </cell>
          <cell r="FI1355">
            <v>0.83098318002885208</v>
          </cell>
          <cell r="FJ1355">
            <v>146.94309936999343</v>
          </cell>
          <cell r="FK1355">
            <v>224.90142538002692</v>
          </cell>
          <cell r="FL1355">
            <v>-566.04349879999063</v>
          </cell>
          <cell r="FM1355">
            <v>573.61863636001362</v>
          </cell>
          <cell r="FN1355">
            <v>0.23236048000399023</v>
          </cell>
          <cell r="FO1355">
            <v>-3.7512194199953228</v>
          </cell>
          <cell r="FP1355">
            <v>159.02284839993808</v>
          </cell>
          <cell r="FQ1355">
            <v>50.862808200065047</v>
          </cell>
          <cell r="FR1355">
            <v>1255.2417659498751</v>
          </cell>
          <cell r="FS1355">
            <v>-30.080037430045195</v>
          </cell>
          <cell r="FT1355">
            <v>-9.4642013699631207</v>
          </cell>
          <cell r="FU1355">
            <v>-14.448908280057367</v>
          </cell>
          <cell r="FV1355">
            <v>219.0220818099915</v>
          </cell>
          <cell r="FW1355">
            <v>314.27204969996819</v>
          </cell>
          <cell r="FX1355">
            <v>661.86138481000671</v>
          </cell>
          <cell r="FY1355">
            <v>119.47014642995782</v>
          </cell>
          <cell r="FZ1355">
            <v>-7.6340838799951598</v>
          </cell>
          <cell r="GA1355">
            <v>-37.131876220024424</v>
          </cell>
          <cell r="GB1355">
            <v>29.615064840007108</v>
          </cell>
          <cell r="GC1355">
            <v>-22.820207209966611</v>
          </cell>
          <cell r="GD1355">
            <v>32.580352749966551</v>
          </cell>
          <cell r="GE1355">
            <v>-104.54782057087868</v>
          </cell>
          <cell r="GF1355">
            <v>-170.1364972499432</v>
          </cell>
          <cell r="GG1355">
            <v>54.315028939920012</v>
          </cell>
          <cell r="GH1355">
            <v>-119.44079500000225</v>
          </cell>
          <cell r="GI1355">
            <v>-92.459712349984329</v>
          </cell>
          <cell r="GJ1355">
            <v>147.29611202998785</v>
          </cell>
          <cell r="GK1355">
            <v>50.403491839999333</v>
          </cell>
          <cell r="GL1355">
            <v>6.4845001600042451</v>
          </cell>
          <cell r="GM1355">
            <v>37.450782509986311</v>
          </cell>
          <cell r="GN1355">
            <v>-62.563718970021</v>
          </cell>
          <cell r="GO1355">
            <v>34.999238089949358</v>
          </cell>
          <cell r="GP1355">
            <v>9.1037494200863875</v>
          </cell>
          <cell r="GQ1355">
            <v>1.0011717677116394E-8</v>
          </cell>
          <cell r="GR1355">
            <v>-499.19911209028214</v>
          </cell>
          <cell r="GS1355">
            <v>132.06485740008065</v>
          </cell>
          <cell r="GT1355">
            <v>-535.72934574005194</v>
          </cell>
          <cell r="GU1355">
            <v>1.0220548000070266</v>
          </cell>
          <cell r="GV1355">
            <v>-81.99016985000344</v>
          </cell>
          <cell r="GW1355">
            <v>288.23469524999382</v>
          </cell>
          <cell r="GX1355">
            <v>-38.716248309996445</v>
          </cell>
          <cell r="GY1355">
            <v>-0.11764705000678077</v>
          </cell>
          <cell r="GZ1355">
            <v>-122.62437278000289</v>
          </cell>
          <cell r="HA1355">
            <v>-1.0011717677116394E-8</v>
          </cell>
          <cell r="HB1355">
            <v>-139.2017913699965</v>
          </cell>
          <cell r="HC1355">
            <v>0.36249014997156337</v>
          </cell>
          <cell r="HD1355">
            <v>-2.5036345800035633</v>
          </cell>
          <cell r="HE1355">
            <v>864.75920491013676</v>
          </cell>
          <cell r="HF1355">
            <v>44.247473190014716</v>
          </cell>
          <cell r="HG1355">
            <v>-76.869009829999413</v>
          </cell>
          <cell r="HH1355">
            <v>-35.222307290008757</v>
          </cell>
          <cell r="HI1355">
            <v>9.8953023552894592E-9</v>
          </cell>
          <cell r="HJ1355">
            <v>-38.424436539993621</v>
          </cell>
          <cell r="HK1355">
            <v>103.01926347002154</v>
          </cell>
          <cell r="HL1355">
            <v>2.1917130200017709</v>
          </cell>
          <cell r="HM1355">
            <v>-1.8917130100307986</v>
          </cell>
          <cell r="HN1355">
            <v>-9.9826138466596603E-9</v>
          </cell>
          <cell r="HO1355">
            <v>1.365099975373596E-3</v>
          </cell>
          <cell r="HP1355">
            <v>868.55631231004372</v>
          </cell>
          <cell r="HQ1355">
            <v>-0.84945551003329456</v>
          </cell>
          <cell r="HR1355">
            <v>257.7369846701622</v>
          </cell>
          <cell r="HS1355">
            <v>-130.73067300999537</v>
          </cell>
          <cell r="HT1355">
            <v>-1.0011717677116394E-8</v>
          </cell>
          <cell r="HU1355">
            <v>0</v>
          </cell>
          <cell r="HV1355">
            <v>270.42341809003847</v>
          </cell>
          <cell r="HW1355">
            <v>120.89447328005917</v>
          </cell>
          <cell r="HX1355">
            <v>-7.1084589199745096</v>
          </cell>
          <cell r="HY1355">
            <v>-0.13540038000792265</v>
          </cell>
          <cell r="HZ1355">
            <v>-1.0000000099826138</v>
          </cell>
          <cell r="IA1355">
            <v>1</v>
          </cell>
          <cell r="IB1355">
            <v>0</v>
          </cell>
          <cell r="IC1355">
            <v>131.76995536999311</v>
          </cell>
          <cell r="ID1355">
            <v>-127.37632973986911</v>
          </cell>
          <cell r="IE1355">
            <v>-623.12135484069586</v>
          </cell>
          <cell r="IF1355">
            <v>4.3436360300402157</v>
          </cell>
          <cell r="IG1355">
            <v>102.67679135000799</v>
          </cell>
          <cell r="IH1355">
            <v>-2.0041310199885629</v>
          </cell>
          <cell r="II1355">
            <v>2.0023435354232788E-8</v>
          </cell>
          <cell r="IJ1355">
            <v>-296.0002028599265</v>
          </cell>
          <cell r="IK1355">
            <v>-292.32197488995735</v>
          </cell>
          <cell r="IL1355">
            <v>22.023132730013458</v>
          </cell>
          <cell r="IM1355">
            <v>-145.34781312002451</v>
          </cell>
          <cell r="IN1355">
            <v>4.4659076200041454</v>
          </cell>
          <cell r="IO1355">
            <v>-3.5104248900315724</v>
          </cell>
          <cell r="IP1355">
            <v>4.1172671600361355</v>
          </cell>
          <cell r="IQ1355">
            <v>-21.563542970048729</v>
          </cell>
          <cell r="IR1355">
            <v>166.33763884007931</v>
          </cell>
          <cell r="IS1355">
            <v>67.591706130013335</v>
          </cell>
          <cell r="IT1355">
            <v>37.767152029962745</v>
          </cell>
          <cell r="IU1355">
            <v>-106.11245035997126</v>
          </cell>
          <cell r="IV1355">
            <v>-125.32754826999735</v>
          </cell>
          <cell r="IW1355">
            <v>2.0023435354232788E-8</v>
          </cell>
          <cell r="IX1355">
            <v>-1.0011717677116394E-8</v>
          </cell>
          <cell r="IY1355">
            <v>289.31640239001717</v>
          </cell>
          <cell r="IZ1355">
            <v>13.857142859982559</v>
          </cell>
          <cell r="JA1355">
            <v>-1.0011717677116394E-8</v>
          </cell>
          <cell r="JB1355">
            <v>-1.0011717677116394E-8</v>
          </cell>
          <cell r="JC1355">
            <v>7.4064269000664353</v>
          </cell>
          <cell r="JD1355">
            <v>-18.161192830011714</v>
          </cell>
          <cell r="JE1355">
            <v>-820.6864188304171</v>
          </cell>
          <cell r="JF1355">
            <v>-91.99685724003939</v>
          </cell>
          <cell r="JG1355">
            <v>529.76701082993532</v>
          </cell>
          <cell r="JH1355">
            <v>1.0011717677116394E-8</v>
          </cell>
          <cell r="JI1355">
            <v>174.52127987000858</v>
          </cell>
          <cell r="JJ1355">
            <v>-197.81780859001447</v>
          </cell>
          <cell r="JK1355">
            <v>4.721258100005798</v>
          </cell>
          <cell r="JL1355">
            <v>-536.44199704998755</v>
          </cell>
          <cell r="JM1355">
            <v>-270.69147101000999</v>
          </cell>
          <cell r="JN1355">
            <v>86.744635139970342</v>
          </cell>
          <cell r="JO1355">
            <v>-121.41075997997541</v>
          </cell>
          <cell r="JP1355">
            <v>-387.69237248011632</v>
          </cell>
          <cell r="JQ1355">
            <v>-10.389336429885589</v>
          </cell>
        </row>
        <row r="1358"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  <cell r="EJ1358">
            <v>0</v>
          </cell>
          <cell r="EK1358">
            <v>0</v>
          </cell>
          <cell r="EL1358">
            <v>0</v>
          </cell>
          <cell r="EM1358">
            <v>0</v>
          </cell>
          <cell r="EN1358">
            <v>0</v>
          </cell>
          <cell r="EO1358">
            <v>0</v>
          </cell>
          <cell r="EP1358">
            <v>0</v>
          </cell>
          <cell r="EQ1358">
            <v>0</v>
          </cell>
          <cell r="ER1358">
            <v>0</v>
          </cell>
          <cell r="ES1358">
            <v>0</v>
          </cell>
          <cell r="ET1358">
            <v>0</v>
          </cell>
          <cell r="EU1358">
            <v>0</v>
          </cell>
          <cell r="EV1358">
            <v>0</v>
          </cell>
          <cell r="EW1358">
            <v>0</v>
          </cell>
          <cell r="EX1358">
            <v>0</v>
          </cell>
          <cell r="EY1358">
            <v>0</v>
          </cell>
          <cell r="EZ1358">
            <v>0</v>
          </cell>
          <cell r="FA1358">
            <v>0</v>
          </cell>
          <cell r="FB1358">
            <v>0</v>
          </cell>
          <cell r="FC1358">
            <v>0</v>
          </cell>
          <cell r="FD1358">
            <v>0</v>
          </cell>
          <cell r="FE1358">
            <v>0</v>
          </cell>
          <cell r="FF1358">
            <v>0</v>
          </cell>
          <cell r="FG1358">
            <v>0</v>
          </cell>
          <cell r="FH1358">
            <v>0</v>
          </cell>
          <cell r="FI1358">
            <v>0</v>
          </cell>
          <cell r="FJ1358">
            <v>0</v>
          </cell>
          <cell r="FK1358">
            <v>0</v>
          </cell>
          <cell r="FL1358">
            <v>0</v>
          </cell>
          <cell r="FM1358">
            <v>0</v>
          </cell>
          <cell r="FN1358">
            <v>0</v>
          </cell>
          <cell r="FO1358">
            <v>0</v>
          </cell>
          <cell r="FP1358">
            <v>0</v>
          </cell>
          <cell r="FQ1358">
            <v>0</v>
          </cell>
          <cell r="FR1358">
            <v>0</v>
          </cell>
          <cell r="FS1358">
            <v>0</v>
          </cell>
          <cell r="FT1358">
            <v>0</v>
          </cell>
          <cell r="FU1358">
            <v>0</v>
          </cell>
          <cell r="FV1358">
            <v>0</v>
          </cell>
          <cell r="FW1358">
            <v>0</v>
          </cell>
          <cell r="FX1358">
            <v>0</v>
          </cell>
          <cell r="FY1358">
            <v>0</v>
          </cell>
          <cell r="FZ1358">
            <v>0</v>
          </cell>
          <cell r="GA1358">
            <v>0</v>
          </cell>
          <cell r="GB1358">
            <v>0</v>
          </cell>
          <cell r="GC1358">
            <v>0</v>
          </cell>
          <cell r="GD1358">
            <v>0</v>
          </cell>
          <cell r="GE1358">
            <v>0</v>
          </cell>
          <cell r="GF1358">
            <v>0</v>
          </cell>
          <cell r="GG1358">
            <v>0</v>
          </cell>
          <cell r="GH1358">
            <v>0</v>
          </cell>
          <cell r="GI1358">
            <v>0</v>
          </cell>
          <cell r="GJ1358">
            <v>0</v>
          </cell>
          <cell r="GK1358">
            <v>0</v>
          </cell>
          <cell r="GL1358">
            <v>0</v>
          </cell>
          <cell r="GM1358">
            <v>0</v>
          </cell>
          <cell r="GN1358">
            <v>0</v>
          </cell>
          <cell r="GO1358">
            <v>0</v>
          </cell>
          <cell r="GP1358">
            <v>0</v>
          </cell>
          <cell r="GQ1358">
            <v>0</v>
          </cell>
          <cell r="GR1358">
            <v>0</v>
          </cell>
          <cell r="GS1358">
            <v>0</v>
          </cell>
          <cell r="GT1358">
            <v>0</v>
          </cell>
          <cell r="GU1358">
            <v>0</v>
          </cell>
          <cell r="GV1358">
            <v>0</v>
          </cell>
          <cell r="GW1358">
            <v>0</v>
          </cell>
          <cell r="GX1358">
            <v>0</v>
          </cell>
          <cell r="GY1358">
            <v>0</v>
          </cell>
          <cell r="GZ1358">
            <v>0</v>
          </cell>
          <cell r="HA1358">
            <v>0</v>
          </cell>
          <cell r="HB1358">
            <v>0</v>
          </cell>
          <cell r="HC1358">
            <v>0</v>
          </cell>
          <cell r="HD1358">
            <v>0</v>
          </cell>
          <cell r="HE1358">
            <v>0</v>
          </cell>
          <cell r="HF1358">
            <v>0</v>
          </cell>
          <cell r="HG1358">
            <v>0</v>
          </cell>
          <cell r="HH1358">
            <v>0</v>
          </cell>
          <cell r="HI1358">
            <v>0</v>
          </cell>
          <cell r="HJ1358">
            <v>0</v>
          </cell>
          <cell r="HK1358">
            <v>0</v>
          </cell>
          <cell r="HL1358">
            <v>0</v>
          </cell>
          <cell r="HM1358">
            <v>0</v>
          </cell>
          <cell r="HN1358">
            <v>0</v>
          </cell>
          <cell r="HO1358">
            <v>0</v>
          </cell>
          <cell r="HP1358">
            <v>0</v>
          </cell>
          <cell r="HQ1358">
            <v>0</v>
          </cell>
          <cell r="HR1358">
            <v>0</v>
          </cell>
          <cell r="HS1358">
            <v>0</v>
          </cell>
          <cell r="HT1358">
            <v>0</v>
          </cell>
          <cell r="HU1358">
            <v>0</v>
          </cell>
          <cell r="HV1358">
            <v>0</v>
          </cell>
          <cell r="HW1358">
            <v>0</v>
          </cell>
          <cell r="HX1358">
            <v>0</v>
          </cell>
          <cell r="HY1358">
            <v>0</v>
          </cell>
          <cell r="HZ1358">
            <v>0</v>
          </cell>
          <cell r="IA1358">
            <v>0</v>
          </cell>
          <cell r="IB1358">
            <v>0</v>
          </cell>
          <cell r="IC1358">
            <v>0</v>
          </cell>
          <cell r="ID1358">
            <v>0</v>
          </cell>
          <cell r="IE1358">
            <v>0</v>
          </cell>
          <cell r="IF1358">
            <v>0</v>
          </cell>
          <cell r="IG1358">
            <v>0</v>
          </cell>
          <cell r="IH1358">
            <v>0</v>
          </cell>
          <cell r="II1358">
            <v>0</v>
          </cell>
          <cell r="IJ1358">
            <v>0</v>
          </cell>
          <cell r="IK1358">
            <v>0</v>
          </cell>
          <cell r="IL1358">
            <v>0</v>
          </cell>
          <cell r="IM1358">
            <v>0</v>
          </cell>
          <cell r="IN1358">
            <v>0</v>
          </cell>
          <cell r="IO1358">
            <v>0</v>
          </cell>
          <cell r="IP1358">
            <v>0</v>
          </cell>
          <cell r="IQ1358">
            <v>0</v>
          </cell>
          <cell r="IR1358">
            <v>0</v>
          </cell>
          <cell r="IS1358">
            <v>0</v>
          </cell>
          <cell r="IT1358">
            <v>0</v>
          </cell>
          <cell r="IU1358">
            <v>0</v>
          </cell>
          <cell r="IV1358">
            <v>0</v>
          </cell>
          <cell r="IW1358">
            <v>0</v>
          </cell>
          <cell r="IX1358">
            <v>0</v>
          </cell>
          <cell r="IY1358">
            <v>0</v>
          </cell>
          <cell r="IZ1358">
            <v>0</v>
          </cell>
          <cell r="JA1358">
            <v>0</v>
          </cell>
          <cell r="JB1358">
            <v>0</v>
          </cell>
          <cell r="JC1358">
            <v>0</v>
          </cell>
          <cell r="JD1358">
            <v>0</v>
          </cell>
          <cell r="JE1358">
            <v>0</v>
          </cell>
          <cell r="JF1358">
            <v>0</v>
          </cell>
          <cell r="JG1358">
            <v>0</v>
          </cell>
          <cell r="JH1358">
            <v>0</v>
          </cell>
          <cell r="JI1358">
            <v>0</v>
          </cell>
          <cell r="JJ1358">
            <v>0</v>
          </cell>
          <cell r="JK1358">
            <v>0</v>
          </cell>
          <cell r="JL1358">
            <v>0</v>
          </cell>
          <cell r="JM1358">
            <v>0</v>
          </cell>
          <cell r="JN1358">
            <v>0</v>
          </cell>
          <cell r="JO1358">
            <v>0</v>
          </cell>
          <cell r="JP1358">
            <v>0</v>
          </cell>
          <cell r="JQ1358">
            <v>0</v>
          </cell>
        </row>
        <row r="1359">
          <cell r="D1359" t="str">
            <v>BID.PX.COR._.___.SML_Peak</v>
          </cell>
          <cell r="F1359">
            <v>0</v>
          </cell>
          <cell r="G1359">
            <v>0</v>
          </cell>
          <cell r="H1359">
            <v>9.9999999999999811E-3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-9.9999999999997868E-3</v>
          </cell>
          <cell r="S1359">
            <v>1.9999999999999962E-2</v>
          </cell>
          <cell r="T1359">
            <v>1.0000000000000009E-2</v>
          </cell>
          <cell r="U1359">
            <v>-9.9999999999999534E-3</v>
          </cell>
          <cell r="V1359">
            <v>-1.9999999999999907E-2</v>
          </cell>
          <cell r="W1359">
            <v>-9.9999999999999811E-3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9.9999999999997868E-3</v>
          </cell>
          <cell r="AF1359">
            <v>0</v>
          </cell>
          <cell r="AG1359">
            <v>0</v>
          </cell>
          <cell r="AH1359">
            <v>9.9999999999999985E-3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-4.0000000000000036E-2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-2.0000000000000004E-2</v>
          </cell>
          <cell r="AZ1359">
            <v>-2.0000000000000018E-2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-1.999999999999999E-2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-0.02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  <cell r="EJ1359">
            <v>0</v>
          </cell>
          <cell r="EK1359">
            <v>0</v>
          </cell>
          <cell r="EL1359">
            <v>0</v>
          </cell>
          <cell r="EM1359">
            <v>0</v>
          </cell>
          <cell r="EN1359">
            <v>0</v>
          </cell>
          <cell r="EO1359">
            <v>0</v>
          </cell>
          <cell r="EP1359">
            <v>0</v>
          </cell>
          <cell r="EQ1359">
            <v>0</v>
          </cell>
          <cell r="ER1359">
            <v>0</v>
          </cell>
          <cell r="ES1359">
            <v>0</v>
          </cell>
          <cell r="ET1359">
            <v>0</v>
          </cell>
          <cell r="EU1359">
            <v>0</v>
          </cell>
          <cell r="EV1359">
            <v>0</v>
          </cell>
          <cell r="EW1359">
            <v>0</v>
          </cell>
          <cell r="EX1359">
            <v>0</v>
          </cell>
          <cell r="EY1359">
            <v>0</v>
          </cell>
          <cell r="EZ1359">
            <v>0</v>
          </cell>
          <cell r="FA1359">
            <v>0</v>
          </cell>
          <cell r="FB1359">
            <v>0</v>
          </cell>
          <cell r="FC1359">
            <v>0</v>
          </cell>
          <cell r="FD1359">
            <v>0</v>
          </cell>
          <cell r="FE1359">
            <v>0</v>
          </cell>
          <cell r="FF1359">
            <v>0</v>
          </cell>
          <cell r="FG1359">
            <v>0</v>
          </cell>
          <cell r="FH1359">
            <v>0</v>
          </cell>
          <cell r="FI1359">
            <v>0</v>
          </cell>
          <cell r="FJ1359">
            <v>0</v>
          </cell>
          <cell r="FK1359">
            <v>0</v>
          </cell>
          <cell r="FL1359">
            <v>0</v>
          </cell>
          <cell r="FM1359">
            <v>0</v>
          </cell>
          <cell r="FN1359">
            <v>0</v>
          </cell>
          <cell r="FO1359">
            <v>0</v>
          </cell>
          <cell r="FP1359">
            <v>0</v>
          </cell>
          <cell r="FQ1359">
            <v>0</v>
          </cell>
          <cell r="FR1359">
            <v>0</v>
          </cell>
          <cell r="FS1359">
            <v>0</v>
          </cell>
          <cell r="FT1359">
            <v>0</v>
          </cell>
          <cell r="FU1359">
            <v>0</v>
          </cell>
          <cell r="FV1359">
            <v>0</v>
          </cell>
          <cell r="FW1359">
            <v>0</v>
          </cell>
          <cell r="FX1359">
            <v>0</v>
          </cell>
          <cell r="FY1359">
            <v>0</v>
          </cell>
          <cell r="FZ1359">
            <v>0</v>
          </cell>
          <cell r="GA1359">
            <v>0</v>
          </cell>
          <cell r="GB1359">
            <v>0</v>
          </cell>
          <cell r="GC1359">
            <v>0</v>
          </cell>
          <cell r="GD1359">
            <v>0</v>
          </cell>
          <cell r="GE1359">
            <v>0</v>
          </cell>
          <cell r="GF1359">
            <v>0</v>
          </cell>
          <cell r="GG1359">
            <v>0</v>
          </cell>
          <cell r="GH1359">
            <v>0</v>
          </cell>
          <cell r="GI1359">
            <v>0</v>
          </cell>
          <cell r="GJ1359">
            <v>0</v>
          </cell>
          <cell r="GK1359">
            <v>0</v>
          </cell>
          <cell r="GL1359">
            <v>0</v>
          </cell>
          <cell r="GM1359">
            <v>0</v>
          </cell>
          <cell r="GN1359">
            <v>0</v>
          </cell>
          <cell r="GO1359">
            <v>0</v>
          </cell>
          <cell r="GP1359">
            <v>0</v>
          </cell>
          <cell r="GQ1359">
            <v>0</v>
          </cell>
          <cell r="GR1359">
            <v>0</v>
          </cell>
          <cell r="GS1359">
            <v>0</v>
          </cell>
          <cell r="GT1359">
            <v>0</v>
          </cell>
          <cell r="GU1359">
            <v>0</v>
          </cell>
          <cell r="GV1359">
            <v>0</v>
          </cell>
          <cell r="GW1359">
            <v>0</v>
          </cell>
          <cell r="GX1359">
            <v>0</v>
          </cell>
          <cell r="GY1359">
            <v>0</v>
          </cell>
          <cell r="GZ1359">
            <v>0</v>
          </cell>
          <cell r="HA1359">
            <v>0</v>
          </cell>
          <cell r="HB1359">
            <v>0</v>
          </cell>
          <cell r="HC1359">
            <v>0</v>
          </cell>
          <cell r="HD1359">
            <v>0</v>
          </cell>
          <cell r="HE1359">
            <v>0</v>
          </cell>
          <cell r="HF1359">
            <v>0</v>
          </cell>
          <cell r="HG1359">
            <v>0</v>
          </cell>
          <cell r="HH1359">
            <v>0</v>
          </cell>
          <cell r="HI1359">
            <v>0</v>
          </cell>
          <cell r="HJ1359">
            <v>0</v>
          </cell>
          <cell r="HK1359">
            <v>0</v>
          </cell>
          <cell r="HL1359">
            <v>0</v>
          </cell>
          <cell r="HM1359">
            <v>0</v>
          </cell>
          <cell r="HN1359">
            <v>0</v>
          </cell>
          <cell r="HO1359">
            <v>0</v>
          </cell>
          <cell r="HP1359">
            <v>0</v>
          </cell>
          <cell r="HQ1359">
            <v>0</v>
          </cell>
          <cell r="HR1359">
            <v>0</v>
          </cell>
          <cell r="HS1359">
            <v>0</v>
          </cell>
          <cell r="HT1359">
            <v>0</v>
          </cell>
          <cell r="HU1359">
            <v>0</v>
          </cell>
          <cell r="HV1359">
            <v>0</v>
          </cell>
          <cell r="HW1359">
            <v>0</v>
          </cell>
          <cell r="HX1359">
            <v>0</v>
          </cell>
          <cell r="HY1359">
            <v>0</v>
          </cell>
          <cell r="HZ1359">
            <v>0</v>
          </cell>
          <cell r="IA1359">
            <v>0</v>
          </cell>
          <cell r="IB1359">
            <v>0</v>
          </cell>
          <cell r="IC1359">
            <v>0</v>
          </cell>
          <cell r="ID1359">
            <v>0</v>
          </cell>
          <cell r="IE1359">
            <v>0</v>
          </cell>
          <cell r="IF1359">
            <v>0</v>
          </cell>
          <cell r="IG1359">
            <v>0</v>
          </cell>
          <cell r="IH1359">
            <v>0</v>
          </cell>
          <cell r="II1359">
            <v>0</v>
          </cell>
          <cell r="IJ1359">
            <v>0</v>
          </cell>
          <cell r="IK1359">
            <v>0</v>
          </cell>
          <cell r="IL1359">
            <v>0</v>
          </cell>
          <cell r="IM1359">
            <v>0</v>
          </cell>
          <cell r="IN1359">
            <v>0</v>
          </cell>
          <cell r="IO1359">
            <v>0</v>
          </cell>
          <cell r="IP1359">
            <v>0</v>
          </cell>
          <cell r="IQ1359">
            <v>0</v>
          </cell>
          <cell r="IR1359">
            <v>0</v>
          </cell>
          <cell r="IS1359">
            <v>0</v>
          </cell>
          <cell r="IT1359">
            <v>0</v>
          </cell>
          <cell r="IU1359">
            <v>0</v>
          </cell>
          <cell r="IV1359">
            <v>0</v>
          </cell>
          <cell r="IW1359">
            <v>0</v>
          </cell>
          <cell r="IX1359">
            <v>0</v>
          </cell>
          <cell r="IY1359">
            <v>0</v>
          </cell>
          <cell r="IZ1359">
            <v>0</v>
          </cell>
          <cell r="JA1359">
            <v>0</v>
          </cell>
          <cell r="JB1359">
            <v>0</v>
          </cell>
          <cell r="JC1359">
            <v>0</v>
          </cell>
          <cell r="JD1359">
            <v>0</v>
          </cell>
          <cell r="JE1359">
            <v>0</v>
          </cell>
          <cell r="JF1359">
            <v>0</v>
          </cell>
          <cell r="JG1359">
            <v>0</v>
          </cell>
          <cell r="JH1359">
            <v>0</v>
          </cell>
          <cell r="JI1359">
            <v>0</v>
          </cell>
          <cell r="JJ1359">
            <v>0</v>
          </cell>
          <cell r="JK1359">
            <v>0</v>
          </cell>
          <cell r="JL1359">
            <v>0</v>
          </cell>
          <cell r="JM1359">
            <v>0</v>
          </cell>
          <cell r="JN1359">
            <v>0</v>
          </cell>
          <cell r="JO1359">
            <v>0</v>
          </cell>
          <cell r="JP1359">
            <v>0</v>
          </cell>
          <cell r="JQ1359">
            <v>0</v>
          </cell>
        </row>
        <row r="1360">
          <cell r="D1360" t="str">
            <v>BID.PX.UTS._.___.SML_Peak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-3.0000000000000471E-2</v>
          </cell>
          <cell r="S1360">
            <v>0</v>
          </cell>
          <cell r="T1360">
            <v>0</v>
          </cell>
          <cell r="U1360">
            <v>-1.0000000000000009E-2</v>
          </cell>
          <cell r="V1360">
            <v>-1.0000000000000009E-2</v>
          </cell>
          <cell r="W1360">
            <v>0</v>
          </cell>
          <cell r="X1360">
            <v>0</v>
          </cell>
          <cell r="Y1360">
            <v>0</v>
          </cell>
          <cell r="Z1360">
            <v>-1.999999999999999E-2</v>
          </cell>
          <cell r="AA1360">
            <v>0</v>
          </cell>
          <cell r="AB1360">
            <v>0</v>
          </cell>
          <cell r="AC1360">
            <v>0</v>
          </cell>
          <cell r="AD1360">
            <v>1.0000000000000005E-2</v>
          </cell>
          <cell r="AE1360">
            <v>-1.0000000000000009E-2</v>
          </cell>
          <cell r="AF1360">
            <v>0</v>
          </cell>
          <cell r="AG1360">
            <v>0</v>
          </cell>
          <cell r="AH1360">
            <v>0</v>
          </cell>
          <cell r="AI1360">
            <v>0.01</v>
          </cell>
          <cell r="AJ1360">
            <v>0</v>
          </cell>
          <cell r="AK1360">
            <v>0</v>
          </cell>
          <cell r="AL1360">
            <v>0</v>
          </cell>
          <cell r="AM1360">
            <v>-1.0000000000000009E-2</v>
          </cell>
          <cell r="AN1360">
            <v>0</v>
          </cell>
          <cell r="AO1360">
            <v>0</v>
          </cell>
          <cell r="AP1360">
            <v>0</v>
          </cell>
          <cell r="AQ1360">
            <v>-9.999999999999995E-3</v>
          </cell>
          <cell r="AR1360">
            <v>-2.0000000000000018E-2</v>
          </cell>
          <cell r="AS1360">
            <v>0</v>
          </cell>
          <cell r="AT1360">
            <v>0.01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-2.0000000000000004E-2</v>
          </cell>
          <cell r="AZ1360">
            <v>-1.0000000000000009E-2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-2.0000000000000004E-2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-0.02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-9.9999999999999985E-3</v>
          </cell>
          <cell r="BS1360">
            <v>0</v>
          </cell>
          <cell r="BT1360">
            <v>0</v>
          </cell>
          <cell r="BU1360">
            <v>-0.01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0</v>
          </cell>
          <cell r="DM1360">
            <v>0</v>
          </cell>
          <cell r="DN1360">
            <v>0</v>
          </cell>
          <cell r="DO1360">
            <v>0</v>
          </cell>
          <cell r="DP1360">
            <v>0</v>
          </cell>
          <cell r="DQ1360">
            <v>0</v>
          </cell>
          <cell r="DR1360">
            <v>0</v>
          </cell>
          <cell r="DS1360">
            <v>0</v>
          </cell>
          <cell r="DT1360">
            <v>0</v>
          </cell>
          <cell r="DU1360">
            <v>0</v>
          </cell>
          <cell r="DV1360">
            <v>0</v>
          </cell>
          <cell r="DW1360">
            <v>0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  <cell r="EJ1360">
            <v>0</v>
          </cell>
          <cell r="EK1360">
            <v>0</v>
          </cell>
          <cell r="EL1360">
            <v>0</v>
          </cell>
          <cell r="EM1360">
            <v>0</v>
          </cell>
          <cell r="EN1360">
            <v>0</v>
          </cell>
          <cell r="EO1360">
            <v>0</v>
          </cell>
          <cell r="EP1360">
            <v>0</v>
          </cell>
          <cell r="EQ1360">
            <v>0</v>
          </cell>
          <cell r="ER1360">
            <v>-1.0000000000000002E-2</v>
          </cell>
          <cell r="ES1360">
            <v>0</v>
          </cell>
          <cell r="ET1360">
            <v>0</v>
          </cell>
          <cell r="EU1360">
            <v>-0.01</v>
          </cell>
          <cell r="EV1360">
            <v>0</v>
          </cell>
          <cell r="EW1360">
            <v>0</v>
          </cell>
          <cell r="EX1360">
            <v>0</v>
          </cell>
          <cell r="EY1360">
            <v>0</v>
          </cell>
          <cell r="EZ1360">
            <v>0</v>
          </cell>
          <cell r="FA1360">
            <v>0</v>
          </cell>
          <cell r="FB1360">
            <v>0</v>
          </cell>
          <cell r="FC1360">
            <v>0</v>
          </cell>
          <cell r="FD1360">
            <v>0</v>
          </cell>
          <cell r="FE1360">
            <v>-1.0000000000000002E-2</v>
          </cell>
          <cell r="FF1360">
            <v>0</v>
          </cell>
          <cell r="FG1360">
            <v>0</v>
          </cell>
          <cell r="FH1360">
            <v>0</v>
          </cell>
          <cell r="FI1360">
            <v>-0.01</v>
          </cell>
          <cell r="FJ1360">
            <v>0</v>
          </cell>
          <cell r="FK1360">
            <v>0</v>
          </cell>
          <cell r="FL1360">
            <v>0</v>
          </cell>
          <cell r="FM1360">
            <v>0</v>
          </cell>
          <cell r="FN1360">
            <v>0</v>
          </cell>
          <cell r="FO1360">
            <v>0</v>
          </cell>
          <cell r="FP1360">
            <v>0</v>
          </cell>
          <cell r="FQ1360">
            <v>0</v>
          </cell>
          <cell r="FR1360">
            <v>0</v>
          </cell>
          <cell r="FS1360">
            <v>0</v>
          </cell>
          <cell r="FT1360">
            <v>0</v>
          </cell>
          <cell r="FU1360">
            <v>0</v>
          </cell>
          <cell r="FV1360">
            <v>0</v>
          </cell>
          <cell r="FW1360">
            <v>0</v>
          </cell>
          <cell r="FX1360">
            <v>0</v>
          </cell>
          <cell r="FY1360">
            <v>0</v>
          </cell>
          <cell r="FZ1360">
            <v>0</v>
          </cell>
          <cell r="GA1360">
            <v>0</v>
          </cell>
          <cell r="GB1360">
            <v>0</v>
          </cell>
          <cell r="GC1360">
            <v>0</v>
          </cell>
          <cell r="GD1360">
            <v>0</v>
          </cell>
          <cell r="GE1360">
            <v>0</v>
          </cell>
          <cell r="GF1360">
            <v>0</v>
          </cell>
          <cell r="GG1360">
            <v>0</v>
          </cell>
          <cell r="GH1360">
            <v>0</v>
          </cell>
          <cell r="GI1360">
            <v>0</v>
          </cell>
          <cell r="GJ1360">
            <v>0</v>
          </cell>
          <cell r="GK1360">
            <v>0</v>
          </cell>
          <cell r="GL1360">
            <v>0</v>
          </cell>
          <cell r="GM1360">
            <v>0</v>
          </cell>
          <cell r="GN1360">
            <v>0</v>
          </cell>
          <cell r="GO1360">
            <v>0</v>
          </cell>
          <cell r="GP1360">
            <v>0</v>
          </cell>
          <cell r="GQ1360">
            <v>0</v>
          </cell>
          <cell r="GR1360">
            <v>0</v>
          </cell>
          <cell r="GS1360">
            <v>0</v>
          </cell>
          <cell r="GT1360">
            <v>0</v>
          </cell>
          <cell r="GU1360">
            <v>0</v>
          </cell>
          <cell r="GV1360">
            <v>0</v>
          </cell>
          <cell r="GW1360">
            <v>0</v>
          </cell>
          <cell r="GX1360">
            <v>0</v>
          </cell>
          <cell r="GY1360">
            <v>0</v>
          </cell>
          <cell r="GZ1360">
            <v>0</v>
          </cell>
          <cell r="HA1360">
            <v>0</v>
          </cell>
          <cell r="HB1360">
            <v>0</v>
          </cell>
          <cell r="HC1360">
            <v>0</v>
          </cell>
          <cell r="HD1360">
            <v>0</v>
          </cell>
          <cell r="HE1360">
            <v>0</v>
          </cell>
          <cell r="HF1360">
            <v>0</v>
          </cell>
          <cell r="HG1360">
            <v>0</v>
          </cell>
          <cell r="HH1360">
            <v>0</v>
          </cell>
          <cell r="HI1360">
            <v>0</v>
          </cell>
          <cell r="HJ1360">
            <v>0</v>
          </cell>
          <cell r="HK1360">
            <v>0</v>
          </cell>
          <cell r="HL1360">
            <v>0</v>
          </cell>
          <cell r="HM1360">
            <v>0</v>
          </cell>
          <cell r="HN1360">
            <v>0</v>
          </cell>
          <cell r="HO1360">
            <v>0</v>
          </cell>
          <cell r="HP1360">
            <v>0</v>
          </cell>
          <cell r="HQ1360">
            <v>0</v>
          </cell>
          <cell r="HR1360">
            <v>0</v>
          </cell>
          <cell r="HS1360">
            <v>0</v>
          </cell>
          <cell r="HT1360">
            <v>0</v>
          </cell>
          <cell r="HU1360">
            <v>0</v>
          </cell>
          <cell r="HV1360">
            <v>0</v>
          </cell>
          <cell r="HW1360">
            <v>0</v>
          </cell>
          <cell r="HX1360">
            <v>0</v>
          </cell>
          <cell r="HY1360">
            <v>0</v>
          </cell>
          <cell r="HZ1360">
            <v>0</v>
          </cell>
          <cell r="IA1360">
            <v>0</v>
          </cell>
          <cell r="IB1360">
            <v>0</v>
          </cell>
          <cell r="IC1360">
            <v>0</v>
          </cell>
          <cell r="ID1360">
            <v>0</v>
          </cell>
          <cell r="IE1360">
            <v>0</v>
          </cell>
          <cell r="IF1360">
            <v>0</v>
          </cell>
          <cell r="IG1360">
            <v>0</v>
          </cell>
          <cell r="IH1360">
            <v>0</v>
          </cell>
          <cell r="II1360">
            <v>0</v>
          </cell>
          <cell r="IJ1360">
            <v>0</v>
          </cell>
          <cell r="IK1360">
            <v>0</v>
          </cell>
          <cell r="IL1360">
            <v>0</v>
          </cell>
          <cell r="IM1360">
            <v>0</v>
          </cell>
          <cell r="IN1360">
            <v>0</v>
          </cell>
          <cell r="IO1360">
            <v>0</v>
          </cell>
          <cell r="IP1360">
            <v>0</v>
          </cell>
          <cell r="IQ1360">
            <v>0</v>
          </cell>
          <cell r="IR1360">
            <v>0</v>
          </cell>
          <cell r="IS1360">
            <v>0</v>
          </cell>
          <cell r="IT1360">
            <v>0</v>
          </cell>
          <cell r="IU1360">
            <v>0</v>
          </cell>
          <cell r="IV1360">
            <v>0</v>
          </cell>
          <cell r="IW1360">
            <v>0</v>
          </cell>
          <cell r="IX1360">
            <v>0</v>
          </cell>
          <cell r="IY1360">
            <v>0</v>
          </cell>
          <cell r="IZ1360">
            <v>0</v>
          </cell>
          <cell r="JA1360">
            <v>0</v>
          </cell>
          <cell r="JB1360">
            <v>0</v>
          </cell>
          <cell r="JC1360">
            <v>0</v>
          </cell>
          <cell r="JD1360">
            <v>0</v>
          </cell>
          <cell r="JE1360">
            <v>0</v>
          </cell>
          <cell r="JF1360">
            <v>0</v>
          </cell>
          <cell r="JG1360">
            <v>0</v>
          </cell>
          <cell r="JH1360">
            <v>0</v>
          </cell>
          <cell r="JI1360">
            <v>0</v>
          </cell>
          <cell r="JJ1360">
            <v>0</v>
          </cell>
          <cell r="JK1360">
            <v>0</v>
          </cell>
          <cell r="JL1360">
            <v>0</v>
          </cell>
          <cell r="JM1360">
            <v>0</v>
          </cell>
          <cell r="JN1360">
            <v>0</v>
          </cell>
          <cell r="JO1360">
            <v>0</v>
          </cell>
          <cell r="JP1360">
            <v>0</v>
          </cell>
          <cell r="JQ1360">
            <v>0</v>
          </cell>
        </row>
        <row r="1361">
          <cell r="D1361" t="str">
            <v>BID.PX.WYE._.___.SML_Peak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-2.000000000000024E-2</v>
          </cell>
          <cell r="S1361">
            <v>9.9999999999999534E-3</v>
          </cell>
          <cell r="T1361">
            <v>0</v>
          </cell>
          <cell r="U1361">
            <v>-1.0000000000000009E-2</v>
          </cell>
          <cell r="V1361">
            <v>-1.0000000000000009E-2</v>
          </cell>
          <cell r="W1361">
            <v>0</v>
          </cell>
          <cell r="X1361">
            <v>0</v>
          </cell>
          <cell r="Y1361">
            <v>0</v>
          </cell>
          <cell r="Z1361">
            <v>-1.999999999999999E-2</v>
          </cell>
          <cell r="AA1361">
            <v>0</v>
          </cell>
          <cell r="AB1361">
            <v>0</v>
          </cell>
          <cell r="AC1361">
            <v>0</v>
          </cell>
          <cell r="AD1361">
            <v>1.0000000000000005E-2</v>
          </cell>
          <cell r="AE1361">
            <v>-1.0000000000000009E-2</v>
          </cell>
          <cell r="AF1361">
            <v>0</v>
          </cell>
          <cell r="AG1361">
            <v>0</v>
          </cell>
          <cell r="AH1361">
            <v>0</v>
          </cell>
          <cell r="AI1361">
            <v>0.01</v>
          </cell>
          <cell r="AJ1361">
            <v>0</v>
          </cell>
          <cell r="AK1361">
            <v>0</v>
          </cell>
          <cell r="AL1361">
            <v>0</v>
          </cell>
          <cell r="AM1361">
            <v>-1.0000000000000009E-2</v>
          </cell>
          <cell r="AN1361">
            <v>0</v>
          </cell>
          <cell r="AO1361">
            <v>0</v>
          </cell>
          <cell r="AP1361">
            <v>0</v>
          </cell>
          <cell r="AQ1361">
            <v>-9.999999999999995E-3</v>
          </cell>
          <cell r="AR1361">
            <v>-2.0000000000000018E-2</v>
          </cell>
          <cell r="AS1361">
            <v>0</v>
          </cell>
          <cell r="AT1361">
            <v>0.01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-2.0000000000000004E-2</v>
          </cell>
          <cell r="AZ1361">
            <v>-1.0000000000000009E-2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-2.0000000000000004E-2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-0.02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-9.9999999999999985E-3</v>
          </cell>
          <cell r="BS1361">
            <v>0</v>
          </cell>
          <cell r="BT1361">
            <v>0</v>
          </cell>
          <cell r="BU1361">
            <v>-0.01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0</v>
          </cell>
          <cell r="DM1361">
            <v>0</v>
          </cell>
          <cell r="DN1361">
            <v>0</v>
          </cell>
          <cell r="DO1361">
            <v>0</v>
          </cell>
          <cell r="DP1361">
            <v>0</v>
          </cell>
          <cell r="DQ1361">
            <v>0</v>
          </cell>
          <cell r="DR1361">
            <v>0</v>
          </cell>
          <cell r="DS1361">
            <v>0</v>
          </cell>
          <cell r="DT1361">
            <v>0</v>
          </cell>
          <cell r="DU1361">
            <v>0</v>
          </cell>
          <cell r="DV1361">
            <v>0</v>
          </cell>
          <cell r="DW1361">
            <v>0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  <cell r="EJ1361">
            <v>0</v>
          </cell>
          <cell r="EK1361">
            <v>0</v>
          </cell>
          <cell r="EL1361">
            <v>0</v>
          </cell>
          <cell r="EM1361">
            <v>0</v>
          </cell>
          <cell r="EN1361">
            <v>0</v>
          </cell>
          <cell r="EO1361">
            <v>0</v>
          </cell>
          <cell r="EP1361">
            <v>0</v>
          </cell>
          <cell r="EQ1361">
            <v>0</v>
          </cell>
          <cell r="ER1361">
            <v>-1.0000000000000002E-2</v>
          </cell>
          <cell r="ES1361">
            <v>0</v>
          </cell>
          <cell r="ET1361">
            <v>0</v>
          </cell>
          <cell r="EU1361">
            <v>-0.01</v>
          </cell>
          <cell r="EV1361">
            <v>0</v>
          </cell>
          <cell r="EW1361">
            <v>0</v>
          </cell>
          <cell r="EX1361">
            <v>0</v>
          </cell>
          <cell r="EY1361">
            <v>0</v>
          </cell>
          <cell r="EZ1361">
            <v>0</v>
          </cell>
          <cell r="FA1361">
            <v>0</v>
          </cell>
          <cell r="FB1361">
            <v>0</v>
          </cell>
          <cell r="FC1361">
            <v>0</v>
          </cell>
          <cell r="FD1361">
            <v>0</v>
          </cell>
          <cell r="FE1361">
            <v>0</v>
          </cell>
          <cell r="FF1361">
            <v>0</v>
          </cell>
          <cell r="FG1361">
            <v>0</v>
          </cell>
          <cell r="FH1361">
            <v>0</v>
          </cell>
          <cell r="FI1361">
            <v>0</v>
          </cell>
          <cell r="FJ1361">
            <v>0</v>
          </cell>
          <cell r="FK1361">
            <v>0</v>
          </cell>
          <cell r="FL1361">
            <v>0</v>
          </cell>
          <cell r="FM1361">
            <v>0</v>
          </cell>
          <cell r="FN1361">
            <v>0</v>
          </cell>
          <cell r="FO1361">
            <v>0</v>
          </cell>
          <cell r="FP1361">
            <v>0</v>
          </cell>
          <cell r="FQ1361">
            <v>0</v>
          </cell>
          <cell r="FR1361">
            <v>0</v>
          </cell>
          <cell r="FS1361">
            <v>0</v>
          </cell>
          <cell r="FT1361">
            <v>0</v>
          </cell>
          <cell r="FU1361">
            <v>0</v>
          </cell>
          <cell r="FV1361">
            <v>0</v>
          </cell>
          <cell r="FW1361">
            <v>0</v>
          </cell>
          <cell r="FX1361">
            <v>0</v>
          </cell>
          <cell r="FY1361">
            <v>0</v>
          </cell>
          <cell r="FZ1361">
            <v>0</v>
          </cell>
          <cell r="GA1361">
            <v>0</v>
          </cell>
          <cell r="GB1361">
            <v>0</v>
          </cell>
          <cell r="GC1361">
            <v>0</v>
          </cell>
          <cell r="GD1361">
            <v>0</v>
          </cell>
          <cell r="GE1361">
            <v>0</v>
          </cell>
          <cell r="GF1361">
            <v>0</v>
          </cell>
          <cell r="GG1361">
            <v>0</v>
          </cell>
          <cell r="GH1361">
            <v>0</v>
          </cell>
          <cell r="GI1361">
            <v>0</v>
          </cell>
          <cell r="GJ1361">
            <v>0</v>
          </cell>
          <cell r="GK1361">
            <v>0</v>
          </cell>
          <cell r="GL1361">
            <v>0</v>
          </cell>
          <cell r="GM1361">
            <v>0</v>
          </cell>
          <cell r="GN1361">
            <v>0</v>
          </cell>
          <cell r="GO1361">
            <v>0</v>
          </cell>
          <cell r="GP1361">
            <v>0</v>
          </cell>
          <cell r="GQ1361">
            <v>0</v>
          </cell>
          <cell r="GR1361">
            <v>0</v>
          </cell>
          <cell r="GS1361">
            <v>0</v>
          </cell>
          <cell r="GT1361">
            <v>0</v>
          </cell>
          <cell r="GU1361">
            <v>0</v>
          </cell>
          <cell r="GV1361">
            <v>0</v>
          </cell>
          <cell r="GW1361">
            <v>0</v>
          </cell>
          <cell r="GX1361">
            <v>0</v>
          </cell>
          <cell r="GY1361">
            <v>0</v>
          </cell>
          <cell r="GZ1361">
            <v>0</v>
          </cell>
          <cell r="HA1361">
            <v>0</v>
          </cell>
          <cell r="HB1361">
            <v>0</v>
          </cell>
          <cell r="HC1361">
            <v>0</v>
          </cell>
          <cell r="HD1361">
            <v>0</v>
          </cell>
          <cell r="HE1361">
            <v>0</v>
          </cell>
          <cell r="HF1361">
            <v>0</v>
          </cell>
          <cell r="HG1361">
            <v>0</v>
          </cell>
          <cell r="HH1361">
            <v>0</v>
          </cell>
          <cell r="HI1361">
            <v>0</v>
          </cell>
          <cell r="HJ1361">
            <v>0</v>
          </cell>
          <cell r="HK1361">
            <v>0</v>
          </cell>
          <cell r="HL1361">
            <v>0</v>
          </cell>
          <cell r="HM1361">
            <v>0</v>
          </cell>
          <cell r="HN1361">
            <v>0</v>
          </cell>
          <cell r="HO1361">
            <v>0</v>
          </cell>
          <cell r="HP1361">
            <v>0</v>
          </cell>
          <cell r="HQ1361">
            <v>0</v>
          </cell>
          <cell r="HR1361">
            <v>0</v>
          </cell>
          <cell r="HS1361">
            <v>0</v>
          </cell>
          <cell r="HT1361">
            <v>0</v>
          </cell>
          <cell r="HU1361">
            <v>0</v>
          </cell>
          <cell r="HV1361">
            <v>0</v>
          </cell>
          <cell r="HW1361">
            <v>0</v>
          </cell>
          <cell r="HX1361">
            <v>0</v>
          </cell>
          <cell r="HY1361">
            <v>0</v>
          </cell>
          <cell r="HZ1361">
            <v>0</v>
          </cell>
          <cell r="IA1361">
            <v>0</v>
          </cell>
          <cell r="IB1361">
            <v>0</v>
          </cell>
          <cell r="IC1361">
            <v>0</v>
          </cell>
          <cell r="ID1361">
            <v>0</v>
          </cell>
          <cell r="IE1361">
            <v>0</v>
          </cell>
          <cell r="IF1361">
            <v>0</v>
          </cell>
          <cell r="IG1361">
            <v>0</v>
          </cell>
          <cell r="IH1361">
            <v>0</v>
          </cell>
          <cell r="II1361">
            <v>0</v>
          </cell>
          <cell r="IJ1361">
            <v>0</v>
          </cell>
          <cell r="IK1361">
            <v>0</v>
          </cell>
          <cell r="IL1361">
            <v>0</v>
          </cell>
          <cell r="IM1361">
            <v>0</v>
          </cell>
          <cell r="IN1361">
            <v>0</v>
          </cell>
          <cell r="IO1361">
            <v>0</v>
          </cell>
          <cell r="IP1361">
            <v>0</v>
          </cell>
          <cell r="IQ1361">
            <v>0</v>
          </cell>
          <cell r="IR1361">
            <v>0</v>
          </cell>
          <cell r="IS1361">
            <v>0</v>
          </cell>
          <cell r="IT1361">
            <v>0</v>
          </cell>
          <cell r="IU1361">
            <v>0</v>
          </cell>
          <cell r="IV1361">
            <v>0</v>
          </cell>
          <cell r="IW1361">
            <v>0</v>
          </cell>
          <cell r="IX1361">
            <v>0</v>
          </cell>
          <cell r="IY1361">
            <v>0</v>
          </cell>
          <cell r="IZ1361">
            <v>0</v>
          </cell>
          <cell r="JA1361">
            <v>0</v>
          </cell>
          <cell r="JB1361">
            <v>0</v>
          </cell>
          <cell r="JC1361">
            <v>0</v>
          </cell>
          <cell r="JD1361">
            <v>0</v>
          </cell>
          <cell r="JE1361">
            <v>0</v>
          </cell>
          <cell r="JF1361">
            <v>0</v>
          </cell>
          <cell r="JG1361">
            <v>0</v>
          </cell>
          <cell r="JH1361">
            <v>0</v>
          </cell>
          <cell r="JI1361">
            <v>0</v>
          </cell>
          <cell r="JJ1361">
            <v>0</v>
          </cell>
          <cell r="JK1361">
            <v>0</v>
          </cell>
          <cell r="JL1361">
            <v>0</v>
          </cell>
          <cell r="JM1361">
            <v>0</v>
          </cell>
          <cell r="JN1361">
            <v>0</v>
          </cell>
          <cell r="JO1361">
            <v>0</v>
          </cell>
          <cell r="JP1361">
            <v>0</v>
          </cell>
          <cell r="JQ1361">
            <v>0</v>
          </cell>
        </row>
        <row r="1362">
          <cell r="D1362" t="str">
            <v>BID.PX.YAK._.___.SML_Peak</v>
          </cell>
          <cell r="F1362">
            <v>0</v>
          </cell>
          <cell r="G1362">
            <v>0</v>
          </cell>
          <cell r="H1362">
            <v>4.8092999999999053E-4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-2.2803080000000087E-2</v>
          </cell>
          <cell r="S1362">
            <v>0</v>
          </cell>
          <cell r="T1362">
            <v>9.9999999999998979E-3</v>
          </cell>
          <cell r="U1362">
            <v>-1.0000000000000064E-2</v>
          </cell>
          <cell r="V1362">
            <v>-9.9999999999999534E-3</v>
          </cell>
          <cell r="W1362">
            <v>-2.8030800000000133E-3</v>
          </cell>
          <cell r="X1362">
            <v>0</v>
          </cell>
          <cell r="Y1362">
            <v>0</v>
          </cell>
          <cell r="Z1362">
            <v>-9.9999999999999811E-3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1.0000000000000002E-2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-1.0000000000000009E-2</v>
          </cell>
          <cell r="AR1362">
            <v>-3.0000000000000027E-2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-2.0000000000000004E-2</v>
          </cell>
          <cell r="AZ1362">
            <v>-1.0000000000000009E-2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-1.999999999999999E-2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-0.02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0</v>
          </cell>
          <cell r="DM1362">
            <v>0</v>
          </cell>
          <cell r="DN1362">
            <v>0</v>
          </cell>
          <cell r="DO1362">
            <v>0</v>
          </cell>
          <cell r="DP1362">
            <v>0</v>
          </cell>
          <cell r="DQ1362">
            <v>0</v>
          </cell>
          <cell r="DR1362">
            <v>0</v>
          </cell>
          <cell r="DS1362">
            <v>0</v>
          </cell>
          <cell r="DT1362">
            <v>0</v>
          </cell>
          <cell r="DU1362">
            <v>0</v>
          </cell>
          <cell r="DV1362">
            <v>0</v>
          </cell>
          <cell r="DW1362">
            <v>0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  <cell r="EJ1362">
            <v>0</v>
          </cell>
          <cell r="EK1362">
            <v>0</v>
          </cell>
          <cell r="EL1362">
            <v>0</v>
          </cell>
          <cell r="EM1362">
            <v>0</v>
          </cell>
          <cell r="EN1362">
            <v>0</v>
          </cell>
          <cell r="EO1362">
            <v>0</v>
          </cell>
          <cell r="EP1362">
            <v>0</v>
          </cell>
          <cell r="EQ1362">
            <v>0</v>
          </cell>
          <cell r="ER1362">
            <v>0</v>
          </cell>
          <cell r="ES1362">
            <v>0</v>
          </cell>
          <cell r="ET1362">
            <v>0</v>
          </cell>
          <cell r="EU1362">
            <v>0</v>
          </cell>
          <cell r="EV1362">
            <v>0</v>
          </cell>
          <cell r="EW1362">
            <v>0</v>
          </cell>
          <cell r="EX1362">
            <v>0</v>
          </cell>
          <cell r="EY1362">
            <v>0</v>
          </cell>
          <cell r="EZ1362">
            <v>0</v>
          </cell>
          <cell r="FA1362">
            <v>0</v>
          </cell>
          <cell r="FB1362">
            <v>0</v>
          </cell>
          <cell r="FC1362">
            <v>0</v>
          </cell>
          <cell r="FD1362">
            <v>0</v>
          </cell>
          <cell r="FE1362">
            <v>0</v>
          </cell>
          <cell r="FF1362">
            <v>0</v>
          </cell>
          <cell r="FG1362">
            <v>0</v>
          </cell>
          <cell r="FH1362">
            <v>0</v>
          </cell>
          <cell r="FI1362">
            <v>0</v>
          </cell>
          <cell r="FJ1362">
            <v>0</v>
          </cell>
          <cell r="FK1362">
            <v>0</v>
          </cell>
          <cell r="FL1362">
            <v>0</v>
          </cell>
          <cell r="FM1362">
            <v>0</v>
          </cell>
          <cell r="FN1362">
            <v>0</v>
          </cell>
          <cell r="FO1362">
            <v>0</v>
          </cell>
          <cell r="FP1362">
            <v>0</v>
          </cell>
          <cell r="FQ1362">
            <v>0</v>
          </cell>
          <cell r="FR1362">
            <v>0</v>
          </cell>
          <cell r="FS1362">
            <v>0</v>
          </cell>
          <cell r="FT1362">
            <v>0</v>
          </cell>
          <cell r="FU1362">
            <v>0</v>
          </cell>
          <cell r="FV1362">
            <v>0</v>
          </cell>
          <cell r="FW1362">
            <v>0</v>
          </cell>
          <cell r="FX1362">
            <v>0</v>
          </cell>
          <cell r="FY1362">
            <v>0</v>
          </cell>
          <cell r="FZ1362">
            <v>0</v>
          </cell>
          <cell r="GA1362">
            <v>0</v>
          </cell>
          <cell r="GB1362">
            <v>0</v>
          </cell>
          <cell r="GC1362">
            <v>0</v>
          </cell>
          <cell r="GD1362">
            <v>0</v>
          </cell>
          <cell r="GE1362">
            <v>0</v>
          </cell>
          <cell r="GF1362">
            <v>0</v>
          </cell>
          <cell r="GG1362">
            <v>0</v>
          </cell>
          <cell r="GH1362">
            <v>0</v>
          </cell>
          <cell r="GI1362">
            <v>0</v>
          </cell>
          <cell r="GJ1362">
            <v>0</v>
          </cell>
          <cell r="GK1362">
            <v>0</v>
          </cell>
          <cell r="GL1362">
            <v>0</v>
          </cell>
          <cell r="GM1362">
            <v>0</v>
          </cell>
          <cell r="GN1362">
            <v>0</v>
          </cell>
          <cell r="GO1362">
            <v>0</v>
          </cell>
          <cell r="GP1362">
            <v>0</v>
          </cell>
          <cell r="GQ1362">
            <v>0</v>
          </cell>
          <cell r="GR1362">
            <v>0</v>
          </cell>
          <cell r="GS1362">
            <v>0</v>
          </cell>
          <cell r="GT1362">
            <v>0</v>
          </cell>
          <cell r="GU1362">
            <v>0</v>
          </cell>
          <cell r="GV1362">
            <v>0</v>
          </cell>
          <cell r="GW1362">
            <v>0</v>
          </cell>
          <cell r="GX1362">
            <v>0</v>
          </cell>
          <cell r="GY1362">
            <v>0</v>
          </cell>
          <cell r="GZ1362">
            <v>0</v>
          </cell>
          <cell r="HA1362">
            <v>0</v>
          </cell>
          <cell r="HB1362">
            <v>0</v>
          </cell>
          <cell r="HC1362">
            <v>0</v>
          </cell>
          <cell r="HD1362">
            <v>0</v>
          </cell>
          <cell r="HE1362">
            <v>0</v>
          </cell>
          <cell r="HF1362">
            <v>0</v>
          </cell>
          <cell r="HG1362">
            <v>0</v>
          </cell>
          <cell r="HH1362">
            <v>0</v>
          </cell>
          <cell r="HI1362">
            <v>0</v>
          </cell>
          <cell r="HJ1362">
            <v>0</v>
          </cell>
          <cell r="HK1362">
            <v>0</v>
          </cell>
          <cell r="HL1362">
            <v>0</v>
          </cell>
          <cell r="HM1362">
            <v>0</v>
          </cell>
          <cell r="HN1362">
            <v>0</v>
          </cell>
          <cell r="HO1362">
            <v>0</v>
          </cell>
          <cell r="HP1362">
            <v>0</v>
          </cell>
          <cell r="HQ1362">
            <v>0</v>
          </cell>
          <cell r="HR1362">
            <v>0</v>
          </cell>
          <cell r="HS1362">
            <v>0</v>
          </cell>
          <cell r="HT1362">
            <v>0</v>
          </cell>
          <cell r="HU1362">
            <v>0</v>
          </cell>
          <cell r="HV1362">
            <v>0</v>
          </cell>
          <cell r="HW1362">
            <v>0</v>
          </cell>
          <cell r="HX1362">
            <v>0</v>
          </cell>
          <cell r="HY1362">
            <v>0</v>
          </cell>
          <cell r="HZ1362">
            <v>0</v>
          </cell>
          <cell r="IA1362">
            <v>0</v>
          </cell>
          <cell r="IB1362">
            <v>0</v>
          </cell>
          <cell r="IC1362">
            <v>0</v>
          </cell>
          <cell r="ID1362">
            <v>0</v>
          </cell>
          <cell r="IE1362">
            <v>0</v>
          </cell>
          <cell r="IF1362">
            <v>0</v>
          </cell>
          <cell r="IG1362">
            <v>0</v>
          </cell>
          <cell r="IH1362">
            <v>0</v>
          </cell>
          <cell r="II1362">
            <v>0</v>
          </cell>
          <cell r="IJ1362">
            <v>0</v>
          </cell>
          <cell r="IK1362">
            <v>0</v>
          </cell>
          <cell r="IL1362">
            <v>0</v>
          </cell>
          <cell r="IM1362">
            <v>0</v>
          </cell>
          <cell r="IN1362">
            <v>0</v>
          </cell>
          <cell r="IO1362">
            <v>0</v>
          </cell>
          <cell r="IP1362">
            <v>0</v>
          </cell>
          <cell r="IQ1362">
            <v>0</v>
          </cell>
          <cell r="IR1362">
            <v>0</v>
          </cell>
          <cell r="IS1362">
            <v>0</v>
          </cell>
          <cell r="IT1362">
            <v>0</v>
          </cell>
          <cell r="IU1362">
            <v>0</v>
          </cell>
          <cell r="IV1362">
            <v>0</v>
          </cell>
          <cell r="IW1362">
            <v>0</v>
          </cell>
          <cell r="IX1362">
            <v>0</v>
          </cell>
          <cell r="IY1362">
            <v>0</v>
          </cell>
          <cell r="IZ1362">
            <v>0</v>
          </cell>
          <cell r="JA1362">
            <v>0</v>
          </cell>
          <cell r="JB1362">
            <v>0</v>
          </cell>
          <cell r="JC1362">
            <v>0</v>
          </cell>
          <cell r="JD1362">
            <v>0</v>
          </cell>
          <cell r="JE1362">
            <v>0</v>
          </cell>
          <cell r="JF1362">
            <v>0</v>
          </cell>
          <cell r="JG1362">
            <v>0</v>
          </cell>
          <cell r="JH1362">
            <v>0</v>
          </cell>
          <cell r="JI1362">
            <v>0</v>
          </cell>
          <cell r="JJ1362">
            <v>0</v>
          </cell>
          <cell r="JK1362">
            <v>0</v>
          </cell>
          <cell r="JL1362">
            <v>0</v>
          </cell>
          <cell r="JM1362">
            <v>0</v>
          </cell>
          <cell r="JN1362">
            <v>0</v>
          </cell>
          <cell r="JO1362">
            <v>0</v>
          </cell>
          <cell r="JP1362">
            <v>0</v>
          </cell>
          <cell r="JQ1362">
            <v>0</v>
          </cell>
        </row>
        <row r="1363">
          <cell r="D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0</v>
          </cell>
          <cell r="DM1363">
            <v>0</v>
          </cell>
          <cell r="DN1363">
            <v>0</v>
          </cell>
          <cell r="DO1363">
            <v>0</v>
          </cell>
          <cell r="DP1363">
            <v>0</v>
          </cell>
          <cell r="DQ1363">
            <v>0</v>
          </cell>
          <cell r="DR1363">
            <v>0</v>
          </cell>
          <cell r="DS1363">
            <v>0</v>
          </cell>
          <cell r="DT1363">
            <v>0</v>
          </cell>
          <cell r="DU1363">
            <v>0</v>
          </cell>
          <cell r="DV1363">
            <v>0</v>
          </cell>
          <cell r="DW1363">
            <v>0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  <cell r="EJ1363">
            <v>0</v>
          </cell>
          <cell r="EK1363">
            <v>0</v>
          </cell>
          <cell r="EL1363">
            <v>0</v>
          </cell>
          <cell r="EM1363">
            <v>0</v>
          </cell>
          <cell r="EN1363">
            <v>0</v>
          </cell>
          <cell r="EO1363">
            <v>0</v>
          </cell>
          <cell r="EP1363">
            <v>0</v>
          </cell>
          <cell r="EQ1363">
            <v>0</v>
          </cell>
          <cell r="ER1363">
            <v>0</v>
          </cell>
          <cell r="ES1363">
            <v>0</v>
          </cell>
          <cell r="ET1363">
            <v>0</v>
          </cell>
          <cell r="EU1363">
            <v>0</v>
          </cell>
          <cell r="EV1363">
            <v>0</v>
          </cell>
          <cell r="EW1363">
            <v>0</v>
          </cell>
          <cell r="EX1363">
            <v>0</v>
          </cell>
          <cell r="EY1363">
            <v>0</v>
          </cell>
          <cell r="EZ1363">
            <v>0</v>
          </cell>
          <cell r="FA1363">
            <v>0</v>
          </cell>
          <cell r="FB1363">
            <v>0</v>
          </cell>
          <cell r="FC1363">
            <v>0</v>
          </cell>
          <cell r="FD1363">
            <v>0</v>
          </cell>
          <cell r="FE1363">
            <v>0</v>
          </cell>
          <cell r="FF1363">
            <v>0</v>
          </cell>
          <cell r="FG1363">
            <v>0</v>
          </cell>
          <cell r="FH1363">
            <v>0</v>
          </cell>
          <cell r="FI1363">
            <v>0</v>
          </cell>
          <cell r="FJ1363">
            <v>0</v>
          </cell>
          <cell r="FK1363">
            <v>0</v>
          </cell>
          <cell r="FL1363">
            <v>0</v>
          </cell>
          <cell r="FM1363">
            <v>0</v>
          </cell>
          <cell r="FN1363">
            <v>0</v>
          </cell>
          <cell r="FO1363">
            <v>0</v>
          </cell>
          <cell r="FP1363">
            <v>0</v>
          </cell>
          <cell r="FQ1363">
            <v>0</v>
          </cell>
          <cell r="FR1363">
            <v>0</v>
          </cell>
          <cell r="FS1363">
            <v>0</v>
          </cell>
          <cell r="FT1363">
            <v>0</v>
          </cell>
          <cell r="FU1363">
            <v>0</v>
          </cell>
          <cell r="FV1363">
            <v>0</v>
          </cell>
          <cell r="FW1363">
            <v>0</v>
          </cell>
          <cell r="FX1363">
            <v>0</v>
          </cell>
          <cell r="FY1363">
            <v>0</v>
          </cell>
          <cell r="FZ1363">
            <v>0</v>
          </cell>
          <cell r="GA1363">
            <v>0</v>
          </cell>
          <cell r="GB1363">
            <v>0</v>
          </cell>
          <cell r="GC1363">
            <v>0</v>
          </cell>
          <cell r="GD1363">
            <v>0</v>
          </cell>
          <cell r="GE1363">
            <v>0</v>
          </cell>
          <cell r="GF1363">
            <v>0</v>
          </cell>
          <cell r="GG1363">
            <v>0</v>
          </cell>
          <cell r="GH1363">
            <v>0</v>
          </cell>
          <cell r="GI1363">
            <v>0</v>
          </cell>
          <cell r="GJ1363">
            <v>0</v>
          </cell>
          <cell r="GK1363">
            <v>0</v>
          </cell>
          <cell r="GL1363">
            <v>0</v>
          </cell>
          <cell r="GM1363">
            <v>0</v>
          </cell>
          <cell r="GN1363">
            <v>0</v>
          </cell>
          <cell r="GO1363">
            <v>0</v>
          </cell>
          <cell r="GP1363">
            <v>0</v>
          </cell>
          <cell r="GQ1363">
            <v>0</v>
          </cell>
          <cell r="GR1363">
            <v>0</v>
          </cell>
          <cell r="GS1363">
            <v>0</v>
          </cell>
          <cell r="GT1363">
            <v>0</v>
          </cell>
          <cell r="GU1363">
            <v>0</v>
          </cell>
          <cell r="GV1363">
            <v>0</v>
          </cell>
          <cell r="GW1363">
            <v>0</v>
          </cell>
          <cell r="GX1363">
            <v>0</v>
          </cell>
          <cell r="GY1363">
            <v>0</v>
          </cell>
          <cell r="GZ1363">
            <v>0</v>
          </cell>
          <cell r="HA1363">
            <v>0</v>
          </cell>
          <cell r="HB1363">
            <v>0</v>
          </cell>
          <cell r="HC1363">
            <v>0</v>
          </cell>
          <cell r="HD1363">
            <v>0</v>
          </cell>
          <cell r="HE1363">
            <v>0</v>
          </cell>
          <cell r="HF1363">
            <v>0</v>
          </cell>
          <cell r="HG1363">
            <v>0</v>
          </cell>
          <cell r="HH1363">
            <v>0</v>
          </cell>
          <cell r="HI1363">
            <v>0</v>
          </cell>
          <cell r="HJ1363">
            <v>0</v>
          </cell>
          <cell r="HK1363">
            <v>0</v>
          </cell>
          <cell r="HL1363">
            <v>0</v>
          </cell>
          <cell r="HM1363">
            <v>0</v>
          </cell>
          <cell r="HN1363">
            <v>0</v>
          </cell>
          <cell r="HO1363">
            <v>0</v>
          </cell>
          <cell r="HP1363">
            <v>0</v>
          </cell>
          <cell r="HQ1363">
            <v>0</v>
          </cell>
          <cell r="HR1363">
            <v>0</v>
          </cell>
          <cell r="HS1363">
            <v>0</v>
          </cell>
          <cell r="HT1363">
            <v>0</v>
          </cell>
          <cell r="HU1363">
            <v>0</v>
          </cell>
          <cell r="HV1363">
            <v>0</v>
          </cell>
          <cell r="HW1363">
            <v>0</v>
          </cell>
          <cell r="HX1363">
            <v>0</v>
          </cell>
          <cell r="HY1363">
            <v>0</v>
          </cell>
          <cell r="HZ1363">
            <v>0</v>
          </cell>
          <cell r="IA1363">
            <v>0</v>
          </cell>
          <cell r="IB1363">
            <v>0</v>
          </cell>
          <cell r="IC1363">
            <v>0</v>
          </cell>
          <cell r="ID1363">
            <v>0</v>
          </cell>
          <cell r="IE1363">
            <v>0</v>
          </cell>
          <cell r="IF1363">
            <v>0</v>
          </cell>
          <cell r="IG1363">
            <v>0</v>
          </cell>
          <cell r="IH1363">
            <v>0</v>
          </cell>
          <cell r="II1363">
            <v>0</v>
          </cell>
          <cell r="IJ1363">
            <v>0</v>
          </cell>
          <cell r="IK1363">
            <v>0</v>
          </cell>
          <cell r="IL1363">
            <v>0</v>
          </cell>
          <cell r="IM1363">
            <v>0</v>
          </cell>
          <cell r="IN1363">
            <v>0</v>
          </cell>
          <cell r="IO1363">
            <v>0</v>
          </cell>
          <cell r="IP1363">
            <v>0</v>
          </cell>
          <cell r="IQ1363">
            <v>0</v>
          </cell>
          <cell r="IR1363">
            <v>0</v>
          </cell>
          <cell r="IS1363">
            <v>0</v>
          </cell>
          <cell r="IT1363">
            <v>0</v>
          </cell>
          <cell r="IU1363">
            <v>0</v>
          </cell>
          <cell r="IV1363">
            <v>0</v>
          </cell>
          <cell r="IW1363">
            <v>0</v>
          </cell>
          <cell r="IX1363">
            <v>0</v>
          </cell>
          <cell r="IY1363">
            <v>0</v>
          </cell>
          <cell r="IZ1363">
            <v>0</v>
          </cell>
          <cell r="JA1363">
            <v>0</v>
          </cell>
          <cell r="JB1363">
            <v>0</v>
          </cell>
          <cell r="JC1363">
            <v>0</v>
          </cell>
          <cell r="JD1363">
            <v>0</v>
          </cell>
          <cell r="JE1363">
            <v>0</v>
          </cell>
          <cell r="JF1363">
            <v>0</v>
          </cell>
          <cell r="JG1363">
            <v>0</v>
          </cell>
          <cell r="JH1363">
            <v>0</v>
          </cell>
          <cell r="JI1363">
            <v>0</v>
          </cell>
          <cell r="JJ1363">
            <v>0</v>
          </cell>
          <cell r="JK1363">
            <v>0</v>
          </cell>
          <cell r="JL1363">
            <v>0</v>
          </cell>
          <cell r="JM1363">
            <v>0</v>
          </cell>
          <cell r="JN1363">
            <v>0</v>
          </cell>
          <cell r="JO1363">
            <v>0</v>
          </cell>
          <cell r="JP1363">
            <v>0</v>
          </cell>
          <cell r="JQ1363">
            <v>0</v>
          </cell>
        </row>
        <row r="1364">
          <cell r="D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0</v>
          </cell>
          <cell r="DM1364">
            <v>0</v>
          </cell>
          <cell r="DN1364">
            <v>0</v>
          </cell>
          <cell r="DO1364">
            <v>0</v>
          </cell>
          <cell r="DP1364">
            <v>0</v>
          </cell>
          <cell r="DQ1364">
            <v>0</v>
          </cell>
          <cell r="DR1364">
            <v>0</v>
          </cell>
          <cell r="DS1364">
            <v>0</v>
          </cell>
          <cell r="DT1364">
            <v>0</v>
          </cell>
          <cell r="DU1364">
            <v>0</v>
          </cell>
          <cell r="DV1364">
            <v>0</v>
          </cell>
          <cell r="DW1364">
            <v>0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  <cell r="EJ1364">
            <v>0</v>
          </cell>
          <cell r="EK1364">
            <v>0</v>
          </cell>
          <cell r="EL1364">
            <v>0</v>
          </cell>
          <cell r="EM1364">
            <v>0</v>
          </cell>
          <cell r="EN1364">
            <v>0</v>
          </cell>
          <cell r="EO1364">
            <v>0</v>
          </cell>
          <cell r="EP1364">
            <v>0</v>
          </cell>
          <cell r="EQ1364">
            <v>0</v>
          </cell>
          <cell r="ER1364">
            <v>0</v>
          </cell>
          <cell r="ES1364">
            <v>0</v>
          </cell>
          <cell r="ET1364">
            <v>0</v>
          </cell>
          <cell r="EU1364">
            <v>0</v>
          </cell>
          <cell r="EV1364">
            <v>0</v>
          </cell>
          <cell r="EW1364">
            <v>0</v>
          </cell>
          <cell r="EX1364">
            <v>0</v>
          </cell>
          <cell r="EY1364">
            <v>0</v>
          </cell>
          <cell r="EZ1364">
            <v>0</v>
          </cell>
          <cell r="FA1364">
            <v>0</v>
          </cell>
          <cell r="FB1364">
            <v>0</v>
          </cell>
          <cell r="FC1364">
            <v>0</v>
          </cell>
          <cell r="FD1364">
            <v>0</v>
          </cell>
          <cell r="FE1364">
            <v>0</v>
          </cell>
          <cell r="FF1364">
            <v>0</v>
          </cell>
          <cell r="FG1364">
            <v>0</v>
          </cell>
          <cell r="FH1364">
            <v>0</v>
          </cell>
          <cell r="FI1364">
            <v>0</v>
          </cell>
          <cell r="FJ1364">
            <v>0</v>
          </cell>
          <cell r="FK1364">
            <v>0</v>
          </cell>
          <cell r="FL1364">
            <v>0</v>
          </cell>
          <cell r="FM1364">
            <v>0</v>
          </cell>
          <cell r="FN1364">
            <v>0</v>
          </cell>
          <cell r="FO1364">
            <v>0</v>
          </cell>
          <cell r="FP1364">
            <v>0</v>
          </cell>
          <cell r="FQ1364">
            <v>0</v>
          </cell>
          <cell r="FR1364">
            <v>0</v>
          </cell>
          <cell r="FS1364">
            <v>0</v>
          </cell>
          <cell r="FT1364">
            <v>0</v>
          </cell>
          <cell r="FU1364">
            <v>0</v>
          </cell>
          <cell r="FV1364">
            <v>0</v>
          </cell>
          <cell r="FW1364">
            <v>0</v>
          </cell>
          <cell r="FX1364">
            <v>0</v>
          </cell>
          <cell r="FY1364">
            <v>0</v>
          </cell>
          <cell r="FZ1364">
            <v>0</v>
          </cell>
          <cell r="GA1364">
            <v>0</v>
          </cell>
          <cell r="GB1364">
            <v>0</v>
          </cell>
          <cell r="GC1364">
            <v>0</v>
          </cell>
          <cell r="GD1364">
            <v>0</v>
          </cell>
          <cell r="GE1364">
            <v>0</v>
          </cell>
          <cell r="GF1364">
            <v>0</v>
          </cell>
          <cell r="GG1364">
            <v>0</v>
          </cell>
          <cell r="GH1364">
            <v>0</v>
          </cell>
          <cell r="GI1364">
            <v>0</v>
          </cell>
          <cell r="GJ1364">
            <v>0</v>
          </cell>
          <cell r="GK1364">
            <v>0</v>
          </cell>
          <cell r="GL1364">
            <v>0</v>
          </cell>
          <cell r="GM1364">
            <v>0</v>
          </cell>
          <cell r="GN1364">
            <v>0</v>
          </cell>
          <cell r="GO1364">
            <v>0</v>
          </cell>
          <cell r="GP1364">
            <v>0</v>
          </cell>
          <cell r="GQ1364">
            <v>0</v>
          </cell>
          <cell r="GR1364">
            <v>0</v>
          </cell>
          <cell r="GS1364">
            <v>0</v>
          </cell>
          <cell r="GT1364">
            <v>0</v>
          </cell>
          <cell r="GU1364">
            <v>0</v>
          </cell>
          <cell r="GV1364">
            <v>0</v>
          </cell>
          <cell r="GW1364">
            <v>0</v>
          </cell>
          <cell r="GX1364">
            <v>0</v>
          </cell>
          <cell r="GY1364">
            <v>0</v>
          </cell>
          <cell r="GZ1364">
            <v>0</v>
          </cell>
          <cell r="HA1364">
            <v>0</v>
          </cell>
          <cell r="HB1364">
            <v>0</v>
          </cell>
          <cell r="HC1364">
            <v>0</v>
          </cell>
          <cell r="HD1364">
            <v>0</v>
          </cell>
          <cell r="HE1364">
            <v>0</v>
          </cell>
          <cell r="HF1364">
            <v>0</v>
          </cell>
          <cell r="HG1364">
            <v>0</v>
          </cell>
          <cell r="HH1364">
            <v>0</v>
          </cell>
          <cell r="HI1364">
            <v>0</v>
          </cell>
          <cell r="HJ1364">
            <v>0</v>
          </cell>
          <cell r="HK1364">
            <v>0</v>
          </cell>
          <cell r="HL1364">
            <v>0</v>
          </cell>
          <cell r="HM1364">
            <v>0</v>
          </cell>
          <cell r="HN1364">
            <v>0</v>
          </cell>
          <cell r="HO1364">
            <v>0</v>
          </cell>
          <cell r="HP1364">
            <v>0</v>
          </cell>
          <cell r="HQ1364">
            <v>0</v>
          </cell>
          <cell r="HR1364">
            <v>0</v>
          </cell>
          <cell r="HS1364">
            <v>0</v>
          </cell>
          <cell r="HT1364">
            <v>0</v>
          </cell>
          <cell r="HU1364">
            <v>0</v>
          </cell>
          <cell r="HV1364">
            <v>0</v>
          </cell>
          <cell r="HW1364">
            <v>0</v>
          </cell>
          <cell r="HX1364">
            <v>0</v>
          </cell>
          <cell r="HY1364">
            <v>0</v>
          </cell>
          <cell r="HZ1364">
            <v>0</v>
          </cell>
          <cell r="IA1364">
            <v>0</v>
          </cell>
          <cell r="IB1364">
            <v>0</v>
          </cell>
          <cell r="IC1364">
            <v>0</v>
          </cell>
          <cell r="ID1364">
            <v>0</v>
          </cell>
          <cell r="IE1364">
            <v>0</v>
          </cell>
          <cell r="IF1364">
            <v>0</v>
          </cell>
          <cell r="IG1364">
            <v>0</v>
          </cell>
          <cell r="IH1364">
            <v>0</v>
          </cell>
          <cell r="II1364">
            <v>0</v>
          </cell>
          <cell r="IJ1364">
            <v>0</v>
          </cell>
          <cell r="IK1364">
            <v>0</v>
          </cell>
          <cell r="IL1364">
            <v>0</v>
          </cell>
          <cell r="IM1364">
            <v>0</v>
          </cell>
          <cell r="IN1364">
            <v>0</v>
          </cell>
          <cell r="IO1364">
            <v>0</v>
          </cell>
          <cell r="IP1364">
            <v>0</v>
          </cell>
          <cell r="IQ1364">
            <v>0</v>
          </cell>
          <cell r="IR1364">
            <v>0</v>
          </cell>
          <cell r="IS1364">
            <v>0</v>
          </cell>
          <cell r="IT1364">
            <v>0</v>
          </cell>
          <cell r="IU1364">
            <v>0</v>
          </cell>
          <cell r="IV1364">
            <v>0</v>
          </cell>
          <cell r="IW1364">
            <v>0</v>
          </cell>
          <cell r="IX1364">
            <v>0</v>
          </cell>
          <cell r="IY1364">
            <v>0</v>
          </cell>
          <cell r="IZ1364">
            <v>0</v>
          </cell>
          <cell r="JA1364">
            <v>0</v>
          </cell>
          <cell r="JB1364">
            <v>0</v>
          </cell>
          <cell r="JC1364">
            <v>0</v>
          </cell>
          <cell r="JD1364">
            <v>0</v>
          </cell>
          <cell r="JE1364">
            <v>0</v>
          </cell>
          <cell r="JF1364">
            <v>0</v>
          </cell>
          <cell r="JG1364">
            <v>0</v>
          </cell>
          <cell r="JH1364">
            <v>0</v>
          </cell>
          <cell r="JI1364">
            <v>0</v>
          </cell>
          <cell r="JJ1364">
            <v>0</v>
          </cell>
          <cell r="JK1364">
            <v>0</v>
          </cell>
          <cell r="JL1364">
            <v>0</v>
          </cell>
          <cell r="JM1364">
            <v>0</v>
          </cell>
          <cell r="JN1364">
            <v>0</v>
          </cell>
          <cell r="JO1364">
            <v>0</v>
          </cell>
          <cell r="JP1364">
            <v>0</v>
          </cell>
          <cell r="JQ1364">
            <v>0</v>
          </cell>
        </row>
        <row r="1365">
          <cell r="D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0</v>
          </cell>
          <cell r="DM1365">
            <v>0</v>
          </cell>
          <cell r="DN1365">
            <v>0</v>
          </cell>
          <cell r="DO1365">
            <v>0</v>
          </cell>
          <cell r="DP1365">
            <v>0</v>
          </cell>
          <cell r="DQ1365">
            <v>0</v>
          </cell>
          <cell r="DR1365">
            <v>0</v>
          </cell>
          <cell r="DS1365">
            <v>0</v>
          </cell>
          <cell r="DT1365">
            <v>0</v>
          </cell>
          <cell r="DU1365">
            <v>0</v>
          </cell>
          <cell r="DV1365">
            <v>0</v>
          </cell>
          <cell r="DW1365">
            <v>0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  <cell r="EJ1365">
            <v>0</v>
          </cell>
          <cell r="EK1365">
            <v>0</v>
          </cell>
          <cell r="EL1365">
            <v>0</v>
          </cell>
          <cell r="EM1365">
            <v>0</v>
          </cell>
          <cell r="EN1365">
            <v>0</v>
          </cell>
          <cell r="EO1365">
            <v>0</v>
          </cell>
          <cell r="EP1365">
            <v>0</v>
          </cell>
          <cell r="EQ1365">
            <v>0</v>
          </cell>
          <cell r="ER1365">
            <v>0</v>
          </cell>
          <cell r="ES1365">
            <v>0</v>
          </cell>
          <cell r="ET1365">
            <v>0</v>
          </cell>
          <cell r="EU1365">
            <v>0</v>
          </cell>
          <cell r="EV1365">
            <v>0</v>
          </cell>
          <cell r="EW1365">
            <v>0</v>
          </cell>
          <cell r="EX1365">
            <v>0</v>
          </cell>
          <cell r="EY1365">
            <v>0</v>
          </cell>
          <cell r="EZ1365">
            <v>0</v>
          </cell>
          <cell r="FA1365">
            <v>0</v>
          </cell>
          <cell r="FB1365">
            <v>0</v>
          </cell>
          <cell r="FC1365">
            <v>0</v>
          </cell>
          <cell r="FD1365">
            <v>0</v>
          </cell>
          <cell r="FE1365">
            <v>0</v>
          </cell>
          <cell r="FF1365">
            <v>0</v>
          </cell>
          <cell r="FG1365">
            <v>0</v>
          </cell>
          <cell r="FH1365">
            <v>0</v>
          </cell>
          <cell r="FI1365">
            <v>0</v>
          </cell>
          <cell r="FJ1365">
            <v>0</v>
          </cell>
          <cell r="FK1365">
            <v>0</v>
          </cell>
          <cell r="FL1365">
            <v>0</v>
          </cell>
          <cell r="FM1365">
            <v>0</v>
          </cell>
          <cell r="FN1365">
            <v>0</v>
          </cell>
          <cell r="FO1365">
            <v>0</v>
          </cell>
          <cell r="FP1365">
            <v>0</v>
          </cell>
          <cell r="FQ1365">
            <v>0</v>
          </cell>
          <cell r="FR1365">
            <v>0</v>
          </cell>
          <cell r="FS1365">
            <v>0</v>
          </cell>
          <cell r="FT1365">
            <v>0</v>
          </cell>
          <cell r="FU1365">
            <v>0</v>
          </cell>
          <cell r="FV1365">
            <v>0</v>
          </cell>
          <cell r="FW1365">
            <v>0</v>
          </cell>
          <cell r="FX1365">
            <v>0</v>
          </cell>
          <cell r="FY1365">
            <v>0</v>
          </cell>
          <cell r="FZ1365">
            <v>0</v>
          </cell>
          <cell r="GA1365">
            <v>0</v>
          </cell>
          <cell r="GB1365">
            <v>0</v>
          </cell>
          <cell r="GC1365">
            <v>0</v>
          </cell>
          <cell r="GD1365">
            <v>0</v>
          </cell>
          <cell r="GE1365">
            <v>0</v>
          </cell>
          <cell r="GF1365">
            <v>0</v>
          </cell>
          <cell r="GG1365">
            <v>0</v>
          </cell>
          <cell r="GH1365">
            <v>0</v>
          </cell>
          <cell r="GI1365">
            <v>0</v>
          </cell>
          <cell r="GJ1365">
            <v>0</v>
          </cell>
          <cell r="GK1365">
            <v>0</v>
          </cell>
          <cell r="GL1365">
            <v>0</v>
          </cell>
          <cell r="GM1365">
            <v>0</v>
          </cell>
          <cell r="GN1365">
            <v>0</v>
          </cell>
          <cell r="GO1365">
            <v>0</v>
          </cell>
          <cell r="GP1365">
            <v>0</v>
          </cell>
          <cell r="GQ1365">
            <v>0</v>
          </cell>
          <cell r="GR1365">
            <v>0</v>
          </cell>
          <cell r="GS1365">
            <v>0</v>
          </cell>
          <cell r="GT1365">
            <v>0</v>
          </cell>
          <cell r="GU1365">
            <v>0</v>
          </cell>
          <cell r="GV1365">
            <v>0</v>
          </cell>
          <cell r="GW1365">
            <v>0</v>
          </cell>
          <cell r="GX1365">
            <v>0</v>
          </cell>
          <cell r="GY1365">
            <v>0</v>
          </cell>
          <cell r="GZ1365">
            <v>0</v>
          </cell>
          <cell r="HA1365">
            <v>0</v>
          </cell>
          <cell r="HB1365">
            <v>0</v>
          </cell>
          <cell r="HC1365">
            <v>0</v>
          </cell>
          <cell r="HD1365">
            <v>0</v>
          </cell>
          <cell r="HE1365">
            <v>0</v>
          </cell>
          <cell r="HF1365">
            <v>0</v>
          </cell>
          <cell r="HG1365">
            <v>0</v>
          </cell>
          <cell r="HH1365">
            <v>0</v>
          </cell>
          <cell r="HI1365">
            <v>0</v>
          </cell>
          <cell r="HJ1365">
            <v>0</v>
          </cell>
          <cell r="HK1365">
            <v>0</v>
          </cell>
          <cell r="HL1365">
            <v>0</v>
          </cell>
          <cell r="HM1365">
            <v>0</v>
          </cell>
          <cell r="HN1365">
            <v>0</v>
          </cell>
          <cell r="HO1365">
            <v>0</v>
          </cell>
          <cell r="HP1365">
            <v>0</v>
          </cell>
          <cell r="HQ1365">
            <v>0</v>
          </cell>
          <cell r="HR1365">
            <v>0</v>
          </cell>
          <cell r="HS1365">
            <v>0</v>
          </cell>
          <cell r="HT1365">
            <v>0</v>
          </cell>
          <cell r="HU1365">
            <v>0</v>
          </cell>
          <cell r="HV1365">
            <v>0</v>
          </cell>
          <cell r="HW1365">
            <v>0</v>
          </cell>
          <cell r="HX1365">
            <v>0</v>
          </cell>
          <cell r="HY1365">
            <v>0</v>
          </cell>
          <cell r="HZ1365">
            <v>0</v>
          </cell>
          <cell r="IA1365">
            <v>0</v>
          </cell>
          <cell r="IB1365">
            <v>0</v>
          </cell>
          <cell r="IC1365">
            <v>0</v>
          </cell>
          <cell r="ID1365">
            <v>0</v>
          </cell>
          <cell r="IE1365">
            <v>0</v>
          </cell>
          <cell r="IF1365">
            <v>0</v>
          </cell>
          <cell r="IG1365">
            <v>0</v>
          </cell>
          <cell r="IH1365">
            <v>0</v>
          </cell>
          <cell r="II1365">
            <v>0</v>
          </cell>
          <cell r="IJ1365">
            <v>0</v>
          </cell>
          <cell r="IK1365">
            <v>0</v>
          </cell>
          <cell r="IL1365">
            <v>0</v>
          </cell>
          <cell r="IM1365">
            <v>0</v>
          </cell>
          <cell r="IN1365">
            <v>0</v>
          </cell>
          <cell r="IO1365">
            <v>0</v>
          </cell>
          <cell r="IP1365">
            <v>0</v>
          </cell>
          <cell r="IQ1365">
            <v>0</v>
          </cell>
          <cell r="IR1365">
            <v>0</v>
          </cell>
          <cell r="IS1365">
            <v>0</v>
          </cell>
          <cell r="IT1365">
            <v>0</v>
          </cell>
          <cell r="IU1365">
            <v>0</v>
          </cell>
          <cell r="IV1365">
            <v>0</v>
          </cell>
          <cell r="IW1365">
            <v>0</v>
          </cell>
          <cell r="IX1365">
            <v>0</v>
          </cell>
          <cell r="IY1365">
            <v>0</v>
          </cell>
          <cell r="IZ1365">
            <v>0</v>
          </cell>
          <cell r="JA1365">
            <v>0</v>
          </cell>
          <cell r="JB1365">
            <v>0</v>
          </cell>
          <cell r="JC1365">
            <v>0</v>
          </cell>
          <cell r="JD1365">
            <v>0</v>
          </cell>
          <cell r="JE1365">
            <v>0</v>
          </cell>
          <cell r="JF1365">
            <v>0</v>
          </cell>
          <cell r="JG1365">
            <v>0</v>
          </cell>
          <cell r="JH1365">
            <v>0</v>
          </cell>
          <cell r="JI1365">
            <v>0</v>
          </cell>
          <cell r="JJ1365">
            <v>0</v>
          </cell>
          <cell r="JK1365">
            <v>0</v>
          </cell>
          <cell r="JL1365">
            <v>0</v>
          </cell>
          <cell r="JM1365">
            <v>0</v>
          </cell>
          <cell r="JN1365">
            <v>0</v>
          </cell>
          <cell r="JO1365">
            <v>0</v>
          </cell>
          <cell r="JP1365">
            <v>0</v>
          </cell>
          <cell r="JQ1365">
            <v>0</v>
          </cell>
        </row>
        <row r="1366">
          <cell r="D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0</v>
          </cell>
          <cell r="DM1366">
            <v>0</v>
          </cell>
          <cell r="DN1366">
            <v>0</v>
          </cell>
          <cell r="DO1366">
            <v>0</v>
          </cell>
          <cell r="DP1366">
            <v>0</v>
          </cell>
          <cell r="DQ1366">
            <v>0</v>
          </cell>
          <cell r="DR1366">
            <v>0</v>
          </cell>
          <cell r="DS1366">
            <v>0</v>
          </cell>
          <cell r="DT1366">
            <v>0</v>
          </cell>
          <cell r="DU1366">
            <v>0</v>
          </cell>
          <cell r="DV1366">
            <v>0</v>
          </cell>
          <cell r="DW1366">
            <v>0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  <cell r="EJ1366">
            <v>0</v>
          </cell>
          <cell r="EK1366">
            <v>0</v>
          </cell>
          <cell r="EL1366">
            <v>0</v>
          </cell>
          <cell r="EM1366">
            <v>0</v>
          </cell>
          <cell r="EN1366">
            <v>0</v>
          </cell>
          <cell r="EO1366">
            <v>0</v>
          </cell>
          <cell r="EP1366">
            <v>0</v>
          </cell>
          <cell r="EQ1366">
            <v>0</v>
          </cell>
          <cell r="ER1366">
            <v>0</v>
          </cell>
          <cell r="ES1366">
            <v>0</v>
          </cell>
          <cell r="ET1366">
            <v>0</v>
          </cell>
          <cell r="EU1366">
            <v>0</v>
          </cell>
          <cell r="EV1366">
            <v>0</v>
          </cell>
          <cell r="EW1366">
            <v>0</v>
          </cell>
          <cell r="EX1366">
            <v>0</v>
          </cell>
          <cell r="EY1366">
            <v>0</v>
          </cell>
          <cell r="EZ1366">
            <v>0</v>
          </cell>
          <cell r="FA1366">
            <v>0</v>
          </cell>
          <cell r="FB1366">
            <v>0</v>
          </cell>
          <cell r="FC1366">
            <v>0</v>
          </cell>
          <cell r="FD1366">
            <v>0</v>
          </cell>
          <cell r="FE1366">
            <v>0</v>
          </cell>
          <cell r="FF1366">
            <v>0</v>
          </cell>
          <cell r="FG1366">
            <v>0</v>
          </cell>
          <cell r="FH1366">
            <v>0</v>
          </cell>
          <cell r="FI1366">
            <v>0</v>
          </cell>
          <cell r="FJ1366">
            <v>0</v>
          </cell>
          <cell r="FK1366">
            <v>0</v>
          </cell>
          <cell r="FL1366">
            <v>0</v>
          </cell>
          <cell r="FM1366">
            <v>0</v>
          </cell>
          <cell r="FN1366">
            <v>0</v>
          </cell>
          <cell r="FO1366">
            <v>0</v>
          </cell>
          <cell r="FP1366">
            <v>0</v>
          </cell>
          <cell r="FQ1366">
            <v>0</v>
          </cell>
          <cell r="FR1366">
            <v>0</v>
          </cell>
          <cell r="FS1366">
            <v>0</v>
          </cell>
          <cell r="FT1366">
            <v>0</v>
          </cell>
          <cell r="FU1366">
            <v>0</v>
          </cell>
          <cell r="FV1366">
            <v>0</v>
          </cell>
          <cell r="FW1366">
            <v>0</v>
          </cell>
          <cell r="FX1366">
            <v>0</v>
          </cell>
          <cell r="FY1366">
            <v>0</v>
          </cell>
          <cell r="FZ1366">
            <v>0</v>
          </cell>
          <cell r="GA1366">
            <v>0</v>
          </cell>
          <cell r="GB1366">
            <v>0</v>
          </cell>
          <cell r="GC1366">
            <v>0</v>
          </cell>
          <cell r="GD1366">
            <v>0</v>
          </cell>
          <cell r="GE1366">
            <v>0</v>
          </cell>
          <cell r="GF1366">
            <v>0</v>
          </cell>
          <cell r="GG1366">
            <v>0</v>
          </cell>
          <cell r="GH1366">
            <v>0</v>
          </cell>
          <cell r="GI1366">
            <v>0</v>
          </cell>
          <cell r="GJ1366">
            <v>0</v>
          </cell>
          <cell r="GK1366">
            <v>0</v>
          </cell>
          <cell r="GL1366">
            <v>0</v>
          </cell>
          <cell r="GM1366">
            <v>0</v>
          </cell>
          <cell r="GN1366">
            <v>0</v>
          </cell>
          <cell r="GO1366">
            <v>0</v>
          </cell>
          <cell r="GP1366">
            <v>0</v>
          </cell>
          <cell r="GQ1366">
            <v>0</v>
          </cell>
          <cell r="GR1366">
            <v>0</v>
          </cell>
          <cell r="GS1366">
            <v>0</v>
          </cell>
          <cell r="GT1366">
            <v>0</v>
          </cell>
          <cell r="GU1366">
            <v>0</v>
          </cell>
          <cell r="GV1366">
            <v>0</v>
          </cell>
          <cell r="GW1366">
            <v>0</v>
          </cell>
          <cell r="GX1366">
            <v>0</v>
          </cell>
          <cell r="GY1366">
            <v>0</v>
          </cell>
          <cell r="GZ1366">
            <v>0</v>
          </cell>
          <cell r="HA1366">
            <v>0</v>
          </cell>
          <cell r="HB1366">
            <v>0</v>
          </cell>
          <cell r="HC1366">
            <v>0</v>
          </cell>
          <cell r="HD1366">
            <v>0</v>
          </cell>
          <cell r="HE1366">
            <v>0</v>
          </cell>
          <cell r="HF1366">
            <v>0</v>
          </cell>
          <cell r="HG1366">
            <v>0</v>
          </cell>
          <cell r="HH1366">
            <v>0</v>
          </cell>
          <cell r="HI1366">
            <v>0</v>
          </cell>
          <cell r="HJ1366">
            <v>0</v>
          </cell>
          <cell r="HK1366">
            <v>0</v>
          </cell>
          <cell r="HL1366">
            <v>0</v>
          </cell>
          <cell r="HM1366">
            <v>0</v>
          </cell>
          <cell r="HN1366">
            <v>0</v>
          </cell>
          <cell r="HO1366">
            <v>0</v>
          </cell>
          <cell r="HP1366">
            <v>0</v>
          </cell>
          <cell r="HQ1366">
            <v>0</v>
          </cell>
          <cell r="HR1366">
            <v>0</v>
          </cell>
          <cell r="HS1366">
            <v>0</v>
          </cell>
          <cell r="HT1366">
            <v>0</v>
          </cell>
          <cell r="HU1366">
            <v>0</v>
          </cell>
          <cell r="HV1366">
            <v>0</v>
          </cell>
          <cell r="HW1366">
            <v>0</v>
          </cell>
          <cell r="HX1366">
            <v>0</v>
          </cell>
          <cell r="HY1366">
            <v>0</v>
          </cell>
          <cell r="HZ1366">
            <v>0</v>
          </cell>
          <cell r="IA1366">
            <v>0</v>
          </cell>
          <cell r="IB1366">
            <v>0</v>
          </cell>
          <cell r="IC1366">
            <v>0</v>
          </cell>
          <cell r="ID1366">
            <v>0</v>
          </cell>
          <cell r="IE1366">
            <v>0</v>
          </cell>
          <cell r="IF1366">
            <v>0</v>
          </cell>
          <cell r="IG1366">
            <v>0</v>
          </cell>
          <cell r="IH1366">
            <v>0</v>
          </cell>
          <cell r="II1366">
            <v>0</v>
          </cell>
          <cell r="IJ1366">
            <v>0</v>
          </cell>
          <cell r="IK1366">
            <v>0</v>
          </cell>
          <cell r="IL1366">
            <v>0</v>
          </cell>
          <cell r="IM1366">
            <v>0</v>
          </cell>
          <cell r="IN1366">
            <v>0</v>
          </cell>
          <cell r="IO1366">
            <v>0</v>
          </cell>
          <cell r="IP1366">
            <v>0</v>
          </cell>
          <cell r="IQ1366">
            <v>0</v>
          </cell>
          <cell r="IR1366">
            <v>0</v>
          </cell>
          <cell r="IS1366">
            <v>0</v>
          </cell>
          <cell r="IT1366">
            <v>0</v>
          </cell>
          <cell r="IU1366">
            <v>0</v>
          </cell>
          <cell r="IV1366">
            <v>0</v>
          </cell>
          <cell r="IW1366">
            <v>0</v>
          </cell>
          <cell r="IX1366">
            <v>0</v>
          </cell>
          <cell r="IY1366">
            <v>0</v>
          </cell>
          <cell r="IZ1366">
            <v>0</v>
          </cell>
          <cell r="JA1366">
            <v>0</v>
          </cell>
          <cell r="JB1366">
            <v>0</v>
          </cell>
          <cell r="JC1366">
            <v>0</v>
          </cell>
          <cell r="JD1366">
            <v>0</v>
          </cell>
          <cell r="JE1366">
            <v>0</v>
          </cell>
          <cell r="JF1366">
            <v>0</v>
          </cell>
          <cell r="JG1366">
            <v>0</v>
          </cell>
          <cell r="JH1366">
            <v>0</v>
          </cell>
          <cell r="JI1366">
            <v>0</v>
          </cell>
          <cell r="JJ1366">
            <v>0</v>
          </cell>
          <cell r="JK1366">
            <v>0</v>
          </cell>
          <cell r="JL1366">
            <v>0</v>
          </cell>
          <cell r="JM1366">
            <v>0</v>
          </cell>
          <cell r="JN1366">
            <v>0</v>
          </cell>
          <cell r="JO1366">
            <v>0</v>
          </cell>
          <cell r="JP1366">
            <v>0</v>
          </cell>
          <cell r="JQ1366">
            <v>0</v>
          </cell>
        </row>
        <row r="1367">
          <cell r="D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0</v>
          </cell>
          <cell r="DM1367">
            <v>0</v>
          </cell>
          <cell r="DN1367">
            <v>0</v>
          </cell>
          <cell r="DO1367">
            <v>0</v>
          </cell>
          <cell r="DP1367">
            <v>0</v>
          </cell>
          <cell r="DQ1367">
            <v>0</v>
          </cell>
          <cell r="DR1367">
            <v>0</v>
          </cell>
          <cell r="DS1367">
            <v>0</v>
          </cell>
          <cell r="DT1367">
            <v>0</v>
          </cell>
          <cell r="DU1367">
            <v>0</v>
          </cell>
          <cell r="DV1367">
            <v>0</v>
          </cell>
          <cell r="DW1367">
            <v>0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  <cell r="EJ1367">
            <v>0</v>
          </cell>
          <cell r="EK1367">
            <v>0</v>
          </cell>
          <cell r="EL1367">
            <v>0</v>
          </cell>
          <cell r="EM1367">
            <v>0</v>
          </cell>
          <cell r="EN1367">
            <v>0</v>
          </cell>
          <cell r="EO1367">
            <v>0</v>
          </cell>
          <cell r="EP1367">
            <v>0</v>
          </cell>
          <cell r="EQ1367">
            <v>0</v>
          </cell>
          <cell r="ER1367">
            <v>0</v>
          </cell>
          <cell r="ES1367">
            <v>0</v>
          </cell>
          <cell r="ET1367">
            <v>0</v>
          </cell>
          <cell r="EU1367">
            <v>0</v>
          </cell>
          <cell r="EV1367">
            <v>0</v>
          </cell>
          <cell r="EW1367">
            <v>0</v>
          </cell>
          <cell r="EX1367">
            <v>0</v>
          </cell>
          <cell r="EY1367">
            <v>0</v>
          </cell>
          <cell r="EZ1367">
            <v>0</v>
          </cell>
          <cell r="FA1367">
            <v>0</v>
          </cell>
          <cell r="FB1367">
            <v>0</v>
          </cell>
          <cell r="FC1367">
            <v>0</v>
          </cell>
          <cell r="FD1367">
            <v>0</v>
          </cell>
          <cell r="FE1367">
            <v>0</v>
          </cell>
          <cell r="FF1367">
            <v>0</v>
          </cell>
          <cell r="FG1367">
            <v>0</v>
          </cell>
          <cell r="FH1367">
            <v>0</v>
          </cell>
          <cell r="FI1367">
            <v>0</v>
          </cell>
          <cell r="FJ1367">
            <v>0</v>
          </cell>
          <cell r="FK1367">
            <v>0</v>
          </cell>
          <cell r="FL1367">
            <v>0</v>
          </cell>
          <cell r="FM1367">
            <v>0</v>
          </cell>
          <cell r="FN1367">
            <v>0</v>
          </cell>
          <cell r="FO1367">
            <v>0</v>
          </cell>
          <cell r="FP1367">
            <v>0</v>
          </cell>
          <cell r="FQ1367">
            <v>0</v>
          </cell>
          <cell r="FR1367">
            <v>0</v>
          </cell>
          <cell r="FS1367">
            <v>0</v>
          </cell>
          <cell r="FT1367">
            <v>0</v>
          </cell>
          <cell r="FU1367">
            <v>0</v>
          </cell>
          <cell r="FV1367">
            <v>0</v>
          </cell>
          <cell r="FW1367">
            <v>0</v>
          </cell>
          <cell r="FX1367">
            <v>0</v>
          </cell>
          <cell r="FY1367">
            <v>0</v>
          </cell>
          <cell r="FZ1367">
            <v>0</v>
          </cell>
          <cell r="GA1367">
            <v>0</v>
          </cell>
          <cell r="GB1367">
            <v>0</v>
          </cell>
          <cell r="GC1367">
            <v>0</v>
          </cell>
          <cell r="GD1367">
            <v>0</v>
          </cell>
          <cell r="GE1367">
            <v>0</v>
          </cell>
          <cell r="GF1367">
            <v>0</v>
          </cell>
          <cell r="GG1367">
            <v>0</v>
          </cell>
          <cell r="GH1367">
            <v>0</v>
          </cell>
          <cell r="GI1367">
            <v>0</v>
          </cell>
          <cell r="GJ1367">
            <v>0</v>
          </cell>
          <cell r="GK1367">
            <v>0</v>
          </cell>
          <cell r="GL1367">
            <v>0</v>
          </cell>
          <cell r="GM1367">
            <v>0</v>
          </cell>
          <cell r="GN1367">
            <v>0</v>
          </cell>
          <cell r="GO1367">
            <v>0</v>
          </cell>
          <cell r="GP1367">
            <v>0</v>
          </cell>
          <cell r="GQ1367">
            <v>0</v>
          </cell>
          <cell r="GR1367">
            <v>0</v>
          </cell>
          <cell r="GS1367">
            <v>0</v>
          </cell>
          <cell r="GT1367">
            <v>0</v>
          </cell>
          <cell r="GU1367">
            <v>0</v>
          </cell>
          <cell r="GV1367">
            <v>0</v>
          </cell>
          <cell r="GW1367">
            <v>0</v>
          </cell>
          <cell r="GX1367">
            <v>0</v>
          </cell>
          <cell r="GY1367">
            <v>0</v>
          </cell>
          <cell r="GZ1367">
            <v>0</v>
          </cell>
          <cell r="HA1367">
            <v>0</v>
          </cell>
          <cell r="HB1367">
            <v>0</v>
          </cell>
          <cell r="HC1367">
            <v>0</v>
          </cell>
          <cell r="HD1367">
            <v>0</v>
          </cell>
          <cell r="HE1367">
            <v>0</v>
          </cell>
          <cell r="HF1367">
            <v>0</v>
          </cell>
          <cell r="HG1367">
            <v>0</v>
          </cell>
          <cell r="HH1367">
            <v>0</v>
          </cell>
          <cell r="HI1367">
            <v>0</v>
          </cell>
          <cell r="HJ1367">
            <v>0</v>
          </cell>
          <cell r="HK1367">
            <v>0</v>
          </cell>
          <cell r="HL1367">
            <v>0</v>
          </cell>
          <cell r="HM1367">
            <v>0</v>
          </cell>
          <cell r="HN1367">
            <v>0</v>
          </cell>
          <cell r="HO1367">
            <v>0</v>
          </cell>
          <cell r="HP1367">
            <v>0</v>
          </cell>
          <cell r="HQ1367">
            <v>0</v>
          </cell>
          <cell r="HR1367">
            <v>0</v>
          </cell>
          <cell r="HS1367">
            <v>0</v>
          </cell>
          <cell r="HT1367">
            <v>0</v>
          </cell>
          <cell r="HU1367">
            <v>0</v>
          </cell>
          <cell r="HV1367">
            <v>0</v>
          </cell>
          <cell r="HW1367">
            <v>0</v>
          </cell>
          <cell r="HX1367">
            <v>0</v>
          </cell>
          <cell r="HY1367">
            <v>0</v>
          </cell>
          <cell r="HZ1367">
            <v>0</v>
          </cell>
          <cell r="IA1367">
            <v>0</v>
          </cell>
          <cell r="IB1367">
            <v>0</v>
          </cell>
          <cell r="IC1367">
            <v>0</v>
          </cell>
          <cell r="ID1367">
            <v>0</v>
          </cell>
          <cell r="IE1367">
            <v>0</v>
          </cell>
          <cell r="IF1367">
            <v>0</v>
          </cell>
          <cell r="IG1367">
            <v>0</v>
          </cell>
          <cell r="IH1367">
            <v>0</v>
          </cell>
          <cell r="II1367">
            <v>0</v>
          </cell>
          <cell r="IJ1367">
            <v>0</v>
          </cell>
          <cell r="IK1367">
            <v>0</v>
          </cell>
          <cell r="IL1367">
            <v>0</v>
          </cell>
          <cell r="IM1367">
            <v>0</v>
          </cell>
          <cell r="IN1367">
            <v>0</v>
          </cell>
          <cell r="IO1367">
            <v>0</v>
          </cell>
          <cell r="IP1367">
            <v>0</v>
          </cell>
          <cell r="IQ1367">
            <v>0</v>
          </cell>
          <cell r="IR1367">
            <v>0</v>
          </cell>
          <cell r="IS1367">
            <v>0</v>
          </cell>
          <cell r="IT1367">
            <v>0</v>
          </cell>
          <cell r="IU1367">
            <v>0</v>
          </cell>
          <cell r="IV1367">
            <v>0</v>
          </cell>
          <cell r="IW1367">
            <v>0</v>
          </cell>
          <cell r="IX1367">
            <v>0</v>
          </cell>
          <cell r="IY1367">
            <v>0</v>
          </cell>
          <cell r="IZ1367">
            <v>0</v>
          </cell>
          <cell r="JA1367">
            <v>0</v>
          </cell>
          <cell r="JB1367">
            <v>0</v>
          </cell>
          <cell r="JC1367">
            <v>0</v>
          </cell>
          <cell r="JD1367">
            <v>0</v>
          </cell>
          <cell r="JE1367">
            <v>0</v>
          </cell>
          <cell r="JF1367">
            <v>0</v>
          </cell>
          <cell r="JG1367">
            <v>0</v>
          </cell>
          <cell r="JH1367">
            <v>0</v>
          </cell>
          <cell r="JI1367">
            <v>0</v>
          </cell>
          <cell r="JJ1367">
            <v>0</v>
          </cell>
          <cell r="JK1367">
            <v>0</v>
          </cell>
          <cell r="JL1367">
            <v>0</v>
          </cell>
          <cell r="JM1367">
            <v>0</v>
          </cell>
          <cell r="JN1367">
            <v>0</v>
          </cell>
          <cell r="JO1367">
            <v>0</v>
          </cell>
          <cell r="JP1367">
            <v>0</v>
          </cell>
          <cell r="JQ1367">
            <v>0</v>
          </cell>
        </row>
        <row r="1368">
          <cell r="D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0</v>
          </cell>
          <cell r="DM1368">
            <v>0</v>
          </cell>
          <cell r="DN1368">
            <v>0</v>
          </cell>
          <cell r="DO1368">
            <v>0</v>
          </cell>
          <cell r="DP1368">
            <v>0</v>
          </cell>
          <cell r="DQ1368">
            <v>0</v>
          </cell>
          <cell r="DR1368">
            <v>0</v>
          </cell>
          <cell r="DS1368">
            <v>0</v>
          </cell>
          <cell r="DT1368">
            <v>0</v>
          </cell>
          <cell r="DU1368">
            <v>0</v>
          </cell>
          <cell r="DV1368">
            <v>0</v>
          </cell>
          <cell r="DW1368">
            <v>0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  <cell r="EJ1368">
            <v>0</v>
          </cell>
          <cell r="EK1368">
            <v>0</v>
          </cell>
          <cell r="EL1368">
            <v>0</v>
          </cell>
          <cell r="EM1368">
            <v>0</v>
          </cell>
          <cell r="EN1368">
            <v>0</v>
          </cell>
          <cell r="EO1368">
            <v>0</v>
          </cell>
          <cell r="EP1368">
            <v>0</v>
          </cell>
          <cell r="EQ1368">
            <v>0</v>
          </cell>
          <cell r="ER1368">
            <v>0</v>
          </cell>
          <cell r="ES1368">
            <v>0</v>
          </cell>
          <cell r="ET1368">
            <v>0</v>
          </cell>
          <cell r="EU1368">
            <v>0</v>
          </cell>
          <cell r="EV1368">
            <v>0</v>
          </cell>
          <cell r="EW1368">
            <v>0</v>
          </cell>
          <cell r="EX1368">
            <v>0</v>
          </cell>
          <cell r="EY1368">
            <v>0</v>
          </cell>
          <cell r="EZ1368">
            <v>0</v>
          </cell>
          <cell r="FA1368">
            <v>0</v>
          </cell>
          <cell r="FB1368">
            <v>0</v>
          </cell>
          <cell r="FC1368">
            <v>0</v>
          </cell>
          <cell r="FD1368">
            <v>0</v>
          </cell>
          <cell r="FE1368">
            <v>0</v>
          </cell>
          <cell r="FF1368">
            <v>0</v>
          </cell>
          <cell r="FG1368">
            <v>0</v>
          </cell>
          <cell r="FH1368">
            <v>0</v>
          </cell>
          <cell r="FI1368">
            <v>0</v>
          </cell>
          <cell r="FJ1368">
            <v>0</v>
          </cell>
          <cell r="FK1368">
            <v>0</v>
          </cell>
          <cell r="FL1368">
            <v>0</v>
          </cell>
          <cell r="FM1368">
            <v>0</v>
          </cell>
          <cell r="FN1368">
            <v>0</v>
          </cell>
          <cell r="FO1368">
            <v>0</v>
          </cell>
          <cell r="FP1368">
            <v>0</v>
          </cell>
          <cell r="FQ1368">
            <v>0</v>
          </cell>
          <cell r="FR1368">
            <v>0</v>
          </cell>
          <cell r="FS1368">
            <v>0</v>
          </cell>
          <cell r="FT1368">
            <v>0</v>
          </cell>
          <cell r="FU1368">
            <v>0</v>
          </cell>
          <cell r="FV1368">
            <v>0</v>
          </cell>
          <cell r="FW1368">
            <v>0</v>
          </cell>
          <cell r="FX1368">
            <v>0</v>
          </cell>
          <cell r="FY1368">
            <v>0</v>
          </cell>
          <cell r="FZ1368">
            <v>0</v>
          </cell>
          <cell r="GA1368">
            <v>0</v>
          </cell>
          <cell r="GB1368">
            <v>0</v>
          </cell>
          <cell r="GC1368">
            <v>0</v>
          </cell>
          <cell r="GD1368">
            <v>0</v>
          </cell>
          <cell r="GE1368">
            <v>0</v>
          </cell>
          <cell r="GF1368">
            <v>0</v>
          </cell>
          <cell r="GG1368">
            <v>0</v>
          </cell>
          <cell r="GH1368">
            <v>0</v>
          </cell>
          <cell r="GI1368">
            <v>0</v>
          </cell>
          <cell r="GJ1368">
            <v>0</v>
          </cell>
          <cell r="GK1368">
            <v>0</v>
          </cell>
          <cell r="GL1368">
            <v>0</v>
          </cell>
          <cell r="GM1368">
            <v>0</v>
          </cell>
          <cell r="GN1368">
            <v>0</v>
          </cell>
          <cell r="GO1368">
            <v>0</v>
          </cell>
          <cell r="GP1368">
            <v>0</v>
          </cell>
          <cell r="GQ1368">
            <v>0</v>
          </cell>
          <cell r="GR1368">
            <v>0</v>
          </cell>
          <cell r="GS1368">
            <v>0</v>
          </cell>
          <cell r="GT1368">
            <v>0</v>
          </cell>
          <cell r="GU1368">
            <v>0</v>
          </cell>
          <cell r="GV1368">
            <v>0</v>
          </cell>
          <cell r="GW1368">
            <v>0</v>
          </cell>
          <cell r="GX1368">
            <v>0</v>
          </cell>
          <cell r="GY1368">
            <v>0</v>
          </cell>
          <cell r="GZ1368">
            <v>0</v>
          </cell>
          <cell r="HA1368">
            <v>0</v>
          </cell>
          <cell r="HB1368">
            <v>0</v>
          </cell>
          <cell r="HC1368">
            <v>0</v>
          </cell>
          <cell r="HD1368">
            <v>0</v>
          </cell>
          <cell r="HE1368">
            <v>0</v>
          </cell>
          <cell r="HF1368">
            <v>0</v>
          </cell>
          <cell r="HG1368">
            <v>0</v>
          </cell>
          <cell r="HH1368">
            <v>0</v>
          </cell>
          <cell r="HI1368">
            <v>0</v>
          </cell>
          <cell r="HJ1368">
            <v>0</v>
          </cell>
          <cell r="HK1368">
            <v>0</v>
          </cell>
          <cell r="HL1368">
            <v>0</v>
          </cell>
          <cell r="HM1368">
            <v>0</v>
          </cell>
          <cell r="HN1368">
            <v>0</v>
          </cell>
          <cell r="HO1368">
            <v>0</v>
          </cell>
          <cell r="HP1368">
            <v>0</v>
          </cell>
          <cell r="HQ1368">
            <v>0</v>
          </cell>
          <cell r="HR1368">
            <v>0</v>
          </cell>
          <cell r="HS1368">
            <v>0</v>
          </cell>
          <cell r="HT1368">
            <v>0</v>
          </cell>
          <cell r="HU1368">
            <v>0</v>
          </cell>
          <cell r="HV1368">
            <v>0</v>
          </cell>
          <cell r="HW1368">
            <v>0</v>
          </cell>
          <cell r="HX1368">
            <v>0</v>
          </cell>
          <cell r="HY1368">
            <v>0</v>
          </cell>
          <cell r="HZ1368">
            <v>0</v>
          </cell>
          <cell r="IA1368">
            <v>0</v>
          </cell>
          <cell r="IB1368">
            <v>0</v>
          </cell>
          <cell r="IC1368">
            <v>0</v>
          </cell>
          <cell r="ID1368">
            <v>0</v>
          </cell>
          <cell r="IE1368">
            <v>0</v>
          </cell>
          <cell r="IF1368">
            <v>0</v>
          </cell>
          <cell r="IG1368">
            <v>0</v>
          </cell>
          <cell r="IH1368">
            <v>0</v>
          </cell>
          <cell r="II1368">
            <v>0</v>
          </cell>
          <cell r="IJ1368">
            <v>0</v>
          </cell>
          <cell r="IK1368">
            <v>0</v>
          </cell>
          <cell r="IL1368">
            <v>0</v>
          </cell>
          <cell r="IM1368">
            <v>0</v>
          </cell>
          <cell r="IN1368">
            <v>0</v>
          </cell>
          <cell r="IO1368">
            <v>0</v>
          </cell>
          <cell r="IP1368">
            <v>0</v>
          </cell>
          <cell r="IQ1368">
            <v>0</v>
          </cell>
          <cell r="IR1368">
            <v>0</v>
          </cell>
          <cell r="IS1368">
            <v>0</v>
          </cell>
          <cell r="IT1368">
            <v>0</v>
          </cell>
          <cell r="IU1368">
            <v>0</v>
          </cell>
          <cell r="IV1368">
            <v>0</v>
          </cell>
          <cell r="IW1368">
            <v>0</v>
          </cell>
          <cell r="IX1368">
            <v>0</v>
          </cell>
          <cell r="IY1368">
            <v>0</v>
          </cell>
          <cell r="IZ1368">
            <v>0</v>
          </cell>
          <cell r="JA1368">
            <v>0</v>
          </cell>
          <cell r="JB1368">
            <v>0</v>
          </cell>
          <cell r="JC1368">
            <v>0</v>
          </cell>
          <cell r="JD1368">
            <v>0</v>
          </cell>
          <cell r="JE1368">
            <v>0</v>
          </cell>
          <cell r="JF1368">
            <v>0</v>
          </cell>
          <cell r="JG1368">
            <v>0</v>
          </cell>
          <cell r="JH1368">
            <v>0</v>
          </cell>
          <cell r="JI1368">
            <v>0</v>
          </cell>
          <cell r="JJ1368">
            <v>0</v>
          </cell>
          <cell r="JK1368">
            <v>0</v>
          </cell>
          <cell r="JL1368">
            <v>0</v>
          </cell>
          <cell r="JM1368">
            <v>0</v>
          </cell>
          <cell r="JN1368">
            <v>0</v>
          </cell>
          <cell r="JO1368">
            <v>0</v>
          </cell>
          <cell r="JP1368">
            <v>0</v>
          </cell>
          <cell r="JQ1368">
            <v>0</v>
          </cell>
        </row>
        <row r="1369">
          <cell r="F1369">
            <v>0</v>
          </cell>
          <cell r="G1369">
            <v>0</v>
          </cell>
          <cell r="H1369">
            <v>1.0480929999999944E-2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-8.2803079999997919E-2</v>
          </cell>
          <cell r="S1369">
            <v>2.9999999999999805E-2</v>
          </cell>
          <cell r="T1369">
            <v>2.0000000000000462E-2</v>
          </cell>
          <cell r="U1369">
            <v>-3.9999999999999813E-2</v>
          </cell>
          <cell r="V1369">
            <v>-5.0000000000000044E-2</v>
          </cell>
          <cell r="W1369">
            <v>-1.2803080000000078E-2</v>
          </cell>
          <cell r="X1369">
            <v>0</v>
          </cell>
          <cell r="Y1369">
            <v>0</v>
          </cell>
          <cell r="Z1369">
            <v>-4.9999999999999933E-2</v>
          </cell>
          <cell r="AA1369">
            <v>0</v>
          </cell>
          <cell r="AB1369">
            <v>0</v>
          </cell>
          <cell r="AC1369">
            <v>0</v>
          </cell>
          <cell r="AD1369">
            <v>2.0000000000000018E-2</v>
          </cell>
          <cell r="AE1369">
            <v>-1.0000000000000675E-2</v>
          </cell>
          <cell r="AF1369">
            <v>0</v>
          </cell>
          <cell r="AG1369">
            <v>0</v>
          </cell>
          <cell r="AH1369">
            <v>1.999999999999999E-2</v>
          </cell>
          <cell r="AI1369">
            <v>0.02</v>
          </cell>
          <cell r="AJ1369">
            <v>0</v>
          </cell>
          <cell r="AK1369">
            <v>0</v>
          </cell>
          <cell r="AL1369">
            <v>0</v>
          </cell>
          <cell r="AM1369">
            <v>-2.0000000000000018E-2</v>
          </cell>
          <cell r="AN1369">
            <v>0</v>
          </cell>
          <cell r="AO1369">
            <v>0</v>
          </cell>
          <cell r="AP1369">
            <v>0</v>
          </cell>
          <cell r="AQ1369">
            <v>-3.0000000000000249E-2</v>
          </cell>
          <cell r="AR1369">
            <v>-0.10999999999999988</v>
          </cell>
          <cell r="AS1369">
            <v>0</v>
          </cell>
          <cell r="AT1369">
            <v>0.02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-8.0000000000000016E-2</v>
          </cell>
          <cell r="AZ1369">
            <v>-5.0000000000000044E-2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-8.0000000000000016E-2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-0.08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-2.0000000000000004E-2</v>
          </cell>
          <cell r="BS1369">
            <v>0</v>
          </cell>
          <cell r="BT1369">
            <v>0</v>
          </cell>
          <cell r="BU1369">
            <v>-0.02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0</v>
          </cell>
          <cell r="DM1369">
            <v>0</v>
          </cell>
          <cell r="DN1369">
            <v>0</v>
          </cell>
          <cell r="DO1369">
            <v>0</v>
          </cell>
          <cell r="DP1369">
            <v>0</v>
          </cell>
          <cell r="DQ1369">
            <v>0</v>
          </cell>
          <cell r="DR1369">
            <v>0</v>
          </cell>
          <cell r="DS1369">
            <v>0</v>
          </cell>
          <cell r="DT1369">
            <v>0</v>
          </cell>
          <cell r="DU1369">
            <v>0</v>
          </cell>
          <cell r="DV1369">
            <v>0</v>
          </cell>
          <cell r="DW1369">
            <v>0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  <cell r="EJ1369">
            <v>0</v>
          </cell>
          <cell r="EK1369">
            <v>0</v>
          </cell>
          <cell r="EL1369">
            <v>0</v>
          </cell>
          <cell r="EM1369">
            <v>0</v>
          </cell>
          <cell r="EN1369">
            <v>0</v>
          </cell>
          <cell r="EO1369">
            <v>0</v>
          </cell>
          <cell r="EP1369">
            <v>0</v>
          </cell>
          <cell r="EQ1369">
            <v>0</v>
          </cell>
          <cell r="ER1369">
            <v>-1.999999999999999E-2</v>
          </cell>
          <cell r="ES1369">
            <v>0</v>
          </cell>
          <cell r="ET1369">
            <v>0</v>
          </cell>
          <cell r="EU1369">
            <v>-0.02</v>
          </cell>
          <cell r="EV1369">
            <v>0</v>
          </cell>
          <cell r="EW1369">
            <v>0</v>
          </cell>
          <cell r="EX1369">
            <v>0</v>
          </cell>
          <cell r="EY1369">
            <v>0</v>
          </cell>
          <cell r="EZ1369">
            <v>0</v>
          </cell>
          <cell r="FA1369">
            <v>0</v>
          </cell>
          <cell r="FB1369">
            <v>0</v>
          </cell>
          <cell r="FC1369">
            <v>0</v>
          </cell>
          <cell r="FD1369">
            <v>0</v>
          </cell>
          <cell r="FE1369">
            <v>-1.0000000000000009E-2</v>
          </cell>
          <cell r="FF1369">
            <v>0</v>
          </cell>
          <cell r="FG1369">
            <v>0</v>
          </cell>
          <cell r="FH1369">
            <v>0</v>
          </cell>
          <cell r="FI1369">
            <v>-0.01</v>
          </cell>
          <cell r="FJ1369">
            <v>0</v>
          </cell>
          <cell r="FK1369">
            <v>0</v>
          </cell>
          <cell r="FL1369">
            <v>0</v>
          </cell>
          <cell r="FM1369">
            <v>0</v>
          </cell>
          <cell r="FN1369">
            <v>0</v>
          </cell>
          <cell r="FO1369">
            <v>0</v>
          </cell>
          <cell r="FP1369">
            <v>0</v>
          </cell>
          <cell r="FQ1369">
            <v>0</v>
          </cell>
          <cell r="FR1369">
            <v>0</v>
          </cell>
          <cell r="FS1369">
            <v>0</v>
          </cell>
          <cell r="FT1369">
            <v>0</v>
          </cell>
          <cell r="FU1369">
            <v>0</v>
          </cell>
          <cell r="FV1369">
            <v>0</v>
          </cell>
          <cell r="FW1369">
            <v>0</v>
          </cell>
          <cell r="FX1369">
            <v>0</v>
          </cell>
          <cell r="FY1369">
            <v>0</v>
          </cell>
          <cell r="FZ1369">
            <v>0</v>
          </cell>
          <cell r="GA1369">
            <v>0</v>
          </cell>
          <cell r="GB1369">
            <v>0</v>
          </cell>
          <cell r="GC1369">
            <v>0</v>
          </cell>
          <cell r="GD1369">
            <v>0</v>
          </cell>
          <cell r="GE1369">
            <v>0</v>
          </cell>
          <cell r="GF1369">
            <v>0</v>
          </cell>
          <cell r="GG1369">
            <v>0</v>
          </cell>
          <cell r="GH1369">
            <v>0</v>
          </cell>
          <cell r="GI1369">
            <v>0</v>
          </cell>
          <cell r="GJ1369">
            <v>0</v>
          </cell>
          <cell r="GK1369">
            <v>0</v>
          </cell>
          <cell r="GL1369">
            <v>0</v>
          </cell>
          <cell r="GM1369">
            <v>0</v>
          </cell>
          <cell r="GN1369">
            <v>0</v>
          </cell>
          <cell r="GO1369">
            <v>0</v>
          </cell>
          <cell r="GP1369">
            <v>0</v>
          </cell>
          <cell r="GQ1369">
            <v>0</v>
          </cell>
          <cell r="GR1369">
            <v>0</v>
          </cell>
          <cell r="GS1369">
            <v>0</v>
          </cell>
          <cell r="GT1369">
            <v>0</v>
          </cell>
          <cell r="GU1369">
            <v>0</v>
          </cell>
          <cell r="GV1369">
            <v>0</v>
          </cell>
          <cell r="GW1369">
            <v>0</v>
          </cell>
          <cell r="GX1369">
            <v>0</v>
          </cell>
          <cell r="GY1369">
            <v>0</v>
          </cell>
          <cell r="GZ1369">
            <v>0</v>
          </cell>
          <cell r="HA1369">
            <v>0</v>
          </cell>
          <cell r="HB1369">
            <v>0</v>
          </cell>
          <cell r="HC1369">
            <v>0</v>
          </cell>
          <cell r="HD1369">
            <v>0</v>
          </cell>
          <cell r="HE1369">
            <v>0</v>
          </cell>
          <cell r="HF1369">
            <v>0</v>
          </cell>
          <cell r="HG1369">
            <v>0</v>
          </cell>
          <cell r="HH1369">
            <v>0</v>
          </cell>
          <cell r="HI1369">
            <v>0</v>
          </cell>
          <cell r="HJ1369">
            <v>0</v>
          </cell>
          <cell r="HK1369">
            <v>0</v>
          </cell>
          <cell r="HL1369">
            <v>0</v>
          </cell>
          <cell r="HM1369">
            <v>0</v>
          </cell>
          <cell r="HN1369">
            <v>0</v>
          </cell>
          <cell r="HO1369">
            <v>0</v>
          </cell>
          <cell r="HP1369">
            <v>0</v>
          </cell>
          <cell r="HQ1369">
            <v>0</v>
          </cell>
          <cell r="HR1369">
            <v>0</v>
          </cell>
          <cell r="HS1369">
            <v>0</v>
          </cell>
          <cell r="HT1369">
            <v>0</v>
          </cell>
          <cell r="HU1369">
            <v>0</v>
          </cell>
          <cell r="HV1369">
            <v>0</v>
          </cell>
          <cell r="HW1369">
            <v>0</v>
          </cell>
          <cell r="HX1369">
            <v>0</v>
          </cell>
          <cell r="HY1369">
            <v>0</v>
          </cell>
          <cell r="HZ1369">
            <v>0</v>
          </cell>
          <cell r="IA1369">
            <v>0</v>
          </cell>
          <cell r="IB1369">
            <v>0</v>
          </cell>
          <cell r="IC1369">
            <v>0</v>
          </cell>
          <cell r="ID1369">
            <v>0</v>
          </cell>
          <cell r="IE1369">
            <v>0</v>
          </cell>
          <cell r="IF1369">
            <v>0</v>
          </cell>
          <cell r="IG1369">
            <v>0</v>
          </cell>
          <cell r="IH1369">
            <v>0</v>
          </cell>
          <cell r="II1369">
            <v>0</v>
          </cell>
          <cell r="IJ1369">
            <v>0</v>
          </cell>
          <cell r="IK1369">
            <v>0</v>
          </cell>
          <cell r="IL1369">
            <v>0</v>
          </cell>
          <cell r="IM1369">
            <v>0</v>
          </cell>
          <cell r="IN1369">
            <v>0</v>
          </cell>
          <cell r="IO1369">
            <v>0</v>
          </cell>
          <cell r="IP1369">
            <v>0</v>
          </cell>
          <cell r="IQ1369">
            <v>0</v>
          </cell>
          <cell r="IR1369">
            <v>0</v>
          </cell>
          <cell r="IS1369">
            <v>0</v>
          </cell>
          <cell r="IT1369">
            <v>0</v>
          </cell>
          <cell r="IU1369">
            <v>0</v>
          </cell>
          <cell r="IV1369">
            <v>0</v>
          </cell>
          <cell r="IW1369">
            <v>0</v>
          </cell>
          <cell r="IX1369">
            <v>0</v>
          </cell>
          <cell r="IY1369">
            <v>0</v>
          </cell>
          <cell r="IZ1369">
            <v>0</v>
          </cell>
          <cell r="JA1369">
            <v>0</v>
          </cell>
          <cell r="JB1369">
            <v>0</v>
          </cell>
          <cell r="JC1369">
            <v>0</v>
          </cell>
          <cell r="JD1369">
            <v>0</v>
          </cell>
          <cell r="JE1369">
            <v>0</v>
          </cell>
          <cell r="JF1369">
            <v>0</v>
          </cell>
          <cell r="JG1369">
            <v>0</v>
          </cell>
          <cell r="JH1369">
            <v>0</v>
          </cell>
          <cell r="JI1369">
            <v>0</v>
          </cell>
          <cell r="JJ1369">
            <v>0</v>
          </cell>
          <cell r="JK1369">
            <v>0</v>
          </cell>
          <cell r="JL1369">
            <v>0</v>
          </cell>
          <cell r="JM1369">
            <v>0</v>
          </cell>
          <cell r="JN1369">
            <v>0</v>
          </cell>
          <cell r="JO1369">
            <v>0</v>
          </cell>
          <cell r="JP1369">
            <v>0</v>
          </cell>
          <cell r="JQ1369">
            <v>0</v>
          </cell>
        </row>
        <row r="1370"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0</v>
          </cell>
          <cell r="DM1370">
            <v>0</v>
          </cell>
          <cell r="DN1370">
            <v>0</v>
          </cell>
          <cell r="DO1370">
            <v>0</v>
          </cell>
          <cell r="DP1370">
            <v>0</v>
          </cell>
          <cell r="DQ1370">
            <v>0</v>
          </cell>
          <cell r="DR1370">
            <v>0</v>
          </cell>
          <cell r="DS1370">
            <v>0</v>
          </cell>
          <cell r="DT1370">
            <v>0</v>
          </cell>
          <cell r="DU1370">
            <v>0</v>
          </cell>
          <cell r="DV1370">
            <v>0</v>
          </cell>
          <cell r="DW1370">
            <v>0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  <cell r="EJ1370">
            <v>0</v>
          </cell>
          <cell r="EK1370">
            <v>0</v>
          </cell>
          <cell r="EL1370">
            <v>0</v>
          </cell>
          <cell r="EM1370">
            <v>0</v>
          </cell>
          <cell r="EN1370">
            <v>0</v>
          </cell>
          <cell r="EO1370">
            <v>0</v>
          </cell>
          <cell r="EP1370">
            <v>0</v>
          </cell>
          <cell r="EQ1370">
            <v>0</v>
          </cell>
          <cell r="ER1370">
            <v>0</v>
          </cell>
          <cell r="ES1370">
            <v>0</v>
          </cell>
          <cell r="ET1370">
            <v>0</v>
          </cell>
          <cell r="EU1370">
            <v>0</v>
          </cell>
          <cell r="EV1370">
            <v>0</v>
          </cell>
          <cell r="EW1370">
            <v>0</v>
          </cell>
          <cell r="EX1370">
            <v>0</v>
          </cell>
          <cell r="EY1370">
            <v>0</v>
          </cell>
          <cell r="EZ1370">
            <v>0</v>
          </cell>
          <cell r="FA1370">
            <v>0</v>
          </cell>
          <cell r="FB1370">
            <v>0</v>
          </cell>
          <cell r="FC1370">
            <v>0</v>
          </cell>
          <cell r="FD1370">
            <v>0</v>
          </cell>
          <cell r="FE1370">
            <v>0</v>
          </cell>
          <cell r="FF1370">
            <v>0</v>
          </cell>
          <cell r="FG1370">
            <v>0</v>
          </cell>
          <cell r="FH1370">
            <v>0</v>
          </cell>
          <cell r="FI1370">
            <v>0</v>
          </cell>
          <cell r="FJ1370">
            <v>0</v>
          </cell>
          <cell r="FK1370">
            <v>0</v>
          </cell>
          <cell r="FL1370">
            <v>0</v>
          </cell>
          <cell r="FM1370">
            <v>0</v>
          </cell>
          <cell r="FN1370">
            <v>0</v>
          </cell>
          <cell r="FO1370">
            <v>0</v>
          </cell>
          <cell r="FP1370">
            <v>0</v>
          </cell>
          <cell r="FQ1370">
            <v>0</v>
          </cell>
          <cell r="FR1370">
            <v>0</v>
          </cell>
          <cell r="FS1370">
            <v>0</v>
          </cell>
          <cell r="FT1370">
            <v>0</v>
          </cell>
          <cell r="FU1370">
            <v>0</v>
          </cell>
          <cell r="FV1370">
            <v>0</v>
          </cell>
          <cell r="FW1370">
            <v>0</v>
          </cell>
          <cell r="FX1370">
            <v>0</v>
          </cell>
          <cell r="FY1370">
            <v>0</v>
          </cell>
          <cell r="FZ1370">
            <v>0</v>
          </cell>
          <cell r="GA1370">
            <v>0</v>
          </cell>
          <cell r="GB1370">
            <v>0</v>
          </cell>
          <cell r="GC1370">
            <v>0</v>
          </cell>
          <cell r="GD1370">
            <v>0</v>
          </cell>
          <cell r="GE1370">
            <v>0</v>
          </cell>
          <cell r="GF1370">
            <v>0</v>
          </cell>
          <cell r="GG1370">
            <v>0</v>
          </cell>
          <cell r="GH1370">
            <v>0</v>
          </cell>
          <cell r="GI1370">
            <v>0</v>
          </cell>
          <cell r="GJ1370">
            <v>0</v>
          </cell>
          <cell r="GK1370">
            <v>0</v>
          </cell>
          <cell r="GL1370">
            <v>0</v>
          </cell>
          <cell r="GM1370">
            <v>0</v>
          </cell>
          <cell r="GN1370">
            <v>0</v>
          </cell>
          <cell r="GO1370">
            <v>0</v>
          </cell>
          <cell r="GP1370">
            <v>0</v>
          </cell>
          <cell r="GQ1370">
            <v>0</v>
          </cell>
          <cell r="GR1370">
            <v>0</v>
          </cell>
          <cell r="GS1370">
            <v>0</v>
          </cell>
          <cell r="GT1370">
            <v>0</v>
          </cell>
          <cell r="GU1370">
            <v>0</v>
          </cell>
          <cell r="GV1370">
            <v>0</v>
          </cell>
          <cell r="GW1370">
            <v>0</v>
          </cell>
          <cell r="GX1370">
            <v>0</v>
          </cell>
          <cell r="GY1370">
            <v>0</v>
          </cell>
          <cell r="GZ1370">
            <v>0</v>
          </cell>
          <cell r="HA1370">
            <v>0</v>
          </cell>
          <cell r="HB1370">
            <v>0</v>
          </cell>
          <cell r="HC1370">
            <v>0</v>
          </cell>
          <cell r="HD1370">
            <v>0</v>
          </cell>
          <cell r="HE1370">
            <v>0</v>
          </cell>
          <cell r="HF1370">
            <v>0</v>
          </cell>
          <cell r="HG1370">
            <v>0</v>
          </cell>
          <cell r="HH1370">
            <v>0</v>
          </cell>
          <cell r="HI1370">
            <v>0</v>
          </cell>
          <cell r="HJ1370">
            <v>0</v>
          </cell>
          <cell r="HK1370">
            <v>0</v>
          </cell>
          <cell r="HL1370">
            <v>0</v>
          </cell>
          <cell r="HM1370">
            <v>0</v>
          </cell>
          <cell r="HN1370">
            <v>0</v>
          </cell>
          <cell r="HO1370">
            <v>0</v>
          </cell>
          <cell r="HP1370">
            <v>0</v>
          </cell>
          <cell r="HQ1370">
            <v>0</v>
          </cell>
          <cell r="HR1370">
            <v>0</v>
          </cell>
          <cell r="HS1370">
            <v>0</v>
          </cell>
          <cell r="HT1370">
            <v>0</v>
          </cell>
          <cell r="HU1370">
            <v>0</v>
          </cell>
          <cell r="HV1370">
            <v>0</v>
          </cell>
          <cell r="HW1370">
            <v>0</v>
          </cell>
          <cell r="HX1370">
            <v>0</v>
          </cell>
          <cell r="HY1370">
            <v>0</v>
          </cell>
          <cell r="HZ1370">
            <v>0</v>
          </cell>
          <cell r="IA1370">
            <v>0</v>
          </cell>
          <cell r="IB1370">
            <v>0</v>
          </cell>
          <cell r="IC1370">
            <v>0</v>
          </cell>
          <cell r="ID1370">
            <v>0</v>
          </cell>
          <cell r="IE1370">
            <v>0</v>
          </cell>
          <cell r="IF1370">
            <v>0</v>
          </cell>
          <cell r="IG1370">
            <v>0</v>
          </cell>
          <cell r="IH1370">
            <v>0</v>
          </cell>
          <cell r="II1370">
            <v>0</v>
          </cell>
          <cell r="IJ1370">
            <v>0</v>
          </cell>
          <cell r="IK1370">
            <v>0</v>
          </cell>
          <cell r="IL1370">
            <v>0</v>
          </cell>
          <cell r="IM1370">
            <v>0</v>
          </cell>
          <cell r="IN1370">
            <v>0</v>
          </cell>
          <cell r="IO1370">
            <v>0</v>
          </cell>
          <cell r="IP1370">
            <v>0</v>
          </cell>
          <cell r="IQ1370">
            <v>0</v>
          </cell>
          <cell r="IR1370">
            <v>0</v>
          </cell>
          <cell r="IS1370">
            <v>0</v>
          </cell>
          <cell r="IT1370">
            <v>0</v>
          </cell>
          <cell r="IU1370">
            <v>0</v>
          </cell>
          <cell r="IV1370">
            <v>0</v>
          </cell>
          <cell r="IW1370">
            <v>0</v>
          </cell>
          <cell r="IX1370">
            <v>0</v>
          </cell>
          <cell r="IY1370">
            <v>0</v>
          </cell>
          <cell r="IZ1370">
            <v>0</v>
          </cell>
          <cell r="JA1370">
            <v>0</v>
          </cell>
          <cell r="JB1370">
            <v>0</v>
          </cell>
          <cell r="JC1370">
            <v>0</v>
          </cell>
          <cell r="JD1370">
            <v>0</v>
          </cell>
          <cell r="JE1370">
            <v>0</v>
          </cell>
          <cell r="JF1370">
            <v>0</v>
          </cell>
          <cell r="JG1370">
            <v>0</v>
          </cell>
          <cell r="JH1370">
            <v>0</v>
          </cell>
          <cell r="JI1370">
            <v>0</v>
          </cell>
          <cell r="JJ1370">
            <v>0</v>
          </cell>
          <cell r="JK1370">
            <v>0</v>
          </cell>
          <cell r="JL1370">
            <v>0</v>
          </cell>
          <cell r="JM1370">
            <v>0</v>
          </cell>
          <cell r="JN1370">
            <v>0</v>
          </cell>
          <cell r="JO1370">
            <v>0</v>
          </cell>
          <cell r="JP1370">
            <v>0</v>
          </cell>
          <cell r="JQ1370">
            <v>0</v>
          </cell>
        </row>
        <row r="1371">
          <cell r="D1371" t="str">
            <v>NUC.PX.NTN._.PTC.Adv_Reactor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0</v>
          </cell>
          <cell r="DM1371">
            <v>0</v>
          </cell>
          <cell r="DN1371">
            <v>0</v>
          </cell>
          <cell r="DO1371">
            <v>0</v>
          </cell>
          <cell r="DP1371">
            <v>0</v>
          </cell>
          <cell r="DQ1371">
            <v>0</v>
          </cell>
          <cell r="DR1371">
            <v>0</v>
          </cell>
          <cell r="DS1371">
            <v>0</v>
          </cell>
          <cell r="DT1371">
            <v>0</v>
          </cell>
          <cell r="DU1371">
            <v>0</v>
          </cell>
          <cell r="DV1371">
            <v>0</v>
          </cell>
          <cell r="DW1371">
            <v>0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  <cell r="EJ1371">
            <v>0</v>
          </cell>
          <cell r="EK1371">
            <v>0</v>
          </cell>
          <cell r="EL1371">
            <v>0</v>
          </cell>
          <cell r="EM1371">
            <v>0</v>
          </cell>
          <cell r="EN1371">
            <v>0</v>
          </cell>
          <cell r="EO1371">
            <v>0</v>
          </cell>
          <cell r="EP1371">
            <v>0</v>
          </cell>
          <cell r="EQ1371">
            <v>0</v>
          </cell>
          <cell r="ER1371">
            <v>0</v>
          </cell>
          <cell r="ES1371">
            <v>0</v>
          </cell>
          <cell r="ET1371">
            <v>0</v>
          </cell>
          <cell r="EU1371">
            <v>0</v>
          </cell>
          <cell r="EV1371">
            <v>0</v>
          </cell>
          <cell r="EW1371">
            <v>0</v>
          </cell>
          <cell r="EX1371">
            <v>0</v>
          </cell>
          <cell r="EY1371">
            <v>0</v>
          </cell>
          <cell r="EZ1371">
            <v>0</v>
          </cell>
          <cell r="FA1371">
            <v>0</v>
          </cell>
          <cell r="FB1371">
            <v>0</v>
          </cell>
          <cell r="FC1371">
            <v>0</v>
          </cell>
          <cell r="FD1371">
            <v>0</v>
          </cell>
          <cell r="FE1371">
            <v>0</v>
          </cell>
          <cell r="FF1371">
            <v>0</v>
          </cell>
          <cell r="FG1371">
            <v>0</v>
          </cell>
          <cell r="FH1371">
            <v>0</v>
          </cell>
          <cell r="FI1371">
            <v>0</v>
          </cell>
          <cell r="FJ1371">
            <v>0</v>
          </cell>
          <cell r="FK1371">
            <v>0</v>
          </cell>
          <cell r="FL1371">
            <v>0</v>
          </cell>
          <cell r="FM1371">
            <v>0</v>
          </cell>
          <cell r="FN1371">
            <v>0</v>
          </cell>
          <cell r="FO1371">
            <v>0</v>
          </cell>
          <cell r="FP1371">
            <v>0</v>
          </cell>
          <cell r="FQ1371">
            <v>0</v>
          </cell>
          <cell r="FR1371">
            <v>0</v>
          </cell>
          <cell r="FS1371">
            <v>0</v>
          </cell>
          <cell r="FT1371">
            <v>0</v>
          </cell>
          <cell r="FU1371">
            <v>0</v>
          </cell>
          <cell r="FV1371">
            <v>0</v>
          </cell>
          <cell r="FW1371">
            <v>0</v>
          </cell>
          <cell r="FX1371">
            <v>0</v>
          </cell>
          <cell r="FY1371">
            <v>0</v>
          </cell>
          <cell r="FZ1371">
            <v>0</v>
          </cell>
          <cell r="GA1371">
            <v>0</v>
          </cell>
          <cell r="GB1371">
            <v>0</v>
          </cell>
          <cell r="GC1371">
            <v>0</v>
          </cell>
          <cell r="GD1371">
            <v>0</v>
          </cell>
          <cell r="GE1371">
            <v>0</v>
          </cell>
          <cell r="GF1371">
            <v>0</v>
          </cell>
          <cell r="GG1371">
            <v>0</v>
          </cell>
          <cell r="GH1371">
            <v>0</v>
          </cell>
          <cell r="GI1371">
            <v>0</v>
          </cell>
          <cell r="GJ1371">
            <v>0</v>
          </cell>
          <cell r="GK1371">
            <v>0</v>
          </cell>
          <cell r="GL1371">
            <v>0</v>
          </cell>
          <cell r="GM1371">
            <v>0</v>
          </cell>
          <cell r="GN1371">
            <v>0</v>
          </cell>
          <cell r="GO1371">
            <v>0</v>
          </cell>
          <cell r="GP1371">
            <v>0</v>
          </cell>
          <cell r="GQ1371">
            <v>0</v>
          </cell>
          <cell r="GR1371">
            <v>0</v>
          </cell>
          <cell r="GS1371">
            <v>0</v>
          </cell>
          <cell r="GT1371">
            <v>0</v>
          </cell>
          <cell r="GU1371">
            <v>0</v>
          </cell>
          <cell r="GV1371">
            <v>0</v>
          </cell>
          <cell r="GW1371">
            <v>0</v>
          </cell>
          <cell r="GX1371">
            <v>0</v>
          </cell>
          <cell r="GY1371">
            <v>0</v>
          </cell>
          <cell r="GZ1371">
            <v>0</v>
          </cell>
          <cell r="HA1371">
            <v>0</v>
          </cell>
          <cell r="HB1371">
            <v>0</v>
          </cell>
          <cell r="HC1371">
            <v>0</v>
          </cell>
          <cell r="HD1371">
            <v>0</v>
          </cell>
          <cell r="HE1371">
            <v>0</v>
          </cell>
          <cell r="HF1371">
            <v>0</v>
          </cell>
          <cell r="HG1371">
            <v>0</v>
          </cell>
          <cell r="HH1371">
            <v>0</v>
          </cell>
          <cell r="HI1371">
            <v>0</v>
          </cell>
          <cell r="HJ1371">
            <v>0</v>
          </cell>
          <cell r="HK1371">
            <v>0</v>
          </cell>
          <cell r="HL1371">
            <v>0</v>
          </cell>
          <cell r="HM1371">
            <v>0</v>
          </cell>
          <cell r="HN1371">
            <v>0</v>
          </cell>
          <cell r="HO1371">
            <v>0</v>
          </cell>
          <cell r="HP1371">
            <v>0</v>
          </cell>
          <cell r="HQ1371">
            <v>0</v>
          </cell>
          <cell r="HR1371">
            <v>0</v>
          </cell>
          <cell r="HS1371">
            <v>0</v>
          </cell>
          <cell r="HT1371">
            <v>0</v>
          </cell>
          <cell r="HU1371">
            <v>0</v>
          </cell>
          <cell r="HV1371">
            <v>0</v>
          </cell>
          <cell r="HW1371">
            <v>0</v>
          </cell>
          <cell r="HX1371">
            <v>0</v>
          </cell>
          <cell r="HY1371">
            <v>0</v>
          </cell>
          <cell r="HZ1371">
            <v>0</v>
          </cell>
          <cell r="IA1371">
            <v>0</v>
          </cell>
          <cell r="IB1371">
            <v>0</v>
          </cell>
          <cell r="IC1371">
            <v>0</v>
          </cell>
          <cell r="ID1371">
            <v>0</v>
          </cell>
          <cell r="IE1371">
            <v>0</v>
          </cell>
          <cell r="IF1371">
            <v>0</v>
          </cell>
          <cell r="IG1371">
            <v>0</v>
          </cell>
          <cell r="IH1371">
            <v>0</v>
          </cell>
          <cell r="II1371">
            <v>0</v>
          </cell>
          <cell r="IJ1371">
            <v>0</v>
          </cell>
          <cell r="IK1371">
            <v>0</v>
          </cell>
          <cell r="IL1371">
            <v>0</v>
          </cell>
          <cell r="IM1371">
            <v>0</v>
          </cell>
          <cell r="IN1371">
            <v>0</v>
          </cell>
          <cell r="IO1371">
            <v>0</v>
          </cell>
          <cell r="IP1371">
            <v>0</v>
          </cell>
          <cell r="IQ1371">
            <v>0</v>
          </cell>
          <cell r="IR1371">
            <v>0</v>
          </cell>
          <cell r="IS1371">
            <v>0</v>
          </cell>
          <cell r="IT1371">
            <v>0</v>
          </cell>
          <cell r="IU1371">
            <v>0</v>
          </cell>
          <cell r="IV1371">
            <v>0</v>
          </cell>
          <cell r="IW1371">
            <v>0</v>
          </cell>
          <cell r="IX1371">
            <v>0</v>
          </cell>
          <cell r="IY1371">
            <v>0</v>
          </cell>
          <cell r="IZ1371">
            <v>0</v>
          </cell>
          <cell r="JA1371">
            <v>0</v>
          </cell>
          <cell r="JB1371">
            <v>0</v>
          </cell>
          <cell r="JC1371">
            <v>0</v>
          </cell>
          <cell r="JD1371">
            <v>0</v>
          </cell>
          <cell r="JE1371">
            <v>0</v>
          </cell>
          <cell r="JF1371">
            <v>0</v>
          </cell>
          <cell r="JG1371">
            <v>0</v>
          </cell>
          <cell r="JH1371">
            <v>0</v>
          </cell>
          <cell r="JI1371">
            <v>0</v>
          </cell>
          <cell r="JJ1371">
            <v>0</v>
          </cell>
          <cell r="JK1371">
            <v>0</v>
          </cell>
          <cell r="JL1371">
            <v>0</v>
          </cell>
          <cell r="JM1371">
            <v>0</v>
          </cell>
          <cell r="JN1371">
            <v>0</v>
          </cell>
          <cell r="JO1371">
            <v>0</v>
          </cell>
          <cell r="JP1371">
            <v>0</v>
          </cell>
          <cell r="JQ1371">
            <v>0</v>
          </cell>
        </row>
        <row r="1372">
          <cell r="D1372" t="str">
            <v>NUC.PX.BDG._.PTC.Adv_Reactor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0</v>
          </cell>
          <cell r="DM1372">
            <v>0</v>
          </cell>
          <cell r="DN1372">
            <v>0</v>
          </cell>
          <cell r="DO1372">
            <v>0</v>
          </cell>
          <cell r="DP1372">
            <v>0</v>
          </cell>
          <cell r="DQ1372">
            <v>0</v>
          </cell>
          <cell r="DR1372">
            <v>0</v>
          </cell>
          <cell r="DS1372">
            <v>0</v>
          </cell>
          <cell r="DT1372">
            <v>0</v>
          </cell>
          <cell r="DU1372">
            <v>0</v>
          </cell>
          <cell r="DV1372">
            <v>0</v>
          </cell>
          <cell r="DW1372">
            <v>0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  <cell r="EJ1372">
            <v>0</v>
          </cell>
          <cell r="EK1372">
            <v>0</v>
          </cell>
          <cell r="EL1372">
            <v>0</v>
          </cell>
          <cell r="EM1372">
            <v>0</v>
          </cell>
          <cell r="EN1372">
            <v>0</v>
          </cell>
          <cell r="EO1372">
            <v>0</v>
          </cell>
          <cell r="EP1372">
            <v>0</v>
          </cell>
          <cell r="EQ1372">
            <v>0</v>
          </cell>
          <cell r="ER1372">
            <v>0</v>
          </cell>
          <cell r="ES1372">
            <v>0</v>
          </cell>
          <cell r="ET1372">
            <v>0</v>
          </cell>
          <cell r="EU1372">
            <v>0</v>
          </cell>
          <cell r="EV1372">
            <v>0</v>
          </cell>
          <cell r="EW1372">
            <v>0</v>
          </cell>
          <cell r="EX1372">
            <v>0</v>
          </cell>
          <cell r="EY1372">
            <v>0</v>
          </cell>
          <cell r="EZ1372">
            <v>0</v>
          </cell>
          <cell r="FA1372">
            <v>0</v>
          </cell>
          <cell r="FB1372">
            <v>0</v>
          </cell>
          <cell r="FC1372">
            <v>0</v>
          </cell>
          <cell r="FD1372">
            <v>0</v>
          </cell>
          <cell r="FE1372">
            <v>0</v>
          </cell>
          <cell r="FF1372">
            <v>0</v>
          </cell>
          <cell r="FG1372">
            <v>0</v>
          </cell>
          <cell r="FH1372">
            <v>0</v>
          </cell>
          <cell r="FI1372">
            <v>0</v>
          </cell>
          <cell r="FJ1372">
            <v>0</v>
          </cell>
          <cell r="FK1372">
            <v>0</v>
          </cell>
          <cell r="FL1372">
            <v>0</v>
          </cell>
          <cell r="FM1372">
            <v>0</v>
          </cell>
          <cell r="FN1372">
            <v>0</v>
          </cell>
          <cell r="FO1372">
            <v>0</v>
          </cell>
          <cell r="FP1372">
            <v>0</v>
          </cell>
          <cell r="FQ1372">
            <v>0</v>
          </cell>
          <cell r="FR1372">
            <v>0</v>
          </cell>
          <cell r="FS1372">
            <v>0</v>
          </cell>
          <cell r="FT1372">
            <v>0</v>
          </cell>
          <cell r="FU1372">
            <v>0</v>
          </cell>
          <cell r="FV1372">
            <v>0</v>
          </cell>
          <cell r="FW1372">
            <v>0</v>
          </cell>
          <cell r="FX1372">
            <v>0</v>
          </cell>
          <cell r="FY1372">
            <v>0</v>
          </cell>
          <cell r="FZ1372">
            <v>0</v>
          </cell>
          <cell r="GA1372">
            <v>0</v>
          </cell>
          <cell r="GB1372">
            <v>0</v>
          </cell>
          <cell r="GC1372">
            <v>0</v>
          </cell>
          <cell r="GD1372">
            <v>0</v>
          </cell>
          <cell r="GE1372">
            <v>0</v>
          </cell>
          <cell r="GF1372">
            <v>0</v>
          </cell>
          <cell r="GG1372">
            <v>0</v>
          </cell>
          <cell r="GH1372">
            <v>0</v>
          </cell>
          <cell r="GI1372">
            <v>0</v>
          </cell>
          <cell r="GJ1372">
            <v>0</v>
          </cell>
          <cell r="GK1372">
            <v>0</v>
          </cell>
          <cell r="GL1372">
            <v>0</v>
          </cell>
          <cell r="GM1372">
            <v>0</v>
          </cell>
          <cell r="GN1372">
            <v>0</v>
          </cell>
          <cell r="GO1372">
            <v>0</v>
          </cell>
          <cell r="GP1372">
            <v>0</v>
          </cell>
          <cell r="GQ1372">
            <v>0</v>
          </cell>
          <cell r="GR1372">
            <v>0</v>
          </cell>
          <cell r="GS1372">
            <v>0</v>
          </cell>
          <cell r="GT1372">
            <v>0</v>
          </cell>
          <cell r="GU1372">
            <v>0</v>
          </cell>
          <cell r="GV1372">
            <v>0</v>
          </cell>
          <cell r="GW1372">
            <v>0</v>
          </cell>
          <cell r="GX1372">
            <v>0</v>
          </cell>
          <cell r="GY1372">
            <v>0</v>
          </cell>
          <cell r="GZ1372">
            <v>0</v>
          </cell>
          <cell r="HA1372">
            <v>0</v>
          </cell>
          <cell r="HB1372">
            <v>0</v>
          </cell>
          <cell r="HC1372">
            <v>0</v>
          </cell>
          <cell r="HD1372">
            <v>0</v>
          </cell>
          <cell r="HE1372">
            <v>0</v>
          </cell>
          <cell r="HF1372">
            <v>0</v>
          </cell>
          <cell r="HG1372">
            <v>0</v>
          </cell>
          <cell r="HH1372">
            <v>0</v>
          </cell>
          <cell r="HI1372">
            <v>0</v>
          </cell>
          <cell r="HJ1372">
            <v>0</v>
          </cell>
          <cell r="HK1372">
            <v>0</v>
          </cell>
          <cell r="HL1372">
            <v>0</v>
          </cell>
          <cell r="HM1372">
            <v>0</v>
          </cell>
          <cell r="HN1372">
            <v>0</v>
          </cell>
          <cell r="HO1372">
            <v>0</v>
          </cell>
          <cell r="HP1372">
            <v>0</v>
          </cell>
          <cell r="HQ1372">
            <v>0</v>
          </cell>
          <cell r="HR1372">
            <v>0</v>
          </cell>
          <cell r="HS1372">
            <v>0</v>
          </cell>
          <cell r="HT1372">
            <v>0</v>
          </cell>
          <cell r="HU1372">
            <v>0</v>
          </cell>
          <cell r="HV1372">
            <v>0</v>
          </cell>
          <cell r="HW1372">
            <v>0</v>
          </cell>
          <cell r="HX1372">
            <v>0</v>
          </cell>
          <cell r="HY1372">
            <v>0</v>
          </cell>
          <cell r="HZ1372">
            <v>0</v>
          </cell>
          <cell r="IA1372">
            <v>0</v>
          </cell>
          <cell r="IB1372">
            <v>0</v>
          </cell>
          <cell r="IC1372">
            <v>0</v>
          </cell>
          <cell r="ID1372">
            <v>0</v>
          </cell>
          <cell r="IE1372">
            <v>0</v>
          </cell>
          <cell r="IF1372">
            <v>0</v>
          </cell>
          <cell r="IG1372">
            <v>0</v>
          </cell>
          <cell r="IH1372">
            <v>0</v>
          </cell>
          <cell r="II1372">
            <v>0</v>
          </cell>
          <cell r="IJ1372">
            <v>0</v>
          </cell>
          <cell r="IK1372">
            <v>0</v>
          </cell>
          <cell r="IL1372">
            <v>0</v>
          </cell>
          <cell r="IM1372">
            <v>0</v>
          </cell>
          <cell r="IN1372">
            <v>0</v>
          </cell>
          <cell r="IO1372">
            <v>0</v>
          </cell>
          <cell r="IP1372">
            <v>0</v>
          </cell>
          <cell r="IQ1372">
            <v>0</v>
          </cell>
          <cell r="IR1372">
            <v>0</v>
          </cell>
          <cell r="IS1372">
            <v>0</v>
          </cell>
          <cell r="IT1372">
            <v>0</v>
          </cell>
          <cell r="IU1372">
            <v>0</v>
          </cell>
          <cell r="IV1372">
            <v>0</v>
          </cell>
          <cell r="IW1372">
            <v>0</v>
          </cell>
          <cell r="IX1372">
            <v>0</v>
          </cell>
          <cell r="IY1372">
            <v>0</v>
          </cell>
          <cell r="IZ1372">
            <v>0</v>
          </cell>
          <cell r="JA1372">
            <v>0</v>
          </cell>
          <cell r="JB1372">
            <v>0</v>
          </cell>
          <cell r="JC1372">
            <v>0</v>
          </cell>
          <cell r="JD1372">
            <v>0</v>
          </cell>
          <cell r="JE1372">
            <v>1.4399999999999409</v>
          </cell>
          <cell r="JF1372">
            <v>0</v>
          </cell>
          <cell r="JG1372">
            <v>0</v>
          </cell>
          <cell r="JH1372">
            <v>0</v>
          </cell>
          <cell r="JI1372">
            <v>0.59999999999999432</v>
          </cell>
          <cell r="JJ1372">
            <v>0.8399999999999892</v>
          </cell>
          <cell r="JK1372">
            <v>0</v>
          </cell>
          <cell r="JL1372">
            <v>0</v>
          </cell>
          <cell r="JM1372">
            <v>0</v>
          </cell>
          <cell r="JN1372">
            <v>0</v>
          </cell>
          <cell r="JO1372">
            <v>0</v>
          </cell>
          <cell r="JP1372">
            <v>0</v>
          </cell>
          <cell r="JQ1372">
            <v>0</v>
          </cell>
        </row>
        <row r="1373">
          <cell r="D1373" t="str">
            <v>NUC.PX.DJW._.PTC.Adv_Reactor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0</v>
          </cell>
          <cell r="DM1373">
            <v>0</v>
          </cell>
          <cell r="DN1373">
            <v>0</v>
          </cell>
          <cell r="DO1373">
            <v>0</v>
          </cell>
          <cell r="DP1373">
            <v>0</v>
          </cell>
          <cell r="DQ1373">
            <v>0</v>
          </cell>
          <cell r="DR1373">
            <v>0</v>
          </cell>
          <cell r="DS1373">
            <v>0</v>
          </cell>
          <cell r="DT1373">
            <v>0</v>
          </cell>
          <cell r="DU1373">
            <v>0</v>
          </cell>
          <cell r="DV1373">
            <v>0</v>
          </cell>
          <cell r="DW1373">
            <v>0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  <cell r="EJ1373">
            <v>0</v>
          </cell>
          <cell r="EK1373">
            <v>0</v>
          </cell>
          <cell r="EL1373">
            <v>0</v>
          </cell>
          <cell r="EM1373">
            <v>0</v>
          </cell>
          <cell r="EN1373">
            <v>0</v>
          </cell>
          <cell r="EO1373">
            <v>0</v>
          </cell>
          <cell r="EP1373">
            <v>0</v>
          </cell>
          <cell r="EQ1373">
            <v>0</v>
          </cell>
          <cell r="ER1373">
            <v>0</v>
          </cell>
          <cell r="ES1373">
            <v>0</v>
          </cell>
          <cell r="ET1373">
            <v>0</v>
          </cell>
          <cell r="EU1373">
            <v>0</v>
          </cell>
          <cell r="EV1373">
            <v>0</v>
          </cell>
          <cell r="EW1373">
            <v>0</v>
          </cell>
          <cell r="EX1373">
            <v>0</v>
          </cell>
          <cell r="EY1373">
            <v>0</v>
          </cell>
          <cell r="EZ1373">
            <v>0</v>
          </cell>
          <cell r="FA1373">
            <v>0</v>
          </cell>
          <cell r="FB1373">
            <v>0</v>
          </cell>
          <cell r="FC1373">
            <v>0</v>
          </cell>
          <cell r="FD1373">
            <v>0</v>
          </cell>
          <cell r="FE1373">
            <v>0</v>
          </cell>
          <cell r="FF1373">
            <v>0</v>
          </cell>
          <cell r="FG1373">
            <v>0</v>
          </cell>
          <cell r="FH1373">
            <v>0</v>
          </cell>
          <cell r="FI1373">
            <v>0</v>
          </cell>
          <cell r="FJ1373">
            <v>0</v>
          </cell>
          <cell r="FK1373">
            <v>0</v>
          </cell>
          <cell r="FL1373">
            <v>0</v>
          </cell>
          <cell r="FM1373">
            <v>0</v>
          </cell>
          <cell r="FN1373">
            <v>0</v>
          </cell>
          <cell r="FO1373">
            <v>0</v>
          </cell>
          <cell r="FP1373">
            <v>0</v>
          </cell>
          <cell r="FQ1373">
            <v>0</v>
          </cell>
          <cell r="FR1373">
            <v>0</v>
          </cell>
          <cell r="FS1373">
            <v>0</v>
          </cell>
          <cell r="FT1373">
            <v>0</v>
          </cell>
          <cell r="FU1373">
            <v>0</v>
          </cell>
          <cell r="FV1373">
            <v>0</v>
          </cell>
          <cell r="FW1373">
            <v>0</v>
          </cell>
          <cell r="FX1373">
            <v>0</v>
          </cell>
          <cell r="FY1373">
            <v>0</v>
          </cell>
          <cell r="FZ1373">
            <v>0</v>
          </cell>
          <cell r="GA1373">
            <v>0</v>
          </cell>
          <cell r="GB1373">
            <v>0</v>
          </cell>
          <cell r="GC1373">
            <v>0</v>
          </cell>
          <cell r="GD1373">
            <v>0</v>
          </cell>
          <cell r="GE1373">
            <v>0</v>
          </cell>
          <cell r="GF1373">
            <v>0</v>
          </cell>
          <cell r="GG1373">
            <v>0</v>
          </cell>
          <cell r="GH1373">
            <v>0</v>
          </cell>
          <cell r="GI1373">
            <v>0</v>
          </cell>
          <cell r="GJ1373">
            <v>0</v>
          </cell>
          <cell r="GK1373">
            <v>0</v>
          </cell>
          <cell r="GL1373">
            <v>0</v>
          </cell>
          <cell r="GM1373">
            <v>0</v>
          </cell>
          <cell r="GN1373">
            <v>0</v>
          </cell>
          <cell r="GO1373">
            <v>0</v>
          </cell>
          <cell r="GP1373">
            <v>0</v>
          </cell>
          <cell r="GQ1373">
            <v>0</v>
          </cell>
          <cell r="GR1373">
            <v>0</v>
          </cell>
          <cell r="GS1373">
            <v>0</v>
          </cell>
          <cell r="GT1373">
            <v>0</v>
          </cell>
          <cell r="GU1373">
            <v>0</v>
          </cell>
          <cell r="GV1373">
            <v>0</v>
          </cell>
          <cell r="GW1373">
            <v>0</v>
          </cell>
          <cell r="GX1373">
            <v>0</v>
          </cell>
          <cell r="GY1373">
            <v>0</v>
          </cell>
          <cell r="GZ1373">
            <v>0</v>
          </cell>
          <cell r="HA1373">
            <v>0</v>
          </cell>
          <cell r="HB1373">
            <v>0</v>
          </cell>
          <cell r="HC1373">
            <v>0</v>
          </cell>
          <cell r="HD1373">
            <v>0</v>
          </cell>
          <cell r="HE1373">
            <v>0</v>
          </cell>
          <cell r="HF1373">
            <v>0</v>
          </cell>
          <cell r="HG1373">
            <v>0</v>
          </cell>
          <cell r="HH1373">
            <v>0</v>
          </cell>
          <cell r="HI1373">
            <v>0</v>
          </cell>
          <cell r="HJ1373">
            <v>0</v>
          </cell>
          <cell r="HK1373">
            <v>0</v>
          </cell>
          <cell r="HL1373">
            <v>0</v>
          </cell>
          <cell r="HM1373">
            <v>0</v>
          </cell>
          <cell r="HN1373">
            <v>0</v>
          </cell>
          <cell r="HO1373">
            <v>0</v>
          </cell>
          <cell r="HP1373">
            <v>0</v>
          </cell>
          <cell r="HQ1373">
            <v>0</v>
          </cell>
          <cell r="HR1373">
            <v>0</v>
          </cell>
          <cell r="HS1373">
            <v>0</v>
          </cell>
          <cell r="HT1373">
            <v>0</v>
          </cell>
          <cell r="HU1373">
            <v>0</v>
          </cell>
          <cell r="HV1373">
            <v>0</v>
          </cell>
          <cell r="HW1373">
            <v>0</v>
          </cell>
          <cell r="HX1373">
            <v>0</v>
          </cell>
          <cell r="HY1373">
            <v>0</v>
          </cell>
          <cell r="HZ1373">
            <v>0</v>
          </cell>
          <cell r="IA1373">
            <v>0</v>
          </cell>
          <cell r="IB1373">
            <v>0</v>
          </cell>
          <cell r="IC1373">
            <v>0</v>
          </cell>
          <cell r="ID1373">
            <v>0</v>
          </cell>
          <cell r="IE1373">
            <v>0</v>
          </cell>
          <cell r="IF1373">
            <v>0</v>
          </cell>
          <cell r="IG1373">
            <v>0</v>
          </cell>
          <cell r="IH1373">
            <v>0</v>
          </cell>
          <cell r="II1373">
            <v>0</v>
          </cell>
          <cell r="IJ1373">
            <v>0</v>
          </cell>
          <cell r="IK1373">
            <v>0</v>
          </cell>
          <cell r="IL1373">
            <v>0</v>
          </cell>
          <cell r="IM1373">
            <v>0</v>
          </cell>
          <cell r="IN1373">
            <v>0</v>
          </cell>
          <cell r="IO1373">
            <v>0</v>
          </cell>
          <cell r="IP1373">
            <v>0</v>
          </cell>
          <cell r="IQ1373">
            <v>0</v>
          </cell>
          <cell r="IR1373">
            <v>0</v>
          </cell>
          <cell r="IS1373">
            <v>0</v>
          </cell>
          <cell r="IT1373">
            <v>0</v>
          </cell>
          <cell r="IU1373">
            <v>0</v>
          </cell>
          <cell r="IV1373">
            <v>0</v>
          </cell>
          <cell r="IW1373">
            <v>0</v>
          </cell>
          <cell r="IX1373">
            <v>0</v>
          </cell>
          <cell r="IY1373">
            <v>0</v>
          </cell>
          <cell r="IZ1373">
            <v>0</v>
          </cell>
          <cell r="JA1373">
            <v>0</v>
          </cell>
          <cell r="JB1373">
            <v>0</v>
          </cell>
          <cell r="JC1373">
            <v>0</v>
          </cell>
          <cell r="JD1373">
            <v>0</v>
          </cell>
          <cell r="JE1373">
            <v>1.3080000000001064</v>
          </cell>
          <cell r="JF1373">
            <v>0</v>
          </cell>
          <cell r="JG1373">
            <v>0</v>
          </cell>
          <cell r="JH1373">
            <v>0.12000000000001876</v>
          </cell>
          <cell r="JI1373">
            <v>0.58800000000000807</v>
          </cell>
          <cell r="JJ1373">
            <v>0.60000000000000853</v>
          </cell>
          <cell r="JK1373">
            <v>0</v>
          </cell>
          <cell r="JL1373">
            <v>0</v>
          </cell>
          <cell r="JM1373">
            <v>0</v>
          </cell>
          <cell r="JN1373">
            <v>0</v>
          </cell>
          <cell r="JO1373">
            <v>0</v>
          </cell>
          <cell r="JP1373">
            <v>0</v>
          </cell>
          <cell r="JQ1373">
            <v>0</v>
          </cell>
        </row>
        <row r="1374">
          <cell r="D1374" t="str">
            <v>NUC.PX.GOE._.PTC.Adv_Reactor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0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  <cell r="EJ1374">
            <v>0</v>
          </cell>
          <cell r="EK1374">
            <v>0</v>
          </cell>
          <cell r="EL1374">
            <v>0</v>
          </cell>
          <cell r="EM1374">
            <v>0</v>
          </cell>
          <cell r="EN1374">
            <v>0</v>
          </cell>
          <cell r="EO1374">
            <v>0</v>
          </cell>
          <cell r="EP1374">
            <v>0</v>
          </cell>
          <cell r="EQ1374">
            <v>0</v>
          </cell>
          <cell r="ER1374">
            <v>0</v>
          </cell>
          <cell r="ES1374">
            <v>0</v>
          </cell>
          <cell r="ET1374">
            <v>0</v>
          </cell>
          <cell r="EU1374">
            <v>0</v>
          </cell>
          <cell r="EV1374">
            <v>0</v>
          </cell>
          <cell r="EW1374">
            <v>0</v>
          </cell>
          <cell r="EX1374">
            <v>0</v>
          </cell>
          <cell r="EY1374">
            <v>0</v>
          </cell>
          <cell r="EZ1374">
            <v>0</v>
          </cell>
          <cell r="FA1374">
            <v>0</v>
          </cell>
          <cell r="FB1374">
            <v>0</v>
          </cell>
          <cell r="FC1374">
            <v>0</v>
          </cell>
          <cell r="FD1374">
            <v>0</v>
          </cell>
          <cell r="FE1374">
            <v>0</v>
          </cell>
          <cell r="FF1374">
            <v>0</v>
          </cell>
          <cell r="FG1374">
            <v>0</v>
          </cell>
          <cell r="FH1374">
            <v>0</v>
          </cell>
          <cell r="FI1374">
            <v>0</v>
          </cell>
          <cell r="FJ1374">
            <v>0</v>
          </cell>
          <cell r="FK1374">
            <v>0</v>
          </cell>
          <cell r="FL1374">
            <v>0</v>
          </cell>
          <cell r="FM1374">
            <v>0</v>
          </cell>
          <cell r="FN1374">
            <v>0</v>
          </cell>
          <cell r="FO1374">
            <v>0</v>
          </cell>
          <cell r="FP1374">
            <v>0</v>
          </cell>
          <cell r="FQ1374">
            <v>0</v>
          </cell>
          <cell r="FR1374">
            <v>0</v>
          </cell>
          <cell r="FS1374">
            <v>0</v>
          </cell>
          <cell r="FT1374">
            <v>0</v>
          </cell>
          <cell r="FU1374">
            <v>0</v>
          </cell>
          <cell r="FV1374">
            <v>0</v>
          </cell>
          <cell r="FW1374">
            <v>0</v>
          </cell>
          <cell r="FX1374">
            <v>0</v>
          </cell>
          <cell r="FY1374">
            <v>0</v>
          </cell>
          <cell r="FZ1374">
            <v>0</v>
          </cell>
          <cell r="GA1374">
            <v>0</v>
          </cell>
          <cell r="GB1374">
            <v>0</v>
          </cell>
          <cell r="GC1374">
            <v>0</v>
          </cell>
          <cell r="GD1374">
            <v>0</v>
          </cell>
          <cell r="GE1374">
            <v>0</v>
          </cell>
          <cell r="GF1374">
            <v>0</v>
          </cell>
          <cell r="GG1374">
            <v>0</v>
          </cell>
          <cell r="GH1374">
            <v>0</v>
          </cell>
          <cell r="GI1374">
            <v>0</v>
          </cell>
          <cell r="GJ1374">
            <v>0</v>
          </cell>
          <cell r="GK1374">
            <v>0</v>
          </cell>
          <cell r="GL1374">
            <v>0</v>
          </cell>
          <cell r="GM1374">
            <v>0</v>
          </cell>
          <cell r="GN1374">
            <v>0</v>
          </cell>
          <cell r="GO1374">
            <v>0</v>
          </cell>
          <cell r="GP1374">
            <v>0</v>
          </cell>
          <cell r="GQ1374">
            <v>0</v>
          </cell>
          <cell r="GR1374">
            <v>0</v>
          </cell>
          <cell r="GS1374">
            <v>0</v>
          </cell>
          <cell r="GT1374">
            <v>0</v>
          </cell>
          <cell r="GU1374">
            <v>0</v>
          </cell>
          <cell r="GV1374">
            <v>0</v>
          </cell>
          <cell r="GW1374">
            <v>0</v>
          </cell>
          <cell r="GX1374">
            <v>0</v>
          </cell>
          <cell r="GY1374">
            <v>0</v>
          </cell>
          <cell r="GZ1374">
            <v>0</v>
          </cell>
          <cell r="HA1374">
            <v>0</v>
          </cell>
          <cell r="HB1374">
            <v>0</v>
          </cell>
          <cell r="HC1374">
            <v>0</v>
          </cell>
          <cell r="HD1374">
            <v>0</v>
          </cell>
          <cell r="HE1374">
            <v>0</v>
          </cell>
          <cell r="HF1374">
            <v>0</v>
          </cell>
          <cell r="HG1374">
            <v>0</v>
          </cell>
          <cell r="HH1374">
            <v>0</v>
          </cell>
          <cell r="HI1374">
            <v>0</v>
          </cell>
          <cell r="HJ1374">
            <v>0</v>
          </cell>
          <cell r="HK1374">
            <v>0</v>
          </cell>
          <cell r="HL1374">
            <v>0</v>
          </cell>
          <cell r="HM1374">
            <v>0</v>
          </cell>
          <cell r="HN1374">
            <v>0</v>
          </cell>
          <cell r="HO1374">
            <v>0</v>
          </cell>
          <cell r="HP1374">
            <v>0</v>
          </cell>
          <cell r="HQ1374">
            <v>0</v>
          </cell>
          <cell r="HR1374">
            <v>0</v>
          </cell>
          <cell r="HS1374">
            <v>0</v>
          </cell>
          <cell r="HT1374">
            <v>0</v>
          </cell>
          <cell r="HU1374">
            <v>0</v>
          </cell>
          <cell r="HV1374">
            <v>0</v>
          </cell>
          <cell r="HW1374">
            <v>0</v>
          </cell>
          <cell r="HX1374">
            <v>0</v>
          </cell>
          <cell r="HY1374">
            <v>0</v>
          </cell>
          <cell r="HZ1374">
            <v>0</v>
          </cell>
          <cell r="IA1374">
            <v>0</v>
          </cell>
          <cell r="IB1374">
            <v>0</v>
          </cell>
          <cell r="IC1374">
            <v>0</v>
          </cell>
          <cell r="ID1374">
            <v>0</v>
          </cell>
          <cell r="IE1374">
            <v>0</v>
          </cell>
          <cell r="IF1374">
            <v>0</v>
          </cell>
          <cell r="IG1374">
            <v>0</v>
          </cell>
          <cell r="IH1374">
            <v>0</v>
          </cell>
          <cell r="II1374">
            <v>0</v>
          </cell>
          <cell r="IJ1374">
            <v>0</v>
          </cell>
          <cell r="IK1374">
            <v>0</v>
          </cell>
          <cell r="IL1374">
            <v>0</v>
          </cell>
          <cell r="IM1374">
            <v>0</v>
          </cell>
          <cell r="IN1374">
            <v>0</v>
          </cell>
          <cell r="IO1374">
            <v>0</v>
          </cell>
          <cell r="IP1374">
            <v>0</v>
          </cell>
          <cell r="IQ1374">
            <v>0</v>
          </cell>
          <cell r="IR1374">
            <v>0</v>
          </cell>
          <cell r="IS1374">
            <v>0</v>
          </cell>
          <cell r="IT1374">
            <v>0</v>
          </cell>
          <cell r="IU1374">
            <v>0</v>
          </cell>
          <cell r="IV1374">
            <v>0</v>
          </cell>
          <cell r="IW1374">
            <v>0</v>
          </cell>
          <cell r="IX1374">
            <v>0</v>
          </cell>
          <cell r="IY1374">
            <v>0</v>
          </cell>
          <cell r="IZ1374">
            <v>0</v>
          </cell>
          <cell r="JA1374">
            <v>0</v>
          </cell>
          <cell r="JB1374">
            <v>0</v>
          </cell>
          <cell r="JC1374">
            <v>0</v>
          </cell>
          <cell r="JD1374">
            <v>0</v>
          </cell>
          <cell r="JE1374">
            <v>0</v>
          </cell>
          <cell r="JF1374">
            <v>0</v>
          </cell>
          <cell r="JG1374">
            <v>0</v>
          </cell>
          <cell r="JH1374">
            <v>0</v>
          </cell>
          <cell r="JI1374">
            <v>0</v>
          </cell>
          <cell r="JJ1374">
            <v>0</v>
          </cell>
          <cell r="JK1374">
            <v>0</v>
          </cell>
          <cell r="JL1374">
            <v>0</v>
          </cell>
          <cell r="JM1374">
            <v>0</v>
          </cell>
          <cell r="JN1374">
            <v>0</v>
          </cell>
          <cell r="JO1374">
            <v>0</v>
          </cell>
          <cell r="JP1374">
            <v>0</v>
          </cell>
          <cell r="JQ1374">
            <v>0</v>
          </cell>
        </row>
        <row r="1375">
          <cell r="D1375" t="str">
            <v>NUC.PX.HTG._.PTC.Adv_Reactor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0</v>
          </cell>
          <cell r="DM1375">
            <v>0</v>
          </cell>
          <cell r="DN1375">
            <v>0</v>
          </cell>
          <cell r="DO1375">
            <v>0</v>
          </cell>
          <cell r="DP1375">
            <v>0</v>
          </cell>
          <cell r="DQ1375">
            <v>0</v>
          </cell>
          <cell r="DR1375">
            <v>0</v>
          </cell>
          <cell r="DS1375">
            <v>0</v>
          </cell>
          <cell r="DT1375">
            <v>0</v>
          </cell>
          <cell r="DU1375">
            <v>0</v>
          </cell>
          <cell r="DV1375">
            <v>0</v>
          </cell>
          <cell r="DW1375">
            <v>0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  <cell r="EJ1375">
            <v>0</v>
          </cell>
          <cell r="EK1375">
            <v>0</v>
          </cell>
          <cell r="EL1375">
            <v>0</v>
          </cell>
          <cell r="EM1375">
            <v>0</v>
          </cell>
          <cell r="EN1375">
            <v>0</v>
          </cell>
          <cell r="EO1375">
            <v>0</v>
          </cell>
          <cell r="EP1375">
            <v>0</v>
          </cell>
          <cell r="EQ1375">
            <v>0</v>
          </cell>
          <cell r="ER1375">
            <v>0</v>
          </cell>
          <cell r="ES1375">
            <v>0</v>
          </cell>
          <cell r="ET1375">
            <v>0</v>
          </cell>
          <cell r="EU1375">
            <v>0</v>
          </cell>
          <cell r="EV1375">
            <v>0</v>
          </cell>
          <cell r="EW1375">
            <v>0</v>
          </cell>
          <cell r="EX1375">
            <v>0</v>
          </cell>
          <cell r="EY1375">
            <v>0</v>
          </cell>
          <cell r="EZ1375">
            <v>0</v>
          </cell>
          <cell r="FA1375">
            <v>0</v>
          </cell>
          <cell r="FB1375">
            <v>0</v>
          </cell>
          <cell r="FC1375">
            <v>0</v>
          </cell>
          <cell r="FD1375">
            <v>0</v>
          </cell>
          <cell r="FE1375">
            <v>0</v>
          </cell>
          <cell r="FF1375">
            <v>0</v>
          </cell>
          <cell r="FG1375">
            <v>0</v>
          </cell>
          <cell r="FH1375">
            <v>0</v>
          </cell>
          <cell r="FI1375">
            <v>0</v>
          </cell>
          <cell r="FJ1375">
            <v>0</v>
          </cell>
          <cell r="FK1375">
            <v>0</v>
          </cell>
          <cell r="FL1375">
            <v>0</v>
          </cell>
          <cell r="FM1375">
            <v>0</v>
          </cell>
          <cell r="FN1375">
            <v>0</v>
          </cell>
          <cell r="FO1375">
            <v>0</v>
          </cell>
          <cell r="FP1375">
            <v>0</v>
          </cell>
          <cell r="FQ1375">
            <v>0</v>
          </cell>
          <cell r="FR1375">
            <v>0</v>
          </cell>
          <cell r="FS1375">
            <v>0</v>
          </cell>
          <cell r="FT1375">
            <v>0</v>
          </cell>
          <cell r="FU1375">
            <v>0</v>
          </cell>
          <cell r="FV1375">
            <v>0</v>
          </cell>
          <cell r="FW1375">
            <v>0</v>
          </cell>
          <cell r="FX1375">
            <v>0</v>
          </cell>
          <cell r="FY1375">
            <v>0</v>
          </cell>
          <cell r="FZ1375">
            <v>0</v>
          </cell>
          <cell r="GA1375">
            <v>0</v>
          </cell>
          <cell r="GB1375">
            <v>0</v>
          </cell>
          <cell r="GC1375">
            <v>0</v>
          </cell>
          <cell r="GD1375">
            <v>0</v>
          </cell>
          <cell r="GE1375">
            <v>0</v>
          </cell>
          <cell r="GF1375">
            <v>0</v>
          </cell>
          <cell r="GG1375">
            <v>0</v>
          </cell>
          <cell r="GH1375">
            <v>0</v>
          </cell>
          <cell r="GI1375">
            <v>0</v>
          </cell>
          <cell r="GJ1375">
            <v>0</v>
          </cell>
          <cell r="GK1375">
            <v>0</v>
          </cell>
          <cell r="GL1375">
            <v>0</v>
          </cell>
          <cell r="GM1375">
            <v>0</v>
          </cell>
          <cell r="GN1375">
            <v>0</v>
          </cell>
          <cell r="GO1375">
            <v>0</v>
          </cell>
          <cell r="GP1375">
            <v>0</v>
          </cell>
          <cell r="GQ1375">
            <v>0</v>
          </cell>
          <cell r="GR1375">
            <v>0</v>
          </cell>
          <cell r="GS1375">
            <v>0</v>
          </cell>
          <cell r="GT1375">
            <v>0</v>
          </cell>
          <cell r="GU1375">
            <v>0</v>
          </cell>
          <cell r="GV1375">
            <v>0</v>
          </cell>
          <cell r="GW1375">
            <v>0</v>
          </cell>
          <cell r="GX1375">
            <v>0</v>
          </cell>
          <cell r="GY1375">
            <v>0</v>
          </cell>
          <cell r="GZ1375">
            <v>0</v>
          </cell>
          <cell r="HA1375">
            <v>0</v>
          </cell>
          <cell r="HB1375">
            <v>0</v>
          </cell>
          <cell r="HC1375">
            <v>0</v>
          </cell>
          <cell r="HD1375">
            <v>0</v>
          </cell>
          <cell r="HE1375">
            <v>0</v>
          </cell>
          <cell r="HF1375">
            <v>0</v>
          </cell>
          <cell r="HG1375">
            <v>0</v>
          </cell>
          <cell r="HH1375">
            <v>0</v>
          </cell>
          <cell r="HI1375">
            <v>0</v>
          </cell>
          <cell r="HJ1375">
            <v>0</v>
          </cell>
          <cell r="HK1375">
            <v>0</v>
          </cell>
          <cell r="HL1375">
            <v>0</v>
          </cell>
          <cell r="HM1375">
            <v>0</v>
          </cell>
          <cell r="HN1375">
            <v>0</v>
          </cell>
          <cell r="HO1375">
            <v>0</v>
          </cell>
          <cell r="HP1375">
            <v>0</v>
          </cell>
          <cell r="HQ1375">
            <v>0</v>
          </cell>
          <cell r="HR1375">
            <v>0</v>
          </cell>
          <cell r="HS1375">
            <v>0</v>
          </cell>
          <cell r="HT1375">
            <v>0</v>
          </cell>
          <cell r="HU1375">
            <v>0</v>
          </cell>
          <cell r="HV1375">
            <v>0</v>
          </cell>
          <cell r="HW1375">
            <v>0</v>
          </cell>
          <cell r="HX1375">
            <v>0</v>
          </cell>
          <cell r="HY1375">
            <v>0</v>
          </cell>
          <cell r="HZ1375">
            <v>0</v>
          </cell>
          <cell r="IA1375">
            <v>0</v>
          </cell>
          <cell r="IB1375">
            <v>0</v>
          </cell>
          <cell r="IC1375">
            <v>0</v>
          </cell>
          <cell r="ID1375">
            <v>0</v>
          </cell>
          <cell r="IE1375">
            <v>0</v>
          </cell>
          <cell r="IF1375">
            <v>0</v>
          </cell>
          <cell r="IG1375">
            <v>0</v>
          </cell>
          <cell r="IH1375">
            <v>0</v>
          </cell>
          <cell r="II1375">
            <v>0</v>
          </cell>
          <cell r="IJ1375">
            <v>0</v>
          </cell>
          <cell r="IK1375">
            <v>0</v>
          </cell>
          <cell r="IL1375">
            <v>0</v>
          </cell>
          <cell r="IM1375">
            <v>0</v>
          </cell>
          <cell r="IN1375">
            <v>0</v>
          </cell>
          <cell r="IO1375">
            <v>0</v>
          </cell>
          <cell r="IP1375">
            <v>0</v>
          </cell>
          <cell r="IQ1375">
            <v>0</v>
          </cell>
          <cell r="IR1375">
            <v>0</v>
          </cell>
          <cell r="IS1375">
            <v>0</v>
          </cell>
          <cell r="IT1375">
            <v>0</v>
          </cell>
          <cell r="IU1375">
            <v>0</v>
          </cell>
          <cell r="IV1375">
            <v>0</v>
          </cell>
          <cell r="IW1375">
            <v>0</v>
          </cell>
          <cell r="IX1375">
            <v>0</v>
          </cell>
          <cell r="IY1375">
            <v>0</v>
          </cell>
          <cell r="IZ1375">
            <v>0</v>
          </cell>
          <cell r="JA1375">
            <v>0</v>
          </cell>
          <cell r="JB1375">
            <v>0</v>
          </cell>
          <cell r="JC1375">
            <v>0</v>
          </cell>
          <cell r="JD1375">
            <v>0</v>
          </cell>
          <cell r="JE1375">
            <v>0.58799999999996544</v>
          </cell>
          <cell r="JF1375">
            <v>0</v>
          </cell>
          <cell r="JG1375">
            <v>0</v>
          </cell>
          <cell r="JH1375">
            <v>0</v>
          </cell>
          <cell r="JI1375">
            <v>0.58799999999999386</v>
          </cell>
          <cell r="JJ1375">
            <v>0</v>
          </cell>
          <cell r="JK1375">
            <v>0</v>
          </cell>
          <cell r="JL1375">
            <v>0</v>
          </cell>
          <cell r="JM1375">
            <v>0</v>
          </cell>
          <cell r="JN1375">
            <v>0</v>
          </cell>
          <cell r="JO1375">
            <v>0</v>
          </cell>
          <cell r="JP1375">
            <v>0</v>
          </cell>
          <cell r="JQ1375">
            <v>0</v>
          </cell>
        </row>
        <row r="1376">
          <cell r="D1376" t="str">
            <v>NUC.PX.NUT._.PTC.Adv_Reactor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0</v>
          </cell>
          <cell r="DM1376">
            <v>0</v>
          </cell>
          <cell r="DN1376">
            <v>0</v>
          </cell>
          <cell r="DO1376">
            <v>0</v>
          </cell>
          <cell r="DP1376">
            <v>0</v>
          </cell>
          <cell r="DQ1376">
            <v>0</v>
          </cell>
          <cell r="DR1376">
            <v>0</v>
          </cell>
          <cell r="DS1376">
            <v>0</v>
          </cell>
          <cell r="DT1376">
            <v>0</v>
          </cell>
          <cell r="DU1376">
            <v>0</v>
          </cell>
          <cell r="DV1376">
            <v>0</v>
          </cell>
          <cell r="DW1376">
            <v>0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  <cell r="EJ1376">
            <v>0</v>
          </cell>
          <cell r="EK1376">
            <v>0</v>
          </cell>
          <cell r="EL1376">
            <v>0</v>
          </cell>
          <cell r="EM1376">
            <v>0</v>
          </cell>
          <cell r="EN1376">
            <v>0</v>
          </cell>
          <cell r="EO1376">
            <v>0</v>
          </cell>
          <cell r="EP1376">
            <v>0</v>
          </cell>
          <cell r="EQ1376">
            <v>0</v>
          </cell>
          <cell r="ER1376">
            <v>0</v>
          </cell>
          <cell r="ES1376">
            <v>0</v>
          </cell>
          <cell r="ET1376">
            <v>0</v>
          </cell>
          <cell r="EU1376">
            <v>0</v>
          </cell>
          <cell r="EV1376">
            <v>0</v>
          </cell>
          <cell r="EW1376">
            <v>0</v>
          </cell>
          <cell r="EX1376">
            <v>0</v>
          </cell>
          <cell r="EY1376">
            <v>0</v>
          </cell>
          <cell r="EZ1376">
            <v>0</v>
          </cell>
          <cell r="FA1376">
            <v>0</v>
          </cell>
          <cell r="FB1376">
            <v>0</v>
          </cell>
          <cell r="FC1376">
            <v>0</v>
          </cell>
          <cell r="FD1376">
            <v>0</v>
          </cell>
          <cell r="FE1376">
            <v>0</v>
          </cell>
          <cell r="FF1376">
            <v>0</v>
          </cell>
          <cell r="FG1376">
            <v>0</v>
          </cell>
          <cell r="FH1376">
            <v>0</v>
          </cell>
          <cell r="FI1376">
            <v>0</v>
          </cell>
          <cell r="FJ1376">
            <v>0</v>
          </cell>
          <cell r="FK1376">
            <v>0</v>
          </cell>
          <cell r="FL1376">
            <v>0</v>
          </cell>
          <cell r="FM1376">
            <v>0</v>
          </cell>
          <cell r="FN1376">
            <v>0</v>
          </cell>
          <cell r="FO1376">
            <v>0</v>
          </cell>
          <cell r="FP1376">
            <v>0</v>
          </cell>
          <cell r="FQ1376">
            <v>0</v>
          </cell>
          <cell r="FR1376">
            <v>0</v>
          </cell>
          <cell r="FS1376">
            <v>0</v>
          </cell>
          <cell r="FT1376">
            <v>0</v>
          </cell>
          <cell r="FU1376">
            <v>0</v>
          </cell>
          <cell r="FV1376">
            <v>0</v>
          </cell>
          <cell r="FW1376">
            <v>0</v>
          </cell>
          <cell r="FX1376">
            <v>0</v>
          </cell>
          <cell r="FY1376">
            <v>0</v>
          </cell>
          <cell r="FZ1376">
            <v>0</v>
          </cell>
          <cell r="GA1376">
            <v>0</v>
          </cell>
          <cell r="GB1376">
            <v>0</v>
          </cell>
          <cell r="GC1376">
            <v>0</v>
          </cell>
          <cell r="GD1376">
            <v>0</v>
          </cell>
          <cell r="GE1376">
            <v>0</v>
          </cell>
          <cell r="GF1376">
            <v>0</v>
          </cell>
          <cell r="GG1376">
            <v>0</v>
          </cell>
          <cell r="GH1376">
            <v>0</v>
          </cell>
          <cell r="GI1376">
            <v>0</v>
          </cell>
          <cell r="GJ1376">
            <v>0</v>
          </cell>
          <cell r="GK1376">
            <v>0</v>
          </cell>
          <cell r="GL1376">
            <v>0</v>
          </cell>
          <cell r="GM1376">
            <v>0</v>
          </cell>
          <cell r="GN1376">
            <v>0</v>
          </cell>
          <cell r="GO1376">
            <v>0</v>
          </cell>
          <cell r="GP1376">
            <v>0</v>
          </cell>
          <cell r="GQ1376">
            <v>0</v>
          </cell>
          <cell r="GR1376">
            <v>0</v>
          </cell>
          <cell r="GS1376">
            <v>0</v>
          </cell>
          <cell r="GT1376">
            <v>0</v>
          </cell>
          <cell r="GU1376">
            <v>0</v>
          </cell>
          <cell r="GV1376">
            <v>0</v>
          </cell>
          <cell r="GW1376">
            <v>0</v>
          </cell>
          <cell r="GX1376">
            <v>0</v>
          </cell>
          <cell r="GY1376">
            <v>0</v>
          </cell>
          <cell r="GZ1376">
            <v>0</v>
          </cell>
          <cell r="HA1376">
            <v>0</v>
          </cell>
          <cell r="HB1376">
            <v>0</v>
          </cell>
          <cell r="HC1376">
            <v>0</v>
          </cell>
          <cell r="HD1376">
            <v>0</v>
          </cell>
          <cell r="HE1376">
            <v>0</v>
          </cell>
          <cell r="HF1376">
            <v>0</v>
          </cell>
          <cell r="HG1376">
            <v>0</v>
          </cell>
          <cell r="HH1376">
            <v>0</v>
          </cell>
          <cell r="HI1376">
            <v>0</v>
          </cell>
          <cell r="HJ1376">
            <v>0</v>
          </cell>
          <cell r="HK1376">
            <v>0</v>
          </cell>
          <cell r="HL1376">
            <v>0</v>
          </cell>
          <cell r="HM1376">
            <v>0</v>
          </cell>
          <cell r="HN1376">
            <v>0</v>
          </cell>
          <cell r="HO1376">
            <v>0</v>
          </cell>
          <cell r="HP1376">
            <v>0</v>
          </cell>
          <cell r="HQ1376">
            <v>0</v>
          </cell>
          <cell r="HR1376">
            <v>0</v>
          </cell>
          <cell r="HS1376">
            <v>0</v>
          </cell>
          <cell r="HT1376">
            <v>0</v>
          </cell>
          <cell r="HU1376">
            <v>0</v>
          </cell>
          <cell r="HV1376">
            <v>0</v>
          </cell>
          <cell r="HW1376">
            <v>0</v>
          </cell>
          <cell r="HX1376">
            <v>0</v>
          </cell>
          <cell r="HY1376">
            <v>0</v>
          </cell>
          <cell r="HZ1376">
            <v>0</v>
          </cell>
          <cell r="IA1376">
            <v>0</v>
          </cell>
          <cell r="IB1376">
            <v>0</v>
          </cell>
          <cell r="IC1376">
            <v>0</v>
          </cell>
          <cell r="ID1376">
            <v>0</v>
          </cell>
          <cell r="IE1376">
            <v>0</v>
          </cell>
          <cell r="IF1376">
            <v>0</v>
          </cell>
          <cell r="IG1376">
            <v>0</v>
          </cell>
          <cell r="IH1376">
            <v>0</v>
          </cell>
          <cell r="II1376">
            <v>0</v>
          </cell>
          <cell r="IJ1376">
            <v>0</v>
          </cell>
          <cell r="IK1376">
            <v>0</v>
          </cell>
          <cell r="IL1376">
            <v>0</v>
          </cell>
          <cell r="IM1376">
            <v>0</v>
          </cell>
          <cell r="IN1376">
            <v>0</v>
          </cell>
          <cell r="IO1376">
            <v>0</v>
          </cell>
          <cell r="IP1376">
            <v>0</v>
          </cell>
          <cell r="IQ1376">
            <v>0</v>
          </cell>
          <cell r="IR1376">
            <v>0</v>
          </cell>
          <cell r="IS1376">
            <v>0</v>
          </cell>
          <cell r="IT1376">
            <v>0</v>
          </cell>
          <cell r="IU1376">
            <v>0</v>
          </cell>
          <cell r="IV1376">
            <v>0</v>
          </cell>
          <cell r="IW1376">
            <v>0</v>
          </cell>
          <cell r="IX1376">
            <v>0</v>
          </cell>
          <cell r="IY1376">
            <v>0</v>
          </cell>
          <cell r="IZ1376">
            <v>0</v>
          </cell>
          <cell r="JA1376">
            <v>0</v>
          </cell>
          <cell r="JB1376">
            <v>0</v>
          </cell>
          <cell r="JC1376">
            <v>0</v>
          </cell>
          <cell r="JD1376">
            <v>0</v>
          </cell>
          <cell r="JE1376">
            <v>0.63839037000002463</v>
          </cell>
          <cell r="JF1376">
            <v>0</v>
          </cell>
          <cell r="JG1376">
            <v>0</v>
          </cell>
          <cell r="JH1376">
            <v>0</v>
          </cell>
          <cell r="JI1376">
            <v>0.43294962999998177</v>
          </cell>
          <cell r="JJ1376">
            <v>0.20544073999998602</v>
          </cell>
          <cell r="JK1376">
            <v>0</v>
          </cell>
          <cell r="JL1376">
            <v>0</v>
          </cell>
          <cell r="JM1376">
            <v>0</v>
          </cell>
          <cell r="JN1376">
            <v>0</v>
          </cell>
          <cell r="JO1376">
            <v>0</v>
          </cell>
          <cell r="JP1376">
            <v>0</v>
          </cell>
          <cell r="JQ1376">
            <v>0</v>
          </cell>
        </row>
        <row r="1377">
          <cell r="D1377" t="str">
            <v>NUC.PX.UTS._.PTC.Adv_Reactor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0</v>
          </cell>
          <cell r="DM1377">
            <v>0</v>
          </cell>
          <cell r="DN1377">
            <v>0</v>
          </cell>
          <cell r="DO1377">
            <v>0</v>
          </cell>
          <cell r="DP1377">
            <v>0</v>
          </cell>
          <cell r="DQ1377">
            <v>0</v>
          </cell>
          <cell r="DR1377">
            <v>0</v>
          </cell>
          <cell r="DS1377">
            <v>0</v>
          </cell>
          <cell r="DT1377">
            <v>0</v>
          </cell>
          <cell r="DU1377">
            <v>0</v>
          </cell>
          <cell r="DV1377">
            <v>0</v>
          </cell>
          <cell r="DW1377">
            <v>0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  <cell r="EE1377">
            <v>0.10800000000006094</v>
          </cell>
          <cell r="EF1377">
            <v>0</v>
          </cell>
          <cell r="EG1377">
            <v>0.1080000000000183</v>
          </cell>
          <cell r="EH1377">
            <v>0</v>
          </cell>
          <cell r="EI1377">
            <v>0</v>
          </cell>
          <cell r="EJ1377">
            <v>0</v>
          </cell>
          <cell r="EK1377">
            <v>0</v>
          </cell>
          <cell r="EL1377">
            <v>0</v>
          </cell>
          <cell r="EM1377">
            <v>0</v>
          </cell>
          <cell r="EN1377">
            <v>0</v>
          </cell>
          <cell r="EO1377">
            <v>0</v>
          </cell>
          <cell r="EP1377">
            <v>0</v>
          </cell>
          <cell r="EQ1377">
            <v>0</v>
          </cell>
          <cell r="ER1377">
            <v>0</v>
          </cell>
          <cell r="ES1377">
            <v>0</v>
          </cell>
          <cell r="ET1377">
            <v>0</v>
          </cell>
          <cell r="EU1377">
            <v>0</v>
          </cell>
          <cell r="EV1377">
            <v>0</v>
          </cell>
          <cell r="EW1377">
            <v>0</v>
          </cell>
          <cell r="EX1377">
            <v>0</v>
          </cell>
          <cell r="EY1377">
            <v>0</v>
          </cell>
          <cell r="EZ1377">
            <v>0</v>
          </cell>
          <cell r="FA1377">
            <v>0</v>
          </cell>
          <cell r="FB1377">
            <v>0</v>
          </cell>
          <cell r="FC1377">
            <v>0</v>
          </cell>
          <cell r="FD1377">
            <v>0</v>
          </cell>
          <cell r="FE1377">
            <v>0</v>
          </cell>
          <cell r="FF1377">
            <v>0</v>
          </cell>
          <cell r="FG1377">
            <v>0</v>
          </cell>
          <cell r="FH1377">
            <v>0</v>
          </cell>
          <cell r="FI1377">
            <v>0</v>
          </cell>
          <cell r="FJ1377">
            <v>0</v>
          </cell>
          <cell r="FK1377">
            <v>0</v>
          </cell>
          <cell r="FL1377">
            <v>0</v>
          </cell>
          <cell r="FM1377">
            <v>0</v>
          </cell>
          <cell r="FN1377">
            <v>0</v>
          </cell>
          <cell r="FO1377">
            <v>0</v>
          </cell>
          <cell r="FP1377">
            <v>0</v>
          </cell>
          <cell r="FQ1377">
            <v>0</v>
          </cell>
          <cell r="FR1377">
            <v>0</v>
          </cell>
          <cell r="FS1377">
            <v>0</v>
          </cell>
          <cell r="FT1377">
            <v>0</v>
          </cell>
          <cell r="FU1377">
            <v>0</v>
          </cell>
          <cell r="FV1377">
            <v>0</v>
          </cell>
          <cell r="FW1377">
            <v>0</v>
          </cell>
          <cell r="FX1377">
            <v>0</v>
          </cell>
          <cell r="FY1377">
            <v>0</v>
          </cell>
          <cell r="FZ1377">
            <v>0</v>
          </cell>
          <cell r="GA1377">
            <v>0</v>
          </cell>
          <cell r="GB1377">
            <v>0</v>
          </cell>
          <cell r="GC1377">
            <v>0</v>
          </cell>
          <cell r="GD1377">
            <v>0</v>
          </cell>
          <cell r="GE1377">
            <v>0</v>
          </cell>
          <cell r="GF1377">
            <v>0</v>
          </cell>
          <cell r="GG1377">
            <v>0</v>
          </cell>
          <cell r="GH1377">
            <v>0</v>
          </cell>
          <cell r="GI1377">
            <v>0</v>
          </cell>
          <cell r="GJ1377">
            <v>0</v>
          </cell>
          <cell r="GK1377">
            <v>0</v>
          </cell>
          <cell r="GL1377">
            <v>0</v>
          </cell>
          <cell r="GM1377">
            <v>0</v>
          </cell>
          <cell r="GN1377">
            <v>0</v>
          </cell>
          <cell r="GO1377">
            <v>0</v>
          </cell>
          <cell r="GP1377">
            <v>0</v>
          </cell>
          <cell r="GQ1377">
            <v>0</v>
          </cell>
          <cell r="GR1377">
            <v>0</v>
          </cell>
          <cell r="GS1377">
            <v>0</v>
          </cell>
          <cell r="GT1377">
            <v>0</v>
          </cell>
          <cell r="GU1377">
            <v>0</v>
          </cell>
          <cell r="GV1377">
            <v>0</v>
          </cell>
          <cell r="GW1377">
            <v>0</v>
          </cell>
          <cell r="GX1377">
            <v>0</v>
          </cell>
          <cell r="GY1377">
            <v>0</v>
          </cell>
          <cell r="GZ1377">
            <v>0</v>
          </cell>
          <cell r="HA1377">
            <v>0</v>
          </cell>
          <cell r="HB1377">
            <v>0</v>
          </cell>
          <cell r="HC1377">
            <v>0</v>
          </cell>
          <cell r="HD1377">
            <v>0</v>
          </cell>
          <cell r="HE1377">
            <v>0</v>
          </cell>
          <cell r="HF1377">
            <v>0</v>
          </cell>
          <cell r="HG1377">
            <v>0</v>
          </cell>
          <cell r="HH1377">
            <v>0</v>
          </cell>
          <cell r="HI1377">
            <v>0</v>
          </cell>
          <cell r="HJ1377">
            <v>0</v>
          </cell>
          <cell r="HK1377">
            <v>0</v>
          </cell>
          <cell r="HL1377">
            <v>0</v>
          </cell>
          <cell r="HM1377">
            <v>0</v>
          </cell>
          <cell r="HN1377">
            <v>0</v>
          </cell>
          <cell r="HO1377">
            <v>0</v>
          </cell>
          <cell r="HP1377">
            <v>0</v>
          </cell>
          <cell r="HQ1377">
            <v>0</v>
          </cell>
          <cell r="HR1377">
            <v>0</v>
          </cell>
          <cell r="HS1377">
            <v>0</v>
          </cell>
          <cell r="HT1377">
            <v>0</v>
          </cell>
          <cell r="HU1377">
            <v>0</v>
          </cell>
          <cell r="HV1377">
            <v>0</v>
          </cell>
          <cell r="HW1377">
            <v>0</v>
          </cell>
          <cell r="HX1377">
            <v>0</v>
          </cell>
          <cell r="HY1377">
            <v>0</v>
          </cell>
          <cell r="HZ1377">
            <v>0</v>
          </cell>
          <cell r="IA1377">
            <v>0</v>
          </cell>
          <cell r="IB1377">
            <v>0</v>
          </cell>
          <cell r="IC1377">
            <v>0</v>
          </cell>
          <cell r="ID1377">
            <v>0</v>
          </cell>
          <cell r="IE1377">
            <v>0</v>
          </cell>
          <cell r="IF1377">
            <v>0</v>
          </cell>
          <cell r="IG1377">
            <v>0</v>
          </cell>
          <cell r="IH1377">
            <v>0</v>
          </cell>
          <cell r="II1377">
            <v>0</v>
          </cell>
          <cell r="IJ1377">
            <v>0</v>
          </cell>
          <cell r="IK1377">
            <v>0</v>
          </cell>
          <cell r="IL1377">
            <v>0</v>
          </cell>
          <cell r="IM1377">
            <v>0</v>
          </cell>
          <cell r="IN1377">
            <v>0</v>
          </cell>
          <cell r="IO1377">
            <v>0</v>
          </cell>
          <cell r="IP1377">
            <v>0</v>
          </cell>
          <cell r="IQ1377">
            <v>0</v>
          </cell>
          <cell r="IR1377">
            <v>0</v>
          </cell>
          <cell r="IS1377">
            <v>0</v>
          </cell>
          <cell r="IT1377">
            <v>0</v>
          </cell>
          <cell r="IU1377">
            <v>0</v>
          </cell>
          <cell r="IV1377">
            <v>0</v>
          </cell>
          <cell r="IW1377">
            <v>0</v>
          </cell>
          <cell r="IX1377">
            <v>0</v>
          </cell>
          <cell r="IY1377">
            <v>0</v>
          </cell>
          <cell r="IZ1377">
            <v>0</v>
          </cell>
          <cell r="JA1377">
            <v>0</v>
          </cell>
          <cell r="JB1377">
            <v>0</v>
          </cell>
          <cell r="JC1377">
            <v>0</v>
          </cell>
          <cell r="JD1377">
            <v>0</v>
          </cell>
          <cell r="JE1377">
            <v>0.82799999999997453</v>
          </cell>
          <cell r="JF1377">
            <v>0</v>
          </cell>
          <cell r="JG1377">
            <v>0</v>
          </cell>
          <cell r="JH1377">
            <v>0</v>
          </cell>
          <cell r="JI1377">
            <v>0.82800000000000296</v>
          </cell>
          <cell r="JJ1377">
            <v>0</v>
          </cell>
          <cell r="JK1377">
            <v>0</v>
          </cell>
          <cell r="JL1377">
            <v>0</v>
          </cell>
          <cell r="JM1377">
            <v>0</v>
          </cell>
          <cell r="JN1377">
            <v>0</v>
          </cell>
          <cell r="JO1377">
            <v>0</v>
          </cell>
          <cell r="JP1377">
            <v>0</v>
          </cell>
          <cell r="JQ1377">
            <v>0</v>
          </cell>
        </row>
        <row r="1378">
          <cell r="D1378" t="str">
            <v>NUC.PX.WYE._.PTC.Adv_Reactor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0</v>
          </cell>
          <cell r="DM1378">
            <v>0</v>
          </cell>
          <cell r="DN1378">
            <v>0</v>
          </cell>
          <cell r="DO1378">
            <v>0</v>
          </cell>
          <cell r="DP1378">
            <v>0</v>
          </cell>
          <cell r="DQ1378">
            <v>0</v>
          </cell>
          <cell r="DR1378">
            <v>0</v>
          </cell>
          <cell r="DS1378">
            <v>0</v>
          </cell>
          <cell r="DT1378">
            <v>0</v>
          </cell>
          <cell r="DU1378">
            <v>0</v>
          </cell>
          <cell r="DV1378">
            <v>0</v>
          </cell>
          <cell r="DW1378">
            <v>0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  <cell r="EJ1378">
            <v>0</v>
          </cell>
          <cell r="EK1378">
            <v>0</v>
          </cell>
          <cell r="EL1378">
            <v>0</v>
          </cell>
          <cell r="EM1378">
            <v>0</v>
          </cell>
          <cell r="EN1378">
            <v>0</v>
          </cell>
          <cell r="EO1378">
            <v>0</v>
          </cell>
          <cell r="EP1378">
            <v>0</v>
          </cell>
          <cell r="EQ1378">
            <v>0</v>
          </cell>
          <cell r="ER1378">
            <v>0</v>
          </cell>
          <cell r="ES1378">
            <v>0</v>
          </cell>
          <cell r="ET1378">
            <v>0</v>
          </cell>
          <cell r="EU1378">
            <v>0</v>
          </cell>
          <cell r="EV1378">
            <v>0</v>
          </cell>
          <cell r="EW1378">
            <v>0</v>
          </cell>
          <cell r="EX1378">
            <v>0</v>
          </cell>
          <cell r="EY1378">
            <v>0</v>
          </cell>
          <cell r="EZ1378">
            <v>0</v>
          </cell>
          <cell r="FA1378">
            <v>0</v>
          </cell>
          <cell r="FB1378">
            <v>0</v>
          </cell>
          <cell r="FC1378">
            <v>0</v>
          </cell>
          <cell r="FD1378">
            <v>0</v>
          </cell>
          <cell r="FE1378">
            <v>0</v>
          </cell>
          <cell r="FF1378">
            <v>0</v>
          </cell>
          <cell r="FG1378">
            <v>0</v>
          </cell>
          <cell r="FH1378">
            <v>0</v>
          </cell>
          <cell r="FI1378">
            <v>0</v>
          </cell>
          <cell r="FJ1378">
            <v>0</v>
          </cell>
          <cell r="FK1378">
            <v>0</v>
          </cell>
          <cell r="FL1378">
            <v>0</v>
          </cell>
          <cell r="FM1378">
            <v>0</v>
          </cell>
          <cell r="FN1378">
            <v>0</v>
          </cell>
          <cell r="FO1378">
            <v>0</v>
          </cell>
          <cell r="FP1378">
            <v>0</v>
          </cell>
          <cell r="FQ1378">
            <v>0</v>
          </cell>
          <cell r="FR1378">
            <v>0</v>
          </cell>
          <cell r="FS1378">
            <v>0</v>
          </cell>
          <cell r="FT1378">
            <v>0</v>
          </cell>
          <cell r="FU1378">
            <v>0</v>
          </cell>
          <cell r="FV1378">
            <v>0</v>
          </cell>
          <cell r="FW1378">
            <v>0</v>
          </cell>
          <cell r="FX1378">
            <v>0</v>
          </cell>
          <cell r="FY1378">
            <v>0</v>
          </cell>
          <cell r="FZ1378">
            <v>0</v>
          </cell>
          <cell r="GA1378">
            <v>0</v>
          </cell>
          <cell r="GB1378">
            <v>0</v>
          </cell>
          <cell r="GC1378">
            <v>0</v>
          </cell>
          <cell r="GD1378">
            <v>0</v>
          </cell>
          <cell r="GE1378">
            <v>0</v>
          </cell>
          <cell r="GF1378">
            <v>0</v>
          </cell>
          <cell r="GG1378">
            <v>0</v>
          </cell>
          <cell r="GH1378">
            <v>0</v>
          </cell>
          <cell r="GI1378">
            <v>0</v>
          </cell>
          <cell r="GJ1378">
            <v>0</v>
          </cell>
          <cell r="GK1378">
            <v>0</v>
          </cell>
          <cell r="GL1378">
            <v>0</v>
          </cell>
          <cell r="GM1378">
            <v>0</v>
          </cell>
          <cell r="GN1378">
            <v>0</v>
          </cell>
          <cell r="GO1378">
            <v>0</v>
          </cell>
          <cell r="GP1378">
            <v>0</v>
          </cell>
          <cell r="GQ1378">
            <v>0</v>
          </cell>
          <cell r="GR1378">
            <v>0</v>
          </cell>
          <cell r="GS1378">
            <v>0</v>
          </cell>
          <cell r="GT1378">
            <v>0</v>
          </cell>
          <cell r="GU1378">
            <v>0</v>
          </cell>
          <cell r="GV1378">
            <v>0</v>
          </cell>
          <cell r="GW1378">
            <v>0</v>
          </cell>
          <cell r="GX1378">
            <v>0</v>
          </cell>
          <cell r="GY1378">
            <v>0</v>
          </cell>
          <cell r="GZ1378">
            <v>0</v>
          </cell>
          <cell r="HA1378">
            <v>0</v>
          </cell>
          <cell r="HB1378">
            <v>0</v>
          </cell>
          <cell r="HC1378">
            <v>0</v>
          </cell>
          <cell r="HD1378">
            <v>0</v>
          </cell>
          <cell r="HE1378">
            <v>0</v>
          </cell>
          <cell r="HF1378">
            <v>0</v>
          </cell>
          <cell r="HG1378">
            <v>0</v>
          </cell>
          <cell r="HH1378">
            <v>0</v>
          </cell>
          <cell r="HI1378">
            <v>0</v>
          </cell>
          <cell r="HJ1378">
            <v>0</v>
          </cell>
          <cell r="HK1378">
            <v>0</v>
          </cell>
          <cell r="HL1378">
            <v>0</v>
          </cell>
          <cell r="HM1378">
            <v>0</v>
          </cell>
          <cell r="HN1378">
            <v>0</v>
          </cell>
          <cell r="HO1378">
            <v>0</v>
          </cell>
          <cell r="HP1378">
            <v>0</v>
          </cell>
          <cell r="HQ1378">
            <v>0</v>
          </cell>
          <cell r="HR1378">
            <v>0</v>
          </cell>
          <cell r="HS1378">
            <v>0</v>
          </cell>
          <cell r="HT1378">
            <v>0</v>
          </cell>
          <cell r="HU1378">
            <v>0</v>
          </cell>
          <cell r="HV1378">
            <v>0</v>
          </cell>
          <cell r="HW1378">
            <v>0</v>
          </cell>
          <cell r="HX1378">
            <v>0</v>
          </cell>
          <cell r="HY1378">
            <v>0</v>
          </cell>
          <cell r="HZ1378">
            <v>0</v>
          </cell>
          <cell r="IA1378">
            <v>0</v>
          </cell>
          <cell r="IB1378">
            <v>0</v>
          </cell>
          <cell r="IC1378">
            <v>0</v>
          </cell>
          <cell r="ID1378">
            <v>0</v>
          </cell>
          <cell r="IE1378">
            <v>0</v>
          </cell>
          <cell r="IF1378">
            <v>0</v>
          </cell>
          <cell r="IG1378">
            <v>0</v>
          </cell>
          <cell r="IH1378">
            <v>0</v>
          </cell>
          <cell r="II1378">
            <v>0</v>
          </cell>
          <cell r="IJ1378">
            <v>0</v>
          </cell>
          <cell r="IK1378">
            <v>0</v>
          </cell>
          <cell r="IL1378">
            <v>0</v>
          </cell>
          <cell r="IM1378">
            <v>0</v>
          </cell>
          <cell r="IN1378">
            <v>0</v>
          </cell>
          <cell r="IO1378">
            <v>0</v>
          </cell>
          <cell r="IP1378">
            <v>0</v>
          </cell>
          <cell r="IQ1378">
            <v>0</v>
          </cell>
          <cell r="IR1378">
            <v>0</v>
          </cell>
          <cell r="IS1378">
            <v>0</v>
          </cell>
          <cell r="IT1378">
            <v>0</v>
          </cell>
          <cell r="IU1378">
            <v>0</v>
          </cell>
          <cell r="IV1378">
            <v>0</v>
          </cell>
          <cell r="IW1378">
            <v>0</v>
          </cell>
          <cell r="IX1378">
            <v>0</v>
          </cell>
          <cell r="IY1378">
            <v>0</v>
          </cell>
          <cell r="IZ1378">
            <v>0</v>
          </cell>
          <cell r="JA1378">
            <v>0</v>
          </cell>
          <cell r="JB1378">
            <v>0</v>
          </cell>
          <cell r="JC1378">
            <v>0</v>
          </cell>
          <cell r="JD1378">
            <v>0</v>
          </cell>
          <cell r="JE1378">
            <v>0.64491263000002164</v>
          </cell>
          <cell r="JF1378">
            <v>0</v>
          </cell>
          <cell r="JG1378">
            <v>0</v>
          </cell>
          <cell r="JH1378">
            <v>0.11999999999999034</v>
          </cell>
          <cell r="JI1378">
            <v>0.10800000000000409</v>
          </cell>
          <cell r="JJ1378">
            <v>0.41691262999999879</v>
          </cell>
          <cell r="JK1378">
            <v>0</v>
          </cell>
          <cell r="JL1378">
            <v>0</v>
          </cell>
          <cell r="JM1378">
            <v>0</v>
          </cell>
          <cell r="JN1378">
            <v>0</v>
          </cell>
          <cell r="JO1378">
            <v>0</v>
          </cell>
          <cell r="JP1378">
            <v>0</v>
          </cell>
          <cell r="JQ1378">
            <v>0</v>
          </cell>
        </row>
        <row r="1379">
          <cell r="D1379" t="str">
            <v>NUC.PX.BOR._.PTC.Adv_Reactor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0</v>
          </cell>
          <cell r="DM1379">
            <v>0</v>
          </cell>
          <cell r="DN1379">
            <v>0</v>
          </cell>
          <cell r="DO1379">
            <v>0</v>
          </cell>
          <cell r="DP1379">
            <v>0</v>
          </cell>
          <cell r="DQ1379">
            <v>0</v>
          </cell>
          <cell r="DR1379">
            <v>0</v>
          </cell>
          <cell r="DS1379">
            <v>0</v>
          </cell>
          <cell r="DT1379">
            <v>0</v>
          </cell>
          <cell r="DU1379">
            <v>0</v>
          </cell>
          <cell r="DV1379">
            <v>0</v>
          </cell>
          <cell r="DW1379">
            <v>0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  <cell r="EJ1379">
            <v>0</v>
          </cell>
          <cell r="EK1379">
            <v>0</v>
          </cell>
          <cell r="EL1379">
            <v>0</v>
          </cell>
          <cell r="EM1379">
            <v>0</v>
          </cell>
          <cell r="EN1379">
            <v>0</v>
          </cell>
          <cell r="EO1379">
            <v>0</v>
          </cell>
          <cell r="EP1379">
            <v>0</v>
          </cell>
          <cell r="EQ1379">
            <v>0</v>
          </cell>
          <cell r="ER1379">
            <v>0</v>
          </cell>
          <cell r="ES1379">
            <v>0</v>
          </cell>
          <cell r="ET1379">
            <v>0</v>
          </cell>
          <cell r="EU1379">
            <v>0</v>
          </cell>
          <cell r="EV1379">
            <v>0</v>
          </cell>
          <cell r="EW1379">
            <v>0</v>
          </cell>
          <cell r="EX1379">
            <v>0</v>
          </cell>
          <cell r="EY1379">
            <v>0</v>
          </cell>
          <cell r="EZ1379">
            <v>0</v>
          </cell>
          <cell r="FA1379">
            <v>0</v>
          </cell>
          <cell r="FB1379">
            <v>0</v>
          </cell>
          <cell r="FC1379">
            <v>0</v>
          </cell>
          <cell r="FD1379">
            <v>0</v>
          </cell>
          <cell r="FE1379">
            <v>0</v>
          </cell>
          <cell r="FF1379">
            <v>0</v>
          </cell>
          <cell r="FG1379">
            <v>0</v>
          </cell>
          <cell r="FH1379">
            <v>0</v>
          </cell>
          <cell r="FI1379">
            <v>0</v>
          </cell>
          <cell r="FJ1379">
            <v>0</v>
          </cell>
          <cell r="FK1379">
            <v>0</v>
          </cell>
          <cell r="FL1379">
            <v>0</v>
          </cell>
          <cell r="FM1379">
            <v>0</v>
          </cell>
          <cell r="FN1379">
            <v>0</v>
          </cell>
          <cell r="FO1379">
            <v>0</v>
          </cell>
          <cell r="FP1379">
            <v>0</v>
          </cell>
          <cell r="FQ1379">
            <v>0</v>
          </cell>
          <cell r="FR1379">
            <v>0</v>
          </cell>
          <cell r="FS1379">
            <v>0</v>
          </cell>
          <cell r="FT1379">
            <v>0</v>
          </cell>
          <cell r="FU1379">
            <v>0</v>
          </cell>
          <cell r="FV1379">
            <v>0</v>
          </cell>
          <cell r="FW1379">
            <v>0</v>
          </cell>
          <cell r="FX1379">
            <v>0</v>
          </cell>
          <cell r="FY1379">
            <v>0</v>
          </cell>
          <cell r="FZ1379">
            <v>0</v>
          </cell>
          <cell r="GA1379">
            <v>0</v>
          </cell>
          <cell r="GB1379">
            <v>0</v>
          </cell>
          <cell r="GC1379">
            <v>0</v>
          </cell>
          <cell r="GD1379">
            <v>0</v>
          </cell>
          <cell r="GE1379">
            <v>0</v>
          </cell>
          <cell r="GF1379">
            <v>0</v>
          </cell>
          <cell r="GG1379">
            <v>0</v>
          </cell>
          <cell r="GH1379">
            <v>0</v>
          </cell>
          <cell r="GI1379">
            <v>0</v>
          </cell>
          <cell r="GJ1379">
            <v>0</v>
          </cell>
          <cell r="GK1379">
            <v>0</v>
          </cell>
          <cell r="GL1379">
            <v>0</v>
          </cell>
          <cell r="GM1379">
            <v>0</v>
          </cell>
          <cell r="GN1379">
            <v>0</v>
          </cell>
          <cell r="GO1379">
            <v>0</v>
          </cell>
          <cell r="GP1379">
            <v>0</v>
          </cell>
          <cell r="GQ1379">
            <v>0</v>
          </cell>
          <cell r="GR1379">
            <v>0</v>
          </cell>
          <cell r="GS1379">
            <v>0</v>
          </cell>
          <cell r="GT1379">
            <v>0</v>
          </cell>
          <cell r="GU1379">
            <v>0</v>
          </cell>
          <cell r="GV1379">
            <v>0</v>
          </cell>
          <cell r="GW1379">
            <v>0</v>
          </cell>
          <cell r="GX1379">
            <v>0</v>
          </cell>
          <cell r="GY1379">
            <v>0</v>
          </cell>
          <cell r="GZ1379">
            <v>0</v>
          </cell>
          <cell r="HA1379">
            <v>0</v>
          </cell>
          <cell r="HB1379">
            <v>0</v>
          </cell>
          <cell r="HC1379">
            <v>0</v>
          </cell>
          <cell r="HD1379">
            <v>0</v>
          </cell>
          <cell r="HE1379">
            <v>0</v>
          </cell>
          <cell r="HF1379">
            <v>0</v>
          </cell>
          <cell r="HG1379">
            <v>0</v>
          </cell>
          <cell r="HH1379">
            <v>0</v>
          </cell>
          <cell r="HI1379">
            <v>0</v>
          </cell>
          <cell r="HJ1379">
            <v>0</v>
          </cell>
          <cell r="HK1379">
            <v>0</v>
          </cell>
          <cell r="HL1379">
            <v>0</v>
          </cell>
          <cell r="HM1379">
            <v>0</v>
          </cell>
          <cell r="HN1379">
            <v>0</v>
          </cell>
          <cell r="HO1379">
            <v>0</v>
          </cell>
          <cell r="HP1379">
            <v>0</v>
          </cell>
          <cell r="HQ1379">
            <v>0</v>
          </cell>
          <cell r="HR1379">
            <v>0</v>
          </cell>
          <cell r="HS1379">
            <v>0</v>
          </cell>
          <cell r="HT1379">
            <v>0</v>
          </cell>
          <cell r="HU1379">
            <v>0</v>
          </cell>
          <cell r="HV1379">
            <v>0</v>
          </cell>
          <cell r="HW1379">
            <v>0</v>
          </cell>
          <cell r="HX1379">
            <v>0</v>
          </cell>
          <cell r="HY1379">
            <v>0</v>
          </cell>
          <cell r="HZ1379">
            <v>0</v>
          </cell>
          <cell r="IA1379">
            <v>0</v>
          </cell>
          <cell r="IB1379">
            <v>0</v>
          </cell>
          <cell r="IC1379">
            <v>0</v>
          </cell>
          <cell r="ID1379">
            <v>0</v>
          </cell>
          <cell r="IE1379">
            <v>0</v>
          </cell>
          <cell r="IF1379">
            <v>0</v>
          </cell>
          <cell r="IG1379">
            <v>0</v>
          </cell>
          <cell r="IH1379">
            <v>0</v>
          </cell>
          <cell r="II1379">
            <v>0</v>
          </cell>
          <cell r="IJ1379">
            <v>0</v>
          </cell>
          <cell r="IK1379">
            <v>0</v>
          </cell>
          <cell r="IL1379">
            <v>0</v>
          </cell>
          <cell r="IM1379">
            <v>0</v>
          </cell>
          <cell r="IN1379">
            <v>0</v>
          </cell>
          <cell r="IO1379">
            <v>0</v>
          </cell>
          <cell r="IP1379">
            <v>0</v>
          </cell>
          <cell r="IQ1379">
            <v>0</v>
          </cell>
          <cell r="IR1379">
            <v>0</v>
          </cell>
          <cell r="IS1379">
            <v>0</v>
          </cell>
          <cell r="IT1379">
            <v>0</v>
          </cell>
          <cell r="IU1379">
            <v>0</v>
          </cell>
          <cell r="IV1379">
            <v>0</v>
          </cell>
          <cell r="IW1379">
            <v>0</v>
          </cell>
          <cell r="IX1379">
            <v>0</v>
          </cell>
          <cell r="IY1379">
            <v>0</v>
          </cell>
          <cell r="IZ1379">
            <v>0</v>
          </cell>
          <cell r="JA1379">
            <v>0</v>
          </cell>
          <cell r="JB1379">
            <v>0</v>
          </cell>
          <cell r="JC1379">
            <v>0</v>
          </cell>
          <cell r="JD1379">
            <v>0</v>
          </cell>
          <cell r="JE1379">
            <v>0</v>
          </cell>
          <cell r="JF1379">
            <v>0</v>
          </cell>
          <cell r="JG1379">
            <v>0</v>
          </cell>
          <cell r="JH1379">
            <v>0</v>
          </cell>
          <cell r="JI1379">
            <v>0</v>
          </cell>
          <cell r="JJ1379">
            <v>0</v>
          </cell>
          <cell r="JK1379">
            <v>0</v>
          </cell>
          <cell r="JL1379">
            <v>0</v>
          </cell>
          <cell r="JM1379">
            <v>0</v>
          </cell>
          <cell r="JN1379">
            <v>0</v>
          </cell>
          <cell r="JO1379">
            <v>0</v>
          </cell>
          <cell r="JP1379">
            <v>0</v>
          </cell>
          <cell r="JQ1379">
            <v>0</v>
          </cell>
        </row>
        <row r="1380">
          <cell r="D1380" t="str">
            <v>NUC.PX.NTN._.NTC.Adv_Reactor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0</v>
          </cell>
          <cell r="DM1380">
            <v>0</v>
          </cell>
          <cell r="DN1380">
            <v>0</v>
          </cell>
          <cell r="DO1380">
            <v>0</v>
          </cell>
          <cell r="DP1380">
            <v>0</v>
          </cell>
          <cell r="DQ1380">
            <v>0</v>
          </cell>
          <cell r="DR1380">
            <v>0</v>
          </cell>
          <cell r="DS1380">
            <v>0</v>
          </cell>
          <cell r="DT1380">
            <v>0</v>
          </cell>
          <cell r="DU1380">
            <v>0</v>
          </cell>
          <cell r="DV1380">
            <v>0</v>
          </cell>
          <cell r="DW1380">
            <v>0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  <cell r="EJ1380">
            <v>0</v>
          </cell>
          <cell r="EK1380">
            <v>0</v>
          </cell>
          <cell r="EL1380">
            <v>0</v>
          </cell>
          <cell r="EM1380">
            <v>0</v>
          </cell>
          <cell r="EN1380">
            <v>0</v>
          </cell>
          <cell r="EO1380">
            <v>0</v>
          </cell>
          <cell r="EP1380">
            <v>0</v>
          </cell>
          <cell r="EQ1380">
            <v>0</v>
          </cell>
          <cell r="ER1380">
            <v>0</v>
          </cell>
          <cell r="ES1380">
            <v>0</v>
          </cell>
          <cell r="ET1380">
            <v>0</v>
          </cell>
          <cell r="EU1380">
            <v>0</v>
          </cell>
          <cell r="EV1380">
            <v>0</v>
          </cell>
          <cell r="EW1380">
            <v>0</v>
          </cell>
          <cell r="EX1380">
            <v>0</v>
          </cell>
          <cell r="EY1380">
            <v>0</v>
          </cell>
          <cell r="EZ1380">
            <v>0</v>
          </cell>
          <cell r="FA1380">
            <v>0</v>
          </cell>
          <cell r="FB1380">
            <v>0</v>
          </cell>
          <cell r="FC1380">
            <v>0</v>
          </cell>
          <cell r="FD1380">
            <v>0</v>
          </cell>
          <cell r="FE1380">
            <v>0</v>
          </cell>
          <cell r="FF1380">
            <v>0</v>
          </cell>
          <cell r="FG1380">
            <v>0</v>
          </cell>
          <cell r="FH1380">
            <v>0</v>
          </cell>
          <cell r="FI1380">
            <v>0</v>
          </cell>
          <cell r="FJ1380">
            <v>0</v>
          </cell>
          <cell r="FK1380">
            <v>0</v>
          </cell>
          <cell r="FL1380">
            <v>0</v>
          </cell>
          <cell r="FM1380">
            <v>0</v>
          </cell>
          <cell r="FN1380">
            <v>0</v>
          </cell>
          <cell r="FO1380">
            <v>0</v>
          </cell>
          <cell r="FP1380">
            <v>0</v>
          </cell>
          <cell r="FQ1380">
            <v>0</v>
          </cell>
          <cell r="FR1380">
            <v>0</v>
          </cell>
          <cell r="FS1380">
            <v>0</v>
          </cell>
          <cell r="FT1380">
            <v>0</v>
          </cell>
          <cell r="FU1380">
            <v>0</v>
          </cell>
          <cell r="FV1380">
            <v>0</v>
          </cell>
          <cell r="FW1380">
            <v>0</v>
          </cell>
          <cell r="FX1380">
            <v>0</v>
          </cell>
          <cell r="FY1380">
            <v>0</v>
          </cell>
          <cell r="FZ1380">
            <v>0</v>
          </cell>
          <cell r="GA1380">
            <v>0</v>
          </cell>
          <cell r="GB1380">
            <v>0</v>
          </cell>
          <cell r="GC1380">
            <v>0</v>
          </cell>
          <cell r="GD1380">
            <v>0</v>
          </cell>
          <cell r="GE1380">
            <v>0</v>
          </cell>
          <cell r="GF1380">
            <v>0</v>
          </cell>
          <cell r="GG1380">
            <v>0</v>
          </cell>
          <cell r="GH1380">
            <v>0</v>
          </cell>
          <cell r="GI1380">
            <v>0</v>
          </cell>
          <cell r="GJ1380">
            <v>0</v>
          </cell>
          <cell r="GK1380">
            <v>0</v>
          </cell>
          <cell r="GL1380">
            <v>0</v>
          </cell>
          <cell r="GM1380">
            <v>0</v>
          </cell>
          <cell r="GN1380">
            <v>0</v>
          </cell>
          <cell r="GO1380">
            <v>0</v>
          </cell>
          <cell r="GP1380">
            <v>0</v>
          </cell>
          <cell r="GQ1380">
            <v>0</v>
          </cell>
          <cell r="GR1380">
            <v>0</v>
          </cell>
          <cell r="GS1380">
            <v>0</v>
          </cell>
          <cell r="GT1380">
            <v>0</v>
          </cell>
          <cell r="GU1380">
            <v>0</v>
          </cell>
          <cell r="GV1380">
            <v>0</v>
          </cell>
          <cell r="GW1380">
            <v>0</v>
          </cell>
          <cell r="GX1380">
            <v>0</v>
          </cell>
          <cell r="GY1380">
            <v>0</v>
          </cell>
          <cell r="GZ1380">
            <v>0</v>
          </cell>
          <cell r="HA1380">
            <v>0</v>
          </cell>
          <cell r="HB1380">
            <v>0</v>
          </cell>
          <cell r="HC1380">
            <v>0</v>
          </cell>
          <cell r="HD1380">
            <v>0</v>
          </cell>
          <cell r="HE1380">
            <v>0</v>
          </cell>
          <cell r="HF1380">
            <v>0</v>
          </cell>
          <cell r="HG1380">
            <v>0</v>
          </cell>
          <cell r="HH1380">
            <v>0</v>
          </cell>
          <cell r="HI1380">
            <v>0</v>
          </cell>
          <cell r="HJ1380">
            <v>0</v>
          </cell>
          <cell r="HK1380">
            <v>0</v>
          </cell>
          <cell r="HL1380">
            <v>0</v>
          </cell>
          <cell r="HM1380">
            <v>0</v>
          </cell>
          <cell r="HN1380">
            <v>0</v>
          </cell>
          <cell r="HO1380">
            <v>0</v>
          </cell>
          <cell r="HP1380">
            <v>0</v>
          </cell>
          <cell r="HQ1380">
            <v>0</v>
          </cell>
          <cell r="HR1380">
            <v>473.57936551049352</v>
          </cell>
          <cell r="HS1380">
            <v>0</v>
          </cell>
          <cell r="HT1380">
            <v>0</v>
          </cell>
          <cell r="HU1380">
            <v>0</v>
          </cell>
          <cell r="HV1380">
            <v>-21.861118559987517</v>
          </cell>
          <cell r="HW1380">
            <v>495.44048407001537</v>
          </cell>
          <cell r="HX1380">
            <v>0</v>
          </cell>
          <cell r="HY1380">
            <v>0</v>
          </cell>
          <cell r="HZ1380">
            <v>0</v>
          </cell>
          <cell r="IA1380">
            <v>0</v>
          </cell>
          <cell r="IB1380">
            <v>0</v>
          </cell>
          <cell r="IC1380">
            <v>0</v>
          </cell>
          <cell r="ID1380">
            <v>0</v>
          </cell>
          <cell r="IE1380">
            <v>0</v>
          </cell>
          <cell r="IF1380">
            <v>0</v>
          </cell>
          <cell r="IG1380">
            <v>0</v>
          </cell>
          <cell r="IH1380">
            <v>0</v>
          </cell>
          <cell r="II1380">
            <v>0</v>
          </cell>
          <cell r="IJ1380">
            <v>0</v>
          </cell>
          <cell r="IK1380">
            <v>0</v>
          </cell>
          <cell r="IL1380">
            <v>0</v>
          </cell>
          <cell r="IM1380">
            <v>0</v>
          </cell>
          <cell r="IN1380">
            <v>0</v>
          </cell>
          <cell r="IO1380">
            <v>0</v>
          </cell>
          <cell r="IP1380">
            <v>0</v>
          </cell>
          <cell r="IQ1380">
            <v>0</v>
          </cell>
          <cell r="IR1380">
            <v>0</v>
          </cell>
          <cell r="IS1380">
            <v>0</v>
          </cell>
          <cell r="IT1380">
            <v>0</v>
          </cell>
          <cell r="IU1380">
            <v>0</v>
          </cell>
          <cell r="IV1380">
            <v>0</v>
          </cell>
          <cell r="IW1380">
            <v>0</v>
          </cell>
          <cell r="IX1380">
            <v>0</v>
          </cell>
          <cell r="IY1380">
            <v>0</v>
          </cell>
          <cell r="IZ1380">
            <v>0</v>
          </cell>
          <cell r="JA1380">
            <v>0</v>
          </cell>
          <cell r="JB1380">
            <v>0</v>
          </cell>
          <cell r="JC1380">
            <v>0</v>
          </cell>
          <cell r="JD1380">
            <v>0</v>
          </cell>
          <cell r="JE1380">
            <v>0</v>
          </cell>
          <cell r="JF1380">
            <v>0</v>
          </cell>
          <cell r="JG1380">
            <v>0</v>
          </cell>
          <cell r="JH1380">
            <v>0</v>
          </cell>
          <cell r="JI1380">
            <v>0</v>
          </cell>
          <cell r="JJ1380">
            <v>0</v>
          </cell>
          <cell r="JK1380">
            <v>0</v>
          </cell>
          <cell r="JL1380">
            <v>0</v>
          </cell>
          <cell r="JM1380">
            <v>0</v>
          </cell>
          <cell r="JN1380">
            <v>0</v>
          </cell>
          <cell r="JO1380">
            <v>0</v>
          </cell>
          <cell r="JP1380">
            <v>0</v>
          </cell>
          <cell r="JQ1380">
            <v>0</v>
          </cell>
        </row>
        <row r="1381">
          <cell r="D1381" t="str">
            <v>NUC.PX.BDG._.NTC.Adv_Reactor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  <cell r="EJ1381">
            <v>0</v>
          </cell>
          <cell r="EK1381">
            <v>0</v>
          </cell>
          <cell r="EL1381">
            <v>0</v>
          </cell>
          <cell r="EM1381">
            <v>0</v>
          </cell>
          <cell r="EN1381">
            <v>0</v>
          </cell>
          <cell r="EO1381">
            <v>0</v>
          </cell>
          <cell r="EP1381">
            <v>0</v>
          </cell>
          <cell r="EQ1381">
            <v>0</v>
          </cell>
          <cell r="ER1381">
            <v>0</v>
          </cell>
          <cell r="ES1381">
            <v>0</v>
          </cell>
          <cell r="ET1381">
            <v>0</v>
          </cell>
          <cell r="EU1381">
            <v>0</v>
          </cell>
          <cell r="EV1381">
            <v>0</v>
          </cell>
          <cell r="EW1381">
            <v>0</v>
          </cell>
          <cell r="EX1381">
            <v>0</v>
          </cell>
          <cell r="EY1381">
            <v>0</v>
          </cell>
          <cell r="EZ1381">
            <v>0</v>
          </cell>
          <cell r="FA1381">
            <v>0</v>
          </cell>
          <cell r="FB1381">
            <v>0</v>
          </cell>
          <cell r="FC1381">
            <v>0</v>
          </cell>
          <cell r="FD1381">
            <v>0</v>
          </cell>
          <cell r="FE1381">
            <v>0</v>
          </cell>
          <cell r="FF1381">
            <v>0</v>
          </cell>
          <cell r="FG1381">
            <v>0</v>
          </cell>
          <cell r="FH1381">
            <v>0</v>
          </cell>
          <cell r="FI1381">
            <v>0</v>
          </cell>
          <cell r="FJ1381">
            <v>0</v>
          </cell>
          <cell r="FK1381">
            <v>0</v>
          </cell>
          <cell r="FL1381">
            <v>0</v>
          </cell>
          <cell r="FM1381">
            <v>0</v>
          </cell>
          <cell r="FN1381">
            <v>0</v>
          </cell>
          <cell r="FO1381">
            <v>0</v>
          </cell>
          <cell r="FP1381">
            <v>0</v>
          </cell>
          <cell r="FQ1381">
            <v>0</v>
          </cell>
          <cell r="FR1381">
            <v>0</v>
          </cell>
          <cell r="FS1381">
            <v>0</v>
          </cell>
          <cell r="FT1381">
            <v>0</v>
          </cell>
          <cell r="FU1381">
            <v>0</v>
          </cell>
          <cell r="FV1381">
            <v>0</v>
          </cell>
          <cell r="FW1381">
            <v>0</v>
          </cell>
          <cell r="FX1381">
            <v>0</v>
          </cell>
          <cell r="FY1381">
            <v>0</v>
          </cell>
          <cell r="FZ1381">
            <v>0</v>
          </cell>
          <cell r="GA1381">
            <v>0</v>
          </cell>
          <cell r="GB1381">
            <v>0</v>
          </cell>
          <cell r="GC1381">
            <v>0</v>
          </cell>
          <cell r="GD1381">
            <v>0</v>
          </cell>
          <cell r="GE1381">
            <v>0</v>
          </cell>
          <cell r="GF1381">
            <v>0</v>
          </cell>
          <cell r="GG1381">
            <v>0</v>
          </cell>
          <cell r="GH1381">
            <v>0</v>
          </cell>
          <cell r="GI1381">
            <v>0</v>
          </cell>
          <cell r="GJ1381">
            <v>0</v>
          </cell>
          <cell r="GK1381">
            <v>0</v>
          </cell>
          <cell r="GL1381">
            <v>0</v>
          </cell>
          <cell r="GM1381">
            <v>0</v>
          </cell>
          <cell r="GN1381">
            <v>0</v>
          </cell>
          <cell r="GO1381">
            <v>0</v>
          </cell>
          <cell r="GP1381">
            <v>0</v>
          </cell>
          <cell r="GQ1381">
            <v>0</v>
          </cell>
          <cell r="GR1381">
            <v>0</v>
          </cell>
          <cell r="GS1381">
            <v>0</v>
          </cell>
          <cell r="GT1381">
            <v>0</v>
          </cell>
          <cell r="GU1381">
            <v>0</v>
          </cell>
          <cell r="GV1381">
            <v>0</v>
          </cell>
          <cell r="GW1381">
            <v>0</v>
          </cell>
          <cell r="GX1381">
            <v>0</v>
          </cell>
          <cell r="GY1381">
            <v>0</v>
          </cell>
          <cell r="GZ1381">
            <v>0</v>
          </cell>
          <cell r="HA1381">
            <v>0</v>
          </cell>
          <cell r="HB1381">
            <v>0</v>
          </cell>
          <cell r="HC1381">
            <v>0</v>
          </cell>
          <cell r="HD1381">
            <v>0</v>
          </cell>
          <cell r="HE1381">
            <v>0</v>
          </cell>
          <cell r="HF1381">
            <v>0</v>
          </cell>
          <cell r="HG1381">
            <v>0</v>
          </cell>
          <cell r="HH1381">
            <v>0</v>
          </cell>
          <cell r="HI1381">
            <v>0</v>
          </cell>
          <cell r="HJ1381">
            <v>0</v>
          </cell>
          <cell r="HK1381">
            <v>0</v>
          </cell>
          <cell r="HL1381">
            <v>0</v>
          </cell>
          <cell r="HM1381">
            <v>0</v>
          </cell>
          <cell r="HN1381">
            <v>0</v>
          </cell>
          <cell r="HO1381">
            <v>0</v>
          </cell>
          <cell r="HP1381">
            <v>0</v>
          </cell>
          <cell r="HQ1381">
            <v>0</v>
          </cell>
          <cell r="HR1381">
            <v>0</v>
          </cell>
          <cell r="HS1381">
            <v>0</v>
          </cell>
          <cell r="HT1381">
            <v>0</v>
          </cell>
          <cell r="HU1381">
            <v>0</v>
          </cell>
          <cell r="HV1381">
            <v>0</v>
          </cell>
          <cell r="HW1381">
            <v>0</v>
          </cell>
          <cell r="HX1381">
            <v>0</v>
          </cell>
          <cell r="HY1381">
            <v>0</v>
          </cell>
          <cell r="HZ1381">
            <v>0</v>
          </cell>
          <cell r="IA1381">
            <v>0</v>
          </cell>
          <cell r="IB1381">
            <v>0</v>
          </cell>
          <cell r="IC1381">
            <v>0</v>
          </cell>
          <cell r="ID1381">
            <v>0</v>
          </cell>
          <cell r="IE1381">
            <v>0</v>
          </cell>
          <cell r="IF1381">
            <v>0</v>
          </cell>
          <cell r="IG1381">
            <v>0</v>
          </cell>
          <cell r="IH1381">
            <v>0</v>
          </cell>
          <cell r="II1381">
            <v>0</v>
          </cell>
          <cell r="IJ1381">
            <v>0</v>
          </cell>
          <cell r="IK1381">
            <v>0</v>
          </cell>
          <cell r="IL1381">
            <v>0</v>
          </cell>
          <cell r="IM1381">
            <v>0</v>
          </cell>
          <cell r="IN1381">
            <v>0</v>
          </cell>
          <cell r="IO1381">
            <v>0</v>
          </cell>
          <cell r="IP1381">
            <v>0</v>
          </cell>
          <cell r="IQ1381">
            <v>0</v>
          </cell>
          <cell r="IR1381">
            <v>0</v>
          </cell>
          <cell r="IS1381">
            <v>0</v>
          </cell>
          <cell r="IT1381">
            <v>0</v>
          </cell>
          <cell r="IU1381">
            <v>0</v>
          </cell>
          <cell r="IV1381">
            <v>0</v>
          </cell>
          <cell r="IW1381">
            <v>0</v>
          </cell>
          <cell r="IX1381">
            <v>0</v>
          </cell>
          <cell r="IY1381">
            <v>0</v>
          </cell>
          <cell r="IZ1381">
            <v>0</v>
          </cell>
          <cell r="JA1381">
            <v>0</v>
          </cell>
          <cell r="JB1381">
            <v>0</v>
          </cell>
          <cell r="JC1381">
            <v>0</v>
          </cell>
          <cell r="JD1381">
            <v>0</v>
          </cell>
          <cell r="JE1381">
            <v>0.92399999999997817</v>
          </cell>
          <cell r="JF1381">
            <v>0</v>
          </cell>
          <cell r="JG1381">
            <v>0</v>
          </cell>
          <cell r="JH1381">
            <v>0.70800000000001262</v>
          </cell>
          <cell r="JI1381">
            <v>0.21600000000000819</v>
          </cell>
          <cell r="JJ1381">
            <v>0</v>
          </cell>
          <cell r="JK1381">
            <v>0</v>
          </cell>
          <cell r="JL1381">
            <v>0</v>
          </cell>
          <cell r="JM1381">
            <v>0</v>
          </cell>
          <cell r="JN1381">
            <v>0</v>
          </cell>
          <cell r="JO1381">
            <v>0</v>
          </cell>
          <cell r="JP1381">
            <v>0</v>
          </cell>
          <cell r="JQ1381">
            <v>0</v>
          </cell>
        </row>
        <row r="1382">
          <cell r="D1382" t="str">
            <v>NUC.PX.BOR._.NTC.Adv_Reactor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  <cell r="EJ1382">
            <v>0</v>
          </cell>
          <cell r="EK1382">
            <v>0</v>
          </cell>
          <cell r="EL1382">
            <v>0</v>
          </cell>
          <cell r="EM1382">
            <v>0</v>
          </cell>
          <cell r="EN1382">
            <v>0</v>
          </cell>
          <cell r="EO1382">
            <v>0</v>
          </cell>
          <cell r="EP1382">
            <v>0</v>
          </cell>
          <cell r="EQ1382">
            <v>0</v>
          </cell>
          <cell r="ER1382">
            <v>0</v>
          </cell>
          <cell r="ES1382">
            <v>0</v>
          </cell>
          <cell r="ET1382">
            <v>0</v>
          </cell>
          <cell r="EU1382">
            <v>0</v>
          </cell>
          <cell r="EV1382">
            <v>0</v>
          </cell>
          <cell r="EW1382">
            <v>0</v>
          </cell>
          <cell r="EX1382">
            <v>0</v>
          </cell>
          <cell r="EY1382">
            <v>0</v>
          </cell>
          <cell r="EZ1382">
            <v>0</v>
          </cell>
          <cell r="FA1382">
            <v>0</v>
          </cell>
          <cell r="FB1382">
            <v>0</v>
          </cell>
          <cell r="FC1382">
            <v>0</v>
          </cell>
          <cell r="FD1382">
            <v>0</v>
          </cell>
          <cell r="FE1382">
            <v>0</v>
          </cell>
          <cell r="FF1382">
            <v>0</v>
          </cell>
          <cell r="FG1382">
            <v>0</v>
          </cell>
          <cell r="FH1382">
            <v>0</v>
          </cell>
          <cell r="FI1382">
            <v>0</v>
          </cell>
          <cell r="FJ1382">
            <v>0</v>
          </cell>
          <cell r="FK1382">
            <v>0</v>
          </cell>
          <cell r="FL1382">
            <v>0</v>
          </cell>
          <cell r="FM1382">
            <v>0</v>
          </cell>
          <cell r="FN1382">
            <v>0</v>
          </cell>
          <cell r="FO1382">
            <v>0</v>
          </cell>
          <cell r="FP1382">
            <v>0</v>
          </cell>
          <cell r="FQ1382">
            <v>0</v>
          </cell>
          <cell r="FR1382">
            <v>0</v>
          </cell>
          <cell r="FS1382">
            <v>0</v>
          </cell>
          <cell r="FT1382">
            <v>0</v>
          </cell>
          <cell r="FU1382">
            <v>0</v>
          </cell>
          <cell r="FV1382">
            <v>0</v>
          </cell>
          <cell r="FW1382">
            <v>0</v>
          </cell>
          <cell r="FX1382">
            <v>0</v>
          </cell>
          <cell r="FY1382">
            <v>0</v>
          </cell>
          <cell r="FZ1382">
            <v>0</v>
          </cell>
          <cell r="GA1382">
            <v>0</v>
          </cell>
          <cell r="GB1382">
            <v>0</v>
          </cell>
          <cell r="GC1382">
            <v>0</v>
          </cell>
          <cell r="GD1382">
            <v>0</v>
          </cell>
          <cell r="GE1382">
            <v>0</v>
          </cell>
          <cell r="GF1382">
            <v>0</v>
          </cell>
          <cell r="GG1382">
            <v>0</v>
          </cell>
          <cell r="GH1382">
            <v>0</v>
          </cell>
          <cell r="GI1382">
            <v>0</v>
          </cell>
          <cell r="GJ1382">
            <v>0</v>
          </cell>
          <cell r="GK1382">
            <v>0</v>
          </cell>
          <cell r="GL1382">
            <v>0</v>
          </cell>
          <cell r="GM1382">
            <v>0</v>
          </cell>
          <cell r="GN1382">
            <v>0</v>
          </cell>
          <cell r="GO1382">
            <v>0</v>
          </cell>
          <cell r="GP1382">
            <v>0</v>
          </cell>
          <cell r="GQ1382">
            <v>0</v>
          </cell>
          <cell r="GR1382">
            <v>0</v>
          </cell>
          <cell r="GS1382">
            <v>0</v>
          </cell>
          <cell r="GT1382">
            <v>0</v>
          </cell>
          <cell r="GU1382">
            <v>0</v>
          </cell>
          <cell r="GV1382">
            <v>0</v>
          </cell>
          <cell r="GW1382">
            <v>0</v>
          </cell>
          <cell r="GX1382">
            <v>0</v>
          </cell>
          <cell r="GY1382">
            <v>0</v>
          </cell>
          <cell r="GZ1382">
            <v>0</v>
          </cell>
          <cell r="HA1382">
            <v>0</v>
          </cell>
          <cell r="HB1382">
            <v>0</v>
          </cell>
          <cell r="HC1382">
            <v>0</v>
          </cell>
          <cell r="HD1382">
            <v>0</v>
          </cell>
          <cell r="HE1382">
            <v>0</v>
          </cell>
          <cell r="HF1382">
            <v>0</v>
          </cell>
          <cell r="HG1382">
            <v>0</v>
          </cell>
          <cell r="HH1382">
            <v>0</v>
          </cell>
          <cell r="HI1382">
            <v>0</v>
          </cell>
          <cell r="HJ1382">
            <v>0</v>
          </cell>
          <cell r="HK1382">
            <v>0</v>
          </cell>
          <cell r="HL1382">
            <v>0</v>
          </cell>
          <cell r="HM1382">
            <v>0</v>
          </cell>
          <cell r="HN1382">
            <v>0</v>
          </cell>
          <cell r="HO1382">
            <v>0</v>
          </cell>
          <cell r="HP1382">
            <v>0</v>
          </cell>
          <cell r="HQ1382">
            <v>0</v>
          </cell>
          <cell r="HR1382">
            <v>0</v>
          </cell>
          <cell r="HS1382">
            <v>0</v>
          </cell>
          <cell r="HT1382">
            <v>0</v>
          </cell>
          <cell r="HU1382">
            <v>0</v>
          </cell>
          <cell r="HV1382">
            <v>0</v>
          </cell>
          <cell r="HW1382">
            <v>0</v>
          </cell>
          <cell r="HX1382">
            <v>0</v>
          </cell>
          <cell r="HY1382">
            <v>0</v>
          </cell>
          <cell r="HZ1382">
            <v>0</v>
          </cell>
          <cell r="IA1382">
            <v>0</v>
          </cell>
          <cell r="IB1382">
            <v>0</v>
          </cell>
          <cell r="IC1382">
            <v>0</v>
          </cell>
          <cell r="ID1382">
            <v>0</v>
          </cell>
          <cell r="IE1382">
            <v>0</v>
          </cell>
          <cell r="IF1382">
            <v>0</v>
          </cell>
          <cell r="IG1382">
            <v>0</v>
          </cell>
          <cell r="IH1382">
            <v>0</v>
          </cell>
          <cell r="II1382">
            <v>0</v>
          </cell>
          <cell r="IJ1382">
            <v>0</v>
          </cell>
          <cell r="IK1382">
            <v>0</v>
          </cell>
          <cell r="IL1382">
            <v>0</v>
          </cell>
          <cell r="IM1382">
            <v>0</v>
          </cell>
          <cell r="IN1382">
            <v>0</v>
          </cell>
          <cell r="IO1382">
            <v>0</v>
          </cell>
          <cell r="IP1382">
            <v>0</v>
          </cell>
          <cell r="IQ1382">
            <v>0</v>
          </cell>
          <cell r="IR1382">
            <v>0</v>
          </cell>
          <cell r="IS1382">
            <v>0</v>
          </cell>
          <cell r="IT1382">
            <v>0</v>
          </cell>
          <cell r="IU1382">
            <v>0</v>
          </cell>
          <cell r="IV1382">
            <v>0</v>
          </cell>
          <cell r="IW1382">
            <v>0</v>
          </cell>
          <cell r="IX1382">
            <v>0</v>
          </cell>
          <cell r="IY1382">
            <v>0</v>
          </cell>
          <cell r="IZ1382">
            <v>0</v>
          </cell>
          <cell r="JA1382">
            <v>0</v>
          </cell>
          <cell r="JB1382">
            <v>0</v>
          </cell>
          <cell r="JC1382">
            <v>0</v>
          </cell>
          <cell r="JD1382">
            <v>0</v>
          </cell>
          <cell r="JE1382">
            <v>0</v>
          </cell>
          <cell r="JF1382">
            <v>0</v>
          </cell>
          <cell r="JG1382">
            <v>0</v>
          </cell>
          <cell r="JH1382">
            <v>0</v>
          </cell>
          <cell r="JI1382">
            <v>0</v>
          </cell>
          <cell r="JJ1382">
            <v>0</v>
          </cell>
          <cell r="JK1382">
            <v>0</v>
          </cell>
          <cell r="JL1382">
            <v>0</v>
          </cell>
          <cell r="JM1382">
            <v>0</v>
          </cell>
          <cell r="JN1382">
            <v>0</v>
          </cell>
          <cell r="JO1382">
            <v>0</v>
          </cell>
          <cell r="JP1382">
            <v>0</v>
          </cell>
          <cell r="JQ1382">
            <v>0</v>
          </cell>
        </row>
        <row r="1383">
          <cell r="D1383" t="str">
            <v>NUC.PX.DJW._.NTC.Adv_Reactor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  <cell r="EJ1383">
            <v>0</v>
          </cell>
          <cell r="EK1383">
            <v>0</v>
          </cell>
          <cell r="EL1383">
            <v>0</v>
          </cell>
          <cell r="EM1383">
            <v>0</v>
          </cell>
          <cell r="EN1383">
            <v>0</v>
          </cell>
          <cell r="EO1383">
            <v>0</v>
          </cell>
          <cell r="EP1383">
            <v>0</v>
          </cell>
          <cell r="EQ1383">
            <v>0</v>
          </cell>
          <cell r="ER1383">
            <v>0</v>
          </cell>
          <cell r="ES1383">
            <v>0</v>
          </cell>
          <cell r="ET1383">
            <v>0</v>
          </cell>
          <cell r="EU1383">
            <v>0</v>
          </cell>
          <cell r="EV1383">
            <v>0</v>
          </cell>
          <cell r="EW1383">
            <v>0</v>
          </cell>
          <cell r="EX1383">
            <v>0</v>
          </cell>
          <cell r="EY1383">
            <v>0</v>
          </cell>
          <cell r="EZ1383">
            <v>0</v>
          </cell>
          <cell r="FA1383">
            <v>0</v>
          </cell>
          <cell r="FB1383">
            <v>0</v>
          </cell>
          <cell r="FC1383">
            <v>0</v>
          </cell>
          <cell r="FD1383">
            <v>0</v>
          </cell>
          <cell r="FE1383">
            <v>0</v>
          </cell>
          <cell r="FF1383">
            <v>0</v>
          </cell>
          <cell r="FG1383">
            <v>0</v>
          </cell>
          <cell r="FH1383">
            <v>0</v>
          </cell>
          <cell r="FI1383">
            <v>0</v>
          </cell>
          <cell r="FJ1383">
            <v>0</v>
          </cell>
          <cell r="FK1383">
            <v>0</v>
          </cell>
          <cell r="FL1383">
            <v>0</v>
          </cell>
          <cell r="FM1383">
            <v>0</v>
          </cell>
          <cell r="FN1383">
            <v>0</v>
          </cell>
          <cell r="FO1383">
            <v>0</v>
          </cell>
          <cell r="FP1383">
            <v>0</v>
          </cell>
          <cell r="FQ1383">
            <v>0</v>
          </cell>
          <cell r="FR1383">
            <v>0</v>
          </cell>
          <cell r="FS1383">
            <v>0</v>
          </cell>
          <cell r="FT1383">
            <v>0</v>
          </cell>
          <cell r="FU1383">
            <v>0</v>
          </cell>
          <cell r="FV1383">
            <v>0</v>
          </cell>
          <cell r="FW1383">
            <v>0</v>
          </cell>
          <cell r="FX1383">
            <v>0</v>
          </cell>
          <cell r="FY1383">
            <v>0</v>
          </cell>
          <cell r="FZ1383">
            <v>0</v>
          </cell>
          <cell r="GA1383">
            <v>0</v>
          </cell>
          <cell r="GB1383">
            <v>0</v>
          </cell>
          <cell r="GC1383">
            <v>0</v>
          </cell>
          <cell r="GD1383">
            <v>0</v>
          </cell>
          <cell r="GE1383">
            <v>0</v>
          </cell>
          <cell r="GF1383">
            <v>0</v>
          </cell>
          <cell r="GG1383">
            <v>0</v>
          </cell>
          <cell r="GH1383">
            <v>0</v>
          </cell>
          <cell r="GI1383">
            <v>0</v>
          </cell>
          <cell r="GJ1383">
            <v>0</v>
          </cell>
          <cell r="GK1383">
            <v>0</v>
          </cell>
          <cell r="GL1383">
            <v>0</v>
          </cell>
          <cell r="GM1383">
            <v>0</v>
          </cell>
          <cell r="GN1383">
            <v>0</v>
          </cell>
          <cell r="GO1383">
            <v>0</v>
          </cell>
          <cell r="GP1383">
            <v>0</v>
          </cell>
          <cell r="GQ1383">
            <v>0</v>
          </cell>
          <cell r="GR1383">
            <v>0</v>
          </cell>
          <cell r="GS1383">
            <v>0</v>
          </cell>
          <cell r="GT1383">
            <v>0</v>
          </cell>
          <cell r="GU1383">
            <v>0</v>
          </cell>
          <cell r="GV1383">
            <v>0</v>
          </cell>
          <cell r="GW1383">
            <v>0</v>
          </cell>
          <cell r="GX1383">
            <v>0</v>
          </cell>
          <cell r="GY1383">
            <v>0</v>
          </cell>
          <cell r="GZ1383">
            <v>0</v>
          </cell>
          <cell r="HA1383">
            <v>0</v>
          </cell>
          <cell r="HB1383">
            <v>0</v>
          </cell>
          <cell r="HC1383">
            <v>0</v>
          </cell>
          <cell r="HD1383">
            <v>0</v>
          </cell>
          <cell r="HE1383">
            <v>0</v>
          </cell>
          <cell r="HF1383">
            <v>0</v>
          </cell>
          <cell r="HG1383">
            <v>0</v>
          </cell>
          <cell r="HH1383">
            <v>0</v>
          </cell>
          <cell r="HI1383">
            <v>0</v>
          </cell>
          <cell r="HJ1383">
            <v>0</v>
          </cell>
          <cell r="HK1383">
            <v>0</v>
          </cell>
          <cell r="HL1383">
            <v>0</v>
          </cell>
          <cell r="HM1383">
            <v>0</v>
          </cell>
          <cell r="HN1383">
            <v>0</v>
          </cell>
          <cell r="HO1383">
            <v>0</v>
          </cell>
          <cell r="HP1383">
            <v>0</v>
          </cell>
          <cell r="HQ1383">
            <v>0</v>
          </cell>
          <cell r="HR1383">
            <v>0</v>
          </cell>
          <cell r="HS1383">
            <v>0</v>
          </cell>
          <cell r="HT1383">
            <v>0</v>
          </cell>
          <cell r="HU1383">
            <v>0</v>
          </cell>
          <cell r="HV1383">
            <v>0</v>
          </cell>
          <cell r="HW1383">
            <v>0</v>
          </cell>
          <cell r="HX1383">
            <v>0</v>
          </cell>
          <cell r="HY1383">
            <v>0</v>
          </cell>
          <cell r="HZ1383">
            <v>0</v>
          </cell>
          <cell r="IA1383">
            <v>0</v>
          </cell>
          <cell r="IB1383">
            <v>0</v>
          </cell>
          <cell r="IC1383">
            <v>0</v>
          </cell>
          <cell r="ID1383">
            <v>0</v>
          </cell>
          <cell r="IE1383">
            <v>0</v>
          </cell>
          <cell r="IF1383">
            <v>0</v>
          </cell>
          <cell r="IG1383">
            <v>0</v>
          </cell>
          <cell r="IH1383">
            <v>0</v>
          </cell>
          <cell r="II1383">
            <v>0</v>
          </cell>
          <cell r="IJ1383">
            <v>0</v>
          </cell>
          <cell r="IK1383">
            <v>0</v>
          </cell>
          <cell r="IL1383">
            <v>0</v>
          </cell>
          <cell r="IM1383">
            <v>0</v>
          </cell>
          <cell r="IN1383">
            <v>0</v>
          </cell>
          <cell r="IO1383">
            <v>0</v>
          </cell>
          <cell r="IP1383">
            <v>0</v>
          </cell>
          <cell r="IQ1383">
            <v>0</v>
          </cell>
          <cell r="IR1383">
            <v>0</v>
          </cell>
          <cell r="IS1383">
            <v>0</v>
          </cell>
          <cell r="IT1383">
            <v>0</v>
          </cell>
          <cell r="IU1383">
            <v>0</v>
          </cell>
          <cell r="IV1383">
            <v>0</v>
          </cell>
          <cell r="IW1383">
            <v>0</v>
          </cell>
          <cell r="IX1383">
            <v>0</v>
          </cell>
          <cell r="IY1383">
            <v>0</v>
          </cell>
          <cell r="IZ1383">
            <v>0</v>
          </cell>
          <cell r="JA1383">
            <v>0</v>
          </cell>
          <cell r="JB1383">
            <v>0</v>
          </cell>
          <cell r="JC1383">
            <v>0</v>
          </cell>
          <cell r="JD1383">
            <v>0</v>
          </cell>
          <cell r="JE1383">
            <v>0.32400000000006912</v>
          </cell>
          <cell r="JF1383">
            <v>0</v>
          </cell>
          <cell r="JG1383">
            <v>0</v>
          </cell>
          <cell r="JH1383">
            <v>0.10800000000000409</v>
          </cell>
          <cell r="JI1383">
            <v>0.21600000000000819</v>
          </cell>
          <cell r="JJ1383">
            <v>0</v>
          </cell>
          <cell r="JK1383">
            <v>0</v>
          </cell>
          <cell r="JL1383">
            <v>0</v>
          </cell>
          <cell r="JM1383">
            <v>0</v>
          </cell>
          <cell r="JN1383">
            <v>0</v>
          </cell>
          <cell r="JO1383">
            <v>0</v>
          </cell>
          <cell r="JP1383">
            <v>0</v>
          </cell>
          <cell r="JQ1383">
            <v>0</v>
          </cell>
        </row>
        <row r="1384">
          <cell r="D1384" t="str">
            <v>NUC.PX.GOE._.NTC.Adv_Reactor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  <cell r="EJ1384">
            <v>0</v>
          </cell>
          <cell r="EK1384">
            <v>0</v>
          </cell>
          <cell r="EL1384">
            <v>0</v>
          </cell>
          <cell r="EM1384">
            <v>0</v>
          </cell>
          <cell r="EN1384">
            <v>0</v>
          </cell>
          <cell r="EO1384">
            <v>0</v>
          </cell>
          <cell r="EP1384">
            <v>0</v>
          </cell>
          <cell r="EQ1384">
            <v>0</v>
          </cell>
          <cell r="ER1384">
            <v>0</v>
          </cell>
          <cell r="ES1384">
            <v>0</v>
          </cell>
          <cell r="ET1384">
            <v>0</v>
          </cell>
          <cell r="EU1384">
            <v>0</v>
          </cell>
          <cell r="EV1384">
            <v>0</v>
          </cell>
          <cell r="EW1384">
            <v>0</v>
          </cell>
          <cell r="EX1384">
            <v>0</v>
          </cell>
          <cell r="EY1384">
            <v>0</v>
          </cell>
          <cell r="EZ1384">
            <v>0</v>
          </cell>
          <cell r="FA1384">
            <v>0</v>
          </cell>
          <cell r="FB1384">
            <v>0</v>
          </cell>
          <cell r="FC1384">
            <v>0</v>
          </cell>
          <cell r="FD1384">
            <v>0</v>
          </cell>
          <cell r="FE1384">
            <v>0</v>
          </cell>
          <cell r="FF1384">
            <v>0</v>
          </cell>
          <cell r="FG1384">
            <v>0</v>
          </cell>
          <cell r="FH1384">
            <v>0</v>
          </cell>
          <cell r="FI1384">
            <v>0</v>
          </cell>
          <cell r="FJ1384">
            <v>0</v>
          </cell>
          <cell r="FK1384">
            <v>0</v>
          </cell>
          <cell r="FL1384">
            <v>0</v>
          </cell>
          <cell r="FM1384">
            <v>0</v>
          </cell>
          <cell r="FN1384">
            <v>0</v>
          </cell>
          <cell r="FO1384">
            <v>0</v>
          </cell>
          <cell r="FP1384">
            <v>0</v>
          </cell>
          <cell r="FQ1384">
            <v>0</v>
          </cell>
          <cell r="FR1384">
            <v>0</v>
          </cell>
          <cell r="FS1384">
            <v>0</v>
          </cell>
          <cell r="FT1384">
            <v>0</v>
          </cell>
          <cell r="FU1384">
            <v>0</v>
          </cell>
          <cell r="FV1384">
            <v>0</v>
          </cell>
          <cell r="FW1384">
            <v>0</v>
          </cell>
          <cell r="FX1384">
            <v>0</v>
          </cell>
          <cell r="FY1384">
            <v>0</v>
          </cell>
          <cell r="FZ1384">
            <v>0</v>
          </cell>
          <cell r="GA1384">
            <v>0</v>
          </cell>
          <cell r="GB1384">
            <v>0</v>
          </cell>
          <cell r="GC1384">
            <v>0</v>
          </cell>
          <cell r="GD1384">
            <v>0</v>
          </cell>
          <cell r="GE1384">
            <v>0</v>
          </cell>
          <cell r="GF1384">
            <v>0</v>
          </cell>
          <cell r="GG1384">
            <v>0</v>
          </cell>
          <cell r="GH1384">
            <v>0</v>
          </cell>
          <cell r="GI1384">
            <v>0</v>
          </cell>
          <cell r="GJ1384">
            <v>0</v>
          </cell>
          <cell r="GK1384">
            <v>0</v>
          </cell>
          <cell r="GL1384">
            <v>0</v>
          </cell>
          <cell r="GM1384">
            <v>0</v>
          </cell>
          <cell r="GN1384">
            <v>0</v>
          </cell>
          <cell r="GO1384">
            <v>0</v>
          </cell>
          <cell r="GP1384">
            <v>0</v>
          </cell>
          <cell r="GQ1384">
            <v>0</v>
          </cell>
          <cell r="GR1384">
            <v>0</v>
          </cell>
          <cell r="GS1384">
            <v>0</v>
          </cell>
          <cell r="GT1384">
            <v>0</v>
          </cell>
          <cell r="GU1384">
            <v>0</v>
          </cell>
          <cell r="GV1384">
            <v>0</v>
          </cell>
          <cell r="GW1384">
            <v>0</v>
          </cell>
          <cell r="GX1384">
            <v>0</v>
          </cell>
          <cell r="GY1384">
            <v>0</v>
          </cell>
          <cell r="GZ1384">
            <v>0</v>
          </cell>
          <cell r="HA1384">
            <v>0</v>
          </cell>
          <cell r="HB1384">
            <v>0</v>
          </cell>
          <cell r="HC1384">
            <v>0</v>
          </cell>
          <cell r="HD1384">
            <v>0</v>
          </cell>
          <cell r="HE1384">
            <v>0</v>
          </cell>
          <cell r="HF1384">
            <v>0</v>
          </cell>
          <cell r="HG1384">
            <v>0</v>
          </cell>
          <cell r="HH1384">
            <v>0</v>
          </cell>
          <cell r="HI1384">
            <v>0</v>
          </cell>
          <cell r="HJ1384">
            <v>0</v>
          </cell>
          <cell r="HK1384">
            <v>0</v>
          </cell>
          <cell r="HL1384">
            <v>0</v>
          </cell>
          <cell r="HM1384">
            <v>0</v>
          </cell>
          <cell r="HN1384">
            <v>0</v>
          </cell>
          <cell r="HO1384">
            <v>0</v>
          </cell>
          <cell r="HP1384">
            <v>0</v>
          </cell>
          <cell r="HQ1384">
            <v>0</v>
          </cell>
          <cell r="HR1384">
            <v>0</v>
          </cell>
          <cell r="HS1384">
            <v>0</v>
          </cell>
          <cell r="HT1384">
            <v>0</v>
          </cell>
          <cell r="HU1384">
            <v>0</v>
          </cell>
          <cell r="HV1384">
            <v>0</v>
          </cell>
          <cell r="HW1384">
            <v>0</v>
          </cell>
          <cell r="HX1384">
            <v>0</v>
          </cell>
          <cell r="HY1384">
            <v>0</v>
          </cell>
          <cell r="HZ1384">
            <v>0</v>
          </cell>
          <cell r="IA1384">
            <v>0</v>
          </cell>
          <cell r="IB1384">
            <v>0</v>
          </cell>
          <cell r="IC1384">
            <v>0</v>
          </cell>
          <cell r="ID1384">
            <v>0</v>
          </cell>
          <cell r="IE1384">
            <v>0</v>
          </cell>
          <cell r="IF1384">
            <v>0</v>
          </cell>
          <cell r="IG1384">
            <v>0</v>
          </cell>
          <cell r="IH1384">
            <v>0</v>
          </cell>
          <cell r="II1384">
            <v>0</v>
          </cell>
          <cell r="IJ1384">
            <v>0</v>
          </cell>
          <cell r="IK1384">
            <v>0</v>
          </cell>
          <cell r="IL1384">
            <v>0</v>
          </cell>
          <cell r="IM1384">
            <v>0</v>
          </cell>
          <cell r="IN1384">
            <v>0</v>
          </cell>
          <cell r="IO1384">
            <v>0</v>
          </cell>
          <cell r="IP1384">
            <v>0</v>
          </cell>
          <cell r="IQ1384">
            <v>0</v>
          </cell>
          <cell r="IR1384">
            <v>0</v>
          </cell>
          <cell r="IS1384">
            <v>0</v>
          </cell>
          <cell r="IT1384">
            <v>0</v>
          </cell>
          <cell r="IU1384">
            <v>0</v>
          </cell>
          <cell r="IV1384">
            <v>0</v>
          </cell>
          <cell r="IW1384">
            <v>0</v>
          </cell>
          <cell r="IX1384">
            <v>0</v>
          </cell>
          <cell r="IY1384">
            <v>0</v>
          </cell>
          <cell r="IZ1384">
            <v>0</v>
          </cell>
          <cell r="JA1384">
            <v>0</v>
          </cell>
          <cell r="JB1384">
            <v>0</v>
          </cell>
          <cell r="JC1384">
            <v>0</v>
          </cell>
          <cell r="JD1384">
            <v>0</v>
          </cell>
          <cell r="JE1384">
            <v>0</v>
          </cell>
          <cell r="JF1384">
            <v>0</v>
          </cell>
          <cell r="JG1384">
            <v>0</v>
          </cell>
          <cell r="JH1384">
            <v>0</v>
          </cell>
          <cell r="JI1384">
            <v>0</v>
          </cell>
          <cell r="JJ1384">
            <v>0</v>
          </cell>
          <cell r="JK1384">
            <v>0</v>
          </cell>
          <cell r="JL1384">
            <v>0</v>
          </cell>
          <cell r="JM1384">
            <v>0</v>
          </cell>
          <cell r="JN1384">
            <v>0</v>
          </cell>
          <cell r="JO1384">
            <v>0</v>
          </cell>
          <cell r="JP1384">
            <v>0</v>
          </cell>
          <cell r="JQ1384">
            <v>0</v>
          </cell>
        </row>
        <row r="1385">
          <cell r="D1385" t="str">
            <v>NUC.PX.HTG._.NTC.Adv_Reactor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  <cell r="EJ1385">
            <v>0</v>
          </cell>
          <cell r="EK1385">
            <v>0</v>
          </cell>
          <cell r="EL1385">
            <v>0</v>
          </cell>
          <cell r="EM1385">
            <v>0</v>
          </cell>
          <cell r="EN1385">
            <v>0</v>
          </cell>
          <cell r="EO1385">
            <v>0</v>
          </cell>
          <cell r="EP1385">
            <v>0</v>
          </cell>
          <cell r="EQ1385">
            <v>0</v>
          </cell>
          <cell r="ER1385">
            <v>0</v>
          </cell>
          <cell r="ES1385">
            <v>0</v>
          </cell>
          <cell r="ET1385">
            <v>0</v>
          </cell>
          <cell r="EU1385">
            <v>0</v>
          </cell>
          <cell r="EV1385">
            <v>0</v>
          </cell>
          <cell r="EW1385">
            <v>0</v>
          </cell>
          <cell r="EX1385">
            <v>0</v>
          </cell>
          <cell r="EY1385">
            <v>0</v>
          </cell>
          <cell r="EZ1385">
            <v>0</v>
          </cell>
          <cell r="FA1385">
            <v>0</v>
          </cell>
          <cell r="FB1385">
            <v>0</v>
          </cell>
          <cell r="FC1385">
            <v>0</v>
          </cell>
          <cell r="FD1385">
            <v>0</v>
          </cell>
          <cell r="FE1385">
            <v>0</v>
          </cell>
          <cell r="FF1385">
            <v>0</v>
          </cell>
          <cell r="FG1385">
            <v>0</v>
          </cell>
          <cell r="FH1385">
            <v>0</v>
          </cell>
          <cell r="FI1385">
            <v>0</v>
          </cell>
          <cell r="FJ1385">
            <v>0</v>
          </cell>
          <cell r="FK1385">
            <v>0</v>
          </cell>
          <cell r="FL1385">
            <v>0</v>
          </cell>
          <cell r="FM1385">
            <v>0</v>
          </cell>
          <cell r="FN1385">
            <v>0</v>
          </cell>
          <cell r="FO1385">
            <v>0</v>
          </cell>
          <cell r="FP1385">
            <v>0</v>
          </cell>
          <cell r="FQ1385">
            <v>0</v>
          </cell>
          <cell r="FR1385">
            <v>0</v>
          </cell>
          <cell r="FS1385">
            <v>0</v>
          </cell>
          <cell r="FT1385">
            <v>0</v>
          </cell>
          <cell r="FU1385">
            <v>0</v>
          </cell>
          <cell r="FV1385">
            <v>0</v>
          </cell>
          <cell r="FW1385">
            <v>0</v>
          </cell>
          <cell r="FX1385">
            <v>0</v>
          </cell>
          <cell r="FY1385">
            <v>0</v>
          </cell>
          <cell r="FZ1385">
            <v>0</v>
          </cell>
          <cell r="GA1385">
            <v>0</v>
          </cell>
          <cell r="GB1385">
            <v>0</v>
          </cell>
          <cell r="GC1385">
            <v>0</v>
          </cell>
          <cell r="GD1385">
            <v>0</v>
          </cell>
          <cell r="GE1385">
            <v>0</v>
          </cell>
          <cell r="GF1385">
            <v>0</v>
          </cell>
          <cell r="GG1385">
            <v>0</v>
          </cell>
          <cell r="GH1385">
            <v>0</v>
          </cell>
          <cell r="GI1385">
            <v>0</v>
          </cell>
          <cell r="GJ1385">
            <v>0</v>
          </cell>
          <cell r="GK1385">
            <v>0</v>
          </cell>
          <cell r="GL1385">
            <v>0</v>
          </cell>
          <cell r="GM1385">
            <v>0</v>
          </cell>
          <cell r="GN1385">
            <v>0</v>
          </cell>
          <cell r="GO1385">
            <v>0</v>
          </cell>
          <cell r="GP1385">
            <v>0</v>
          </cell>
          <cell r="GQ1385">
            <v>0</v>
          </cell>
          <cell r="GR1385">
            <v>0</v>
          </cell>
          <cell r="GS1385">
            <v>0</v>
          </cell>
          <cell r="GT1385">
            <v>0</v>
          </cell>
          <cell r="GU1385">
            <v>0</v>
          </cell>
          <cell r="GV1385">
            <v>0</v>
          </cell>
          <cell r="GW1385">
            <v>0</v>
          </cell>
          <cell r="GX1385">
            <v>0</v>
          </cell>
          <cell r="GY1385">
            <v>0</v>
          </cell>
          <cell r="GZ1385">
            <v>0</v>
          </cell>
          <cell r="HA1385">
            <v>0</v>
          </cell>
          <cell r="HB1385">
            <v>0</v>
          </cell>
          <cell r="HC1385">
            <v>0</v>
          </cell>
          <cell r="HD1385">
            <v>0</v>
          </cell>
          <cell r="HE1385">
            <v>0</v>
          </cell>
          <cell r="HF1385">
            <v>0</v>
          </cell>
          <cell r="HG1385">
            <v>0</v>
          </cell>
          <cell r="HH1385">
            <v>0</v>
          </cell>
          <cell r="HI1385">
            <v>0</v>
          </cell>
          <cell r="HJ1385">
            <v>0</v>
          </cell>
          <cell r="HK1385">
            <v>0</v>
          </cell>
          <cell r="HL1385">
            <v>0</v>
          </cell>
          <cell r="HM1385">
            <v>0</v>
          </cell>
          <cell r="HN1385">
            <v>0</v>
          </cell>
          <cell r="HO1385">
            <v>0</v>
          </cell>
          <cell r="HP1385">
            <v>0</v>
          </cell>
          <cell r="HQ1385">
            <v>0</v>
          </cell>
          <cell r="HR1385">
            <v>0</v>
          </cell>
          <cell r="HS1385">
            <v>0</v>
          </cell>
          <cell r="HT1385">
            <v>0</v>
          </cell>
          <cell r="HU1385">
            <v>0</v>
          </cell>
          <cell r="HV1385">
            <v>0</v>
          </cell>
          <cell r="HW1385">
            <v>0</v>
          </cell>
          <cell r="HX1385">
            <v>0</v>
          </cell>
          <cell r="HY1385">
            <v>0</v>
          </cell>
          <cell r="HZ1385">
            <v>0</v>
          </cell>
          <cell r="IA1385">
            <v>0</v>
          </cell>
          <cell r="IB1385">
            <v>0</v>
          </cell>
          <cell r="IC1385">
            <v>0</v>
          </cell>
          <cell r="ID1385">
            <v>0</v>
          </cell>
          <cell r="IE1385">
            <v>0</v>
          </cell>
          <cell r="IF1385">
            <v>0</v>
          </cell>
          <cell r="IG1385">
            <v>0</v>
          </cell>
          <cell r="IH1385">
            <v>0</v>
          </cell>
          <cell r="II1385">
            <v>0</v>
          </cell>
          <cell r="IJ1385">
            <v>0</v>
          </cell>
          <cell r="IK1385">
            <v>0</v>
          </cell>
          <cell r="IL1385">
            <v>0</v>
          </cell>
          <cell r="IM1385">
            <v>0</v>
          </cell>
          <cell r="IN1385">
            <v>0</v>
          </cell>
          <cell r="IO1385">
            <v>0</v>
          </cell>
          <cell r="IP1385">
            <v>0</v>
          </cell>
          <cell r="IQ1385">
            <v>0</v>
          </cell>
          <cell r="IR1385">
            <v>0</v>
          </cell>
          <cell r="IS1385">
            <v>0</v>
          </cell>
          <cell r="IT1385">
            <v>0</v>
          </cell>
          <cell r="IU1385">
            <v>0</v>
          </cell>
          <cell r="IV1385">
            <v>0</v>
          </cell>
          <cell r="IW1385">
            <v>0</v>
          </cell>
          <cell r="IX1385">
            <v>0</v>
          </cell>
          <cell r="IY1385">
            <v>0</v>
          </cell>
          <cell r="IZ1385">
            <v>0</v>
          </cell>
          <cell r="JA1385">
            <v>0</v>
          </cell>
          <cell r="JB1385">
            <v>0</v>
          </cell>
          <cell r="JC1385">
            <v>0</v>
          </cell>
          <cell r="JD1385">
            <v>0</v>
          </cell>
          <cell r="JE1385">
            <v>0.44399999999995998</v>
          </cell>
          <cell r="JF1385">
            <v>0</v>
          </cell>
          <cell r="JG1385">
            <v>0</v>
          </cell>
          <cell r="JH1385">
            <v>0.22799999999999443</v>
          </cell>
          <cell r="JI1385">
            <v>0.21600000000000819</v>
          </cell>
          <cell r="JJ1385">
            <v>0</v>
          </cell>
          <cell r="JK1385">
            <v>0</v>
          </cell>
          <cell r="JL1385">
            <v>0</v>
          </cell>
          <cell r="JM1385">
            <v>0</v>
          </cell>
          <cell r="JN1385">
            <v>0</v>
          </cell>
          <cell r="JO1385">
            <v>0</v>
          </cell>
          <cell r="JP1385">
            <v>0</v>
          </cell>
          <cell r="JQ1385">
            <v>0</v>
          </cell>
        </row>
        <row r="1386">
          <cell r="D1386" t="str">
            <v>NUC.PX.NUT._.NTC.Adv_Reactor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  <cell r="EJ1386">
            <v>0</v>
          </cell>
          <cell r="EK1386">
            <v>0</v>
          </cell>
          <cell r="EL1386">
            <v>0</v>
          </cell>
          <cell r="EM1386">
            <v>0</v>
          </cell>
          <cell r="EN1386">
            <v>0</v>
          </cell>
          <cell r="EO1386">
            <v>0</v>
          </cell>
          <cell r="EP1386">
            <v>0</v>
          </cell>
          <cell r="EQ1386">
            <v>0</v>
          </cell>
          <cell r="ER1386">
            <v>0</v>
          </cell>
          <cell r="ES1386">
            <v>0</v>
          </cell>
          <cell r="ET1386">
            <v>0</v>
          </cell>
          <cell r="EU1386">
            <v>0</v>
          </cell>
          <cell r="EV1386">
            <v>0</v>
          </cell>
          <cell r="EW1386">
            <v>0</v>
          </cell>
          <cell r="EX1386">
            <v>0</v>
          </cell>
          <cell r="EY1386">
            <v>0</v>
          </cell>
          <cell r="EZ1386">
            <v>0</v>
          </cell>
          <cell r="FA1386">
            <v>0</v>
          </cell>
          <cell r="FB1386">
            <v>0</v>
          </cell>
          <cell r="FC1386">
            <v>0</v>
          </cell>
          <cell r="FD1386">
            <v>0</v>
          </cell>
          <cell r="FE1386">
            <v>0</v>
          </cell>
          <cell r="FF1386">
            <v>0</v>
          </cell>
          <cell r="FG1386">
            <v>0</v>
          </cell>
          <cell r="FH1386">
            <v>0</v>
          </cell>
          <cell r="FI1386">
            <v>0</v>
          </cell>
          <cell r="FJ1386">
            <v>0</v>
          </cell>
          <cell r="FK1386">
            <v>0</v>
          </cell>
          <cell r="FL1386">
            <v>0</v>
          </cell>
          <cell r="FM1386">
            <v>0</v>
          </cell>
          <cell r="FN1386">
            <v>0</v>
          </cell>
          <cell r="FO1386">
            <v>0</v>
          </cell>
          <cell r="FP1386">
            <v>0</v>
          </cell>
          <cell r="FQ1386">
            <v>0</v>
          </cell>
          <cell r="FR1386">
            <v>0</v>
          </cell>
          <cell r="FS1386">
            <v>0</v>
          </cell>
          <cell r="FT1386">
            <v>0</v>
          </cell>
          <cell r="FU1386">
            <v>0</v>
          </cell>
          <cell r="FV1386">
            <v>0</v>
          </cell>
          <cell r="FW1386">
            <v>0</v>
          </cell>
          <cell r="FX1386">
            <v>0</v>
          </cell>
          <cell r="FY1386">
            <v>0</v>
          </cell>
          <cell r="FZ1386">
            <v>0</v>
          </cell>
          <cell r="GA1386">
            <v>0</v>
          </cell>
          <cell r="GB1386">
            <v>0</v>
          </cell>
          <cell r="GC1386">
            <v>0</v>
          </cell>
          <cell r="GD1386">
            <v>0</v>
          </cell>
          <cell r="GE1386">
            <v>0</v>
          </cell>
          <cell r="GF1386">
            <v>0</v>
          </cell>
          <cell r="GG1386">
            <v>0</v>
          </cell>
          <cell r="GH1386">
            <v>0</v>
          </cell>
          <cell r="GI1386">
            <v>0</v>
          </cell>
          <cell r="GJ1386">
            <v>0</v>
          </cell>
          <cell r="GK1386">
            <v>0</v>
          </cell>
          <cell r="GL1386">
            <v>0</v>
          </cell>
          <cell r="GM1386">
            <v>0</v>
          </cell>
          <cell r="GN1386">
            <v>0</v>
          </cell>
          <cell r="GO1386">
            <v>0</v>
          </cell>
          <cell r="GP1386">
            <v>0</v>
          </cell>
          <cell r="GQ1386">
            <v>0</v>
          </cell>
          <cell r="GR1386">
            <v>0</v>
          </cell>
          <cell r="GS1386">
            <v>0</v>
          </cell>
          <cell r="GT1386">
            <v>0</v>
          </cell>
          <cell r="GU1386">
            <v>0</v>
          </cell>
          <cell r="GV1386">
            <v>0</v>
          </cell>
          <cell r="GW1386">
            <v>0</v>
          </cell>
          <cell r="GX1386">
            <v>0</v>
          </cell>
          <cell r="GY1386">
            <v>0</v>
          </cell>
          <cell r="GZ1386">
            <v>0</v>
          </cell>
          <cell r="HA1386">
            <v>0</v>
          </cell>
          <cell r="HB1386">
            <v>0</v>
          </cell>
          <cell r="HC1386">
            <v>0</v>
          </cell>
          <cell r="HD1386">
            <v>0</v>
          </cell>
          <cell r="HE1386">
            <v>0</v>
          </cell>
          <cell r="HF1386">
            <v>0</v>
          </cell>
          <cell r="HG1386">
            <v>0</v>
          </cell>
          <cell r="HH1386">
            <v>0</v>
          </cell>
          <cell r="HI1386">
            <v>0</v>
          </cell>
          <cell r="HJ1386">
            <v>0</v>
          </cell>
          <cell r="HK1386">
            <v>0</v>
          </cell>
          <cell r="HL1386">
            <v>0</v>
          </cell>
          <cell r="HM1386">
            <v>0</v>
          </cell>
          <cell r="HN1386">
            <v>0</v>
          </cell>
          <cell r="HO1386">
            <v>0</v>
          </cell>
          <cell r="HP1386">
            <v>0</v>
          </cell>
          <cell r="HQ1386">
            <v>0</v>
          </cell>
          <cell r="HR1386">
            <v>0</v>
          </cell>
          <cell r="HS1386">
            <v>0</v>
          </cell>
          <cell r="HT1386">
            <v>0</v>
          </cell>
          <cell r="HU1386">
            <v>0</v>
          </cell>
          <cell r="HV1386">
            <v>0</v>
          </cell>
          <cell r="HW1386">
            <v>0</v>
          </cell>
          <cell r="HX1386">
            <v>0</v>
          </cell>
          <cell r="HY1386">
            <v>0</v>
          </cell>
          <cell r="HZ1386">
            <v>0</v>
          </cell>
          <cell r="IA1386">
            <v>0</v>
          </cell>
          <cell r="IB1386">
            <v>0</v>
          </cell>
          <cell r="IC1386">
            <v>0</v>
          </cell>
          <cell r="ID1386">
            <v>0</v>
          </cell>
          <cell r="IE1386">
            <v>0</v>
          </cell>
          <cell r="IF1386">
            <v>0</v>
          </cell>
          <cell r="IG1386">
            <v>0</v>
          </cell>
          <cell r="IH1386">
            <v>0</v>
          </cell>
          <cell r="II1386">
            <v>0</v>
          </cell>
          <cell r="IJ1386">
            <v>0</v>
          </cell>
          <cell r="IK1386">
            <v>0</v>
          </cell>
          <cell r="IL1386">
            <v>0</v>
          </cell>
          <cell r="IM1386">
            <v>0</v>
          </cell>
          <cell r="IN1386">
            <v>0</v>
          </cell>
          <cell r="IO1386">
            <v>0</v>
          </cell>
          <cell r="IP1386">
            <v>0</v>
          </cell>
          <cell r="IQ1386">
            <v>0</v>
          </cell>
          <cell r="IR1386">
            <v>0</v>
          </cell>
          <cell r="IS1386">
            <v>0</v>
          </cell>
          <cell r="IT1386">
            <v>0</v>
          </cell>
          <cell r="IU1386">
            <v>0</v>
          </cell>
          <cell r="IV1386">
            <v>0</v>
          </cell>
          <cell r="IW1386">
            <v>0</v>
          </cell>
          <cell r="IX1386">
            <v>0</v>
          </cell>
          <cell r="IY1386">
            <v>0</v>
          </cell>
          <cell r="IZ1386">
            <v>0</v>
          </cell>
          <cell r="JA1386">
            <v>0</v>
          </cell>
          <cell r="JB1386">
            <v>0</v>
          </cell>
          <cell r="JC1386">
            <v>0</v>
          </cell>
          <cell r="JD1386">
            <v>0</v>
          </cell>
          <cell r="JE1386">
            <v>0.84786127999996097</v>
          </cell>
          <cell r="JF1386">
            <v>0</v>
          </cell>
          <cell r="JG1386">
            <v>0</v>
          </cell>
          <cell r="JH1386">
            <v>0.63186128000000963</v>
          </cell>
          <cell r="JI1386">
            <v>0.21600000000000819</v>
          </cell>
          <cell r="JJ1386">
            <v>0</v>
          </cell>
          <cell r="JK1386">
            <v>0</v>
          </cell>
          <cell r="JL1386">
            <v>0</v>
          </cell>
          <cell r="JM1386">
            <v>0</v>
          </cell>
          <cell r="JN1386">
            <v>0</v>
          </cell>
          <cell r="JO1386">
            <v>0</v>
          </cell>
          <cell r="JP1386">
            <v>0</v>
          </cell>
          <cell r="JQ1386">
            <v>0</v>
          </cell>
        </row>
        <row r="1387">
          <cell r="D1387" t="str">
            <v>NUC.PX.UTS._.NTC.Adv_Reactor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  <cell r="EJ1387">
            <v>0</v>
          </cell>
          <cell r="EK1387">
            <v>0</v>
          </cell>
          <cell r="EL1387">
            <v>0</v>
          </cell>
          <cell r="EM1387">
            <v>0</v>
          </cell>
          <cell r="EN1387">
            <v>0</v>
          </cell>
          <cell r="EO1387">
            <v>0</v>
          </cell>
          <cell r="EP1387">
            <v>0</v>
          </cell>
          <cell r="EQ1387">
            <v>0</v>
          </cell>
          <cell r="ER1387">
            <v>0</v>
          </cell>
          <cell r="ES1387">
            <v>0</v>
          </cell>
          <cell r="ET1387">
            <v>0</v>
          </cell>
          <cell r="EU1387">
            <v>0</v>
          </cell>
          <cell r="EV1387">
            <v>0</v>
          </cell>
          <cell r="EW1387">
            <v>0</v>
          </cell>
          <cell r="EX1387">
            <v>0</v>
          </cell>
          <cell r="EY1387">
            <v>0</v>
          </cell>
          <cell r="EZ1387">
            <v>0</v>
          </cell>
          <cell r="FA1387">
            <v>0</v>
          </cell>
          <cell r="FB1387">
            <v>0</v>
          </cell>
          <cell r="FC1387">
            <v>0</v>
          </cell>
          <cell r="FD1387">
            <v>0</v>
          </cell>
          <cell r="FE1387">
            <v>0</v>
          </cell>
          <cell r="FF1387">
            <v>0</v>
          </cell>
          <cell r="FG1387">
            <v>0</v>
          </cell>
          <cell r="FH1387">
            <v>0</v>
          </cell>
          <cell r="FI1387">
            <v>0</v>
          </cell>
          <cell r="FJ1387">
            <v>0</v>
          </cell>
          <cell r="FK1387">
            <v>0</v>
          </cell>
          <cell r="FL1387">
            <v>0</v>
          </cell>
          <cell r="FM1387">
            <v>0</v>
          </cell>
          <cell r="FN1387">
            <v>0</v>
          </cell>
          <cell r="FO1387">
            <v>0</v>
          </cell>
          <cell r="FP1387">
            <v>0</v>
          </cell>
          <cell r="FQ1387">
            <v>0</v>
          </cell>
          <cell r="FR1387">
            <v>0</v>
          </cell>
          <cell r="FS1387">
            <v>0</v>
          </cell>
          <cell r="FT1387">
            <v>0</v>
          </cell>
          <cell r="FU1387">
            <v>0</v>
          </cell>
          <cell r="FV1387">
            <v>0</v>
          </cell>
          <cell r="FW1387">
            <v>0</v>
          </cell>
          <cell r="FX1387">
            <v>0</v>
          </cell>
          <cell r="FY1387">
            <v>0</v>
          </cell>
          <cell r="FZ1387">
            <v>0</v>
          </cell>
          <cell r="GA1387">
            <v>0</v>
          </cell>
          <cell r="GB1387">
            <v>0</v>
          </cell>
          <cell r="GC1387">
            <v>0</v>
          </cell>
          <cell r="GD1387">
            <v>0</v>
          </cell>
          <cell r="GE1387">
            <v>0</v>
          </cell>
          <cell r="GF1387">
            <v>0</v>
          </cell>
          <cell r="GG1387">
            <v>0</v>
          </cell>
          <cell r="GH1387">
            <v>0</v>
          </cell>
          <cell r="GI1387">
            <v>0</v>
          </cell>
          <cell r="GJ1387">
            <v>0</v>
          </cell>
          <cell r="GK1387">
            <v>0</v>
          </cell>
          <cell r="GL1387">
            <v>0</v>
          </cell>
          <cell r="GM1387">
            <v>0</v>
          </cell>
          <cell r="GN1387">
            <v>0</v>
          </cell>
          <cell r="GO1387">
            <v>0</v>
          </cell>
          <cell r="GP1387">
            <v>0</v>
          </cell>
          <cell r="GQ1387">
            <v>0</v>
          </cell>
          <cell r="GR1387">
            <v>0</v>
          </cell>
          <cell r="GS1387">
            <v>0</v>
          </cell>
          <cell r="GT1387">
            <v>0</v>
          </cell>
          <cell r="GU1387">
            <v>0</v>
          </cell>
          <cell r="GV1387">
            <v>0</v>
          </cell>
          <cell r="GW1387">
            <v>0</v>
          </cell>
          <cell r="GX1387">
            <v>0</v>
          </cell>
          <cell r="GY1387">
            <v>0</v>
          </cell>
          <cell r="GZ1387">
            <v>0</v>
          </cell>
          <cell r="HA1387">
            <v>0</v>
          </cell>
          <cell r="HB1387">
            <v>0</v>
          </cell>
          <cell r="HC1387">
            <v>0</v>
          </cell>
          <cell r="HD1387">
            <v>0</v>
          </cell>
          <cell r="HE1387">
            <v>0</v>
          </cell>
          <cell r="HF1387">
            <v>0</v>
          </cell>
          <cell r="HG1387">
            <v>0</v>
          </cell>
          <cell r="HH1387">
            <v>0</v>
          </cell>
          <cell r="HI1387">
            <v>0</v>
          </cell>
          <cell r="HJ1387">
            <v>0</v>
          </cell>
          <cell r="HK1387">
            <v>0</v>
          </cell>
          <cell r="HL1387">
            <v>0</v>
          </cell>
          <cell r="HM1387">
            <v>0</v>
          </cell>
          <cell r="HN1387">
            <v>0</v>
          </cell>
          <cell r="HO1387">
            <v>0</v>
          </cell>
          <cell r="HP1387">
            <v>0</v>
          </cell>
          <cell r="HQ1387">
            <v>0</v>
          </cell>
          <cell r="HR1387">
            <v>0</v>
          </cell>
          <cell r="HS1387">
            <v>0</v>
          </cell>
          <cell r="HT1387">
            <v>0</v>
          </cell>
          <cell r="HU1387">
            <v>0</v>
          </cell>
          <cell r="HV1387">
            <v>0</v>
          </cell>
          <cell r="HW1387">
            <v>0</v>
          </cell>
          <cell r="HX1387">
            <v>0</v>
          </cell>
          <cell r="HY1387">
            <v>0</v>
          </cell>
          <cell r="HZ1387">
            <v>0</v>
          </cell>
          <cell r="IA1387">
            <v>0</v>
          </cell>
          <cell r="IB1387">
            <v>0</v>
          </cell>
          <cell r="IC1387">
            <v>0</v>
          </cell>
          <cell r="ID1387">
            <v>0</v>
          </cell>
          <cell r="IE1387">
            <v>0</v>
          </cell>
          <cell r="IF1387">
            <v>0</v>
          </cell>
          <cell r="IG1387">
            <v>0</v>
          </cell>
          <cell r="IH1387">
            <v>0</v>
          </cell>
          <cell r="II1387">
            <v>0</v>
          </cell>
          <cell r="IJ1387">
            <v>0</v>
          </cell>
          <cell r="IK1387">
            <v>0</v>
          </cell>
          <cell r="IL1387">
            <v>0</v>
          </cell>
          <cell r="IM1387">
            <v>0</v>
          </cell>
          <cell r="IN1387">
            <v>0</v>
          </cell>
          <cell r="IO1387">
            <v>0</v>
          </cell>
          <cell r="IP1387">
            <v>0</v>
          </cell>
          <cell r="IQ1387">
            <v>0</v>
          </cell>
          <cell r="IR1387">
            <v>0</v>
          </cell>
          <cell r="IS1387">
            <v>0</v>
          </cell>
          <cell r="IT1387">
            <v>0</v>
          </cell>
          <cell r="IU1387">
            <v>0</v>
          </cell>
          <cell r="IV1387">
            <v>0</v>
          </cell>
          <cell r="IW1387">
            <v>0</v>
          </cell>
          <cell r="IX1387">
            <v>0</v>
          </cell>
          <cell r="IY1387">
            <v>0</v>
          </cell>
          <cell r="IZ1387">
            <v>0</v>
          </cell>
          <cell r="JA1387">
            <v>0</v>
          </cell>
          <cell r="JB1387">
            <v>0</v>
          </cell>
          <cell r="JC1387">
            <v>0</v>
          </cell>
          <cell r="JD1387">
            <v>0</v>
          </cell>
          <cell r="JE1387">
            <v>0.32400000000006912</v>
          </cell>
          <cell r="JF1387">
            <v>0</v>
          </cell>
          <cell r="JG1387">
            <v>0</v>
          </cell>
          <cell r="JH1387">
            <v>0.10799999999998988</v>
          </cell>
          <cell r="JI1387">
            <v>0.21600000000000819</v>
          </cell>
          <cell r="JJ1387">
            <v>0</v>
          </cell>
          <cell r="JK1387">
            <v>0</v>
          </cell>
          <cell r="JL1387">
            <v>0</v>
          </cell>
          <cell r="JM1387">
            <v>0</v>
          </cell>
          <cell r="JN1387">
            <v>0</v>
          </cell>
          <cell r="JO1387">
            <v>0</v>
          </cell>
          <cell r="JP1387">
            <v>0</v>
          </cell>
          <cell r="JQ1387">
            <v>0</v>
          </cell>
        </row>
        <row r="1388">
          <cell r="D1388" t="str">
            <v>NUC.PX.WYE._.NTC.Adv_Reactor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  <cell r="EJ1388">
            <v>0</v>
          </cell>
          <cell r="EK1388">
            <v>0</v>
          </cell>
          <cell r="EL1388">
            <v>0</v>
          </cell>
          <cell r="EM1388">
            <v>0</v>
          </cell>
          <cell r="EN1388">
            <v>0</v>
          </cell>
          <cell r="EO1388">
            <v>0</v>
          </cell>
          <cell r="EP1388">
            <v>0</v>
          </cell>
          <cell r="EQ1388">
            <v>0</v>
          </cell>
          <cell r="ER1388">
            <v>0</v>
          </cell>
          <cell r="ES1388">
            <v>0</v>
          </cell>
          <cell r="ET1388">
            <v>0</v>
          </cell>
          <cell r="EU1388">
            <v>0</v>
          </cell>
          <cell r="EV1388">
            <v>0</v>
          </cell>
          <cell r="EW1388">
            <v>0</v>
          </cell>
          <cell r="EX1388">
            <v>0</v>
          </cell>
          <cell r="EY1388">
            <v>0</v>
          </cell>
          <cell r="EZ1388">
            <v>0</v>
          </cell>
          <cell r="FA1388">
            <v>0</v>
          </cell>
          <cell r="FB1388">
            <v>0</v>
          </cell>
          <cell r="FC1388">
            <v>0</v>
          </cell>
          <cell r="FD1388">
            <v>0</v>
          </cell>
          <cell r="FE1388">
            <v>0</v>
          </cell>
          <cell r="FF1388">
            <v>0</v>
          </cell>
          <cell r="FG1388">
            <v>0</v>
          </cell>
          <cell r="FH1388">
            <v>0</v>
          </cell>
          <cell r="FI1388">
            <v>0</v>
          </cell>
          <cell r="FJ1388">
            <v>0</v>
          </cell>
          <cell r="FK1388">
            <v>0</v>
          </cell>
          <cell r="FL1388">
            <v>0</v>
          </cell>
          <cell r="FM1388">
            <v>0</v>
          </cell>
          <cell r="FN1388">
            <v>0</v>
          </cell>
          <cell r="FO1388">
            <v>0</v>
          </cell>
          <cell r="FP1388">
            <v>0</v>
          </cell>
          <cell r="FQ1388">
            <v>0</v>
          </cell>
          <cell r="FR1388">
            <v>0</v>
          </cell>
          <cell r="FS1388">
            <v>0</v>
          </cell>
          <cell r="FT1388">
            <v>0</v>
          </cell>
          <cell r="FU1388">
            <v>0</v>
          </cell>
          <cell r="FV1388">
            <v>0</v>
          </cell>
          <cell r="FW1388">
            <v>0</v>
          </cell>
          <cell r="FX1388">
            <v>0</v>
          </cell>
          <cell r="FY1388">
            <v>0</v>
          </cell>
          <cell r="FZ1388">
            <v>0</v>
          </cell>
          <cell r="GA1388">
            <v>0</v>
          </cell>
          <cell r="GB1388">
            <v>0</v>
          </cell>
          <cell r="GC1388">
            <v>0</v>
          </cell>
          <cell r="GD1388">
            <v>0</v>
          </cell>
          <cell r="GE1388">
            <v>0</v>
          </cell>
          <cell r="GF1388">
            <v>0</v>
          </cell>
          <cell r="GG1388">
            <v>0</v>
          </cell>
          <cell r="GH1388">
            <v>0</v>
          </cell>
          <cell r="GI1388">
            <v>0</v>
          </cell>
          <cell r="GJ1388">
            <v>0</v>
          </cell>
          <cell r="GK1388">
            <v>0</v>
          </cell>
          <cell r="GL1388">
            <v>0</v>
          </cell>
          <cell r="GM1388">
            <v>0</v>
          </cell>
          <cell r="GN1388">
            <v>0</v>
          </cell>
          <cell r="GO1388">
            <v>0</v>
          </cell>
          <cell r="GP1388">
            <v>0</v>
          </cell>
          <cell r="GQ1388">
            <v>0</v>
          </cell>
          <cell r="GR1388">
            <v>0</v>
          </cell>
          <cell r="GS1388">
            <v>0</v>
          </cell>
          <cell r="GT1388">
            <v>0</v>
          </cell>
          <cell r="GU1388">
            <v>0</v>
          </cell>
          <cell r="GV1388">
            <v>0</v>
          </cell>
          <cell r="GW1388">
            <v>0</v>
          </cell>
          <cell r="GX1388">
            <v>0</v>
          </cell>
          <cell r="GY1388">
            <v>0</v>
          </cell>
          <cell r="GZ1388">
            <v>0</v>
          </cell>
          <cell r="HA1388">
            <v>0</v>
          </cell>
          <cell r="HB1388">
            <v>0</v>
          </cell>
          <cell r="HC1388">
            <v>0</v>
          </cell>
          <cell r="HD1388">
            <v>0</v>
          </cell>
          <cell r="HE1388">
            <v>0</v>
          </cell>
          <cell r="HF1388">
            <v>0</v>
          </cell>
          <cell r="HG1388">
            <v>0</v>
          </cell>
          <cell r="HH1388">
            <v>0</v>
          </cell>
          <cell r="HI1388">
            <v>0</v>
          </cell>
          <cell r="HJ1388">
            <v>0</v>
          </cell>
          <cell r="HK1388">
            <v>0</v>
          </cell>
          <cell r="HL1388">
            <v>0</v>
          </cell>
          <cell r="HM1388">
            <v>0</v>
          </cell>
          <cell r="HN1388">
            <v>0</v>
          </cell>
          <cell r="HO1388">
            <v>0</v>
          </cell>
          <cell r="HP1388">
            <v>0</v>
          </cell>
          <cell r="HQ1388">
            <v>0</v>
          </cell>
          <cell r="HR1388">
            <v>0</v>
          </cell>
          <cell r="HS1388">
            <v>0</v>
          </cell>
          <cell r="HT1388">
            <v>0</v>
          </cell>
          <cell r="HU1388">
            <v>0</v>
          </cell>
          <cell r="HV1388">
            <v>0</v>
          </cell>
          <cell r="HW1388">
            <v>0</v>
          </cell>
          <cell r="HX1388">
            <v>0</v>
          </cell>
          <cell r="HY1388">
            <v>0</v>
          </cell>
          <cell r="HZ1388">
            <v>0</v>
          </cell>
          <cell r="IA1388">
            <v>0</v>
          </cell>
          <cell r="IB1388">
            <v>0</v>
          </cell>
          <cell r="IC1388">
            <v>0</v>
          </cell>
          <cell r="ID1388">
            <v>0</v>
          </cell>
          <cell r="IE1388">
            <v>0</v>
          </cell>
          <cell r="IF1388">
            <v>0</v>
          </cell>
          <cell r="IG1388">
            <v>0</v>
          </cell>
          <cell r="IH1388">
            <v>0</v>
          </cell>
          <cell r="II1388">
            <v>0</v>
          </cell>
          <cell r="IJ1388">
            <v>0</v>
          </cell>
          <cell r="IK1388">
            <v>0</v>
          </cell>
          <cell r="IL1388">
            <v>0</v>
          </cell>
          <cell r="IM1388">
            <v>0</v>
          </cell>
          <cell r="IN1388">
            <v>0</v>
          </cell>
          <cell r="IO1388">
            <v>0</v>
          </cell>
          <cell r="IP1388">
            <v>0</v>
          </cell>
          <cell r="IQ1388">
            <v>0</v>
          </cell>
          <cell r="IR1388">
            <v>0</v>
          </cell>
          <cell r="IS1388">
            <v>0</v>
          </cell>
          <cell r="IT1388">
            <v>0</v>
          </cell>
          <cell r="IU1388">
            <v>0</v>
          </cell>
          <cell r="IV1388">
            <v>0</v>
          </cell>
          <cell r="IW1388">
            <v>0</v>
          </cell>
          <cell r="IX1388">
            <v>0</v>
          </cell>
          <cell r="IY1388">
            <v>0</v>
          </cell>
          <cell r="IZ1388">
            <v>0</v>
          </cell>
          <cell r="JA1388">
            <v>0</v>
          </cell>
          <cell r="JB1388">
            <v>0</v>
          </cell>
          <cell r="JC1388">
            <v>0</v>
          </cell>
          <cell r="JD1388">
            <v>0</v>
          </cell>
          <cell r="JE1388">
            <v>0.32399999999984175</v>
          </cell>
          <cell r="JF1388">
            <v>0</v>
          </cell>
          <cell r="JG1388">
            <v>0</v>
          </cell>
          <cell r="JH1388">
            <v>0.10799999999998988</v>
          </cell>
          <cell r="JI1388">
            <v>0.21600000000000819</v>
          </cell>
          <cell r="JJ1388">
            <v>0</v>
          </cell>
          <cell r="JK1388">
            <v>0</v>
          </cell>
          <cell r="JL1388">
            <v>0</v>
          </cell>
          <cell r="JM1388">
            <v>0</v>
          </cell>
          <cell r="JN1388">
            <v>0</v>
          </cell>
          <cell r="JO1388">
            <v>0</v>
          </cell>
          <cell r="JP1388">
            <v>0</v>
          </cell>
          <cell r="JQ1388">
            <v>0</v>
          </cell>
        </row>
        <row r="1389">
          <cell r="D1389" t="str">
            <v>GEO.PX.COR._.PTC.NF-EGS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7.0699999999987995E-2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7.0700000000002206E-2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  <cell r="EJ1389">
            <v>0</v>
          </cell>
          <cell r="EK1389">
            <v>0</v>
          </cell>
          <cell r="EL1389">
            <v>0</v>
          </cell>
          <cell r="EM1389">
            <v>0</v>
          </cell>
          <cell r="EN1389">
            <v>0</v>
          </cell>
          <cell r="EO1389">
            <v>0</v>
          </cell>
          <cell r="EP1389">
            <v>0</v>
          </cell>
          <cell r="EQ1389">
            <v>0</v>
          </cell>
          <cell r="ER1389">
            <v>-7.0700000000101682E-2</v>
          </cell>
          <cell r="ES1389">
            <v>0</v>
          </cell>
          <cell r="ET1389">
            <v>0</v>
          </cell>
          <cell r="EU1389">
            <v>0</v>
          </cell>
          <cell r="EV1389">
            <v>0</v>
          </cell>
          <cell r="EW1389">
            <v>-7.0700000000002206E-2</v>
          </cell>
          <cell r="EX1389">
            <v>0</v>
          </cell>
          <cell r="EY1389">
            <v>0</v>
          </cell>
          <cell r="EZ1389">
            <v>0</v>
          </cell>
          <cell r="FA1389">
            <v>0</v>
          </cell>
          <cell r="FB1389">
            <v>0</v>
          </cell>
          <cell r="FC1389">
            <v>0</v>
          </cell>
          <cell r="FD1389">
            <v>0</v>
          </cell>
          <cell r="FE1389">
            <v>0</v>
          </cell>
          <cell r="FF1389">
            <v>0</v>
          </cell>
          <cell r="FG1389">
            <v>0</v>
          </cell>
          <cell r="FH1389">
            <v>0</v>
          </cell>
          <cell r="FI1389">
            <v>0</v>
          </cell>
          <cell r="FJ1389">
            <v>0</v>
          </cell>
          <cell r="FK1389">
            <v>0</v>
          </cell>
          <cell r="FL1389">
            <v>0</v>
          </cell>
          <cell r="FM1389">
            <v>0</v>
          </cell>
          <cell r="FN1389">
            <v>0</v>
          </cell>
          <cell r="FO1389">
            <v>0</v>
          </cell>
          <cell r="FP1389">
            <v>0</v>
          </cell>
          <cell r="FQ1389">
            <v>0</v>
          </cell>
          <cell r="FR1389">
            <v>0.21209999999996398</v>
          </cell>
          <cell r="FS1389">
            <v>0</v>
          </cell>
          <cell r="FT1389">
            <v>0</v>
          </cell>
          <cell r="FU1389">
            <v>7.0700000000002206E-2</v>
          </cell>
          <cell r="FV1389">
            <v>7.0700000000002206E-2</v>
          </cell>
          <cell r="FW1389">
            <v>7.0700000000002206E-2</v>
          </cell>
          <cell r="FX1389">
            <v>0</v>
          </cell>
          <cell r="FY1389">
            <v>0</v>
          </cell>
          <cell r="FZ1389">
            <v>0</v>
          </cell>
          <cell r="GA1389">
            <v>0</v>
          </cell>
          <cell r="GB1389">
            <v>0</v>
          </cell>
          <cell r="GC1389">
            <v>0</v>
          </cell>
          <cell r="GD1389">
            <v>0</v>
          </cell>
          <cell r="GE1389">
            <v>7.0699999999987995E-2</v>
          </cell>
          <cell r="GF1389">
            <v>0</v>
          </cell>
          <cell r="GG1389">
            <v>0</v>
          </cell>
          <cell r="GH1389">
            <v>0</v>
          </cell>
          <cell r="GI1389">
            <v>0</v>
          </cell>
          <cell r="GJ1389">
            <v>7.0700000000002206E-2</v>
          </cell>
          <cell r="GK1389">
            <v>0</v>
          </cell>
          <cell r="GL1389">
            <v>0</v>
          </cell>
          <cell r="GM1389">
            <v>0</v>
          </cell>
          <cell r="GN1389">
            <v>0</v>
          </cell>
          <cell r="GO1389">
            <v>0</v>
          </cell>
          <cell r="GP1389">
            <v>0</v>
          </cell>
          <cell r="GQ1389">
            <v>0</v>
          </cell>
          <cell r="GR1389">
            <v>-7.0700000000101682E-2</v>
          </cell>
          <cell r="GS1389">
            <v>0</v>
          </cell>
          <cell r="GT1389">
            <v>0</v>
          </cell>
          <cell r="GU1389">
            <v>0</v>
          </cell>
          <cell r="GV1389">
            <v>7.0700000000002206E-2</v>
          </cell>
          <cell r="GW1389">
            <v>0</v>
          </cell>
          <cell r="GX1389">
            <v>7.06999999999951E-2</v>
          </cell>
          <cell r="GY1389">
            <v>0</v>
          </cell>
          <cell r="GZ1389">
            <v>-0.14140000000000441</v>
          </cell>
          <cell r="HA1389">
            <v>-7.0700000000002206E-2</v>
          </cell>
          <cell r="HB1389">
            <v>0</v>
          </cell>
          <cell r="HC1389">
            <v>0</v>
          </cell>
          <cell r="HD1389">
            <v>0</v>
          </cell>
          <cell r="HE1389">
            <v>0.21209999999996398</v>
          </cell>
          <cell r="HF1389">
            <v>0</v>
          </cell>
          <cell r="HG1389">
            <v>0</v>
          </cell>
          <cell r="HH1389">
            <v>7.0700000000002206E-2</v>
          </cell>
          <cell r="HI1389">
            <v>7.0700000000002206E-2</v>
          </cell>
          <cell r="HJ1389">
            <v>0</v>
          </cell>
          <cell r="HK1389">
            <v>7.0700000000002206E-2</v>
          </cell>
          <cell r="HL1389">
            <v>-7.0700000000002206E-2</v>
          </cell>
          <cell r="HM1389">
            <v>7.0700000000002206E-2</v>
          </cell>
          <cell r="HN1389">
            <v>0</v>
          </cell>
          <cell r="HO1389">
            <v>0</v>
          </cell>
          <cell r="HP1389">
            <v>0</v>
          </cell>
          <cell r="HQ1389">
            <v>0</v>
          </cell>
          <cell r="HR1389">
            <v>0.49490000000002965</v>
          </cell>
          <cell r="HS1389">
            <v>0</v>
          </cell>
          <cell r="HT1389">
            <v>0</v>
          </cell>
          <cell r="HU1389">
            <v>0</v>
          </cell>
          <cell r="HV1389">
            <v>-7.06999999999951E-2</v>
          </cell>
          <cell r="HW1389">
            <v>0.21210000000000662</v>
          </cell>
          <cell r="HX1389">
            <v>0</v>
          </cell>
          <cell r="HY1389">
            <v>0.28280000000000172</v>
          </cell>
          <cell r="HZ1389">
            <v>0</v>
          </cell>
          <cell r="IA1389">
            <v>0</v>
          </cell>
          <cell r="IB1389">
            <v>7.06999999999951E-2</v>
          </cell>
          <cell r="IC1389">
            <v>0</v>
          </cell>
          <cell r="ID1389">
            <v>0</v>
          </cell>
          <cell r="IE1389">
            <v>7.0699999999987995E-2</v>
          </cell>
          <cell r="IF1389">
            <v>0</v>
          </cell>
          <cell r="IG1389">
            <v>0</v>
          </cell>
          <cell r="IH1389">
            <v>0</v>
          </cell>
          <cell r="II1389">
            <v>0</v>
          </cell>
          <cell r="IJ1389">
            <v>7.06999999999951E-2</v>
          </cell>
          <cell r="IK1389">
            <v>0</v>
          </cell>
          <cell r="IL1389">
            <v>0</v>
          </cell>
          <cell r="IM1389">
            <v>0</v>
          </cell>
          <cell r="IN1389">
            <v>0</v>
          </cell>
          <cell r="IO1389">
            <v>0</v>
          </cell>
          <cell r="IP1389">
            <v>0</v>
          </cell>
          <cell r="IQ1389">
            <v>0</v>
          </cell>
          <cell r="IR1389">
            <v>0</v>
          </cell>
          <cell r="IS1389">
            <v>0</v>
          </cell>
          <cell r="IT1389">
            <v>0</v>
          </cell>
          <cell r="IU1389">
            <v>0</v>
          </cell>
          <cell r="IV1389">
            <v>0</v>
          </cell>
          <cell r="IW1389">
            <v>0</v>
          </cell>
          <cell r="IX1389">
            <v>0</v>
          </cell>
          <cell r="IY1389">
            <v>0</v>
          </cell>
          <cell r="IZ1389">
            <v>0</v>
          </cell>
          <cell r="JA1389">
            <v>0</v>
          </cell>
          <cell r="JB1389">
            <v>0</v>
          </cell>
          <cell r="JC1389">
            <v>0</v>
          </cell>
          <cell r="JD1389">
            <v>0</v>
          </cell>
          <cell r="JE1389">
            <v>-0.14140000000008968</v>
          </cell>
          <cell r="JF1389">
            <v>0</v>
          </cell>
          <cell r="JG1389">
            <v>-7.06999999999951E-2</v>
          </cell>
          <cell r="JH1389">
            <v>-7.0700000000002206E-2</v>
          </cell>
          <cell r="JI1389">
            <v>0</v>
          </cell>
          <cell r="JJ1389">
            <v>-7.06999999999951E-2</v>
          </cell>
          <cell r="JK1389">
            <v>-0.14140000000000441</v>
          </cell>
          <cell r="JL1389">
            <v>0</v>
          </cell>
          <cell r="JM1389">
            <v>-0.14139999999999731</v>
          </cell>
          <cell r="JN1389">
            <v>7.06999999999951E-2</v>
          </cell>
          <cell r="JO1389">
            <v>0.14140000000000441</v>
          </cell>
          <cell r="JP1389">
            <v>0.14139999999999731</v>
          </cell>
          <cell r="JQ1389">
            <v>0</v>
          </cell>
        </row>
        <row r="1390">
          <cell r="D1390" t="str">
            <v>GEO.PX.UTS._.PTC.NF-EGS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-0.69085006000011617</v>
          </cell>
          <cell r="AF1390">
            <v>0</v>
          </cell>
          <cell r="AG1390">
            <v>-0.14139999999999731</v>
          </cell>
          <cell r="AH1390">
            <v>0.14139999999999731</v>
          </cell>
          <cell r="AI1390">
            <v>-7.0700000000002206E-2</v>
          </cell>
          <cell r="AJ1390">
            <v>-7.0700000000002206E-2</v>
          </cell>
          <cell r="AK1390">
            <v>7.06999999999951E-2</v>
          </cell>
          <cell r="AL1390">
            <v>-0.14139999999999731</v>
          </cell>
          <cell r="AM1390">
            <v>-0.21209999999999951</v>
          </cell>
          <cell r="AN1390">
            <v>-7.0700000000002206E-2</v>
          </cell>
          <cell r="AO1390">
            <v>-0.12525005999999905</v>
          </cell>
          <cell r="AP1390">
            <v>0</v>
          </cell>
          <cell r="AQ1390">
            <v>-7.0700000000002206E-2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0.77769999999998163</v>
          </cell>
          <cell r="CF1390">
            <v>0</v>
          </cell>
          <cell r="CG1390">
            <v>0</v>
          </cell>
          <cell r="CH1390">
            <v>-0.14139999999999731</v>
          </cell>
          <cell r="CI1390">
            <v>7.0700000000002206E-2</v>
          </cell>
          <cell r="CJ1390">
            <v>0.21209999999999951</v>
          </cell>
          <cell r="CK1390">
            <v>0.21209999999999951</v>
          </cell>
          <cell r="CL1390">
            <v>0.21209999999999951</v>
          </cell>
          <cell r="CM1390">
            <v>7.0700000000002206E-2</v>
          </cell>
          <cell r="CN1390">
            <v>0.14139999999999731</v>
          </cell>
          <cell r="CO1390">
            <v>0</v>
          </cell>
          <cell r="CP1390">
            <v>0</v>
          </cell>
          <cell r="CQ1390">
            <v>0</v>
          </cell>
          <cell r="CR1390">
            <v>-0.49489999999991596</v>
          </cell>
          <cell r="CS1390">
            <v>0</v>
          </cell>
          <cell r="CT1390">
            <v>0</v>
          </cell>
          <cell r="CU1390">
            <v>0.14139999999999731</v>
          </cell>
          <cell r="CV1390">
            <v>0</v>
          </cell>
          <cell r="CW1390">
            <v>-7.06999999999951E-2</v>
          </cell>
          <cell r="CX1390">
            <v>-0.56559999999999633</v>
          </cell>
          <cell r="CY1390">
            <v>7.0700000000002206E-2</v>
          </cell>
          <cell r="CZ1390">
            <v>0.14139999999999731</v>
          </cell>
          <cell r="DA1390">
            <v>-0.21209999999999951</v>
          </cell>
          <cell r="DB1390">
            <v>0</v>
          </cell>
          <cell r="DC1390">
            <v>0</v>
          </cell>
          <cell r="DD1390">
            <v>0</v>
          </cell>
          <cell r="DE1390">
            <v>0.49490000000002965</v>
          </cell>
          <cell r="DF1390">
            <v>0</v>
          </cell>
          <cell r="DG1390">
            <v>0</v>
          </cell>
          <cell r="DH1390">
            <v>-0.14139999999999731</v>
          </cell>
          <cell r="DI1390">
            <v>-0.28280000000000172</v>
          </cell>
          <cell r="DJ1390">
            <v>0.28280000000000172</v>
          </cell>
          <cell r="DK1390">
            <v>-7.0700000000002206E-2</v>
          </cell>
          <cell r="DL1390">
            <v>0.49489999999999412</v>
          </cell>
          <cell r="DM1390">
            <v>0.21209999999999951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-1.0605000000000473</v>
          </cell>
          <cell r="DS1390">
            <v>0</v>
          </cell>
          <cell r="DT1390">
            <v>0</v>
          </cell>
          <cell r="DU1390">
            <v>7.0700000000002206E-2</v>
          </cell>
          <cell r="DV1390">
            <v>-0.35350000000000392</v>
          </cell>
          <cell r="DW1390">
            <v>-0.35349999999999682</v>
          </cell>
          <cell r="DX1390">
            <v>0.49489999999999412</v>
          </cell>
          <cell r="DY1390">
            <v>-0.21209999999999951</v>
          </cell>
          <cell r="DZ1390">
            <v>-0.56560000000000343</v>
          </cell>
          <cell r="EA1390">
            <v>-0.21209999999999951</v>
          </cell>
          <cell r="EB1390">
            <v>7.06999999999951E-2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7.0700000000002206E-2</v>
          </cell>
          <cell r="EH1390">
            <v>0</v>
          </cell>
          <cell r="EI1390">
            <v>0</v>
          </cell>
          <cell r="EJ1390">
            <v>-0.21209999999999951</v>
          </cell>
          <cell r="EK1390">
            <v>-0.21209999999999951</v>
          </cell>
          <cell r="EL1390">
            <v>0.28280000000000172</v>
          </cell>
          <cell r="EM1390">
            <v>0.35349999999999682</v>
          </cell>
          <cell r="EN1390">
            <v>-0.21209999999999951</v>
          </cell>
          <cell r="EO1390">
            <v>-7.0700000000002206E-2</v>
          </cell>
          <cell r="EP1390">
            <v>0</v>
          </cell>
          <cell r="EQ1390">
            <v>0</v>
          </cell>
          <cell r="ER1390">
            <v>0.56560000000001764</v>
          </cell>
          <cell r="ES1390">
            <v>0</v>
          </cell>
          <cell r="ET1390">
            <v>0</v>
          </cell>
          <cell r="EU1390">
            <v>7.0700000000002206E-2</v>
          </cell>
          <cell r="EV1390">
            <v>-0.14139999999999731</v>
          </cell>
          <cell r="EW1390">
            <v>0.63629999999999853</v>
          </cell>
          <cell r="EX1390">
            <v>0</v>
          </cell>
          <cell r="EY1390">
            <v>0</v>
          </cell>
          <cell r="EZ1390">
            <v>0</v>
          </cell>
          <cell r="FA1390">
            <v>0</v>
          </cell>
          <cell r="FB1390">
            <v>0</v>
          </cell>
          <cell r="FC1390">
            <v>0</v>
          </cell>
          <cell r="FD1390">
            <v>0</v>
          </cell>
          <cell r="FE1390">
            <v>0</v>
          </cell>
          <cell r="FF1390">
            <v>0</v>
          </cell>
          <cell r="FG1390">
            <v>0</v>
          </cell>
          <cell r="FH1390">
            <v>0</v>
          </cell>
          <cell r="FI1390">
            <v>0</v>
          </cell>
          <cell r="FJ1390">
            <v>0</v>
          </cell>
          <cell r="FK1390">
            <v>0</v>
          </cell>
          <cell r="FL1390">
            <v>0</v>
          </cell>
          <cell r="FM1390">
            <v>0</v>
          </cell>
          <cell r="FN1390">
            <v>0</v>
          </cell>
          <cell r="FO1390">
            <v>0</v>
          </cell>
          <cell r="FP1390">
            <v>0</v>
          </cell>
          <cell r="FQ1390">
            <v>0</v>
          </cell>
          <cell r="FR1390">
            <v>0</v>
          </cell>
          <cell r="FS1390">
            <v>0</v>
          </cell>
          <cell r="FT1390">
            <v>0</v>
          </cell>
          <cell r="FU1390">
            <v>0</v>
          </cell>
          <cell r="FV1390">
            <v>0</v>
          </cell>
          <cell r="FW1390">
            <v>0</v>
          </cell>
          <cell r="FX1390">
            <v>0</v>
          </cell>
          <cell r="FY1390">
            <v>0</v>
          </cell>
          <cell r="FZ1390">
            <v>0</v>
          </cell>
          <cell r="GA1390">
            <v>0</v>
          </cell>
          <cell r="GB1390">
            <v>0</v>
          </cell>
          <cell r="GC1390">
            <v>0</v>
          </cell>
          <cell r="GD1390">
            <v>0</v>
          </cell>
          <cell r="GE1390">
            <v>0</v>
          </cell>
          <cell r="GF1390">
            <v>0</v>
          </cell>
          <cell r="GG1390">
            <v>0</v>
          </cell>
          <cell r="GH1390">
            <v>0</v>
          </cell>
          <cell r="GI1390">
            <v>0</v>
          </cell>
          <cell r="GJ1390">
            <v>0</v>
          </cell>
          <cell r="GK1390">
            <v>0</v>
          </cell>
          <cell r="GL1390">
            <v>0</v>
          </cell>
          <cell r="GM1390">
            <v>0</v>
          </cell>
          <cell r="GN1390">
            <v>0</v>
          </cell>
          <cell r="GO1390">
            <v>0</v>
          </cell>
          <cell r="GP1390">
            <v>0</v>
          </cell>
          <cell r="GQ1390">
            <v>0</v>
          </cell>
          <cell r="GR1390">
            <v>0</v>
          </cell>
          <cell r="GS1390">
            <v>0</v>
          </cell>
          <cell r="GT1390">
            <v>0</v>
          </cell>
          <cell r="GU1390">
            <v>0</v>
          </cell>
          <cell r="GV1390">
            <v>0</v>
          </cell>
          <cell r="GW1390">
            <v>0</v>
          </cell>
          <cell r="GX1390">
            <v>0</v>
          </cell>
          <cell r="GY1390">
            <v>0</v>
          </cell>
          <cell r="GZ1390">
            <v>0</v>
          </cell>
          <cell r="HA1390">
            <v>0</v>
          </cell>
          <cell r="HB1390">
            <v>0</v>
          </cell>
          <cell r="HC1390">
            <v>0</v>
          </cell>
          <cell r="HD1390">
            <v>0</v>
          </cell>
          <cell r="HE1390">
            <v>0</v>
          </cell>
          <cell r="HF1390">
            <v>0</v>
          </cell>
          <cell r="HG1390">
            <v>0</v>
          </cell>
          <cell r="HH1390">
            <v>0</v>
          </cell>
          <cell r="HI1390">
            <v>0</v>
          </cell>
          <cell r="HJ1390">
            <v>0</v>
          </cell>
          <cell r="HK1390">
            <v>0</v>
          </cell>
          <cell r="HL1390">
            <v>0</v>
          </cell>
          <cell r="HM1390">
            <v>0</v>
          </cell>
          <cell r="HN1390">
            <v>0</v>
          </cell>
          <cell r="HO1390">
            <v>0</v>
          </cell>
          <cell r="HP1390">
            <v>0</v>
          </cell>
          <cell r="HQ1390">
            <v>0</v>
          </cell>
          <cell r="HR1390">
            <v>0</v>
          </cell>
          <cell r="HS1390">
            <v>0</v>
          </cell>
          <cell r="HT1390">
            <v>0</v>
          </cell>
          <cell r="HU1390">
            <v>0</v>
          </cell>
          <cell r="HV1390">
            <v>0</v>
          </cell>
          <cell r="HW1390">
            <v>0</v>
          </cell>
          <cell r="HX1390">
            <v>0</v>
          </cell>
          <cell r="HY1390">
            <v>0</v>
          </cell>
          <cell r="HZ1390">
            <v>0</v>
          </cell>
          <cell r="IA1390">
            <v>0</v>
          </cell>
          <cell r="IB1390">
            <v>0</v>
          </cell>
          <cell r="IC1390">
            <v>0</v>
          </cell>
          <cell r="ID1390">
            <v>0</v>
          </cell>
          <cell r="IE1390">
            <v>0</v>
          </cell>
          <cell r="IF1390">
            <v>0</v>
          </cell>
          <cell r="IG1390">
            <v>0</v>
          </cell>
          <cell r="IH1390">
            <v>0</v>
          </cell>
          <cell r="II1390">
            <v>0</v>
          </cell>
          <cell r="IJ1390">
            <v>0</v>
          </cell>
          <cell r="IK1390">
            <v>0</v>
          </cell>
          <cell r="IL1390">
            <v>0</v>
          </cell>
          <cell r="IM1390">
            <v>0</v>
          </cell>
          <cell r="IN1390">
            <v>0</v>
          </cell>
          <cell r="IO1390">
            <v>0</v>
          </cell>
          <cell r="IP1390">
            <v>0</v>
          </cell>
          <cell r="IQ1390">
            <v>0</v>
          </cell>
          <cell r="IR1390">
            <v>0</v>
          </cell>
          <cell r="IS1390">
            <v>0</v>
          </cell>
          <cell r="IT1390">
            <v>0</v>
          </cell>
          <cell r="IU1390">
            <v>0</v>
          </cell>
          <cell r="IV1390">
            <v>0</v>
          </cell>
          <cell r="IW1390">
            <v>0</v>
          </cell>
          <cell r="IX1390">
            <v>0</v>
          </cell>
          <cell r="IY1390">
            <v>0</v>
          </cell>
          <cell r="IZ1390">
            <v>0</v>
          </cell>
          <cell r="JA1390">
            <v>0</v>
          </cell>
          <cell r="JB1390">
            <v>0</v>
          </cell>
          <cell r="JC1390">
            <v>0</v>
          </cell>
          <cell r="JD1390">
            <v>0</v>
          </cell>
          <cell r="JE1390">
            <v>7.0699999999987995E-2</v>
          </cell>
          <cell r="JF1390">
            <v>0</v>
          </cell>
          <cell r="JG1390">
            <v>0</v>
          </cell>
          <cell r="JH1390">
            <v>0</v>
          </cell>
          <cell r="JI1390">
            <v>7.06999999999951E-2</v>
          </cell>
          <cell r="JJ1390">
            <v>0</v>
          </cell>
          <cell r="JK1390">
            <v>0</v>
          </cell>
          <cell r="JL1390">
            <v>0</v>
          </cell>
          <cell r="JM1390">
            <v>0</v>
          </cell>
          <cell r="JN1390">
            <v>0</v>
          </cell>
          <cell r="JO1390">
            <v>0</v>
          </cell>
          <cell r="JP1390">
            <v>0</v>
          </cell>
          <cell r="JQ1390">
            <v>0</v>
          </cell>
        </row>
        <row r="1391">
          <cell r="D1391" t="str">
            <v>GEO.PX.COR._.NTC.NF-EGS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  <cell r="EJ1391">
            <v>0</v>
          </cell>
          <cell r="EK1391">
            <v>0</v>
          </cell>
          <cell r="EL1391">
            <v>0</v>
          </cell>
          <cell r="EM1391">
            <v>0</v>
          </cell>
          <cell r="EN1391">
            <v>0</v>
          </cell>
          <cell r="EO1391">
            <v>0</v>
          </cell>
          <cell r="EP1391">
            <v>0</v>
          </cell>
          <cell r="EQ1391">
            <v>0</v>
          </cell>
          <cell r="ER1391">
            <v>0</v>
          </cell>
          <cell r="ES1391">
            <v>0</v>
          </cell>
          <cell r="ET1391">
            <v>0</v>
          </cell>
          <cell r="EU1391">
            <v>0</v>
          </cell>
          <cell r="EV1391">
            <v>0</v>
          </cell>
          <cell r="EW1391">
            <v>0</v>
          </cell>
          <cell r="EX1391">
            <v>0</v>
          </cell>
          <cell r="EY1391">
            <v>0</v>
          </cell>
          <cell r="EZ1391">
            <v>0</v>
          </cell>
          <cell r="FA1391">
            <v>0</v>
          </cell>
          <cell r="FB1391">
            <v>0</v>
          </cell>
          <cell r="FC1391">
            <v>0</v>
          </cell>
          <cell r="FD1391">
            <v>0</v>
          </cell>
          <cell r="FE1391">
            <v>-7.0699999999987995E-2</v>
          </cell>
          <cell r="FF1391">
            <v>0</v>
          </cell>
          <cell r="FG1391">
            <v>-0.21209999999999951</v>
          </cell>
          <cell r="FH1391">
            <v>-7.06999999999951E-2</v>
          </cell>
          <cell r="FI1391">
            <v>0</v>
          </cell>
          <cell r="FJ1391">
            <v>0.21209999999999951</v>
          </cell>
          <cell r="FK1391">
            <v>0.14140000000000441</v>
          </cell>
          <cell r="FL1391">
            <v>-0.35349999999999682</v>
          </cell>
          <cell r="FM1391">
            <v>0.21209999999999951</v>
          </cell>
          <cell r="FN1391">
            <v>0</v>
          </cell>
          <cell r="FO1391">
            <v>0</v>
          </cell>
          <cell r="FP1391">
            <v>0</v>
          </cell>
          <cell r="FQ1391">
            <v>0</v>
          </cell>
          <cell r="FR1391">
            <v>0.21210000000007767</v>
          </cell>
          <cell r="FS1391">
            <v>0</v>
          </cell>
          <cell r="FT1391">
            <v>0</v>
          </cell>
          <cell r="FU1391">
            <v>-7.0700000000002206E-2</v>
          </cell>
          <cell r="FV1391">
            <v>0</v>
          </cell>
          <cell r="FW1391">
            <v>7.0700000000002206E-2</v>
          </cell>
          <cell r="FX1391">
            <v>7.0700000000002206E-2</v>
          </cell>
          <cell r="FY1391">
            <v>0.14139999999999731</v>
          </cell>
          <cell r="FZ1391">
            <v>0</v>
          </cell>
          <cell r="GA1391">
            <v>0</v>
          </cell>
          <cell r="GB1391">
            <v>0</v>
          </cell>
          <cell r="GC1391">
            <v>0</v>
          </cell>
          <cell r="GD1391">
            <v>0</v>
          </cell>
          <cell r="GE1391">
            <v>-0.9191000000000713</v>
          </cell>
          <cell r="GF1391">
            <v>0</v>
          </cell>
          <cell r="GG1391">
            <v>-0.1413999999999902</v>
          </cell>
          <cell r="GH1391">
            <v>-0.14139999999999731</v>
          </cell>
          <cell r="GI1391">
            <v>0</v>
          </cell>
          <cell r="GJ1391">
            <v>7.0699999999998653E-2</v>
          </cell>
          <cell r="GK1391">
            <v>-0.21209999999999951</v>
          </cell>
          <cell r="GL1391">
            <v>-0.35349999999999682</v>
          </cell>
          <cell r="GM1391">
            <v>0</v>
          </cell>
          <cell r="GN1391">
            <v>0</v>
          </cell>
          <cell r="GO1391">
            <v>-0.14140000000000441</v>
          </cell>
          <cell r="GP1391">
            <v>0</v>
          </cell>
          <cell r="GQ1391">
            <v>0</v>
          </cell>
          <cell r="GR1391">
            <v>-0.28279999999995198</v>
          </cell>
          <cell r="GS1391">
            <v>0</v>
          </cell>
          <cell r="GT1391">
            <v>0</v>
          </cell>
          <cell r="GU1391">
            <v>0.14139999999999731</v>
          </cell>
          <cell r="GV1391">
            <v>0</v>
          </cell>
          <cell r="GW1391">
            <v>-0.56560000000001054</v>
          </cell>
          <cell r="GX1391">
            <v>-7.06999999999951E-2</v>
          </cell>
          <cell r="GY1391">
            <v>0</v>
          </cell>
          <cell r="GZ1391">
            <v>0.21209999999999951</v>
          </cell>
          <cell r="HA1391">
            <v>0</v>
          </cell>
          <cell r="HB1391">
            <v>0</v>
          </cell>
          <cell r="HC1391">
            <v>0</v>
          </cell>
          <cell r="HD1391">
            <v>0</v>
          </cell>
          <cell r="HE1391">
            <v>0.28279999999995198</v>
          </cell>
          <cell r="HF1391">
            <v>0</v>
          </cell>
          <cell r="HG1391">
            <v>0</v>
          </cell>
          <cell r="HH1391">
            <v>-7.0700000000009311E-2</v>
          </cell>
          <cell r="HI1391">
            <v>0</v>
          </cell>
          <cell r="HJ1391">
            <v>0.49490000000000123</v>
          </cell>
          <cell r="HK1391">
            <v>-7.0700000000002206E-2</v>
          </cell>
          <cell r="HL1391">
            <v>0</v>
          </cell>
          <cell r="HM1391">
            <v>0</v>
          </cell>
          <cell r="HN1391">
            <v>-7.0700000000002206E-2</v>
          </cell>
          <cell r="HO1391">
            <v>0</v>
          </cell>
          <cell r="HP1391">
            <v>0</v>
          </cell>
          <cell r="HQ1391">
            <v>0</v>
          </cell>
          <cell r="HR1391">
            <v>0</v>
          </cell>
          <cell r="HS1391">
            <v>0</v>
          </cell>
          <cell r="HT1391">
            <v>0</v>
          </cell>
          <cell r="HU1391">
            <v>0</v>
          </cell>
          <cell r="HV1391">
            <v>7.06999999999951E-2</v>
          </cell>
          <cell r="HW1391">
            <v>0.28279999999999461</v>
          </cell>
          <cell r="HX1391">
            <v>-0.21210000000000662</v>
          </cell>
          <cell r="HY1391">
            <v>-0.21209999999999951</v>
          </cell>
          <cell r="HZ1391">
            <v>7.0700000000002206E-2</v>
          </cell>
          <cell r="IA1391">
            <v>0</v>
          </cell>
          <cell r="IB1391">
            <v>0</v>
          </cell>
          <cell r="IC1391">
            <v>0</v>
          </cell>
          <cell r="ID1391">
            <v>0</v>
          </cell>
          <cell r="IE1391">
            <v>-0.98979999999994561</v>
          </cell>
          <cell r="IF1391">
            <v>0</v>
          </cell>
          <cell r="IG1391">
            <v>0</v>
          </cell>
          <cell r="IH1391">
            <v>7.06999999999951E-2</v>
          </cell>
          <cell r="II1391">
            <v>-7.0700000000002206E-2</v>
          </cell>
          <cell r="IJ1391">
            <v>-0.49490000000000123</v>
          </cell>
          <cell r="IK1391">
            <v>-0.35349999999999682</v>
          </cell>
          <cell r="IL1391">
            <v>-0.14139999999999731</v>
          </cell>
          <cell r="IM1391">
            <v>0</v>
          </cell>
          <cell r="IN1391">
            <v>0</v>
          </cell>
          <cell r="IO1391">
            <v>0</v>
          </cell>
          <cell r="IP1391">
            <v>0</v>
          </cell>
          <cell r="IQ1391">
            <v>0</v>
          </cell>
          <cell r="IR1391">
            <v>-0.63630000000000564</v>
          </cell>
          <cell r="IS1391">
            <v>0</v>
          </cell>
          <cell r="IT1391">
            <v>-0.14140000000000441</v>
          </cell>
          <cell r="IU1391">
            <v>-7.0700000000002206E-2</v>
          </cell>
          <cell r="IV1391">
            <v>7.06999999999951E-2</v>
          </cell>
          <cell r="IW1391">
            <v>0</v>
          </cell>
          <cell r="IX1391">
            <v>-0.35349999999999682</v>
          </cell>
          <cell r="IY1391">
            <v>0</v>
          </cell>
          <cell r="IZ1391">
            <v>0</v>
          </cell>
          <cell r="JA1391">
            <v>0</v>
          </cell>
          <cell r="JB1391">
            <v>-0.14140000000000441</v>
          </cell>
          <cell r="JC1391">
            <v>0</v>
          </cell>
          <cell r="JD1391">
            <v>0</v>
          </cell>
          <cell r="JE1391">
            <v>0.56560000000013133</v>
          </cell>
          <cell r="JF1391">
            <v>0</v>
          </cell>
          <cell r="JG1391">
            <v>7.0700000000002206E-2</v>
          </cell>
          <cell r="JH1391">
            <v>0.21209999999999951</v>
          </cell>
          <cell r="JI1391">
            <v>0.35349999999999682</v>
          </cell>
          <cell r="JJ1391">
            <v>0.35350000000001103</v>
          </cell>
          <cell r="JK1391">
            <v>-0.35349999999999682</v>
          </cell>
          <cell r="JL1391">
            <v>-7.0700000000002206E-2</v>
          </cell>
          <cell r="JM1391">
            <v>0</v>
          </cell>
          <cell r="JN1391">
            <v>0</v>
          </cell>
          <cell r="JO1391">
            <v>0</v>
          </cell>
          <cell r="JP1391">
            <v>0</v>
          </cell>
          <cell r="JQ1391">
            <v>0</v>
          </cell>
        </row>
        <row r="1392">
          <cell r="D1392" t="str">
            <v>GEO.PX.UTS._.NTC.NF-EGS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  <cell r="EJ1392">
            <v>0</v>
          </cell>
          <cell r="EK1392">
            <v>0</v>
          </cell>
          <cell r="EL1392">
            <v>0</v>
          </cell>
          <cell r="EM1392">
            <v>0</v>
          </cell>
          <cell r="EN1392">
            <v>0</v>
          </cell>
          <cell r="EO1392">
            <v>0</v>
          </cell>
          <cell r="EP1392">
            <v>0</v>
          </cell>
          <cell r="EQ1392">
            <v>0</v>
          </cell>
          <cell r="ER1392">
            <v>0</v>
          </cell>
          <cell r="ES1392">
            <v>0</v>
          </cell>
          <cell r="ET1392">
            <v>0</v>
          </cell>
          <cell r="EU1392">
            <v>0</v>
          </cell>
          <cell r="EV1392">
            <v>0</v>
          </cell>
          <cell r="EW1392">
            <v>0</v>
          </cell>
          <cell r="EX1392">
            <v>0</v>
          </cell>
          <cell r="EY1392">
            <v>0</v>
          </cell>
          <cell r="EZ1392">
            <v>0</v>
          </cell>
          <cell r="FA1392">
            <v>0</v>
          </cell>
          <cell r="FB1392">
            <v>0</v>
          </cell>
          <cell r="FC1392">
            <v>0</v>
          </cell>
          <cell r="FD1392">
            <v>0</v>
          </cell>
          <cell r="FE1392">
            <v>1.0605000000000473</v>
          </cell>
          <cell r="FF1392">
            <v>0</v>
          </cell>
          <cell r="FG1392">
            <v>0.35350000000000392</v>
          </cell>
          <cell r="FH1392">
            <v>0.28280000000000172</v>
          </cell>
          <cell r="FI1392">
            <v>0.49489999999999412</v>
          </cell>
          <cell r="FJ1392">
            <v>0</v>
          </cell>
          <cell r="FK1392">
            <v>0</v>
          </cell>
          <cell r="FL1392">
            <v>0</v>
          </cell>
          <cell r="FM1392">
            <v>0</v>
          </cell>
          <cell r="FN1392">
            <v>0</v>
          </cell>
          <cell r="FO1392">
            <v>-7.0700000000002206E-2</v>
          </cell>
          <cell r="FP1392">
            <v>0</v>
          </cell>
          <cell r="FQ1392">
            <v>0</v>
          </cell>
          <cell r="FR1392">
            <v>0.76604597000005015</v>
          </cell>
          <cell r="FS1392">
            <v>0</v>
          </cell>
          <cell r="FT1392">
            <v>7.06999999999951E-2</v>
          </cell>
          <cell r="FU1392">
            <v>0.14139999999999731</v>
          </cell>
          <cell r="FV1392">
            <v>0.42419999999999902</v>
          </cell>
          <cell r="FW1392">
            <v>7.06999999999951E-2</v>
          </cell>
          <cell r="FX1392">
            <v>0</v>
          </cell>
          <cell r="FY1392">
            <v>0</v>
          </cell>
          <cell r="FZ1392">
            <v>-1.1654030000002535E-2</v>
          </cell>
          <cell r="GA1392">
            <v>0</v>
          </cell>
          <cell r="GB1392">
            <v>7.0700000000002206E-2</v>
          </cell>
          <cell r="GC1392">
            <v>0</v>
          </cell>
          <cell r="GD1392">
            <v>0</v>
          </cell>
          <cell r="GE1392">
            <v>1.1365795500000786</v>
          </cell>
          <cell r="GF1392">
            <v>0</v>
          </cell>
          <cell r="GG1392">
            <v>0.14139999999999731</v>
          </cell>
          <cell r="GH1392">
            <v>0.77769999999999584</v>
          </cell>
          <cell r="GI1392">
            <v>0.28279999999999461</v>
          </cell>
          <cell r="GJ1392">
            <v>-7.0700000000002206E-2</v>
          </cell>
          <cell r="GK1392">
            <v>0</v>
          </cell>
          <cell r="GL1392">
            <v>0</v>
          </cell>
          <cell r="GM1392">
            <v>5.3795499999935714E-3</v>
          </cell>
          <cell r="GN1392">
            <v>0</v>
          </cell>
          <cell r="GO1392">
            <v>0</v>
          </cell>
          <cell r="GP1392">
            <v>0</v>
          </cell>
          <cell r="GQ1392">
            <v>0</v>
          </cell>
          <cell r="GR1392">
            <v>-0.55062081999994916</v>
          </cell>
          <cell r="GS1392">
            <v>0</v>
          </cell>
          <cell r="GT1392">
            <v>-0.12642081999999988</v>
          </cell>
          <cell r="GU1392">
            <v>-0.21209999999999951</v>
          </cell>
          <cell r="GV1392">
            <v>-7.06999999999951E-2</v>
          </cell>
          <cell r="GW1392">
            <v>-0.14139999999999731</v>
          </cell>
          <cell r="GX1392">
            <v>0</v>
          </cell>
          <cell r="GY1392">
            <v>0</v>
          </cell>
          <cell r="GZ1392">
            <v>0</v>
          </cell>
          <cell r="HA1392">
            <v>0</v>
          </cell>
          <cell r="HB1392">
            <v>0</v>
          </cell>
          <cell r="HC1392">
            <v>0</v>
          </cell>
          <cell r="HD1392">
            <v>0</v>
          </cell>
          <cell r="HE1392">
            <v>1.8818325800000366</v>
          </cell>
          <cell r="HF1392">
            <v>0</v>
          </cell>
          <cell r="HG1392">
            <v>0</v>
          </cell>
          <cell r="HH1392">
            <v>0.42419999999999902</v>
          </cell>
          <cell r="HI1392">
            <v>0.49490000000000123</v>
          </cell>
          <cell r="HJ1392">
            <v>0.56559999999999633</v>
          </cell>
          <cell r="HK1392">
            <v>-0.49489999999999412</v>
          </cell>
          <cell r="HL1392">
            <v>0.185032580000005</v>
          </cell>
          <cell r="HM1392">
            <v>0.35350000000000392</v>
          </cell>
          <cell r="HN1392">
            <v>0.35349999999999682</v>
          </cell>
          <cell r="HO1392">
            <v>0</v>
          </cell>
          <cell r="HP1392">
            <v>0</v>
          </cell>
          <cell r="HQ1392">
            <v>0</v>
          </cell>
          <cell r="HR1392">
            <v>0.28280000000006567</v>
          </cell>
          <cell r="HS1392">
            <v>0</v>
          </cell>
          <cell r="HT1392">
            <v>0</v>
          </cell>
          <cell r="HU1392">
            <v>0.14139999999999731</v>
          </cell>
          <cell r="HV1392">
            <v>7.0700000000002206E-2</v>
          </cell>
          <cell r="HW1392">
            <v>7.0700000000002206E-2</v>
          </cell>
          <cell r="HX1392">
            <v>0</v>
          </cell>
          <cell r="HY1392">
            <v>0</v>
          </cell>
          <cell r="HZ1392">
            <v>0</v>
          </cell>
          <cell r="IA1392">
            <v>0</v>
          </cell>
          <cell r="IB1392">
            <v>0</v>
          </cell>
          <cell r="IC1392">
            <v>0</v>
          </cell>
          <cell r="ID1392">
            <v>0</v>
          </cell>
          <cell r="IE1392">
            <v>7.0699999999987995E-2</v>
          </cell>
          <cell r="IF1392">
            <v>0</v>
          </cell>
          <cell r="IG1392">
            <v>0</v>
          </cell>
          <cell r="IH1392">
            <v>7.0700000000002206E-2</v>
          </cell>
          <cell r="II1392">
            <v>0</v>
          </cell>
          <cell r="IJ1392">
            <v>0</v>
          </cell>
          <cell r="IK1392">
            <v>0</v>
          </cell>
          <cell r="IL1392">
            <v>0</v>
          </cell>
          <cell r="IM1392">
            <v>0</v>
          </cell>
          <cell r="IN1392">
            <v>0</v>
          </cell>
          <cell r="IO1392">
            <v>0</v>
          </cell>
          <cell r="IP1392">
            <v>0</v>
          </cell>
          <cell r="IQ1392">
            <v>0</v>
          </cell>
          <cell r="IR1392">
            <v>-0.14139999999997599</v>
          </cell>
          <cell r="IS1392">
            <v>0</v>
          </cell>
          <cell r="IT1392">
            <v>0</v>
          </cell>
          <cell r="IU1392">
            <v>-0.14140000000000441</v>
          </cell>
          <cell r="IV1392">
            <v>0</v>
          </cell>
          <cell r="IW1392">
            <v>0</v>
          </cell>
          <cell r="IX1392">
            <v>0</v>
          </cell>
          <cell r="IY1392">
            <v>0</v>
          </cell>
          <cell r="IZ1392">
            <v>0</v>
          </cell>
          <cell r="JA1392">
            <v>0</v>
          </cell>
          <cell r="JB1392">
            <v>0</v>
          </cell>
          <cell r="JC1392">
            <v>0</v>
          </cell>
          <cell r="JD1392">
            <v>0</v>
          </cell>
          <cell r="JE1392">
            <v>7.0699999999987995E-2</v>
          </cell>
          <cell r="JF1392">
            <v>0</v>
          </cell>
          <cell r="JG1392">
            <v>0</v>
          </cell>
          <cell r="JH1392">
            <v>0</v>
          </cell>
          <cell r="JI1392">
            <v>7.06999999999951E-2</v>
          </cell>
          <cell r="JJ1392">
            <v>0</v>
          </cell>
          <cell r="JK1392">
            <v>0</v>
          </cell>
          <cell r="JL1392">
            <v>0</v>
          </cell>
          <cell r="JM1392">
            <v>0</v>
          </cell>
          <cell r="JN1392">
            <v>0</v>
          </cell>
          <cell r="JO1392">
            <v>0</v>
          </cell>
          <cell r="JP1392">
            <v>0</v>
          </cell>
          <cell r="JQ1392">
            <v>0</v>
          </cell>
        </row>
        <row r="1393">
          <cell r="D1393" t="str">
            <v>GSC.PX.BDG._.___.Frame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  <cell r="EJ1393">
            <v>0</v>
          </cell>
          <cell r="EK1393">
            <v>0</v>
          </cell>
          <cell r="EL1393">
            <v>0</v>
          </cell>
          <cell r="EM1393">
            <v>0</v>
          </cell>
          <cell r="EN1393">
            <v>0</v>
          </cell>
          <cell r="EO1393">
            <v>0</v>
          </cell>
          <cell r="EP1393">
            <v>0</v>
          </cell>
          <cell r="EQ1393">
            <v>0</v>
          </cell>
          <cell r="ER1393">
            <v>0</v>
          </cell>
          <cell r="ES1393">
            <v>0</v>
          </cell>
          <cell r="ET1393">
            <v>0</v>
          </cell>
          <cell r="EU1393">
            <v>0</v>
          </cell>
          <cell r="EV1393">
            <v>0</v>
          </cell>
          <cell r="EW1393">
            <v>0</v>
          </cell>
          <cell r="EX1393">
            <v>0</v>
          </cell>
          <cell r="EY1393">
            <v>0</v>
          </cell>
          <cell r="EZ1393">
            <v>0</v>
          </cell>
          <cell r="FA1393">
            <v>0</v>
          </cell>
          <cell r="FB1393">
            <v>0</v>
          </cell>
          <cell r="FC1393">
            <v>0</v>
          </cell>
          <cell r="FD1393">
            <v>0</v>
          </cell>
          <cell r="FE1393">
            <v>0</v>
          </cell>
          <cell r="FF1393">
            <v>0</v>
          </cell>
          <cell r="FG1393">
            <v>0</v>
          </cell>
          <cell r="FH1393">
            <v>0</v>
          </cell>
          <cell r="FI1393">
            <v>0</v>
          </cell>
          <cell r="FJ1393">
            <v>0</v>
          </cell>
          <cell r="FK1393">
            <v>0</v>
          </cell>
          <cell r="FL1393">
            <v>0</v>
          </cell>
          <cell r="FM1393">
            <v>0</v>
          </cell>
          <cell r="FN1393">
            <v>0</v>
          </cell>
          <cell r="FO1393">
            <v>0</v>
          </cell>
          <cell r="FP1393">
            <v>0</v>
          </cell>
          <cell r="FQ1393">
            <v>0</v>
          </cell>
          <cell r="FR1393">
            <v>0</v>
          </cell>
          <cell r="FS1393">
            <v>0</v>
          </cell>
          <cell r="FT1393">
            <v>0</v>
          </cell>
          <cell r="FU1393">
            <v>0</v>
          </cell>
          <cell r="FV1393">
            <v>0</v>
          </cell>
          <cell r="FW1393">
            <v>0</v>
          </cell>
          <cell r="FX1393">
            <v>0</v>
          </cell>
          <cell r="FY1393">
            <v>0</v>
          </cell>
          <cell r="FZ1393">
            <v>0</v>
          </cell>
          <cell r="GA1393">
            <v>0</v>
          </cell>
          <cell r="GB1393">
            <v>0</v>
          </cell>
          <cell r="GC1393">
            <v>0</v>
          </cell>
          <cell r="GD1393">
            <v>0</v>
          </cell>
          <cell r="GE1393">
            <v>0</v>
          </cell>
          <cell r="GF1393">
            <v>0</v>
          </cell>
          <cell r="GG1393">
            <v>0</v>
          </cell>
          <cell r="GH1393">
            <v>0</v>
          </cell>
          <cell r="GI1393">
            <v>0</v>
          </cell>
          <cell r="GJ1393">
            <v>0</v>
          </cell>
          <cell r="GK1393">
            <v>0</v>
          </cell>
          <cell r="GL1393">
            <v>0</v>
          </cell>
          <cell r="GM1393">
            <v>0</v>
          </cell>
          <cell r="GN1393">
            <v>0</v>
          </cell>
          <cell r="GO1393">
            <v>0</v>
          </cell>
          <cell r="GP1393">
            <v>0</v>
          </cell>
          <cell r="GQ1393">
            <v>0</v>
          </cell>
          <cell r="GR1393">
            <v>0</v>
          </cell>
          <cell r="GS1393">
            <v>0</v>
          </cell>
          <cell r="GT1393">
            <v>0</v>
          </cell>
          <cell r="GU1393">
            <v>0</v>
          </cell>
          <cell r="GV1393">
            <v>0</v>
          </cell>
          <cell r="GW1393">
            <v>0</v>
          </cell>
          <cell r="GX1393">
            <v>0</v>
          </cell>
          <cell r="GY1393">
            <v>0</v>
          </cell>
          <cell r="GZ1393">
            <v>0</v>
          </cell>
          <cell r="HA1393">
            <v>0</v>
          </cell>
          <cell r="HB1393">
            <v>0</v>
          </cell>
          <cell r="HC1393">
            <v>0</v>
          </cell>
          <cell r="HD1393">
            <v>0</v>
          </cell>
          <cell r="HE1393">
            <v>0</v>
          </cell>
          <cell r="HF1393">
            <v>0</v>
          </cell>
          <cell r="HG1393">
            <v>0</v>
          </cell>
          <cell r="HH1393">
            <v>0</v>
          </cell>
          <cell r="HI1393">
            <v>0</v>
          </cell>
          <cell r="HJ1393">
            <v>0</v>
          </cell>
          <cell r="HK1393">
            <v>0</v>
          </cell>
          <cell r="HL1393">
            <v>0</v>
          </cell>
          <cell r="HM1393">
            <v>0</v>
          </cell>
          <cell r="HN1393">
            <v>0</v>
          </cell>
          <cell r="HO1393">
            <v>0</v>
          </cell>
          <cell r="HP1393">
            <v>0</v>
          </cell>
          <cell r="HQ1393">
            <v>0</v>
          </cell>
          <cell r="HR1393">
            <v>0</v>
          </cell>
          <cell r="HS1393">
            <v>0</v>
          </cell>
          <cell r="HT1393">
            <v>0</v>
          </cell>
          <cell r="HU1393">
            <v>0</v>
          </cell>
          <cell r="HV1393">
            <v>0</v>
          </cell>
          <cell r="HW1393">
            <v>0</v>
          </cell>
          <cell r="HX1393">
            <v>0</v>
          </cell>
          <cell r="HY1393">
            <v>0</v>
          </cell>
          <cell r="HZ1393">
            <v>0</v>
          </cell>
          <cell r="IA1393">
            <v>0</v>
          </cell>
          <cell r="IB1393">
            <v>0</v>
          </cell>
          <cell r="IC1393">
            <v>0</v>
          </cell>
          <cell r="ID1393">
            <v>0</v>
          </cell>
          <cell r="IE1393">
            <v>0</v>
          </cell>
          <cell r="IF1393">
            <v>0</v>
          </cell>
          <cell r="IG1393">
            <v>0</v>
          </cell>
          <cell r="IH1393">
            <v>0</v>
          </cell>
          <cell r="II1393">
            <v>0</v>
          </cell>
          <cell r="IJ1393">
            <v>0</v>
          </cell>
          <cell r="IK1393">
            <v>0</v>
          </cell>
          <cell r="IL1393">
            <v>0</v>
          </cell>
          <cell r="IM1393">
            <v>0</v>
          </cell>
          <cell r="IN1393">
            <v>0</v>
          </cell>
          <cell r="IO1393">
            <v>0</v>
          </cell>
          <cell r="IP1393">
            <v>0</v>
          </cell>
          <cell r="IQ1393">
            <v>0</v>
          </cell>
          <cell r="IR1393">
            <v>0</v>
          </cell>
          <cell r="IS1393">
            <v>0</v>
          </cell>
          <cell r="IT1393">
            <v>0</v>
          </cell>
          <cell r="IU1393">
            <v>0</v>
          </cell>
          <cell r="IV1393">
            <v>0</v>
          </cell>
          <cell r="IW1393">
            <v>0</v>
          </cell>
          <cell r="IX1393">
            <v>0</v>
          </cell>
          <cell r="IY1393">
            <v>0</v>
          </cell>
          <cell r="IZ1393">
            <v>0</v>
          </cell>
          <cell r="JA1393">
            <v>0</v>
          </cell>
          <cell r="JB1393">
            <v>0</v>
          </cell>
          <cell r="JC1393">
            <v>0</v>
          </cell>
          <cell r="JD1393">
            <v>0</v>
          </cell>
          <cell r="JE1393">
            <v>0</v>
          </cell>
          <cell r="JF1393">
            <v>0</v>
          </cell>
          <cell r="JG1393">
            <v>0</v>
          </cell>
          <cell r="JH1393">
            <v>0</v>
          </cell>
          <cell r="JI1393">
            <v>0</v>
          </cell>
          <cell r="JJ1393">
            <v>0</v>
          </cell>
          <cell r="JK1393">
            <v>0</v>
          </cell>
          <cell r="JL1393">
            <v>0</v>
          </cell>
          <cell r="JM1393">
            <v>0</v>
          </cell>
          <cell r="JN1393">
            <v>0</v>
          </cell>
          <cell r="JO1393">
            <v>0</v>
          </cell>
          <cell r="JP1393">
            <v>0</v>
          </cell>
          <cell r="JQ1393">
            <v>0</v>
          </cell>
        </row>
        <row r="1394">
          <cell r="D1394" t="str">
            <v>GSC.PX.DJW._.___.Frame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  <cell r="EJ1394">
            <v>0</v>
          </cell>
          <cell r="EK1394">
            <v>0</v>
          </cell>
          <cell r="EL1394">
            <v>0</v>
          </cell>
          <cell r="EM1394">
            <v>0</v>
          </cell>
          <cell r="EN1394">
            <v>0</v>
          </cell>
          <cell r="EO1394">
            <v>0</v>
          </cell>
          <cell r="EP1394">
            <v>0</v>
          </cell>
          <cell r="EQ1394">
            <v>0</v>
          </cell>
          <cell r="ER1394">
            <v>0</v>
          </cell>
          <cell r="ES1394">
            <v>0</v>
          </cell>
          <cell r="ET1394">
            <v>0</v>
          </cell>
          <cell r="EU1394">
            <v>0</v>
          </cell>
          <cell r="EV1394">
            <v>0</v>
          </cell>
          <cell r="EW1394">
            <v>0</v>
          </cell>
          <cell r="EX1394">
            <v>0</v>
          </cell>
          <cell r="EY1394">
            <v>0</v>
          </cell>
          <cell r="EZ1394">
            <v>0</v>
          </cell>
          <cell r="FA1394">
            <v>0</v>
          </cell>
          <cell r="FB1394">
            <v>0</v>
          </cell>
          <cell r="FC1394">
            <v>0</v>
          </cell>
          <cell r="FD1394">
            <v>0</v>
          </cell>
          <cell r="FE1394">
            <v>0</v>
          </cell>
          <cell r="FF1394">
            <v>0</v>
          </cell>
          <cell r="FG1394">
            <v>0</v>
          </cell>
          <cell r="FH1394">
            <v>0</v>
          </cell>
          <cell r="FI1394">
            <v>0</v>
          </cell>
          <cell r="FJ1394">
            <v>0</v>
          </cell>
          <cell r="FK1394">
            <v>0</v>
          </cell>
          <cell r="FL1394">
            <v>0</v>
          </cell>
          <cell r="FM1394">
            <v>0</v>
          </cell>
          <cell r="FN1394">
            <v>0</v>
          </cell>
          <cell r="FO1394">
            <v>0</v>
          </cell>
          <cell r="FP1394">
            <v>0</v>
          </cell>
          <cell r="FQ1394">
            <v>0</v>
          </cell>
          <cell r="FR1394">
            <v>0</v>
          </cell>
          <cell r="FS1394">
            <v>0</v>
          </cell>
          <cell r="FT1394">
            <v>0</v>
          </cell>
          <cell r="FU1394">
            <v>0</v>
          </cell>
          <cell r="FV1394">
            <v>0</v>
          </cell>
          <cell r="FW1394">
            <v>0</v>
          </cell>
          <cell r="FX1394">
            <v>0</v>
          </cell>
          <cell r="FY1394">
            <v>0</v>
          </cell>
          <cell r="FZ1394">
            <v>0</v>
          </cell>
          <cell r="GA1394">
            <v>0</v>
          </cell>
          <cell r="GB1394">
            <v>0</v>
          </cell>
          <cell r="GC1394">
            <v>0</v>
          </cell>
          <cell r="GD1394">
            <v>0</v>
          </cell>
          <cell r="GE1394">
            <v>0</v>
          </cell>
          <cell r="GF1394">
            <v>0</v>
          </cell>
          <cell r="GG1394">
            <v>0</v>
          </cell>
          <cell r="GH1394">
            <v>0</v>
          </cell>
          <cell r="GI1394">
            <v>0</v>
          </cell>
          <cell r="GJ1394">
            <v>0</v>
          </cell>
          <cell r="GK1394">
            <v>0</v>
          </cell>
          <cell r="GL1394">
            <v>0</v>
          </cell>
          <cell r="GM1394">
            <v>0</v>
          </cell>
          <cell r="GN1394">
            <v>0</v>
          </cell>
          <cell r="GO1394">
            <v>0</v>
          </cell>
          <cell r="GP1394">
            <v>0</v>
          </cell>
          <cell r="GQ1394">
            <v>0</v>
          </cell>
          <cell r="GR1394">
            <v>0</v>
          </cell>
          <cell r="GS1394">
            <v>0</v>
          </cell>
          <cell r="GT1394">
            <v>0</v>
          </cell>
          <cell r="GU1394">
            <v>0</v>
          </cell>
          <cell r="GV1394">
            <v>0</v>
          </cell>
          <cell r="GW1394">
            <v>0</v>
          </cell>
          <cell r="GX1394">
            <v>0</v>
          </cell>
          <cell r="GY1394">
            <v>0</v>
          </cell>
          <cell r="GZ1394">
            <v>0</v>
          </cell>
          <cell r="HA1394">
            <v>0</v>
          </cell>
          <cell r="HB1394">
            <v>0</v>
          </cell>
          <cell r="HC1394">
            <v>0</v>
          </cell>
          <cell r="HD1394">
            <v>0</v>
          </cell>
          <cell r="HE1394">
            <v>0</v>
          </cell>
          <cell r="HF1394">
            <v>0</v>
          </cell>
          <cell r="HG1394">
            <v>0</v>
          </cell>
          <cell r="HH1394">
            <v>0</v>
          </cell>
          <cell r="HI1394">
            <v>0</v>
          </cell>
          <cell r="HJ1394">
            <v>0</v>
          </cell>
          <cell r="HK1394">
            <v>0</v>
          </cell>
          <cell r="HL1394">
            <v>0</v>
          </cell>
          <cell r="HM1394">
            <v>0</v>
          </cell>
          <cell r="HN1394">
            <v>0</v>
          </cell>
          <cell r="HO1394">
            <v>0</v>
          </cell>
          <cell r="HP1394">
            <v>0</v>
          </cell>
          <cell r="HQ1394">
            <v>0</v>
          </cell>
          <cell r="HR1394">
            <v>0</v>
          </cell>
          <cell r="HS1394">
            <v>0</v>
          </cell>
          <cell r="HT1394">
            <v>0</v>
          </cell>
          <cell r="HU1394">
            <v>0</v>
          </cell>
          <cell r="HV1394">
            <v>0</v>
          </cell>
          <cell r="HW1394">
            <v>0</v>
          </cell>
          <cell r="HX1394">
            <v>0</v>
          </cell>
          <cell r="HY1394">
            <v>0</v>
          </cell>
          <cell r="HZ1394">
            <v>0</v>
          </cell>
          <cell r="IA1394">
            <v>0</v>
          </cell>
          <cell r="IB1394">
            <v>0</v>
          </cell>
          <cell r="IC1394">
            <v>0</v>
          </cell>
          <cell r="ID1394">
            <v>0</v>
          </cell>
          <cell r="IE1394">
            <v>0</v>
          </cell>
          <cell r="IF1394">
            <v>0</v>
          </cell>
          <cell r="IG1394">
            <v>0</v>
          </cell>
          <cell r="IH1394">
            <v>0</v>
          </cell>
          <cell r="II1394">
            <v>0</v>
          </cell>
          <cell r="IJ1394">
            <v>0</v>
          </cell>
          <cell r="IK1394">
            <v>0</v>
          </cell>
          <cell r="IL1394">
            <v>0</v>
          </cell>
          <cell r="IM1394">
            <v>0</v>
          </cell>
          <cell r="IN1394">
            <v>0</v>
          </cell>
          <cell r="IO1394">
            <v>0</v>
          </cell>
          <cell r="IP1394">
            <v>0</v>
          </cell>
          <cell r="IQ1394">
            <v>0</v>
          </cell>
          <cell r="IR1394">
            <v>0</v>
          </cell>
          <cell r="IS1394">
            <v>0</v>
          </cell>
          <cell r="IT1394">
            <v>0</v>
          </cell>
          <cell r="IU1394">
            <v>0</v>
          </cell>
          <cell r="IV1394">
            <v>0</v>
          </cell>
          <cell r="IW1394">
            <v>0</v>
          </cell>
          <cell r="IX1394">
            <v>0</v>
          </cell>
          <cell r="IY1394">
            <v>0</v>
          </cell>
          <cell r="IZ1394">
            <v>0</v>
          </cell>
          <cell r="JA1394">
            <v>0</v>
          </cell>
          <cell r="JB1394">
            <v>0</v>
          </cell>
          <cell r="JC1394">
            <v>0</v>
          </cell>
          <cell r="JD1394">
            <v>0</v>
          </cell>
          <cell r="JE1394">
            <v>0</v>
          </cell>
          <cell r="JF1394">
            <v>0</v>
          </cell>
          <cell r="JG1394">
            <v>0</v>
          </cell>
          <cell r="JH1394">
            <v>0</v>
          </cell>
          <cell r="JI1394">
            <v>0</v>
          </cell>
          <cell r="JJ1394">
            <v>0</v>
          </cell>
          <cell r="JK1394">
            <v>0</v>
          </cell>
          <cell r="JL1394">
            <v>0</v>
          </cell>
          <cell r="JM1394">
            <v>0</v>
          </cell>
          <cell r="JN1394">
            <v>0</v>
          </cell>
          <cell r="JO1394">
            <v>0</v>
          </cell>
          <cell r="JP1394">
            <v>0</v>
          </cell>
          <cell r="JQ1394">
            <v>0</v>
          </cell>
        </row>
        <row r="1395">
          <cell r="D1395" t="str">
            <v>GSC.PX.HTG._.___.Frame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  <cell r="EJ1395">
            <v>0</v>
          </cell>
          <cell r="EK1395">
            <v>0</v>
          </cell>
          <cell r="EL1395">
            <v>0</v>
          </cell>
          <cell r="EM1395">
            <v>0</v>
          </cell>
          <cell r="EN1395">
            <v>0</v>
          </cell>
          <cell r="EO1395">
            <v>0</v>
          </cell>
          <cell r="EP1395">
            <v>0</v>
          </cell>
          <cell r="EQ1395">
            <v>0</v>
          </cell>
          <cell r="ER1395">
            <v>0</v>
          </cell>
          <cell r="ES1395">
            <v>0</v>
          </cell>
          <cell r="ET1395">
            <v>0</v>
          </cell>
          <cell r="EU1395">
            <v>0</v>
          </cell>
          <cell r="EV1395">
            <v>0</v>
          </cell>
          <cell r="EW1395">
            <v>0</v>
          </cell>
          <cell r="EX1395">
            <v>0</v>
          </cell>
          <cell r="EY1395">
            <v>0</v>
          </cell>
          <cell r="EZ1395">
            <v>0</v>
          </cell>
          <cell r="FA1395">
            <v>0</v>
          </cell>
          <cell r="FB1395">
            <v>0</v>
          </cell>
          <cell r="FC1395">
            <v>0</v>
          </cell>
          <cell r="FD1395">
            <v>0</v>
          </cell>
          <cell r="FE1395">
            <v>0</v>
          </cell>
          <cell r="FF1395">
            <v>0</v>
          </cell>
          <cell r="FG1395">
            <v>0</v>
          </cell>
          <cell r="FH1395">
            <v>0</v>
          </cell>
          <cell r="FI1395">
            <v>0</v>
          </cell>
          <cell r="FJ1395">
            <v>0</v>
          </cell>
          <cell r="FK1395">
            <v>0</v>
          </cell>
          <cell r="FL1395">
            <v>0</v>
          </cell>
          <cell r="FM1395">
            <v>0</v>
          </cell>
          <cell r="FN1395">
            <v>0</v>
          </cell>
          <cell r="FO1395">
            <v>0</v>
          </cell>
          <cell r="FP1395">
            <v>0</v>
          </cell>
          <cell r="FQ1395">
            <v>0</v>
          </cell>
          <cell r="FR1395">
            <v>0</v>
          </cell>
          <cell r="FS1395">
            <v>0</v>
          </cell>
          <cell r="FT1395">
            <v>0</v>
          </cell>
          <cell r="FU1395">
            <v>0</v>
          </cell>
          <cell r="FV1395">
            <v>0</v>
          </cell>
          <cell r="FW1395">
            <v>0</v>
          </cell>
          <cell r="FX1395">
            <v>0</v>
          </cell>
          <cell r="FY1395">
            <v>0</v>
          </cell>
          <cell r="FZ1395">
            <v>0</v>
          </cell>
          <cell r="GA1395">
            <v>0</v>
          </cell>
          <cell r="GB1395">
            <v>0</v>
          </cell>
          <cell r="GC1395">
            <v>0</v>
          </cell>
          <cell r="GD1395">
            <v>0</v>
          </cell>
          <cell r="GE1395">
            <v>0</v>
          </cell>
          <cell r="GF1395">
            <v>0</v>
          </cell>
          <cell r="GG1395">
            <v>0</v>
          </cell>
          <cell r="GH1395">
            <v>0</v>
          </cell>
          <cell r="GI1395">
            <v>0</v>
          </cell>
          <cell r="GJ1395">
            <v>0</v>
          </cell>
          <cell r="GK1395">
            <v>0</v>
          </cell>
          <cell r="GL1395">
            <v>0</v>
          </cell>
          <cell r="GM1395">
            <v>0</v>
          </cell>
          <cell r="GN1395">
            <v>0</v>
          </cell>
          <cell r="GO1395">
            <v>0</v>
          </cell>
          <cell r="GP1395">
            <v>0</v>
          </cell>
          <cell r="GQ1395">
            <v>0</v>
          </cell>
          <cell r="GR1395">
            <v>0</v>
          </cell>
          <cell r="GS1395">
            <v>0</v>
          </cell>
          <cell r="GT1395">
            <v>0</v>
          </cell>
          <cell r="GU1395">
            <v>0</v>
          </cell>
          <cell r="GV1395">
            <v>0</v>
          </cell>
          <cell r="GW1395">
            <v>0</v>
          </cell>
          <cell r="GX1395">
            <v>0</v>
          </cell>
          <cell r="GY1395">
            <v>0</v>
          </cell>
          <cell r="GZ1395">
            <v>0</v>
          </cell>
          <cell r="HA1395">
            <v>0</v>
          </cell>
          <cell r="HB1395">
            <v>0</v>
          </cell>
          <cell r="HC1395">
            <v>0</v>
          </cell>
          <cell r="HD1395">
            <v>0</v>
          </cell>
          <cell r="HE1395">
            <v>0</v>
          </cell>
          <cell r="HF1395">
            <v>0</v>
          </cell>
          <cell r="HG1395">
            <v>0</v>
          </cell>
          <cell r="HH1395">
            <v>0</v>
          </cell>
          <cell r="HI1395">
            <v>0</v>
          </cell>
          <cell r="HJ1395">
            <v>0</v>
          </cell>
          <cell r="HK1395">
            <v>0</v>
          </cell>
          <cell r="HL1395">
            <v>0</v>
          </cell>
          <cell r="HM1395">
            <v>0</v>
          </cell>
          <cell r="HN1395">
            <v>0</v>
          </cell>
          <cell r="HO1395">
            <v>0</v>
          </cell>
          <cell r="HP1395">
            <v>0</v>
          </cell>
          <cell r="HQ1395">
            <v>0</v>
          </cell>
          <cell r="HR1395">
            <v>0</v>
          </cell>
          <cell r="HS1395">
            <v>0</v>
          </cell>
          <cell r="HT1395">
            <v>0</v>
          </cell>
          <cell r="HU1395">
            <v>0</v>
          </cell>
          <cell r="HV1395">
            <v>0</v>
          </cell>
          <cell r="HW1395">
            <v>0</v>
          </cell>
          <cell r="HX1395">
            <v>0</v>
          </cell>
          <cell r="HY1395">
            <v>0</v>
          </cell>
          <cell r="HZ1395">
            <v>0</v>
          </cell>
          <cell r="IA1395">
            <v>0</v>
          </cell>
          <cell r="IB1395">
            <v>0</v>
          </cell>
          <cell r="IC1395">
            <v>0</v>
          </cell>
          <cell r="ID1395">
            <v>0</v>
          </cell>
          <cell r="IE1395">
            <v>0</v>
          </cell>
          <cell r="IF1395">
            <v>0</v>
          </cell>
          <cell r="IG1395">
            <v>0</v>
          </cell>
          <cell r="IH1395">
            <v>0</v>
          </cell>
          <cell r="II1395">
            <v>0</v>
          </cell>
          <cell r="IJ1395">
            <v>0</v>
          </cell>
          <cell r="IK1395">
            <v>0</v>
          </cell>
          <cell r="IL1395">
            <v>0</v>
          </cell>
          <cell r="IM1395">
            <v>0</v>
          </cell>
          <cell r="IN1395">
            <v>0</v>
          </cell>
          <cell r="IO1395">
            <v>0</v>
          </cell>
          <cell r="IP1395">
            <v>0</v>
          </cell>
          <cell r="IQ1395">
            <v>0</v>
          </cell>
          <cell r="IR1395">
            <v>0</v>
          </cell>
          <cell r="IS1395">
            <v>0</v>
          </cell>
          <cell r="IT1395">
            <v>0</v>
          </cell>
          <cell r="IU1395">
            <v>0</v>
          </cell>
          <cell r="IV1395">
            <v>0</v>
          </cell>
          <cell r="IW1395">
            <v>0</v>
          </cell>
          <cell r="IX1395">
            <v>0</v>
          </cell>
          <cell r="IY1395">
            <v>0</v>
          </cell>
          <cell r="IZ1395">
            <v>0</v>
          </cell>
          <cell r="JA1395">
            <v>0</v>
          </cell>
          <cell r="JB1395">
            <v>0</v>
          </cell>
          <cell r="JC1395">
            <v>0</v>
          </cell>
          <cell r="JD1395">
            <v>0</v>
          </cell>
          <cell r="JE1395">
            <v>0</v>
          </cell>
          <cell r="JF1395">
            <v>0</v>
          </cell>
          <cell r="JG1395">
            <v>0</v>
          </cell>
          <cell r="JH1395">
            <v>0</v>
          </cell>
          <cell r="JI1395">
            <v>0</v>
          </cell>
          <cell r="JJ1395">
            <v>0</v>
          </cell>
          <cell r="JK1395">
            <v>0</v>
          </cell>
          <cell r="JL1395">
            <v>0</v>
          </cell>
          <cell r="JM1395">
            <v>0</v>
          </cell>
          <cell r="JN1395">
            <v>0</v>
          </cell>
          <cell r="JO1395">
            <v>0</v>
          </cell>
          <cell r="JP1395">
            <v>0</v>
          </cell>
          <cell r="JQ1395">
            <v>0</v>
          </cell>
        </row>
        <row r="1396">
          <cell r="D1396" t="str">
            <v>GSC.PX.NTN._.___.Frame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  <cell r="EJ1396">
            <v>0</v>
          </cell>
          <cell r="EK1396">
            <v>0</v>
          </cell>
          <cell r="EL1396">
            <v>0</v>
          </cell>
          <cell r="EM1396">
            <v>0</v>
          </cell>
          <cell r="EN1396">
            <v>0</v>
          </cell>
          <cell r="EO1396">
            <v>0</v>
          </cell>
          <cell r="EP1396">
            <v>0</v>
          </cell>
          <cell r="EQ1396">
            <v>0</v>
          </cell>
          <cell r="ER1396">
            <v>0</v>
          </cell>
          <cell r="ES1396">
            <v>0</v>
          </cell>
          <cell r="ET1396">
            <v>0</v>
          </cell>
          <cell r="EU1396">
            <v>0</v>
          </cell>
          <cell r="EV1396">
            <v>0</v>
          </cell>
          <cell r="EW1396">
            <v>0</v>
          </cell>
          <cell r="EX1396">
            <v>0</v>
          </cell>
          <cell r="EY1396">
            <v>0</v>
          </cell>
          <cell r="EZ1396">
            <v>0</v>
          </cell>
          <cell r="FA1396">
            <v>0</v>
          </cell>
          <cell r="FB1396">
            <v>0</v>
          </cell>
          <cell r="FC1396">
            <v>0</v>
          </cell>
          <cell r="FD1396">
            <v>0</v>
          </cell>
          <cell r="FE1396">
            <v>0</v>
          </cell>
          <cell r="FF1396">
            <v>0</v>
          </cell>
          <cell r="FG1396">
            <v>0</v>
          </cell>
          <cell r="FH1396">
            <v>0</v>
          </cell>
          <cell r="FI1396">
            <v>0</v>
          </cell>
          <cell r="FJ1396">
            <v>0</v>
          </cell>
          <cell r="FK1396">
            <v>0</v>
          </cell>
          <cell r="FL1396">
            <v>0</v>
          </cell>
          <cell r="FM1396">
            <v>0</v>
          </cell>
          <cell r="FN1396">
            <v>0</v>
          </cell>
          <cell r="FO1396">
            <v>0</v>
          </cell>
          <cell r="FP1396">
            <v>0</v>
          </cell>
          <cell r="FQ1396">
            <v>0</v>
          </cell>
          <cell r="FR1396">
            <v>0</v>
          </cell>
          <cell r="FS1396">
            <v>0</v>
          </cell>
          <cell r="FT1396">
            <v>0</v>
          </cell>
          <cell r="FU1396">
            <v>0</v>
          </cell>
          <cell r="FV1396">
            <v>0</v>
          </cell>
          <cell r="FW1396">
            <v>0</v>
          </cell>
          <cell r="FX1396">
            <v>0</v>
          </cell>
          <cell r="FY1396">
            <v>0</v>
          </cell>
          <cell r="FZ1396">
            <v>0</v>
          </cell>
          <cell r="GA1396">
            <v>0</v>
          </cell>
          <cell r="GB1396">
            <v>0</v>
          </cell>
          <cell r="GC1396">
            <v>0</v>
          </cell>
          <cell r="GD1396">
            <v>0</v>
          </cell>
          <cell r="GE1396">
            <v>0</v>
          </cell>
          <cell r="GF1396">
            <v>0</v>
          </cell>
          <cell r="GG1396">
            <v>0</v>
          </cell>
          <cell r="GH1396">
            <v>0</v>
          </cell>
          <cell r="GI1396">
            <v>0</v>
          </cell>
          <cell r="GJ1396">
            <v>0</v>
          </cell>
          <cell r="GK1396">
            <v>0</v>
          </cell>
          <cell r="GL1396">
            <v>0</v>
          </cell>
          <cell r="GM1396">
            <v>0</v>
          </cell>
          <cell r="GN1396">
            <v>0</v>
          </cell>
          <cell r="GO1396">
            <v>0</v>
          </cell>
          <cell r="GP1396">
            <v>0</v>
          </cell>
          <cell r="GQ1396">
            <v>0</v>
          </cell>
          <cell r="GR1396">
            <v>0</v>
          </cell>
          <cell r="GS1396">
            <v>0</v>
          </cell>
          <cell r="GT1396">
            <v>0</v>
          </cell>
          <cell r="GU1396">
            <v>0</v>
          </cell>
          <cell r="GV1396">
            <v>0</v>
          </cell>
          <cell r="GW1396">
            <v>0</v>
          </cell>
          <cell r="GX1396">
            <v>0</v>
          </cell>
          <cell r="GY1396">
            <v>0</v>
          </cell>
          <cell r="GZ1396">
            <v>0</v>
          </cell>
          <cell r="HA1396">
            <v>0</v>
          </cell>
          <cell r="HB1396">
            <v>0</v>
          </cell>
          <cell r="HC1396">
            <v>0</v>
          </cell>
          <cell r="HD1396">
            <v>0</v>
          </cell>
          <cell r="HE1396">
            <v>0</v>
          </cell>
          <cell r="HF1396">
            <v>0</v>
          </cell>
          <cell r="HG1396">
            <v>0</v>
          </cell>
          <cell r="HH1396">
            <v>0</v>
          </cell>
          <cell r="HI1396">
            <v>0</v>
          </cell>
          <cell r="HJ1396">
            <v>0</v>
          </cell>
          <cell r="HK1396">
            <v>0</v>
          </cell>
          <cell r="HL1396">
            <v>0</v>
          </cell>
          <cell r="HM1396">
            <v>0</v>
          </cell>
          <cell r="HN1396">
            <v>0</v>
          </cell>
          <cell r="HO1396">
            <v>0</v>
          </cell>
          <cell r="HP1396">
            <v>0</v>
          </cell>
          <cell r="HQ1396">
            <v>0</v>
          </cell>
          <cell r="HR1396">
            <v>0</v>
          </cell>
          <cell r="HS1396">
            <v>0</v>
          </cell>
          <cell r="HT1396">
            <v>0</v>
          </cell>
          <cell r="HU1396">
            <v>0</v>
          </cell>
          <cell r="HV1396">
            <v>0</v>
          </cell>
          <cell r="HW1396">
            <v>0</v>
          </cell>
          <cell r="HX1396">
            <v>0</v>
          </cell>
          <cell r="HY1396">
            <v>0</v>
          </cell>
          <cell r="HZ1396">
            <v>0</v>
          </cell>
          <cell r="IA1396">
            <v>0</v>
          </cell>
          <cell r="IB1396">
            <v>0</v>
          </cell>
          <cell r="IC1396">
            <v>0</v>
          </cell>
          <cell r="ID1396">
            <v>0</v>
          </cell>
          <cell r="IE1396">
            <v>0</v>
          </cell>
          <cell r="IF1396">
            <v>0</v>
          </cell>
          <cell r="IG1396">
            <v>0</v>
          </cell>
          <cell r="IH1396">
            <v>0</v>
          </cell>
          <cell r="II1396">
            <v>0</v>
          </cell>
          <cell r="IJ1396">
            <v>0</v>
          </cell>
          <cell r="IK1396">
            <v>0</v>
          </cell>
          <cell r="IL1396">
            <v>0</v>
          </cell>
          <cell r="IM1396">
            <v>0</v>
          </cell>
          <cell r="IN1396">
            <v>0</v>
          </cell>
          <cell r="IO1396">
            <v>0</v>
          </cell>
          <cell r="IP1396">
            <v>0</v>
          </cell>
          <cell r="IQ1396">
            <v>0</v>
          </cell>
          <cell r="IR1396">
            <v>0</v>
          </cell>
          <cell r="IS1396">
            <v>0</v>
          </cell>
          <cell r="IT1396">
            <v>0</v>
          </cell>
          <cell r="IU1396">
            <v>0</v>
          </cell>
          <cell r="IV1396">
            <v>0</v>
          </cell>
          <cell r="IW1396">
            <v>0</v>
          </cell>
          <cell r="IX1396">
            <v>0</v>
          </cell>
          <cell r="IY1396">
            <v>0</v>
          </cell>
          <cell r="IZ1396">
            <v>0</v>
          </cell>
          <cell r="JA1396">
            <v>0</v>
          </cell>
          <cell r="JB1396">
            <v>0</v>
          </cell>
          <cell r="JC1396">
            <v>0</v>
          </cell>
          <cell r="JD1396">
            <v>0</v>
          </cell>
          <cell r="JE1396">
            <v>0</v>
          </cell>
          <cell r="JF1396">
            <v>0</v>
          </cell>
          <cell r="JG1396">
            <v>0</v>
          </cell>
          <cell r="JH1396">
            <v>0</v>
          </cell>
          <cell r="JI1396">
            <v>0</v>
          </cell>
          <cell r="JJ1396">
            <v>0</v>
          </cell>
          <cell r="JK1396">
            <v>0</v>
          </cell>
          <cell r="JL1396">
            <v>0</v>
          </cell>
          <cell r="JM1396">
            <v>0</v>
          </cell>
          <cell r="JN1396">
            <v>0</v>
          </cell>
          <cell r="JO1396">
            <v>0</v>
          </cell>
          <cell r="JP1396">
            <v>0</v>
          </cell>
          <cell r="JQ1396">
            <v>0</v>
          </cell>
        </row>
        <row r="1397">
          <cell r="D1397" t="str">
            <v>GSC.PX.NUT._.___.Frame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  <cell r="EJ1397">
            <v>0</v>
          </cell>
          <cell r="EK1397">
            <v>0</v>
          </cell>
          <cell r="EL1397">
            <v>0</v>
          </cell>
          <cell r="EM1397">
            <v>0</v>
          </cell>
          <cell r="EN1397">
            <v>0</v>
          </cell>
          <cell r="EO1397">
            <v>0</v>
          </cell>
          <cell r="EP1397">
            <v>0</v>
          </cell>
          <cell r="EQ1397">
            <v>0</v>
          </cell>
          <cell r="ER1397">
            <v>0</v>
          </cell>
          <cell r="ES1397">
            <v>0</v>
          </cell>
          <cell r="ET1397">
            <v>0</v>
          </cell>
          <cell r="EU1397">
            <v>0</v>
          </cell>
          <cell r="EV1397">
            <v>0</v>
          </cell>
          <cell r="EW1397">
            <v>0</v>
          </cell>
          <cell r="EX1397">
            <v>0</v>
          </cell>
          <cell r="EY1397">
            <v>0</v>
          </cell>
          <cell r="EZ1397">
            <v>0</v>
          </cell>
          <cell r="FA1397">
            <v>0</v>
          </cell>
          <cell r="FB1397">
            <v>0</v>
          </cell>
          <cell r="FC1397">
            <v>0</v>
          </cell>
          <cell r="FD1397">
            <v>0</v>
          </cell>
          <cell r="FE1397">
            <v>0</v>
          </cell>
          <cell r="FF1397">
            <v>0</v>
          </cell>
          <cell r="FG1397">
            <v>0</v>
          </cell>
          <cell r="FH1397">
            <v>0</v>
          </cell>
          <cell r="FI1397">
            <v>0</v>
          </cell>
          <cell r="FJ1397">
            <v>0</v>
          </cell>
          <cell r="FK1397">
            <v>0</v>
          </cell>
          <cell r="FL1397">
            <v>0</v>
          </cell>
          <cell r="FM1397">
            <v>0</v>
          </cell>
          <cell r="FN1397">
            <v>0</v>
          </cell>
          <cell r="FO1397">
            <v>0</v>
          </cell>
          <cell r="FP1397">
            <v>0</v>
          </cell>
          <cell r="FQ1397">
            <v>0</v>
          </cell>
          <cell r="FR1397">
            <v>0</v>
          </cell>
          <cell r="FS1397">
            <v>0</v>
          </cell>
          <cell r="FT1397">
            <v>0</v>
          </cell>
          <cell r="FU1397">
            <v>0</v>
          </cell>
          <cell r="FV1397">
            <v>0</v>
          </cell>
          <cell r="FW1397">
            <v>0</v>
          </cell>
          <cell r="FX1397">
            <v>0</v>
          </cell>
          <cell r="FY1397">
            <v>0</v>
          </cell>
          <cell r="FZ1397">
            <v>0</v>
          </cell>
          <cell r="GA1397">
            <v>0</v>
          </cell>
          <cell r="GB1397">
            <v>0</v>
          </cell>
          <cell r="GC1397">
            <v>0</v>
          </cell>
          <cell r="GD1397">
            <v>0</v>
          </cell>
          <cell r="GE1397">
            <v>0</v>
          </cell>
          <cell r="GF1397">
            <v>0</v>
          </cell>
          <cell r="GG1397">
            <v>0</v>
          </cell>
          <cell r="GH1397">
            <v>0</v>
          </cell>
          <cell r="GI1397">
            <v>0</v>
          </cell>
          <cell r="GJ1397">
            <v>0</v>
          </cell>
          <cell r="GK1397">
            <v>0</v>
          </cell>
          <cell r="GL1397">
            <v>0</v>
          </cell>
          <cell r="GM1397">
            <v>0</v>
          </cell>
          <cell r="GN1397">
            <v>0</v>
          </cell>
          <cell r="GO1397">
            <v>0</v>
          </cell>
          <cell r="GP1397">
            <v>0</v>
          </cell>
          <cell r="GQ1397">
            <v>0</v>
          </cell>
          <cell r="GR1397">
            <v>0</v>
          </cell>
          <cell r="GS1397">
            <v>0</v>
          </cell>
          <cell r="GT1397">
            <v>0</v>
          </cell>
          <cell r="GU1397">
            <v>0</v>
          </cell>
          <cell r="GV1397">
            <v>0</v>
          </cell>
          <cell r="GW1397">
            <v>0</v>
          </cell>
          <cell r="GX1397">
            <v>0</v>
          </cell>
          <cell r="GY1397">
            <v>0</v>
          </cell>
          <cell r="GZ1397">
            <v>0</v>
          </cell>
          <cell r="HA1397">
            <v>0</v>
          </cell>
          <cell r="HB1397">
            <v>0</v>
          </cell>
          <cell r="HC1397">
            <v>0</v>
          </cell>
          <cell r="HD1397">
            <v>0</v>
          </cell>
          <cell r="HE1397">
            <v>0</v>
          </cell>
          <cell r="HF1397">
            <v>0</v>
          </cell>
          <cell r="HG1397">
            <v>0</v>
          </cell>
          <cell r="HH1397">
            <v>0</v>
          </cell>
          <cell r="HI1397">
            <v>0</v>
          </cell>
          <cell r="HJ1397">
            <v>0</v>
          </cell>
          <cell r="HK1397">
            <v>0</v>
          </cell>
          <cell r="HL1397">
            <v>0</v>
          </cell>
          <cell r="HM1397">
            <v>0</v>
          </cell>
          <cell r="HN1397">
            <v>0</v>
          </cell>
          <cell r="HO1397">
            <v>0</v>
          </cell>
          <cell r="HP1397">
            <v>0</v>
          </cell>
          <cell r="HQ1397">
            <v>0</v>
          </cell>
          <cell r="HR1397">
            <v>0</v>
          </cell>
          <cell r="HS1397">
            <v>0</v>
          </cell>
          <cell r="HT1397">
            <v>0</v>
          </cell>
          <cell r="HU1397">
            <v>0</v>
          </cell>
          <cell r="HV1397">
            <v>0</v>
          </cell>
          <cell r="HW1397">
            <v>0</v>
          </cell>
          <cell r="HX1397">
            <v>0</v>
          </cell>
          <cell r="HY1397">
            <v>0</v>
          </cell>
          <cell r="HZ1397">
            <v>0</v>
          </cell>
          <cell r="IA1397">
            <v>0</v>
          </cell>
          <cell r="IB1397">
            <v>0</v>
          </cell>
          <cell r="IC1397">
            <v>0</v>
          </cell>
          <cell r="ID1397">
            <v>0</v>
          </cell>
          <cell r="IE1397">
            <v>0</v>
          </cell>
          <cell r="IF1397">
            <v>0</v>
          </cell>
          <cell r="IG1397">
            <v>0</v>
          </cell>
          <cell r="IH1397">
            <v>0</v>
          </cell>
          <cell r="II1397">
            <v>0</v>
          </cell>
          <cell r="IJ1397">
            <v>0</v>
          </cell>
          <cell r="IK1397">
            <v>0</v>
          </cell>
          <cell r="IL1397">
            <v>0</v>
          </cell>
          <cell r="IM1397">
            <v>0</v>
          </cell>
          <cell r="IN1397">
            <v>0</v>
          </cell>
          <cell r="IO1397">
            <v>0</v>
          </cell>
          <cell r="IP1397">
            <v>0</v>
          </cell>
          <cell r="IQ1397">
            <v>0</v>
          </cell>
          <cell r="IR1397">
            <v>0</v>
          </cell>
          <cell r="IS1397">
            <v>0</v>
          </cell>
          <cell r="IT1397">
            <v>0</v>
          </cell>
          <cell r="IU1397">
            <v>0</v>
          </cell>
          <cell r="IV1397">
            <v>0</v>
          </cell>
          <cell r="IW1397">
            <v>0</v>
          </cell>
          <cell r="IX1397">
            <v>0</v>
          </cell>
          <cell r="IY1397">
            <v>0</v>
          </cell>
          <cell r="IZ1397">
            <v>0</v>
          </cell>
          <cell r="JA1397">
            <v>0</v>
          </cell>
          <cell r="JB1397">
            <v>0</v>
          </cell>
          <cell r="JC1397">
            <v>0</v>
          </cell>
          <cell r="JD1397">
            <v>0</v>
          </cell>
          <cell r="JE1397">
            <v>0</v>
          </cell>
          <cell r="JF1397">
            <v>0</v>
          </cell>
          <cell r="JG1397">
            <v>0</v>
          </cell>
          <cell r="JH1397">
            <v>0</v>
          </cell>
          <cell r="JI1397">
            <v>0</v>
          </cell>
          <cell r="JJ1397">
            <v>0</v>
          </cell>
          <cell r="JK1397">
            <v>0</v>
          </cell>
          <cell r="JL1397">
            <v>0</v>
          </cell>
          <cell r="JM1397">
            <v>0</v>
          </cell>
          <cell r="JN1397">
            <v>0</v>
          </cell>
          <cell r="JO1397">
            <v>0</v>
          </cell>
          <cell r="JP1397">
            <v>0</v>
          </cell>
          <cell r="JQ1397">
            <v>0</v>
          </cell>
        </row>
        <row r="1398">
          <cell r="D1398" t="str">
            <v>GSC.PX.UTS._.___.Frame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  <cell r="EJ1398">
            <v>0</v>
          </cell>
          <cell r="EK1398">
            <v>0</v>
          </cell>
          <cell r="EL1398">
            <v>0</v>
          </cell>
          <cell r="EM1398">
            <v>0</v>
          </cell>
          <cell r="EN1398">
            <v>0</v>
          </cell>
          <cell r="EO1398">
            <v>0</v>
          </cell>
          <cell r="EP1398">
            <v>0</v>
          </cell>
          <cell r="EQ1398">
            <v>0</v>
          </cell>
          <cell r="ER1398">
            <v>0</v>
          </cell>
          <cell r="ES1398">
            <v>0</v>
          </cell>
          <cell r="ET1398">
            <v>0</v>
          </cell>
          <cell r="EU1398">
            <v>0</v>
          </cell>
          <cell r="EV1398">
            <v>0</v>
          </cell>
          <cell r="EW1398">
            <v>0</v>
          </cell>
          <cell r="EX1398">
            <v>0</v>
          </cell>
          <cell r="EY1398">
            <v>0</v>
          </cell>
          <cell r="EZ1398">
            <v>0</v>
          </cell>
          <cell r="FA1398">
            <v>0</v>
          </cell>
          <cell r="FB1398">
            <v>0</v>
          </cell>
          <cell r="FC1398">
            <v>0</v>
          </cell>
          <cell r="FD1398">
            <v>0</v>
          </cell>
          <cell r="FE1398">
            <v>0</v>
          </cell>
          <cell r="FF1398">
            <v>0</v>
          </cell>
          <cell r="FG1398">
            <v>0</v>
          </cell>
          <cell r="FH1398">
            <v>0</v>
          </cell>
          <cell r="FI1398">
            <v>0</v>
          </cell>
          <cell r="FJ1398">
            <v>0</v>
          </cell>
          <cell r="FK1398">
            <v>0</v>
          </cell>
          <cell r="FL1398">
            <v>0</v>
          </cell>
          <cell r="FM1398">
            <v>0</v>
          </cell>
          <cell r="FN1398">
            <v>0</v>
          </cell>
          <cell r="FO1398">
            <v>0</v>
          </cell>
          <cell r="FP1398">
            <v>0</v>
          </cell>
          <cell r="FQ1398">
            <v>0</v>
          </cell>
          <cell r="FR1398">
            <v>0</v>
          </cell>
          <cell r="FS1398">
            <v>0</v>
          </cell>
          <cell r="FT1398">
            <v>0</v>
          </cell>
          <cell r="FU1398">
            <v>0</v>
          </cell>
          <cell r="FV1398">
            <v>0</v>
          </cell>
          <cell r="FW1398">
            <v>0</v>
          </cell>
          <cell r="FX1398">
            <v>0</v>
          </cell>
          <cell r="FY1398">
            <v>0</v>
          </cell>
          <cell r="FZ1398">
            <v>0</v>
          </cell>
          <cell r="GA1398">
            <v>0</v>
          </cell>
          <cell r="GB1398">
            <v>0</v>
          </cell>
          <cell r="GC1398">
            <v>0</v>
          </cell>
          <cell r="GD1398">
            <v>0</v>
          </cell>
          <cell r="GE1398">
            <v>0</v>
          </cell>
          <cell r="GF1398">
            <v>0</v>
          </cell>
          <cell r="GG1398">
            <v>0</v>
          </cell>
          <cell r="GH1398">
            <v>0</v>
          </cell>
          <cell r="GI1398">
            <v>0</v>
          </cell>
          <cell r="GJ1398">
            <v>0</v>
          </cell>
          <cell r="GK1398">
            <v>0</v>
          </cell>
          <cell r="GL1398">
            <v>0</v>
          </cell>
          <cell r="GM1398">
            <v>0</v>
          </cell>
          <cell r="GN1398">
            <v>0</v>
          </cell>
          <cell r="GO1398">
            <v>0</v>
          </cell>
          <cell r="GP1398">
            <v>0</v>
          </cell>
          <cell r="GQ1398">
            <v>0</v>
          </cell>
          <cell r="GR1398">
            <v>0</v>
          </cell>
          <cell r="GS1398">
            <v>0</v>
          </cell>
          <cell r="GT1398">
            <v>0</v>
          </cell>
          <cell r="GU1398">
            <v>0</v>
          </cell>
          <cell r="GV1398">
            <v>0</v>
          </cell>
          <cell r="GW1398">
            <v>0</v>
          </cell>
          <cell r="GX1398">
            <v>0</v>
          </cell>
          <cell r="GY1398">
            <v>0</v>
          </cell>
          <cell r="GZ1398">
            <v>0</v>
          </cell>
          <cell r="HA1398">
            <v>0</v>
          </cell>
          <cell r="HB1398">
            <v>0</v>
          </cell>
          <cell r="HC1398">
            <v>0</v>
          </cell>
          <cell r="HD1398">
            <v>0</v>
          </cell>
          <cell r="HE1398">
            <v>0</v>
          </cell>
          <cell r="HF1398">
            <v>0</v>
          </cell>
          <cell r="HG1398">
            <v>0</v>
          </cell>
          <cell r="HH1398">
            <v>0</v>
          </cell>
          <cell r="HI1398">
            <v>0</v>
          </cell>
          <cell r="HJ1398">
            <v>0</v>
          </cell>
          <cell r="HK1398">
            <v>0</v>
          </cell>
          <cell r="HL1398">
            <v>0</v>
          </cell>
          <cell r="HM1398">
            <v>0</v>
          </cell>
          <cell r="HN1398">
            <v>0</v>
          </cell>
          <cell r="HO1398">
            <v>0</v>
          </cell>
          <cell r="HP1398">
            <v>0</v>
          </cell>
          <cell r="HQ1398">
            <v>0</v>
          </cell>
          <cell r="HR1398">
            <v>0</v>
          </cell>
          <cell r="HS1398">
            <v>0</v>
          </cell>
          <cell r="HT1398">
            <v>0</v>
          </cell>
          <cell r="HU1398">
            <v>0</v>
          </cell>
          <cell r="HV1398">
            <v>0</v>
          </cell>
          <cell r="HW1398">
            <v>0</v>
          </cell>
          <cell r="HX1398">
            <v>0</v>
          </cell>
          <cell r="HY1398">
            <v>0</v>
          </cell>
          <cell r="HZ1398">
            <v>0</v>
          </cell>
          <cell r="IA1398">
            <v>0</v>
          </cell>
          <cell r="IB1398">
            <v>0</v>
          </cell>
          <cell r="IC1398">
            <v>0</v>
          </cell>
          <cell r="ID1398">
            <v>0</v>
          </cell>
          <cell r="IE1398">
            <v>0</v>
          </cell>
          <cell r="IF1398">
            <v>0</v>
          </cell>
          <cell r="IG1398">
            <v>0</v>
          </cell>
          <cell r="IH1398">
            <v>0</v>
          </cell>
          <cell r="II1398">
            <v>0</v>
          </cell>
          <cell r="IJ1398">
            <v>0</v>
          </cell>
          <cell r="IK1398">
            <v>0</v>
          </cell>
          <cell r="IL1398">
            <v>0</v>
          </cell>
          <cell r="IM1398">
            <v>0</v>
          </cell>
          <cell r="IN1398">
            <v>0</v>
          </cell>
          <cell r="IO1398">
            <v>0</v>
          </cell>
          <cell r="IP1398">
            <v>0</v>
          </cell>
          <cell r="IQ1398">
            <v>0</v>
          </cell>
          <cell r="IR1398">
            <v>0</v>
          </cell>
          <cell r="IS1398">
            <v>0</v>
          </cell>
          <cell r="IT1398">
            <v>0</v>
          </cell>
          <cell r="IU1398">
            <v>0</v>
          </cell>
          <cell r="IV1398">
            <v>0</v>
          </cell>
          <cell r="IW1398">
            <v>0</v>
          </cell>
          <cell r="IX1398">
            <v>0</v>
          </cell>
          <cell r="IY1398">
            <v>0</v>
          </cell>
          <cell r="IZ1398">
            <v>0</v>
          </cell>
          <cell r="JA1398">
            <v>0</v>
          </cell>
          <cell r="JB1398">
            <v>0</v>
          </cell>
          <cell r="JC1398">
            <v>0</v>
          </cell>
          <cell r="JD1398">
            <v>0</v>
          </cell>
          <cell r="JE1398">
            <v>0</v>
          </cell>
          <cell r="JF1398">
            <v>0</v>
          </cell>
          <cell r="JG1398">
            <v>0</v>
          </cell>
          <cell r="JH1398">
            <v>0</v>
          </cell>
          <cell r="JI1398">
            <v>0</v>
          </cell>
          <cell r="JJ1398">
            <v>0</v>
          </cell>
          <cell r="JK1398">
            <v>0</v>
          </cell>
          <cell r="JL1398">
            <v>0</v>
          </cell>
          <cell r="JM1398">
            <v>0</v>
          </cell>
          <cell r="JN1398">
            <v>0</v>
          </cell>
          <cell r="JO1398">
            <v>0</v>
          </cell>
          <cell r="JP1398">
            <v>0</v>
          </cell>
          <cell r="JQ1398">
            <v>0</v>
          </cell>
        </row>
        <row r="1399">
          <cell r="D1399" t="str">
            <v>GSC.PX.GOE._.___.Frame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  <cell r="EJ1399">
            <v>0</v>
          </cell>
          <cell r="EK1399">
            <v>0</v>
          </cell>
          <cell r="EL1399">
            <v>0</v>
          </cell>
          <cell r="EM1399">
            <v>0</v>
          </cell>
          <cell r="EN1399">
            <v>0</v>
          </cell>
          <cell r="EO1399">
            <v>0</v>
          </cell>
          <cell r="EP1399">
            <v>0</v>
          </cell>
          <cell r="EQ1399">
            <v>0</v>
          </cell>
          <cell r="ER1399">
            <v>0</v>
          </cell>
          <cell r="ES1399">
            <v>0</v>
          </cell>
          <cell r="ET1399">
            <v>0</v>
          </cell>
          <cell r="EU1399">
            <v>0</v>
          </cell>
          <cell r="EV1399">
            <v>0</v>
          </cell>
          <cell r="EW1399">
            <v>0</v>
          </cell>
          <cell r="EX1399">
            <v>0</v>
          </cell>
          <cell r="EY1399">
            <v>0</v>
          </cell>
          <cell r="EZ1399">
            <v>0</v>
          </cell>
          <cell r="FA1399">
            <v>0</v>
          </cell>
          <cell r="FB1399">
            <v>0</v>
          </cell>
          <cell r="FC1399">
            <v>0</v>
          </cell>
          <cell r="FD1399">
            <v>0</v>
          </cell>
          <cell r="FE1399">
            <v>0</v>
          </cell>
          <cell r="FF1399">
            <v>0</v>
          </cell>
          <cell r="FG1399">
            <v>0</v>
          </cell>
          <cell r="FH1399">
            <v>0</v>
          </cell>
          <cell r="FI1399">
            <v>0</v>
          </cell>
          <cell r="FJ1399">
            <v>0</v>
          </cell>
          <cell r="FK1399">
            <v>0</v>
          </cell>
          <cell r="FL1399">
            <v>0</v>
          </cell>
          <cell r="FM1399">
            <v>0</v>
          </cell>
          <cell r="FN1399">
            <v>0</v>
          </cell>
          <cell r="FO1399">
            <v>0</v>
          </cell>
          <cell r="FP1399">
            <v>0</v>
          </cell>
          <cell r="FQ1399">
            <v>0</v>
          </cell>
          <cell r="FR1399">
            <v>0</v>
          </cell>
          <cell r="FS1399">
            <v>0</v>
          </cell>
          <cell r="FT1399">
            <v>0</v>
          </cell>
          <cell r="FU1399">
            <v>0</v>
          </cell>
          <cell r="FV1399">
            <v>0</v>
          </cell>
          <cell r="FW1399">
            <v>0</v>
          </cell>
          <cell r="FX1399">
            <v>0</v>
          </cell>
          <cell r="FY1399">
            <v>0</v>
          </cell>
          <cell r="FZ1399">
            <v>0</v>
          </cell>
          <cell r="GA1399">
            <v>0</v>
          </cell>
          <cell r="GB1399">
            <v>0</v>
          </cell>
          <cell r="GC1399">
            <v>0</v>
          </cell>
          <cell r="GD1399">
            <v>0</v>
          </cell>
          <cell r="GE1399">
            <v>0</v>
          </cell>
          <cell r="GF1399">
            <v>0</v>
          </cell>
          <cell r="GG1399">
            <v>0</v>
          </cell>
          <cell r="GH1399">
            <v>0</v>
          </cell>
          <cell r="GI1399">
            <v>0</v>
          </cell>
          <cell r="GJ1399">
            <v>0</v>
          </cell>
          <cell r="GK1399">
            <v>0</v>
          </cell>
          <cell r="GL1399">
            <v>0</v>
          </cell>
          <cell r="GM1399">
            <v>0</v>
          </cell>
          <cell r="GN1399">
            <v>0</v>
          </cell>
          <cell r="GO1399">
            <v>0</v>
          </cell>
          <cell r="GP1399">
            <v>0</v>
          </cell>
          <cell r="GQ1399">
            <v>0</v>
          </cell>
          <cell r="GR1399">
            <v>0</v>
          </cell>
          <cell r="GS1399">
            <v>0</v>
          </cell>
          <cell r="GT1399">
            <v>0</v>
          </cell>
          <cell r="GU1399">
            <v>0</v>
          </cell>
          <cell r="GV1399">
            <v>0</v>
          </cell>
          <cell r="GW1399">
            <v>0</v>
          </cell>
          <cell r="GX1399">
            <v>0</v>
          </cell>
          <cell r="GY1399">
            <v>0</v>
          </cell>
          <cell r="GZ1399">
            <v>0</v>
          </cell>
          <cell r="HA1399">
            <v>0</v>
          </cell>
          <cell r="HB1399">
            <v>0</v>
          </cell>
          <cell r="HC1399">
            <v>0</v>
          </cell>
          <cell r="HD1399">
            <v>0</v>
          </cell>
          <cell r="HE1399">
            <v>0</v>
          </cell>
          <cell r="HF1399">
            <v>0</v>
          </cell>
          <cell r="HG1399">
            <v>0</v>
          </cell>
          <cell r="HH1399">
            <v>0</v>
          </cell>
          <cell r="HI1399">
            <v>0</v>
          </cell>
          <cell r="HJ1399">
            <v>0</v>
          </cell>
          <cell r="HK1399">
            <v>0</v>
          </cell>
          <cell r="HL1399">
            <v>0</v>
          </cell>
          <cell r="HM1399">
            <v>0</v>
          </cell>
          <cell r="HN1399">
            <v>0</v>
          </cell>
          <cell r="HO1399">
            <v>0</v>
          </cell>
          <cell r="HP1399">
            <v>0</v>
          </cell>
          <cell r="HQ1399">
            <v>0</v>
          </cell>
          <cell r="HR1399">
            <v>0</v>
          </cell>
          <cell r="HS1399">
            <v>0</v>
          </cell>
          <cell r="HT1399">
            <v>0</v>
          </cell>
          <cell r="HU1399">
            <v>0</v>
          </cell>
          <cell r="HV1399">
            <v>0</v>
          </cell>
          <cell r="HW1399">
            <v>0</v>
          </cell>
          <cell r="HX1399">
            <v>0</v>
          </cell>
          <cell r="HY1399">
            <v>0</v>
          </cell>
          <cell r="HZ1399">
            <v>0</v>
          </cell>
          <cell r="IA1399">
            <v>0</v>
          </cell>
          <cell r="IB1399">
            <v>0</v>
          </cell>
          <cell r="IC1399">
            <v>0</v>
          </cell>
          <cell r="ID1399">
            <v>0</v>
          </cell>
          <cell r="IE1399">
            <v>0</v>
          </cell>
          <cell r="IF1399">
            <v>0</v>
          </cell>
          <cell r="IG1399">
            <v>0</v>
          </cell>
          <cell r="IH1399">
            <v>0</v>
          </cell>
          <cell r="II1399">
            <v>0</v>
          </cell>
          <cell r="IJ1399">
            <v>0</v>
          </cell>
          <cell r="IK1399">
            <v>0</v>
          </cell>
          <cell r="IL1399">
            <v>0</v>
          </cell>
          <cell r="IM1399">
            <v>0</v>
          </cell>
          <cell r="IN1399">
            <v>0</v>
          </cell>
          <cell r="IO1399">
            <v>0</v>
          </cell>
          <cell r="IP1399">
            <v>0</v>
          </cell>
          <cell r="IQ1399">
            <v>0</v>
          </cell>
          <cell r="IR1399">
            <v>0</v>
          </cell>
          <cell r="IS1399">
            <v>0</v>
          </cell>
          <cell r="IT1399">
            <v>0</v>
          </cell>
          <cell r="IU1399">
            <v>0</v>
          </cell>
          <cell r="IV1399">
            <v>0</v>
          </cell>
          <cell r="IW1399">
            <v>0</v>
          </cell>
          <cell r="IX1399">
            <v>0</v>
          </cell>
          <cell r="IY1399">
            <v>0</v>
          </cell>
          <cell r="IZ1399">
            <v>0</v>
          </cell>
          <cell r="JA1399">
            <v>0</v>
          </cell>
          <cell r="JB1399">
            <v>0</v>
          </cell>
          <cell r="JC1399">
            <v>0</v>
          </cell>
          <cell r="JD1399">
            <v>0</v>
          </cell>
          <cell r="JE1399">
            <v>0</v>
          </cell>
          <cell r="JF1399">
            <v>0</v>
          </cell>
          <cell r="JG1399">
            <v>0</v>
          </cell>
          <cell r="JH1399">
            <v>0</v>
          </cell>
          <cell r="JI1399">
            <v>0</v>
          </cell>
          <cell r="JJ1399">
            <v>0</v>
          </cell>
          <cell r="JK1399">
            <v>0</v>
          </cell>
          <cell r="JL1399">
            <v>0</v>
          </cell>
          <cell r="JM1399">
            <v>0</v>
          </cell>
          <cell r="JN1399">
            <v>0</v>
          </cell>
          <cell r="JO1399">
            <v>0</v>
          </cell>
          <cell r="JP1399">
            <v>0</v>
          </cell>
          <cell r="JQ1399">
            <v>0</v>
          </cell>
        </row>
        <row r="1400">
          <cell r="D1400" t="str">
            <v>GSC.PX.BOR._.___.Frame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  <cell r="EJ1400">
            <v>0</v>
          </cell>
          <cell r="EK1400">
            <v>0</v>
          </cell>
          <cell r="EL1400">
            <v>0</v>
          </cell>
          <cell r="EM1400">
            <v>0</v>
          </cell>
          <cell r="EN1400">
            <v>0</v>
          </cell>
          <cell r="EO1400">
            <v>0</v>
          </cell>
          <cell r="EP1400">
            <v>0</v>
          </cell>
          <cell r="EQ1400">
            <v>0</v>
          </cell>
          <cell r="ER1400">
            <v>0</v>
          </cell>
          <cell r="ES1400">
            <v>0</v>
          </cell>
          <cell r="ET1400">
            <v>0</v>
          </cell>
          <cell r="EU1400">
            <v>0</v>
          </cell>
          <cell r="EV1400">
            <v>0</v>
          </cell>
          <cell r="EW1400">
            <v>0</v>
          </cell>
          <cell r="EX1400">
            <v>0</v>
          </cell>
          <cell r="EY1400">
            <v>0</v>
          </cell>
          <cell r="EZ1400">
            <v>0</v>
          </cell>
          <cell r="FA1400">
            <v>0</v>
          </cell>
          <cell r="FB1400">
            <v>0</v>
          </cell>
          <cell r="FC1400">
            <v>0</v>
          </cell>
          <cell r="FD1400">
            <v>0</v>
          </cell>
          <cell r="FE1400">
            <v>0</v>
          </cell>
          <cell r="FF1400">
            <v>0</v>
          </cell>
          <cell r="FG1400">
            <v>0</v>
          </cell>
          <cell r="FH1400">
            <v>0</v>
          </cell>
          <cell r="FI1400">
            <v>0</v>
          </cell>
          <cell r="FJ1400">
            <v>0</v>
          </cell>
          <cell r="FK1400">
            <v>0</v>
          </cell>
          <cell r="FL1400">
            <v>0</v>
          </cell>
          <cell r="FM1400">
            <v>0</v>
          </cell>
          <cell r="FN1400">
            <v>0</v>
          </cell>
          <cell r="FO1400">
            <v>0</v>
          </cell>
          <cell r="FP1400">
            <v>0</v>
          </cell>
          <cell r="FQ1400">
            <v>0</v>
          </cell>
          <cell r="FR1400">
            <v>0</v>
          </cell>
          <cell r="FS1400">
            <v>0</v>
          </cell>
          <cell r="FT1400">
            <v>0</v>
          </cell>
          <cell r="FU1400">
            <v>0</v>
          </cell>
          <cell r="FV1400">
            <v>0</v>
          </cell>
          <cell r="FW1400">
            <v>0</v>
          </cell>
          <cell r="FX1400">
            <v>0</v>
          </cell>
          <cell r="FY1400">
            <v>0</v>
          </cell>
          <cell r="FZ1400">
            <v>0</v>
          </cell>
          <cell r="GA1400">
            <v>0</v>
          </cell>
          <cell r="GB1400">
            <v>0</v>
          </cell>
          <cell r="GC1400">
            <v>0</v>
          </cell>
          <cell r="GD1400">
            <v>0</v>
          </cell>
          <cell r="GE1400">
            <v>0</v>
          </cell>
          <cell r="GF1400">
            <v>0</v>
          </cell>
          <cell r="GG1400">
            <v>0</v>
          </cell>
          <cell r="GH1400">
            <v>0</v>
          </cell>
          <cell r="GI1400">
            <v>0</v>
          </cell>
          <cell r="GJ1400">
            <v>0</v>
          </cell>
          <cell r="GK1400">
            <v>0</v>
          </cell>
          <cell r="GL1400">
            <v>0</v>
          </cell>
          <cell r="GM1400">
            <v>0</v>
          </cell>
          <cell r="GN1400">
            <v>0</v>
          </cell>
          <cell r="GO1400">
            <v>0</v>
          </cell>
          <cell r="GP1400">
            <v>0</v>
          </cell>
          <cell r="GQ1400">
            <v>0</v>
          </cell>
          <cell r="GR1400">
            <v>0</v>
          </cell>
          <cell r="GS1400">
            <v>0</v>
          </cell>
          <cell r="GT1400">
            <v>0</v>
          </cell>
          <cell r="GU1400">
            <v>0</v>
          </cell>
          <cell r="GV1400">
            <v>0</v>
          </cell>
          <cell r="GW1400">
            <v>0</v>
          </cell>
          <cell r="GX1400">
            <v>0</v>
          </cell>
          <cell r="GY1400">
            <v>0</v>
          </cell>
          <cell r="GZ1400">
            <v>0</v>
          </cell>
          <cell r="HA1400">
            <v>0</v>
          </cell>
          <cell r="HB1400">
            <v>0</v>
          </cell>
          <cell r="HC1400">
            <v>0</v>
          </cell>
          <cell r="HD1400">
            <v>0</v>
          </cell>
          <cell r="HE1400">
            <v>0</v>
          </cell>
          <cell r="HF1400">
            <v>0</v>
          </cell>
          <cell r="HG1400">
            <v>0</v>
          </cell>
          <cell r="HH1400">
            <v>0</v>
          </cell>
          <cell r="HI1400">
            <v>0</v>
          </cell>
          <cell r="HJ1400">
            <v>0</v>
          </cell>
          <cell r="HK1400">
            <v>0</v>
          </cell>
          <cell r="HL1400">
            <v>0</v>
          </cell>
          <cell r="HM1400">
            <v>0</v>
          </cell>
          <cell r="HN1400">
            <v>0</v>
          </cell>
          <cell r="HO1400">
            <v>0</v>
          </cell>
          <cell r="HP1400">
            <v>0</v>
          </cell>
          <cell r="HQ1400">
            <v>0</v>
          </cell>
          <cell r="HR1400">
            <v>0</v>
          </cell>
          <cell r="HS1400">
            <v>0</v>
          </cell>
          <cell r="HT1400">
            <v>0</v>
          </cell>
          <cell r="HU1400">
            <v>0</v>
          </cell>
          <cell r="HV1400">
            <v>0</v>
          </cell>
          <cell r="HW1400">
            <v>0</v>
          </cell>
          <cell r="HX1400">
            <v>0</v>
          </cell>
          <cell r="HY1400">
            <v>0</v>
          </cell>
          <cell r="HZ1400">
            <v>0</v>
          </cell>
          <cell r="IA1400">
            <v>0</v>
          </cell>
          <cell r="IB1400">
            <v>0</v>
          </cell>
          <cell r="IC1400">
            <v>0</v>
          </cell>
          <cell r="ID1400">
            <v>0</v>
          </cell>
          <cell r="IE1400">
            <v>0</v>
          </cell>
          <cell r="IF1400">
            <v>0</v>
          </cell>
          <cell r="IG1400">
            <v>0</v>
          </cell>
          <cell r="IH1400">
            <v>0</v>
          </cell>
          <cell r="II1400">
            <v>0</v>
          </cell>
          <cell r="IJ1400">
            <v>0</v>
          </cell>
          <cell r="IK1400">
            <v>0</v>
          </cell>
          <cell r="IL1400">
            <v>0</v>
          </cell>
          <cell r="IM1400">
            <v>0</v>
          </cell>
          <cell r="IN1400">
            <v>0</v>
          </cell>
          <cell r="IO1400">
            <v>0</v>
          </cell>
          <cell r="IP1400">
            <v>0</v>
          </cell>
          <cell r="IQ1400">
            <v>0</v>
          </cell>
          <cell r="IR1400">
            <v>0</v>
          </cell>
          <cell r="IS1400">
            <v>0</v>
          </cell>
          <cell r="IT1400">
            <v>0</v>
          </cell>
          <cell r="IU1400">
            <v>0</v>
          </cell>
          <cell r="IV1400">
            <v>0</v>
          </cell>
          <cell r="IW1400">
            <v>0</v>
          </cell>
          <cell r="IX1400">
            <v>0</v>
          </cell>
          <cell r="IY1400">
            <v>0</v>
          </cell>
          <cell r="IZ1400">
            <v>0</v>
          </cell>
          <cell r="JA1400">
            <v>0</v>
          </cell>
          <cell r="JB1400">
            <v>0</v>
          </cell>
          <cell r="JC1400">
            <v>0</v>
          </cell>
          <cell r="JD1400">
            <v>0</v>
          </cell>
          <cell r="JE1400">
            <v>0</v>
          </cell>
          <cell r="JF1400">
            <v>0</v>
          </cell>
          <cell r="JG1400">
            <v>0</v>
          </cell>
          <cell r="JH1400">
            <v>0</v>
          </cell>
          <cell r="JI1400">
            <v>0</v>
          </cell>
          <cell r="JJ1400">
            <v>0</v>
          </cell>
          <cell r="JK1400">
            <v>0</v>
          </cell>
          <cell r="JL1400">
            <v>0</v>
          </cell>
          <cell r="JM1400">
            <v>0</v>
          </cell>
          <cell r="JN1400">
            <v>0</v>
          </cell>
          <cell r="JO1400">
            <v>0</v>
          </cell>
          <cell r="JP1400">
            <v>0</v>
          </cell>
          <cell r="JQ1400">
            <v>0</v>
          </cell>
        </row>
        <row r="1401">
          <cell r="D1401" t="str">
            <v>GSC.PX.WYE._.___.Frame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  <cell r="EJ1401">
            <v>0</v>
          </cell>
          <cell r="EK1401">
            <v>0</v>
          </cell>
          <cell r="EL1401">
            <v>0</v>
          </cell>
          <cell r="EM1401">
            <v>0</v>
          </cell>
          <cell r="EN1401">
            <v>0</v>
          </cell>
          <cell r="EO1401">
            <v>0</v>
          </cell>
          <cell r="EP1401">
            <v>0</v>
          </cell>
          <cell r="EQ1401">
            <v>0</v>
          </cell>
          <cell r="ER1401">
            <v>0</v>
          </cell>
          <cell r="ES1401">
            <v>0</v>
          </cell>
          <cell r="ET1401">
            <v>0</v>
          </cell>
          <cell r="EU1401">
            <v>0</v>
          </cell>
          <cell r="EV1401">
            <v>0</v>
          </cell>
          <cell r="EW1401">
            <v>0</v>
          </cell>
          <cell r="EX1401">
            <v>0</v>
          </cell>
          <cell r="EY1401">
            <v>0</v>
          </cell>
          <cell r="EZ1401">
            <v>0</v>
          </cell>
          <cell r="FA1401">
            <v>0</v>
          </cell>
          <cell r="FB1401">
            <v>0</v>
          </cell>
          <cell r="FC1401">
            <v>0</v>
          </cell>
          <cell r="FD1401">
            <v>0</v>
          </cell>
          <cell r="FE1401">
            <v>0</v>
          </cell>
          <cell r="FF1401">
            <v>0</v>
          </cell>
          <cell r="FG1401">
            <v>0</v>
          </cell>
          <cell r="FH1401">
            <v>0</v>
          </cell>
          <cell r="FI1401">
            <v>0</v>
          </cell>
          <cell r="FJ1401">
            <v>0</v>
          </cell>
          <cell r="FK1401">
            <v>0</v>
          </cell>
          <cell r="FL1401">
            <v>0</v>
          </cell>
          <cell r="FM1401">
            <v>0</v>
          </cell>
          <cell r="FN1401">
            <v>0</v>
          </cell>
          <cell r="FO1401">
            <v>0</v>
          </cell>
          <cell r="FP1401">
            <v>0</v>
          </cell>
          <cell r="FQ1401">
            <v>0</v>
          </cell>
          <cell r="FR1401">
            <v>0</v>
          </cell>
          <cell r="FS1401">
            <v>0</v>
          </cell>
          <cell r="FT1401">
            <v>0</v>
          </cell>
          <cell r="FU1401">
            <v>0</v>
          </cell>
          <cell r="FV1401">
            <v>0</v>
          </cell>
          <cell r="FW1401">
            <v>0</v>
          </cell>
          <cell r="FX1401">
            <v>0</v>
          </cell>
          <cell r="FY1401">
            <v>0</v>
          </cell>
          <cell r="FZ1401">
            <v>0</v>
          </cell>
          <cell r="GA1401">
            <v>0</v>
          </cell>
          <cell r="GB1401">
            <v>0</v>
          </cell>
          <cell r="GC1401">
            <v>0</v>
          </cell>
          <cell r="GD1401">
            <v>0</v>
          </cell>
          <cell r="GE1401">
            <v>0</v>
          </cell>
          <cell r="GF1401">
            <v>0</v>
          </cell>
          <cell r="GG1401">
            <v>0</v>
          </cell>
          <cell r="GH1401">
            <v>0</v>
          </cell>
          <cell r="GI1401">
            <v>0</v>
          </cell>
          <cell r="GJ1401">
            <v>0</v>
          </cell>
          <cell r="GK1401">
            <v>0</v>
          </cell>
          <cell r="GL1401">
            <v>0</v>
          </cell>
          <cell r="GM1401">
            <v>0</v>
          </cell>
          <cell r="GN1401">
            <v>0</v>
          </cell>
          <cell r="GO1401">
            <v>0</v>
          </cell>
          <cell r="GP1401">
            <v>0</v>
          </cell>
          <cell r="GQ1401">
            <v>0</v>
          </cell>
          <cell r="GR1401">
            <v>0</v>
          </cell>
          <cell r="GS1401">
            <v>0</v>
          </cell>
          <cell r="GT1401">
            <v>0</v>
          </cell>
          <cell r="GU1401">
            <v>0</v>
          </cell>
          <cell r="GV1401">
            <v>0</v>
          </cell>
          <cell r="GW1401">
            <v>0</v>
          </cell>
          <cell r="GX1401">
            <v>0</v>
          </cell>
          <cell r="GY1401">
            <v>0</v>
          </cell>
          <cell r="GZ1401">
            <v>0</v>
          </cell>
          <cell r="HA1401">
            <v>0</v>
          </cell>
          <cell r="HB1401">
            <v>0</v>
          </cell>
          <cell r="HC1401">
            <v>0</v>
          </cell>
          <cell r="HD1401">
            <v>0</v>
          </cell>
          <cell r="HE1401">
            <v>0</v>
          </cell>
          <cell r="HF1401">
            <v>0</v>
          </cell>
          <cell r="HG1401">
            <v>0</v>
          </cell>
          <cell r="HH1401">
            <v>0</v>
          </cell>
          <cell r="HI1401">
            <v>0</v>
          </cell>
          <cell r="HJ1401">
            <v>0</v>
          </cell>
          <cell r="HK1401">
            <v>0</v>
          </cell>
          <cell r="HL1401">
            <v>0</v>
          </cell>
          <cell r="HM1401">
            <v>0</v>
          </cell>
          <cell r="HN1401">
            <v>0</v>
          </cell>
          <cell r="HO1401">
            <v>0</v>
          </cell>
          <cell r="HP1401">
            <v>0</v>
          </cell>
          <cell r="HQ1401">
            <v>0</v>
          </cell>
          <cell r="HR1401">
            <v>0</v>
          </cell>
          <cell r="HS1401">
            <v>0</v>
          </cell>
          <cell r="HT1401">
            <v>0</v>
          </cell>
          <cell r="HU1401">
            <v>0</v>
          </cell>
          <cell r="HV1401">
            <v>0</v>
          </cell>
          <cell r="HW1401">
            <v>0</v>
          </cell>
          <cell r="HX1401">
            <v>0</v>
          </cell>
          <cell r="HY1401">
            <v>0</v>
          </cell>
          <cell r="HZ1401">
            <v>0</v>
          </cell>
          <cell r="IA1401">
            <v>0</v>
          </cell>
          <cell r="IB1401">
            <v>0</v>
          </cell>
          <cell r="IC1401">
            <v>0</v>
          </cell>
          <cell r="ID1401">
            <v>0</v>
          </cell>
          <cell r="IE1401">
            <v>0</v>
          </cell>
          <cell r="IF1401">
            <v>0</v>
          </cell>
          <cell r="IG1401">
            <v>0</v>
          </cell>
          <cell r="IH1401">
            <v>0</v>
          </cell>
          <cell r="II1401">
            <v>0</v>
          </cell>
          <cell r="IJ1401">
            <v>0</v>
          </cell>
          <cell r="IK1401">
            <v>0</v>
          </cell>
          <cell r="IL1401">
            <v>0</v>
          </cell>
          <cell r="IM1401">
            <v>0</v>
          </cell>
          <cell r="IN1401">
            <v>0</v>
          </cell>
          <cell r="IO1401">
            <v>0</v>
          </cell>
          <cell r="IP1401">
            <v>0</v>
          </cell>
          <cell r="IQ1401">
            <v>0</v>
          </cell>
          <cell r="IR1401">
            <v>0</v>
          </cell>
          <cell r="IS1401">
            <v>0</v>
          </cell>
          <cell r="IT1401">
            <v>0</v>
          </cell>
          <cell r="IU1401">
            <v>0</v>
          </cell>
          <cell r="IV1401">
            <v>0</v>
          </cell>
          <cell r="IW1401">
            <v>0</v>
          </cell>
          <cell r="IX1401">
            <v>0</v>
          </cell>
          <cell r="IY1401">
            <v>0</v>
          </cell>
          <cell r="IZ1401">
            <v>0</v>
          </cell>
          <cell r="JA1401">
            <v>0</v>
          </cell>
          <cell r="JB1401">
            <v>0</v>
          </cell>
          <cell r="JC1401">
            <v>0</v>
          </cell>
          <cell r="JD1401">
            <v>0</v>
          </cell>
          <cell r="JE1401">
            <v>0</v>
          </cell>
          <cell r="JF1401">
            <v>0</v>
          </cell>
          <cell r="JG1401">
            <v>0</v>
          </cell>
          <cell r="JH1401">
            <v>0</v>
          </cell>
          <cell r="JI1401">
            <v>0</v>
          </cell>
          <cell r="JJ1401">
            <v>0</v>
          </cell>
          <cell r="JK1401">
            <v>0</v>
          </cell>
          <cell r="JL1401">
            <v>0</v>
          </cell>
          <cell r="JM1401">
            <v>0</v>
          </cell>
          <cell r="JN1401">
            <v>0</v>
          </cell>
          <cell r="JO1401">
            <v>0</v>
          </cell>
          <cell r="JP1401">
            <v>0</v>
          </cell>
          <cell r="JQ1401">
            <v>0</v>
          </cell>
        </row>
        <row r="1402">
          <cell r="D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  <cell r="EJ1402">
            <v>0</v>
          </cell>
          <cell r="EK1402">
            <v>0</v>
          </cell>
          <cell r="EL1402">
            <v>0</v>
          </cell>
          <cell r="EM1402">
            <v>0</v>
          </cell>
          <cell r="EN1402">
            <v>0</v>
          </cell>
          <cell r="EO1402">
            <v>0</v>
          </cell>
          <cell r="EP1402">
            <v>0</v>
          </cell>
          <cell r="EQ1402">
            <v>0</v>
          </cell>
          <cell r="ER1402">
            <v>0</v>
          </cell>
          <cell r="ES1402">
            <v>0</v>
          </cell>
          <cell r="ET1402">
            <v>0</v>
          </cell>
          <cell r="EU1402">
            <v>0</v>
          </cell>
          <cell r="EV1402">
            <v>0</v>
          </cell>
          <cell r="EW1402">
            <v>0</v>
          </cell>
          <cell r="EX1402">
            <v>0</v>
          </cell>
          <cell r="EY1402">
            <v>0</v>
          </cell>
          <cell r="EZ1402">
            <v>0</v>
          </cell>
          <cell r="FA1402">
            <v>0</v>
          </cell>
          <cell r="FB1402">
            <v>0</v>
          </cell>
          <cell r="FC1402">
            <v>0</v>
          </cell>
          <cell r="FD1402">
            <v>0</v>
          </cell>
          <cell r="FE1402">
            <v>0</v>
          </cell>
          <cell r="FF1402">
            <v>0</v>
          </cell>
          <cell r="FG1402">
            <v>0</v>
          </cell>
          <cell r="FH1402">
            <v>0</v>
          </cell>
          <cell r="FI1402">
            <v>0</v>
          </cell>
          <cell r="FJ1402">
            <v>0</v>
          </cell>
          <cell r="FK1402">
            <v>0</v>
          </cell>
          <cell r="FL1402">
            <v>0</v>
          </cell>
          <cell r="FM1402">
            <v>0</v>
          </cell>
          <cell r="FN1402">
            <v>0</v>
          </cell>
          <cell r="FO1402">
            <v>0</v>
          </cell>
          <cell r="FP1402">
            <v>0</v>
          </cell>
          <cell r="FQ1402">
            <v>0</v>
          </cell>
          <cell r="FR1402">
            <v>0</v>
          </cell>
          <cell r="FS1402">
            <v>0</v>
          </cell>
          <cell r="FT1402">
            <v>0</v>
          </cell>
          <cell r="FU1402">
            <v>0</v>
          </cell>
          <cell r="FV1402">
            <v>0</v>
          </cell>
          <cell r="FW1402">
            <v>0</v>
          </cell>
          <cell r="FX1402">
            <v>0</v>
          </cell>
          <cell r="FY1402">
            <v>0</v>
          </cell>
          <cell r="FZ1402">
            <v>0</v>
          </cell>
          <cell r="GA1402">
            <v>0</v>
          </cell>
          <cell r="GB1402">
            <v>0</v>
          </cell>
          <cell r="GC1402">
            <v>0</v>
          </cell>
          <cell r="GD1402">
            <v>0</v>
          </cell>
          <cell r="GE1402">
            <v>0</v>
          </cell>
          <cell r="GF1402">
            <v>0</v>
          </cell>
          <cell r="GG1402">
            <v>0</v>
          </cell>
          <cell r="GH1402">
            <v>0</v>
          </cell>
          <cell r="GI1402">
            <v>0</v>
          </cell>
          <cell r="GJ1402">
            <v>0</v>
          </cell>
          <cell r="GK1402">
            <v>0</v>
          </cell>
          <cell r="GL1402">
            <v>0</v>
          </cell>
          <cell r="GM1402">
            <v>0</v>
          </cell>
          <cell r="GN1402">
            <v>0</v>
          </cell>
          <cell r="GO1402">
            <v>0</v>
          </cell>
          <cell r="GP1402">
            <v>0</v>
          </cell>
          <cell r="GQ1402">
            <v>0</v>
          </cell>
          <cell r="GR1402">
            <v>0</v>
          </cell>
          <cell r="GS1402">
            <v>0</v>
          </cell>
          <cell r="GT1402">
            <v>0</v>
          </cell>
          <cell r="GU1402">
            <v>0</v>
          </cell>
          <cell r="GV1402">
            <v>0</v>
          </cell>
          <cell r="GW1402">
            <v>0</v>
          </cell>
          <cell r="GX1402">
            <v>0</v>
          </cell>
          <cell r="GY1402">
            <v>0</v>
          </cell>
          <cell r="GZ1402">
            <v>0</v>
          </cell>
          <cell r="HA1402">
            <v>0</v>
          </cell>
          <cell r="HB1402">
            <v>0</v>
          </cell>
          <cell r="HC1402">
            <v>0</v>
          </cell>
          <cell r="HD1402">
            <v>0</v>
          </cell>
          <cell r="HE1402">
            <v>0</v>
          </cell>
          <cell r="HF1402">
            <v>0</v>
          </cell>
          <cell r="HG1402">
            <v>0</v>
          </cell>
          <cell r="HH1402">
            <v>0</v>
          </cell>
          <cell r="HI1402">
            <v>0</v>
          </cell>
          <cell r="HJ1402">
            <v>0</v>
          </cell>
          <cell r="HK1402">
            <v>0</v>
          </cell>
          <cell r="HL1402">
            <v>0</v>
          </cell>
          <cell r="HM1402">
            <v>0</v>
          </cell>
          <cell r="HN1402">
            <v>0</v>
          </cell>
          <cell r="HO1402">
            <v>0</v>
          </cell>
          <cell r="HP1402">
            <v>0</v>
          </cell>
          <cell r="HQ1402">
            <v>0</v>
          </cell>
          <cell r="HR1402">
            <v>0</v>
          </cell>
          <cell r="HS1402">
            <v>0</v>
          </cell>
          <cell r="HT1402">
            <v>0</v>
          </cell>
          <cell r="HU1402">
            <v>0</v>
          </cell>
          <cell r="HV1402">
            <v>0</v>
          </cell>
          <cell r="HW1402">
            <v>0</v>
          </cell>
          <cell r="HX1402">
            <v>0</v>
          </cell>
          <cell r="HY1402">
            <v>0</v>
          </cell>
          <cell r="HZ1402">
            <v>0</v>
          </cell>
          <cell r="IA1402">
            <v>0</v>
          </cell>
          <cell r="IB1402">
            <v>0</v>
          </cell>
          <cell r="IC1402">
            <v>0</v>
          </cell>
          <cell r="ID1402">
            <v>0</v>
          </cell>
          <cell r="IE1402">
            <v>0</v>
          </cell>
          <cell r="IF1402">
            <v>0</v>
          </cell>
          <cell r="IG1402">
            <v>0</v>
          </cell>
          <cell r="IH1402">
            <v>0</v>
          </cell>
          <cell r="II1402">
            <v>0</v>
          </cell>
          <cell r="IJ1402">
            <v>0</v>
          </cell>
          <cell r="IK1402">
            <v>0</v>
          </cell>
          <cell r="IL1402">
            <v>0</v>
          </cell>
          <cell r="IM1402">
            <v>0</v>
          </cell>
          <cell r="IN1402">
            <v>0</v>
          </cell>
          <cell r="IO1402">
            <v>0</v>
          </cell>
          <cell r="IP1402">
            <v>0</v>
          </cell>
          <cell r="IQ1402">
            <v>0</v>
          </cell>
          <cell r="IR1402">
            <v>0</v>
          </cell>
          <cell r="IS1402">
            <v>0</v>
          </cell>
          <cell r="IT1402">
            <v>0</v>
          </cell>
          <cell r="IU1402">
            <v>0</v>
          </cell>
          <cell r="IV1402">
            <v>0</v>
          </cell>
          <cell r="IW1402">
            <v>0</v>
          </cell>
          <cell r="IX1402">
            <v>0</v>
          </cell>
          <cell r="IY1402">
            <v>0</v>
          </cell>
          <cell r="IZ1402">
            <v>0</v>
          </cell>
          <cell r="JA1402">
            <v>0</v>
          </cell>
          <cell r="JB1402">
            <v>0</v>
          </cell>
          <cell r="JC1402">
            <v>0</v>
          </cell>
          <cell r="JD1402">
            <v>0</v>
          </cell>
          <cell r="JE1402">
            <v>0</v>
          </cell>
          <cell r="JF1402">
            <v>0</v>
          </cell>
          <cell r="JG1402">
            <v>0</v>
          </cell>
          <cell r="JH1402">
            <v>0</v>
          </cell>
          <cell r="JI1402">
            <v>0</v>
          </cell>
          <cell r="JJ1402">
            <v>0</v>
          </cell>
          <cell r="JK1402">
            <v>0</v>
          </cell>
          <cell r="JL1402">
            <v>0</v>
          </cell>
          <cell r="JM1402">
            <v>0</v>
          </cell>
          <cell r="JN1402">
            <v>0</v>
          </cell>
          <cell r="JO1402">
            <v>0</v>
          </cell>
          <cell r="JP1402">
            <v>0</v>
          </cell>
          <cell r="JQ1402">
            <v>0</v>
          </cell>
        </row>
        <row r="1403">
          <cell r="D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  <cell r="EJ1403">
            <v>0</v>
          </cell>
          <cell r="EK1403">
            <v>0</v>
          </cell>
          <cell r="EL1403">
            <v>0</v>
          </cell>
          <cell r="EM1403">
            <v>0</v>
          </cell>
          <cell r="EN1403">
            <v>0</v>
          </cell>
          <cell r="EO1403">
            <v>0</v>
          </cell>
          <cell r="EP1403">
            <v>0</v>
          </cell>
          <cell r="EQ1403">
            <v>0</v>
          </cell>
          <cell r="ER1403">
            <v>0</v>
          </cell>
          <cell r="ES1403">
            <v>0</v>
          </cell>
          <cell r="ET1403">
            <v>0</v>
          </cell>
          <cell r="EU1403">
            <v>0</v>
          </cell>
          <cell r="EV1403">
            <v>0</v>
          </cell>
          <cell r="EW1403">
            <v>0</v>
          </cell>
          <cell r="EX1403">
            <v>0</v>
          </cell>
          <cell r="EY1403">
            <v>0</v>
          </cell>
          <cell r="EZ1403">
            <v>0</v>
          </cell>
          <cell r="FA1403">
            <v>0</v>
          </cell>
          <cell r="FB1403">
            <v>0</v>
          </cell>
          <cell r="FC1403">
            <v>0</v>
          </cell>
          <cell r="FD1403">
            <v>0</v>
          </cell>
          <cell r="FE1403">
            <v>0</v>
          </cell>
          <cell r="FF1403">
            <v>0</v>
          </cell>
          <cell r="FG1403">
            <v>0</v>
          </cell>
          <cell r="FH1403">
            <v>0</v>
          </cell>
          <cell r="FI1403">
            <v>0</v>
          </cell>
          <cell r="FJ1403">
            <v>0</v>
          </cell>
          <cell r="FK1403">
            <v>0</v>
          </cell>
          <cell r="FL1403">
            <v>0</v>
          </cell>
          <cell r="FM1403">
            <v>0</v>
          </cell>
          <cell r="FN1403">
            <v>0</v>
          </cell>
          <cell r="FO1403">
            <v>0</v>
          </cell>
          <cell r="FP1403">
            <v>0</v>
          </cell>
          <cell r="FQ1403">
            <v>0</v>
          </cell>
          <cell r="FR1403">
            <v>0</v>
          </cell>
          <cell r="FS1403">
            <v>0</v>
          </cell>
          <cell r="FT1403">
            <v>0</v>
          </cell>
          <cell r="FU1403">
            <v>0</v>
          </cell>
          <cell r="FV1403">
            <v>0</v>
          </cell>
          <cell r="FW1403">
            <v>0</v>
          </cell>
          <cell r="FX1403">
            <v>0</v>
          </cell>
          <cell r="FY1403">
            <v>0</v>
          </cell>
          <cell r="FZ1403">
            <v>0</v>
          </cell>
          <cell r="GA1403">
            <v>0</v>
          </cell>
          <cell r="GB1403">
            <v>0</v>
          </cell>
          <cell r="GC1403">
            <v>0</v>
          </cell>
          <cell r="GD1403">
            <v>0</v>
          </cell>
          <cell r="GE1403">
            <v>0</v>
          </cell>
          <cell r="GF1403">
            <v>0</v>
          </cell>
          <cell r="GG1403">
            <v>0</v>
          </cell>
          <cell r="GH1403">
            <v>0</v>
          </cell>
          <cell r="GI1403">
            <v>0</v>
          </cell>
          <cell r="GJ1403">
            <v>0</v>
          </cell>
          <cell r="GK1403">
            <v>0</v>
          </cell>
          <cell r="GL1403">
            <v>0</v>
          </cell>
          <cell r="GM1403">
            <v>0</v>
          </cell>
          <cell r="GN1403">
            <v>0</v>
          </cell>
          <cell r="GO1403">
            <v>0</v>
          </cell>
          <cell r="GP1403">
            <v>0</v>
          </cell>
          <cell r="GQ1403">
            <v>0</v>
          </cell>
          <cell r="GR1403">
            <v>0</v>
          </cell>
          <cell r="GS1403">
            <v>0</v>
          </cell>
          <cell r="GT1403">
            <v>0</v>
          </cell>
          <cell r="GU1403">
            <v>0</v>
          </cell>
          <cell r="GV1403">
            <v>0</v>
          </cell>
          <cell r="GW1403">
            <v>0</v>
          </cell>
          <cell r="GX1403">
            <v>0</v>
          </cell>
          <cell r="GY1403">
            <v>0</v>
          </cell>
          <cell r="GZ1403">
            <v>0</v>
          </cell>
          <cell r="HA1403">
            <v>0</v>
          </cell>
          <cell r="HB1403">
            <v>0</v>
          </cell>
          <cell r="HC1403">
            <v>0</v>
          </cell>
          <cell r="HD1403">
            <v>0</v>
          </cell>
          <cell r="HE1403">
            <v>0</v>
          </cell>
          <cell r="HF1403">
            <v>0</v>
          </cell>
          <cell r="HG1403">
            <v>0</v>
          </cell>
          <cell r="HH1403">
            <v>0</v>
          </cell>
          <cell r="HI1403">
            <v>0</v>
          </cell>
          <cell r="HJ1403">
            <v>0</v>
          </cell>
          <cell r="HK1403">
            <v>0</v>
          </cell>
          <cell r="HL1403">
            <v>0</v>
          </cell>
          <cell r="HM1403">
            <v>0</v>
          </cell>
          <cell r="HN1403">
            <v>0</v>
          </cell>
          <cell r="HO1403">
            <v>0</v>
          </cell>
          <cell r="HP1403">
            <v>0</v>
          </cell>
          <cell r="HQ1403">
            <v>0</v>
          </cell>
          <cell r="HR1403">
            <v>0</v>
          </cell>
          <cell r="HS1403">
            <v>0</v>
          </cell>
          <cell r="HT1403">
            <v>0</v>
          </cell>
          <cell r="HU1403">
            <v>0</v>
          </cell>
          <cell r="HV1403">
            <v>0</v>
          </cell>
          <cell r="HW1403">
            <v>0</v>
          </cell>
          <cell r="HX1403">
            <v>0</v>
          </cell>
          <cell r="HY1403">
            <v>0</v>
          </cell>
          <cell r="HZ1403">
            <v>0</v>
          </cell>
          <cell r="IA1403">
            <v>0</v>
          </cell>
          <cell r="IB1403">
            <v>0</v>
          </cell>
          <cell r="IC1403">
            <v>0</v>
          </cell>
          <cell r="ID1403">
            <v>0</v>
          </cell>
          <cell r="IE1403">
            <v>0</v>
          </cell>
          <cell r="IF1403">
            <v>0</v>
          </cell>
          <cell r="IG1403">
            <v>0</v>
          </cell>
          <cell r="IH1403">
            <v>0</v>
          </cell>
          <cell r="II1403">
            <v>0</v>
          </cell>
          <cell r="IJ1403">
            <v>0</v>
          </cell>
          <cell r="IK1403">
            <v>0</v>
          </cell>
          <cell r="IL1403">
            <v>0</v>
          </cell>
          <cell r="IM1403">
            <v>0</v>
          </cell>
          <cell r="IN1403">
            <v>0</v>
          </cell>
          <cell r="IO1403">
            <v>0</v>
          </cell>
          <cell r="IP1403">
            <v>0</v>
          </cell>
          <cell r="IQ1403">
            <v>0</v>
          </cell>
          <cell r="IR1403">
            <v>0</v>
          </cell>
          <cell r="IS1403">
            <v>0</v>
          </cell>
          <cell r="IT1403">
            <v>0</v>
          </cell>
          <cell r="IU1403">
            <v>0</v>
          </cell>
          <cell r="IV1403">
            <v>0</v>
          </cell>
          <cell r="IW1403">
            <v>0</v>
          </cell>
          <cell r="IX1403">
            <v>0</v>
          </cell>
          <cell r="IY1403">
            <v>0</v>
          </cell>
          <cell r="IZ1403">
            <v>0</v>
          </cell>
          <cell r="JA1403">
            <v>0</v>
          </cell>
          <cell r="JB1403">
            <v>0</v>
          </cell>
          <cell r="JC1403">
            <v>0</v>
          </cell>
          <cell r="JD1403">
            <v>0</v>
          </cell>
          <cell r="JE1403">
            <v>0</v>
          </cell>
          <cell r="JF1403">
            <v>0</v>
          </cell>
          <cell r="JG1403">
            <v>0</v>
          </cell>
          <cell r="JH1403">
            <v>0</v>
          </cell>
          <cell r="JI1403">
            <v>0</v>
          </cell>
          <cell r="JJ1403">
            <v>0</v>
          </cell>
          <cell r="JK1403">
            <v>0</v>
          </cell>
          <cell r="JL1403">
            <v>0</v>
          </cell>
          <cell r="JM1403">
            <v>0</v>
          </cell>
          <cell r="JN1403">
            <v>0</v>
          </cell>
          <cell r="JO1403">
            <v>0</v>
          </cell>
          <cell r="JP1403">
            <v>0</v>
          </cell>
          <cell r="JQ1403">
            <v>0</v>
          </cell>
        </row>
        <row r="1404">
          <cell r="D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  <cell r="EJ1404">
            <v>0</v>
          </cell>
          <cell r="EK1404">
            <v>0</v>
          </cell>
          <cell r="EL1404">
            <v>0</v>
          </cell>
          <cell r="EM1404">
            <v>0</v>
          </cell>
          <cell r="EN1404">
            <v>0</v>
          </cell>
          <cell r="EO1404">
            <v>0</v>
          </cell>
          <cell r="EP1404">
            <v>0</v>
          </cell>
          <cell r="EQ1404">
            <v>0</v>
          </cell>
          <cell r="ER1404">
            <v>0</v>
          </cell>
          <cell r="ES1404">
            <v>0</v>
          </cell>
          <cell r="ET1404">
            <v>0</v>
          </cell>
          <cell r="EU1404">
            <v>0</v>
          </cell>
          <cell r="EV1404">
            <v>0</v>
          </cell>
          <cell r="EW1404">
            <v>0</v>
          </cell>
          <cell r="EX1404">
            <v>0</v>
          </cell>
          <cell r="EY1404">
            <v>0</v>
          </cell>
          <cell r="EZ1404">
            <v>0</v>
          </cell>
          <cell r="FA1404">
            <v>0</v>
          </cell>
          <cell r="FB1404">
            <v>0</v>
          </cell>
          <cell r="FC1404">
            <v>0</v>
          </cell>
          <cell r="FD1404">
            <v>0</v>
          </cell>
          <cell r="FE1404">
            <v>0</v>
          </cell>
          <cell r="FF1404">
            <v>0</v>
          </cell>
          <cell r="FG1404">
            <v>0</v>
          </cell>
          <cell r="FH1404">
            <v>0</v>
          </cell>
          <cell r="FI1404">
            <v>0</v>
          </cell>
          <cell r="FJ1404">
            <v>0</v>
          </cell>
          <cell r="FK1404">
            <v>0</v>
          </cell>
          <cell r="FL1404">
            <v>0</v>
          </cell>
          <cell r="FM1404">
            <v>0</v>
          </cell>
          <cell r="FN1404">
            <v>0</v>
          </cell>
          <cell r="FO1404">
            <v>0</v>
          </cell>
          <cell r="FP1404">
            <v>0</v>
          </cell>
          <cell r="FQ1404">
            <v>0</v>
          </cell>
          <cell r="FR1404">
            <v>0</v>
          </cell>
          <cell r="FS1404">
            <v>0</v>
          </cell>
          <cell r="FT1404">
            <v>0</v>
          </cell>
          <cell r="FU1404">
            <v>0</v>
          </cell>
          <cell r="FV1404">
            <v>0</v>
          </cell>
          <cell r="FW1404">
            <v>0</v>
          </cell>
          <cell r="FX1404">
            <v>0</v>
          </cell>
          <cell r="FY1404">
            <v>0</v>
          </cell>
          <cell r="FZ1404">
            <v>0</v>
          </cell>
          <cell r="GA1404">
            <v>0</v>
          </cell>
          <cell r="GB1404">
            <v>0</v>
          </cell>
          <cell r="GC1404">
            <v>0</v>
          </cell>
          <cell r="GD1404">
            <v>0</v>
          </cell>
          <cell r="GE1404">
            <v>0</v>
          </cell>
          <cell r="GF1404">
            <v>0</v>
          </cell>
          <cell r="GG1404">
            <v>0</v>
          </cell>
          <cell r="GH1404">
            <v>0</v>
          </cell>
          <cell r="GI1404">
            <v>0</v>
          </cell>
          <cell r="GJ1404">
            <v>0</v>
          </cell>
          <cell r="GK1404">
            <v>0</v>
          </cell>
          <cell r="GL1404">
            <v>0</v>
          </cell>
          <cell r="GM1404">
            <v>0</v>
          </cell>
          <cell r="GN1404">
            <v>0</v>
          </cell>
          <cell r="GO1404">
            <v>0</v>
          </cell>
          <cell r="GP1404">
            <v>0</v>
          </cell>
          <cell r="GQ1404">
            <v>0</v>
          </cell>
          <cell r="GR1404">
            <v>0</v>
          </cell>
          <cell r="GS1404">
            <v>0</v>
          </cell>
          <cell r="GT1404">
            <v>0</v>
          </cell>
          <cell r="GU1404">
            <v>0</v>
          </cell>
          <cell r="GV1404">
            <v>0</v>
          </cell>
          <cell r="GW1404">
            <v>0</v>
          </cell>
          <cell r="GX1404">
            <v>0</v>
          </cell>
          <cell r="GY1404">
            <v>0</v>
          </cell>
          <cell r="GZ1404">
            <v>0</v>
          </cell>
          <cell r="HA1404">
            <v>0</v>
          </cell>
          <cell r="HB1404">
            <v>0</v>
          </cell>
          <cell r="HC1404">
            <v>0</v>
          </cell>
          <cell r="HD1404">
            <v>0</v>
          </cell>
          <cell r="HE1404">
            <v>0</v>
          </cell>
          <cell r="HF1404">
            <v>0</v>
          </cell>
          <cell r="HG1404">
            <v>0</v>
          </cell>
          <cell r="HH1404">
            <v>0</v>
          </cell>
          <cell r="HI1404">
            <v>0</v>
          </cell>
          <cell r="HJ1404">
            <v>0</v>
          </cell>
          <cell r="HK1404">
            <v>0</v>
          </cell>
          <cell r="HL1404">
            <v>0</v>
          </cell>
          <cell r="HM1404">
            <v>0</v>
          </cell>
          <cell r="HN1404">
            <v>0</v>
          </cell>
          <cell r="HO1404">
            <v>0</v>
          </cell>
          <cell r="HP1404">
            <v>0</v>
          </cell>
          <cell r="HQ1404">
            <v>0</v>
          </cell>
          <cell r="HR1404">
            <v>0</v>
          </cell>
          <cell r="HS1404">
            <v>0</v>
          </cell>
          <cell r="HT1404">
            <v>0</v>
          </cell>
          <cell r="HU1404">
            <v>0</v>
          </cell>
          <cell r="HV1404">
            <v>0</v>
          </cell>
          <cell r="HW1404">
            <v>0</v>
          </cell>
          <cell r="HX1404">
            <v>0</v>
          </cell>
          <cell r="HY1404">
            <v>0</v>
          </cell>
          <cell r="HZ1404">
            <v>0</v>
          </cell>
          <cell r="IA1404">
            <v>0</v>
          </cell>
          <cell r="IB1404">
            <v>0</v>
          </cell>
          <cell r="IC1404">
            <v>0</v>
          </cell>
          <cell r="ID1404">
            <v>0</v>
          </cell>
          <cell r="IE1404">
            <v>0</v>
          </cell>
          <cell r="IF1404">
            <v>0</v>
          </cell>
          <cell r="IG1404">
            <v>0</v>
          </cell>
          <cell r="IH1404">
            <v>0</v>
          </cell>
          <cell r="II1404">
            <v>0</v>
          </cell>
          <cell r="IJ1404">
            <v>0</v>
          </cell>
          <cell r="IK1404">
            <v>0</v>
          </cell>
          <cell r="IL1404">
            <v>0</v>
          </cell>
          <cell r="IM1404">
            <v>0</v>
          </cell>
          <cell r="IN1404">
            <v>0</v>
          </cell>
          <cell r="IO1404">
            <v>0</v>
          </cell>
          <cell r="IP1404">
            <v>0</v>
          </cell>
          <cell r="IQ1404">
            <v>0</v>
          </cell>
          <cell r="IR1404">
            <v>0</v>
          </cell>
          <cell r="IS1404">
            <v>0</v>
          </cell>
          <cell r="IT1404">
            <v>0</v>
          </cell>
          <cell r="IU1404">
            <v>0</v>
          </cell>
          <cell r="IV1404">
            <v>0</v>
          </cell>
          <cell r="IW1404">
            <v>0</v>
          </cell>
          <cell r="IX1404">
            <v>0</v>
          </cell>
          <cell r="IY1404">
            <v>0</v>
          </cell>
          <cell r="IZ1404">
            <v>0</v>
          </cell>
          <cell r="JA1404">
            <v>0</v>
          </cell>
          <cell r="JB1404">
            <v>0</v>
          </cell>
          <cell r="JC1404">
            <v>0</v>
          </cell>
          <cell r="JD1404">
            <v>0</v>
          </cell>
          <cell r="JE1404">
            <v>0</v>
          </cell>
          <cell r="JF1404">
            <v>0</v>
          </cell>
          <cell r="JG1404">
            <v>0</v>
          </cell>
          <cell r="JH1404">
            <v>0</v>
          </cell>
          <cell r="JI1404">
            <v>0</v>
          </cell>
          <cell r="JJ1404">
            <v>0</v>
          </cell>
          <cell r="JK1404">
            <v>0</v>
          </cell>
          <cell r="JL1404">
            <v>0</v>
          </cell>
          <cell r="JM1404">
            <v>0</v>
          </cell>
          <cell r="JN1404">
            <v>0</v>
          </cell>
          <cell r="JO1404">
            <v>0</v>
          </cell>
          <cell r="JP1404">
            <v>0</v>
          </cell>
          <cell r="JQ1404">
            <v>0</v>
          </cell>
        </row>
        <row r="1405"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-0.69085006000000249</v>
          </cell>
          <cell r="AF1405">
            <v>0</v>
          </cell>
          <cell r="AG1405">
            <v>-0.14140000000000441</v>
          </cell>
          <cell r="AH1405">
            <v>0.1413999999999902</v>
          </cell>
          <cell r="AI1405">
            <v>-7.0699999999987995E-2</v>
          </cell>
          <cell r="AJ1405">
            <v>-7.0700000000016416E-2</v>
          </cell>
          <cell r="AK1405">
            <v>7.0699999999987995E-2</v>
          </cell>
          <cell r="AL1405">
            <v>-0.14140000000000441</v>
          </cell>
          <cell r="AM1405">
            <v>-0.21209999999999241</v>
          </cell>
          <cell r="AN1405">
            <v>-7.0699999999987995E-2</v>
          </cell>
          <cell r="AO1405">
            <v>-0.12525006000001326</v>
          </cell>
          <cell r="AP1405">
            <v>0</v>
          </cell>
          <cell r="AQ1405">
            <v>-7.0700000000016416E-2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0.77770000000009532</v>
          </cell>
          <cell r="CF1405">
            <v>0</v>
          </cell>
          <cell r="CG1405">
            <v>0</v>
          </cell>
          <cell r="CH1405">
            <v>-0.14140000000000441</v>
          </cell>
          <cell r="CI1405">
            <v>7.0699999999987995E-2</v>
          </cell>
          <cell r="CJ1405">
            <v>0.21209999999999241</v>
          </cell>
          <cell r="CK1405">
            <v>0.21209999999999241</v>
          </cell>
          <cell r="CL1405">
            <v>0.21210000000000662</v>
          </cell>
          <cell r="CM1405">
            <v>7.0700000000016416E-2</v>
          </cell>
          <cell r="CN1405">
            <v>0.14140000000000441</v>
          </cell>
          <cell r="CO1405">
            <v>0</v>
          </cell>
          <cell r="CP1405">
            <v>0</v>
          </cell>
          <cell r="CQ1405">
            <v>0</v>
          </cell>
          <cell r="CR1405">
            <v>-0.49489999981597066</v>
          </cell>
          <cell r="CS1405">
            <v>0</v>
          </cell>
          <cell r="CT1405">
            <v>0</v>
          </cell>
          <cell r="CU1405">
            <v>0.14139999999315478</v>
          </cell>
          <cell r="CV1405">
            <v>0</v>
          </cell>
          <cell r="CW1405">
            <v>-7.0700000011129305E-2</v>
          </cell>
          <cell r="CX1405">
            <v>-0.56559999997261912</v>
          </cell>
          <cell r="CY1405">
            <v>7.0700000011129305E-2</v>
          </cell>
          <cell r="CZ1405">
            <v>0.14139999999315478</v>
          </cell>
          <cell r="DA1405">
            <v>-0.21210000000428408</v>
          </cell>
          <cell r="DB1405">
            <v>0</v>
          </cell>
          <cell r="DC1405">
            <v>0</v>
          </cell>
          <cell r="DD1405">
            <v>0</v>
          </cell>
          <cell r="DE1405">
            <v>0.49490000028163195</v>
          </cell>
          <cell r="DF1405">
            <v>0</v>
          </cell>
          <cell r="DG1405">
            <v>0</v>
          </cell>
          <cell r="DH1405">
            <v>-0.14139999999315478</v>
          </cell>
          <cell r="DI1405">
            <v>-0.28280000001541339</v>
          </cell>
          <cell r="DJ1405">
            <v>0.28280000001541339</v>
          </cell>
          <cell r="DK1405">
            <v>-7.0699999982025474E-2</v>
          </cell>
          <cell r="DL1405">
            <v>0.49489999999059364</v>
          </cell>
          <cell r="DM1405">
            <v>0.21210000000428408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-0.98980000056326389</v>
          </cell>
          <cell r="DS1405">
            <v>0</v>
          </cell>
          <cell r="DT1405">
            <v>0</v>
          </cell>
          <cell r="DU1405">
            <v>7.0700000011129305E-2</v>
          </cell>
          <cell r="DV1405">
            <v>-0.35349999999743886</v>
          </cell>
          <cell r="DW1405">
            <v>-0.28280000001541339</v>
          </cell>
          <cell r="DX1405">
            <v>0.49490000001969747</v>
          </cell>
          <cell r="DY1405">
            <v>-0.21209999997518025</v>
          </cell>
          <cell r="DZ1405">
            <v>-0.56560000000172295</v>
          </cell>
          <cell r="EA1405">
            <v>-0.21209999997518025</v>
          </cell>
          <cell r="EB1405">
            <v>7.0699999982025474E-2</v>
          </cell>
          <cell r="EC1405">
            <v>0</v>
          </cell>
          <cell r="ED1405">
            <v>0</v>
          </cell>
          <cell r="EE1405">
            <v>0.10800000000745058</v>
          </cell>
          <cell r="EF1405">
            <v>0</v>
          </cell>
          <cell r="EG1405">
            <v>0.17870000001857989</v>
          </cell>
          <cell r="EH1405">
            <v>0</v>
          </cell>
          <cell r="EI1405">
            <v>0</v>
          </cell>
          <cell r="EJ1405">
            <v>-0.21210000000428408</v>
          </cell>
          <cell r="EK1405">
            <v>-0.21210000000428408</v>
          </cell>
          <cell r="EL1405">
            <v>0.28280000001541339</v>
          </cell>
          <cell r="EM1405">
            <v>0.35349999999743886</v>
          </cell>
          <cell r="EN1405">
            <v>-0.21210000000428408</v>
          </cell>
          <cell r="EO1405">
            <v>-7.0700000011129305E-2</v>
          </cell>
          <cell r="EP1405">
            <v>0</v>
          </cell>
          <cell r="EQ1405">
            <v>0</v>
          </cell>
          <cell r="ER1405">
            <v>0.49489999981597066</v>
          </cell>
          <cell r="ES1405">
            <v>0</v>
          </cell>
          <cell r="ET1405">
            <v>0</v>
          </cell>
          <cell r="EU1405">
            <v>7.0699999982025474E-2</v>
          </cell>
          <cell r="EV1405">
            <v>-0.14140000002225861</v>
          </cell>
          <cell r="EW1405">
            <v>0.56560000003082678</v>
          </cell>
          <cell r="EX1405">
            <v>0</v>
          </cell>
          <cell r="EY1405">
            <v>0</v>
          </cell>
          <cell r="EZ1405">
            <v>0</v>
          </cell>
          <cell r="FA1405">
            <v>0</v>
          </cell>
          <cell r="FB1405">
            <v>0</v>
          </cell>
          <cell r="FC1405">
            <v>0</v>
          </cell>
          <cell r="FD1405">
            <v>0</v>
          </cell>
          <cell r="FE1405">
            <v>0.98980000009760261</v>
          </cell>
          <cell r="FF1405">
            <v>0</v>
          </cell>
          <cell r="FG1405">
            <v>0.14139999999315478</v>
          </cell>
          <cell r="FH1405">
            <v>0.21210000000428408</v>
          </cell>
          <cell r="FI1405">
            <v>0.49489999999059364</v>
          </cell>
          <cell r="FJ1405">
            <v>0.21210000000428408</v>
          </cell>
          <cell r="FK1405">
            <v>0.14140000002225861</v>
          </cell>
          <cell r="FL1405">
            <v>-0.35349999999743886</v>
          </cell>
          <cell r="FM1405">
            <v>0.21209999997518025</v>
          </cell>
          <cell r="FN1405">
            <v>0</v>
          </cell>
          <cell r="FO1405">
            <v>-7.0700000011129305E-2</v>
          </cell>
          <cell r="FP1405">
            <v>0</v>
          </cell>
          <cell r="FQ1405">
            <v>0</v>
          </cell>
          <cell r="FR1405">
            <v>1.1902459706179798</v>
          </cell>
          <cell r="FS1405">
            <v>0</v>
          </cell>
          <cell r="FT1405">
            <v>7.0699999982025474E-2</v>
          </cell>
          <cell r="FU1405">
            <v>0.14139999996405095</v>
          </cell>
          <cell r="FV1405">
            <v>0.49489999999059364</v>
          </cell>
          <cell r="FW1405">
            <v>0.21210000000428408</v>
          </cell>
          <cell r="FX1405">
            <v>7.0700000011129305E-2</v>
          </cell>
          <cell r="FY1405">
            <v>0.14139999999315478</v>
          </cell>
          <cell r="FZ1405">
            <v>-1.1654030007775873E-2</v>
          </cell>
          <cell r="GA1405">
            <v>0</v>
          </cell>
          <cell r="GB1405">
            <v>7.0700000011129305E-2</v>
          </cell>
          <cell r="GC1405">
            <v>0</v>
          </cell>
          <cell r="GD1405">
            <v>0</v>
          </cell>
          <cell r="GE1405">
            <v>0.28817954985424876</v>
          </cell>
          <cell r="GF1405">
            <v>0</v>
          </cell>
          <cell r="GG1405">
            <v>0</v>
          </cell>
          <cell r="GH1405">
            <v>0.63629999998374842</v>
          </cell>
          <cell r="GI1405">
            <v>0.28279999998630956</v>
          </cell>
          <cell r="GJ1405">
            <v>7.0699999982025474E-2</v>
          </cell>
          <cell r="GK1405">
            <v>-0.21210000000428408</v>
          </cell>
          <cell r="GL1405">
            <v>-0.35349999999743886</v>
          </cell>
          <cell r="GM1405">
            <v>5.3795500134583563E-3</v>
          </cell>
          <cell r="GN1405">
            <v>0</v>
          </cell>
          <cell r="GO1405">
            <v>-0.14139999999315478</v>
          </cell>
          <cell r="GP1405">
            <v>0</v>
          </cell>
          <cell r="GQ1405">
            <v>0</v>
          </cell>
          <cell r="GR1405">
            <v>-0.90412082010880113</v>
          </cell>
          <cell r="GS1405">
            <v>0</v>
          </cell>
          <cell r="GT1405">
            <v>-0.12642081998637877</v>
          </cell>
          <cell r="GU1405">
            <v>-7.0699999982025474E-2</v>
          </cell>
          <cell r="GV1405">
            <v>0</v>
          </cell>
          <cell r="GW1405">
            <v>-0.70699999999487773</v>
          </cell>
          <cell r="GX1405">
            <v>0</v>
          </cell>
          <cell r="GY1405">
            <v>0</v>
          </cell>
          <cell r="GZ1405">
            <v>7.0699999982025474E-2</v>
          </cell>
          <cell r="HA1405">
            <v>-7.0700000011129305E-2</v>
          </cell>
          <cell r="HB1405">
            <v>0</v>
          </cell>
          <cell r="HC1405">
            <v>0</v>
          </cell>
          <cell r="HD1405">
            <v>0</v>
          </cell>
          <cell r="HE1405">
            <v>2.3767325803637505</v>
          </cell>
          <cell r="HF1405">
            <v>0</v>
          </cell>
          <cell r="HG1405">
            <v>0</v>
          </cell>
          <cell r="HH1405">
            <v>0.42419999997946434</v>
          </cell>
          <cell r="HI1405">
            <v>0.56560000003082678</v>
          </cell>
          <cell r="HJ1405">
            <v>1.0604999999923166</v>
          </cell>
          <cell r="HK1405">
            <v>-0.49489999999059364</v>
          </cell>
          <cell r="HL1405">
            <v>0.11433258000761271</v>
          </cell>
          <cell r="HM1405">
            <v>0.42419999997946434</v>
          </cell>
          <cell r="HN1405">
            <v>0.28280000001541339</v>
          </cell>
          <cell r="HO1405">
            <v>0</v>
          </cell>
          <cell r="HP1405">
            <v>0</v>
          </cell>
          <cell r="HQ1405">
            <v>0</v>
          </cell>
          <cell r="HR1405">
            <v>474.35706551000476</v>
          </cell>
          <cell r="HS1405">
            <v>0</v>
          </cell>
          <cell r="HT1405">
            <v>0</v>
          </cell>
          <cell r="HU1405">
            <v>0.14139999999315478</v>
          </cell>
          <cell r="HV1405">
            <v>-21.790418560005492</v>
          </cell>
          <cell r="HW1405">
            <v>496.0060840700462</v>
          </cell>
          <cell r="HX1405">
            <v>-0.21210000000428408</v>
          </cell>
          <cell r="HY1405">
            <v>7.0700000011129305E-2</v>
          </cell>
          <cell r="HZ1405">
            <v>7.0700000011129305E-2</v>
          </cell>
          <cell r="IA1405">
            <v>0</v>
          </cell>
          <cell r="IB1405">
            <v>7.0699999982025474E-2</v>
          </cell>
          <cell r="IC1405">
            <v>0</v>
          </cell>
          <cell r="ID1405">
            <v>0</v>
          </cell>
          <cell r="IE1405">
            <v>-0.84839999955147505</v>
          </cell>
          <cell r="IF1405">
            <v>0</v>
          </cell>
          <cell r="IG1405">
            <v>0</v>
          </cell>
          <cell r="IH1405">
            <v>0.14139999996405095</v>
          </cell>
          <cell r="II1405">
            <v>-7.0699999982025474E-2</v>
          </cell>
          <cell r="IJ1405">
            <v>-0.42420000000856817</v>
          </cell>
          <cell r="IK1405">
            <v>-0.35349999999743886</v>
          </cell>
          <cell r="IL1405">
            <v>-0.14139999999315478</v>
          </cell>
          <cell r="IM1405">
            <v>0</v>
          </cell>
          <cell r="IN1405">
            <v>0</v>
          </cell>
          <cell r="IO1405">
            <v>0</v>
          </cell>
          <cell r="IP1405">
            <v>0</v>
          </cell>
          <cell r="IQ1405">
            <v>0</v>
          </cell>
          <cell r="IR1405">
            <v>-0.77770000044256449</v>
          </cell>
          <cell r="IS1405">
            <v>0</v>
          </cell>
          <cell r="IT1405">
            <v>-0.14139999999315478</v>
          </cell>
          <cell r="IU1405">
            <v>-0.21209999997518025</v>
          </cell>
          <cell r="IV1405">
            <v>7.0700000011129305E-2</v>
          </cell>
          <cell r="IW1405">
            <v>0</v>
          </cell>
          <cell r="IX1405">
            <v>-0.35349999999743886</v>
          </cell>
          <cell r="IY1405">
            <v>0</v>
          </cell>
          <cell r="IZ1405">
            <v>0</v>
          </cell>
          <cell r="JA1405">
            <v>0</v>
          </cell>
          <cell r="JB1405">
            <v>-0.14139999999315478</v>
          </cell>
          <cell r="JC1405">
            <v>0</v>
          </cell>
          <cell r="JD1405">
            <v>0</v>
          </cell>
          <cell r="JE1405">
            <v>9.2007642802782357</v>
          </cell>
          <cell r="JF1405">
            <v>0</v>
          </cell>
          <cell r="JG1405">
            <v>0</v>
          </cell>
          <cell r="JH1405">
            <v>2.2732612800609786</v>
          </cell>
          <cell r="JI1405">
            <v>4.9358496299828403</v>
          </cell>
          <cell r="JJ1405">
            <v>2.345153369999025</v>
          </cell>
          <cell r="JK1405">
            <v>-0.49489999999059364</v>
          </cell>
          <cell r="JL1405">
            <v>-7.0699999982025474E-2</v>
          </cell>
          <cell r="JM1405">
            <v>-0.14140000002225861</v>
          </cell>
          <cell r="JN1405">
            <v>7.0700000011129305E-2</v>
          </cell>
          <cell r="JO1405">
            <v>0.14139999999315478</v>
          </cell>
          <cell r="JP1405">
            <v>0.14140000002225861</v>
          </cell>
          <cell r="JQ1405">
            <v>0</v>
          </cell>
        </row>
        <row r="1406"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  <cell r="EJ1406">
            <v>0</v>
          </cell>
          <cell r="EK1406">
            <v>0</v>
          </cell>
          <cell r="EL1406">
            <v>0</v>
          </cell>
          <cell r="EM1406">
            <v>0</v>
          </cell>
          <cell r="EN1406">
            <v>0</v>
          </cell>
          <cell r="EO1406">
            <v>0</v>
          </cell>
          <cell r="EP1406">
            <v>0</v>
          </cell>
          <cell r="EQ1406">
            <v>0</v>
          </cell>
          <cell r="ER1406">
            <v>0</v>
          </cell>
          <cell r="ES1406">
            <v>0</v>
          </cell>
          <cell r="ET1406">
            <v>0</v>
          </cell>
          <cell r="EU1406">
            <v>0</v>
          </cell>
          <cell r="EV1406">
            <v>0</v>
          </cell>
          <cell r="EW1406">
            <v>0</v>
          </cell>
          <cell r="EX1406">
            <v>0</v>
          </cell>
          <cell r="EY1406">
            <v>0</v>
          </cell>
          <cell r="EZ1406">
            <v>0</v>
          </cell>
          <cell r="FA1406">
            <v>0</v>
          </cell>
          <cell r="FB1406">
            <v>0</v>
          </cell>
          <cell r="FC1406">
            <v>0</v>
          </cell>
          <cell r="FD1406">
            <v>0</v>
          </cell>
          <cell r="FE1406">
            <v>0</v>
          </cell>
          <cell r="FF1406">
            <v>0</v>
          </cell>
          <cell r="FG1406">
            <v>0</v>
          </cell>
          <cell r="FH1406">
            <v>0</v>
          </cell>
          <cell r="FI1406">
            <v>0</v>
          </cell>
          <cell r="FJ1406">
            <v>0</v>
          </cell>
          <cell r="FK1406">
            <v>0</v>
          </cell>
          <cell r="FL1406">
            <v>0</v>
          </cell>
          <cell r="FM1406">
            <v>0</v>
          </cell>
          <cell r="FN1406">
            <v>0</v>
          </cell>
          <cell r="FO1406">
            <v>0</v>
          </cell>
          <cell r="FP1406">
            <v>0</v>
          </cell>
          <cell r="FQ1406">
            <v>0</v>
          </cell>
          <cell r="FR1406">
            <v>0</v>
          </cell>
          <cell r="FS1406">
            <v>0</v>
          </cell>
          <cell r="FT1406">
            <v>0</v>
          </cell>
          <cell r="FU1406">
            <v>0</v>
          </cell>
          <cell r="FV1406">
            <v>0</v>
          </cell>
          <cell r="FW1406">
            <v>0</v>
          </cell>
          <cell r="FX1406">
            <v>0</v>
          </cell>
          <cell r="FY1406">
            <v>0</v>
          </cell>
          <cell r="FZ1406">
            <v>0</v>
          </cell>
          <cell r="GA1406">
            <v>0</v>
          </cell>
          <cell r="GB1406">
            <v>0</v>
          </cell>
          <cell r="GC1406">
            <v>0</v>
          </cell>
          <cell r="GD1406">
            <v>0</v>
          </cell>
          <cell r="GE1406">
            <v>0</v>
          </cell>
          <cell r="GF1406">
            <v>0</v>
          </cell>
          <cell r="GG1406">
            <v>0</v>
          </cell>
          <cell r="GH1406">
            <v>0</v>
          </cell>
          <cell r="GI1406">
            <v>0</v>
          </cell>
          <cell r="GJ1406">
            <v>0</v>
          </cell>
          <cell r="GK1406">
            <v>0</v>
          </cell>
          <cell r="GL1406">
            <v>0</v>
          </cell>
          <cell r="GM1406">
            <v>0</v>
          </cell>
          <cell r="GN1406">
            <v>0</v>
          </cell>
          <cell r="GO1406">
            <v>0</v>
          </cell>
          <cell r="GP1406">
            <v>0</v>
          </cell>
          <cell r="GQ1406">
            <v>0</v>
          </cell>
          <cell r="GR1406">
            <v>0</v>
          </cell>
          <cell r="GS1406">
            <v>0</v>
          </cell>
          <cell r="GT1406">
            <v>0</v>
          </cell>
          <cell r="GU1406">
            <v>0</v>
          </cell>
          <cell r="GV1406">
            <v>0</v>
          </cell>
          <cell r="GW1406">
            <v>0</v>
          </cell>
          <cell r="GX1406">
            <v>0</v>
          </cell>
          <cell r="GY1406">
            <v>0</v>
          </cell>
          <cell r="GZ1406">
            <v>0</v>
          </cell>
          <cell r="HA1406">
            <v>0</v>
          </cell>
          <cell r="HB1406">
            <v>0</v>
          </cell>
          <cell r="HC1406">
            <v>0</v>
          </cell>
          <cell r="HD1406">
            <v>0</v>
          </cell>
          <cell r="HE1406">
            <v>0</v>
          </cell>
          <cell r="HF1406">
            <v>0</v>
          </cell>
          <cell r="HG1406">
            <v>0</v>
          </cell>
          <cell r="HH1406">
            <v>0</v>
          </cell>
          <cell r="HI1406">
            <v>0</v>
          </cell>
          <cell r="HJ1406">
            <v>0</v>
          </cell>
          <cell r="HK1406">
            <v>0</v>
          </cell>
          <cell r="HL1406">
            <v>0</v>
          </cell>
          <cell r="HM1406">
            <v>0</v>
          </cell>
          <cell r="HN1406">
            <v>0</v>
          </cell>
          <cell r="HO1406">
            <v>0</v>
          </cell>
          <cell r="HP1406">
            <v>0</v>
          </cell>
          <cell r="HQ1406">
            <v>0</v>
          </cell>
          <cell r="HR1406">
            <v>0</v>
          </cell>
          <cell r="HS1406">
            <v>0</v>
          </cell>
          <cell r="HT1406">
            <v>0</v>
          </cell>
          <cell r="HU1406">
            <v>0</v>
          </cell>
          <cell r="HV1406">
            <v>0</v>
          </cell>
          <cell r="HW1406">
            <v>0</v>
          </cell>
          <cell r="HX1406">
            <v>0</v>
          </cell>
          <cell r="HY1406">
            <v>0</v>
          </cell>
          <cell r="HZ1406">
            <v>0</v>
          </cell>
          <cell r="IA1406">
            <v>0</v>
          </cell>
          <cell r="IB1406">
            <v>0</v>
          </cell>
          <cell r="IC1406">
            <v>0</v>
          </cell>
          <cell r="ID1406">
            <v>0</v>
          </cell>
          <cell r="IE1406">
            <v>0</v>
          </cell>
          <cell r="IF1406">
            <v>0</v>
          </cell>
          <cell r="IG1406">
            <v>0</v>
          </cell>
          <cell r="IH1406">
            <v>0</v>
          </cell>
          <cell r="II1406">
            <v>0</v>
          </cell>
          <cell r="IJ1406">
            <v>0</v>
          </cell>
          <cell r="IK1406">
            <v>0</v>
          </cell>
          <cell r="IL1406">
            <v>0</v>
          </cell>
          <cell r="IM1406">
            <v>0</v>
          </cell>
          <cell r="IN1406">
            <v>0</v>
          </cell>
          <cell r="IO1406">
            <v>0</v>
          </cell>
          <cell r="IP1406">
            <v>0</v>
          </cell>
          <cell r="IQ1406">
            <v>0</v>
          </cell>
          <cell r="IR1406">
            <v>0</v>
          </cell>
          <cell r="IS1406">
            <v>0</v>
          </cell>
          <cell r="IT1406">
            <v>0</v>
          </cell>
          <cell r="IU1406">
            <v>0</v>
          </cell>
          <cell r="IV1406">
            <v>0</v>
          </cell>
          <cell r="IW1406">
            <v>0</v>
          </cell>
          <cell r="IX1406">
            <v>0</v>
          </cell>
          <cell r="IY1406">
            <v>0</v>
          </cell>
          <cell r="IZ1406">
            <v>0</v>
          </cell>
          <cell r="JA1406">
            <v>0</v>
          </cell>
          <cell r="JB1406">
            <v>0</v>
          </cell>
          <cell r="JC1406">
            <v>0</v>
          </cell>
          <cell r="JD1406">
            <v>0</v>
          </cell>
          <cell r="JE1406">
            <v>0</v>
          </cell>
          <cell r="JF1406">
            <v>0</v>
          </cell>
          <cell r="JG1406">
            <v>0</v>
          </cell>
          <cell r="JH1406">
            <v>0</v>
          </cell>
          <cell r="JI1406">
            <v>0</v>
          </cell>
          <cell r="JJ1406">
            <v>0</v>
          </cell>
          <cell r="JK1406">
            <v>0</v>
          </cell>
          <cell r="JL1406">
            <v>0</v>
          </cell>
          <cell r="JM1406">
            <v>0</v>
          </cell>
          <cell r="JN1406">
            <v>0</v>
          </cell>
          <cell r="JO1406">
            <v>0</v>
          </cell>
          <cell r="JP1406">
            <v>0</v>
          </cell>
          <cell r="JQ1406">
            <v>0</v>
          </cell>
        </row>
        <row r="1407">
          <cell r="D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  <cell r="EJ1407">
            <v>0</v>
          </cell>
          <cell r="EK1407">
            <v>0</v>
          </cell>
          <cell r="EL1407">
            <v>0</v>
          </cell>
          <cell r="EM1407">
            <v>0</v>
          </cell>
          <cell r="EN1407">
            <v>0</v>
          </cell>
          <cell r="EO1407">
            <v>0</v>
          </cell>
          <cell r="EP1407">
            <v>0</v>
          </cell>
          <cell r="EQ1407">
            <v>0</v>
          </cell>
          <cell r="ER1407">
            <v>0</v>
          </cell>
          <cell r="ES1407">
            <v>0</v>
          </cell>
          <cell r="ET1407">
            <v>0</v>
          </cell>
          <cell r="EU1407">
            <v>0</v>
          </cell>
          <cell r="EV1407">
            <v>0</v>
          </cell>
          <cell r="EW1407">
            <v>0</v>
          </cell>
          <cell r="EX1407">
            <v>0</v>
          </cell>
          <cell r="EY1407">
            <v>0</v>
          </cell>
          <cell r="EZ1407">
            <v>0</v>
          </cell>
          <cell r="FA1407">
            <v>0</v>
          </cell>
          <cell r="FB1407">
            <v>0</v>
          </cell>
          <cell r="FC1407">
            <v>0</v>
          </cell>
          <cell r="FD1407">
            <v>0</v>
          </cell>
          <cell r="FE1407">
            <v>0</v>
          </cell>
          <cell r="FF1407">
            <v>0</v>
          </cell>
          <cell r="FG1407">
            <v>0</v>
          </cell>
          <cell r="FH1407">
            <v>0</v>
          </cell>
          <cell r="FI1407">
            <v>0</v>
          </cell>
          <cell r="FJ1407">
            <v>0</v>
          </cell>
          <cell r="FK1407">
            <v>0</v>
          </cell>
          <cell r="FL1407">
            <v>0</v>
          </cell>
          <cell r="FM1407">
            <v>0</v>
          </cell>
          <cell r="FN1407">
            <v>0</v>
          </cell>
          <cell r="FO1407">
            <v>0</v>
          </cell>
          <cell r="FP1407">
            <v>0</v>
          </cell>
          <cell r="FQ1407">
            <v>0</v>
          </cell>
          <cell r="FR1407">
            <v>0</v>
          </cell>
          <cell r="FS1407">
            <v>0</v>
          </cell>
          <cell r="FT1407">
            <v>0</v>
          </cell>
          <cell r="FU1407">
            <v>0</v>
          </cell>
          <cell r="FV1407">
            <v>0</v>
          </cell>
          <cell r="FW1407">
            <v>0</v>
          </cell>
          <cell r="FX1407">
            <v>0</v>
          </cell>
          <cell r="FY1407">
            <v>0</v>
          </cell>
          <cell r="FZ1407">
            <v>0</v>
          </cell>
          <cell r="GA1407">
            <v>0</v>
          </cell>
          <cell r="GB1407">
            <v>0</v>
          </cell>
          <cell r="GC1407">
            <v>0</v>
          </cell>
          <cell r="GD1407">
            <v>0</v>
          </cell>
          <cell r="GE1407">
            <v>0</v>
          </cell>
          <cell r="GF1407">
            <v>0</v>
          </cell>
          <cell r="GG1407">
            <v>0</v>
          </cell>
          <cell r="GH1407">
            <v>0</v>
          </cell>
          <cell r="GI1407">
            <v>0</v>
          </cell>
          <cell r="GJ1407">
            <v>0</v>
          </cell>
          <cell r="GK1407">
            <v>0</v>
          </cell>
          <cell r="GL1407">
            <v>0</v>
          </cell>
          <cell r="GM1407">
            <v>0</v>
          </cell>
          <cell r="GN1407">
            <v>0</v>
          </cell>
          <cell r="GO1407">
            <v>0</v>
          </cell>
          <cell r="GP1407">
            <v>0</v>
          </cell>
          <cell r="GQ1407">
            <v>0</v>
          </cell>
          <cell r="GR1407">
            <v>0</v>
          </cell>
          <cell r="GS1407">
            <v>0</v>
          </cell>
          <cell r="GT1407">
            <v>0</v>
          </cell>
          <cell r="GU1407">
            <v>0</v>
          </cell>
          <cell r="GV1407">
            <v>0</v>
          </cell>
          <cell r="GW1407">
            <v>0</v>
          </cell>
          <cell r="GX1407">
            <v>0</v>
          </cell>
          <cell r="GY1407">
            <v>0</v>
          </cell>
          <cell r="GZ1407">
            <v>0</v>
          </cell>
          <cell r="HA1407">
            <v>0</v>
          </cell>
          <cell r="HB1407">
            <v>0</v>
          </cell>
          <cell r="HC1407">
            <v>0</v>
          </cell>
          <cell r="HD1407">
            <v>0</v>
          </cell>
          <cell r="HE1407">
            <v>0</v>
          </cell>
          <cell r="HF1407">
            <v>0</v>
          </cell>
          <cell r="HG1407">
            <v>0</v>
          </cell>
          <cell r="HH1407">
            <v>0</v>
          </cell>
          <cell r="HI1407">
            <v>0</v>
          </cell>
          <cell r="HJ1407">
            <v>0</v>
          </cell>
          <cell r="HK1407">
            <v>0</v>
          </cell>
          <cell r="HL1407">
            <v>0</v>
          </cell>
          <cell r="HM1407">
            <v>0</v>
          </cell>
          <cell r="HN1407">
            <v>0</v>
          </cell>
          <cell r="HO1407">
            <v>0</v>
          </cell>
          <cell r="HP1407">
            <v>0</v>
          </cell>
          <cell r="HQ1407">
            <v>0</v>
          </cell>
          <cell r="HR1407">
            <v>0</v>
          </cell>
          <cell r="HS1407">
            <v>0</v>
          </cell>
          <cell r="HT1407">
            <v>0</v>
          </cell>
          <cell r="HU1407">
            <v>0</v>
          </cell>
          <cell r="HV1407">
            <v>0</v>
          </cell>
          <cell r="HW1407">
            <v>0</v>
          </cell>
          <cell r="HX1407">
            <v>0</v>
          </cell>
          <cell r="HY1407">
            <v>0</v>
          </cell>
          <cell r="HZ1407">
            <v>0</v>
          </cell>
          <cell r="IA1407">
            <v>0</v>
          </cell>
          <cell r="IB1407">
            <v>0</v>
          </cell>
          <cell r="IC1407">
            <v>0</v>
          </cell>
          <cell r="ID1407">
            <v>0</v>
          </cell>
          <cell r="IE1407">
            <v>0</v>
          </cell>
          <cell r="IF1407">
            <v>0</v>
          </cell>
          <cell r="IG1407">
            <v>0</v>
          </cell>
          <cell r="IH1407">
            <v>0</v>
          </cell>
          <cell r="II1407">
            <v>0</v>
          </cell>
          <cell r="IJ1407">
            <v>0</v>
          </cell>
          <cell r="IK1407">
            <v>0</v>
          </cell>
          <cell r="IL1407">
            <v>0</v>
          </cell>
          <cell r="IM1407">
            <v>0</v>
          </cell>
          <cell r="IN1407">
            <v>0</v>
          </cell>
          <cell r="IO1407">
            <v>0</v>
          </cell>
          <cell r="IP1407">
            <v>0</v>
          </cell>
          <cell r="IQ1407">
            <v>0</v>
          </cell>
          <cell r="IR1407">
            <v>0</v>
          </cell>
          <cell r="IS1407">
            <v>0</v>
          </cell>
          <cell r="IT1407">
            <v>0</v>
          </cell>
          <cell r="IU1407">
            <v>0</v>
          </cell>
          <cell r="IV1407">
            <v>0</v>
          </cell>
          <cell r="IW1407">
            <v>0</v>
          </cell>
          <cell r="IX1407">
            <v>0</v>
          </cell>
          <cell r="IY1407">
            <v>0</v>
          </cell>
          <cell r="IZ1407">
            <v>0</v>
          </cell>
          <cell r="JA1407">
            <v>0</v>
          </cell>
          <cell r="JB1407">
            <v>0</v>
          </cell>
          <cell r="JC1407">
            <v>0</v>
          </cell>
          <cell r="JD1407">
            <v>0</v>
          </cell>
          <cell r="JE1407">
            <v>0</v>
          </cell>
          <cell r="JF1407">
            <v>0</v>
          </cell>
          <cell r="JG1407">
            <v>0</v>
          </cell>
          <cell r="JH1407">
            <v>0</v>
          </cell>
          <cell r="JI1407">
            <v>0</v>
          </cell>
          <cell r="JJ1407">
            <v>0</v>
          </cell>
          <cell r="JK1407">
            <v>0</v>
          </cell>
          <cell r="JL1407">
            <v>0</v>
          </cell>
          <cell r="JM1407">
            <v>0</v>
          </cell>
          <cell r="JN1407">
            <v>0</v>
          </cell>
          <cell r="JO1407">
            <v>0</v>
          </cell>
          <cell r="JP1407">
            <v>0</v>
          </cell>
          <cell r="JQ1407">
            <v>0</v>
          </cell>
        </row>
        <row r="1408">
          <cell r="D1408" t="str">
            <v>PV_.PX.BDG._.PTC.Small_Scale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  <cell r="EJ1408">
            <v>0</v>
          </cell>
          <cell r="EK1408">
            <v>0</v>
          </cell>
          <cell r="EL1408">
            <v>0</v>
          </cell>
          <cell r="EM1408">
            <v>0</v>
          </cell>
          <cell r="EN1408">
            <v>0</v>
          </cell>
          <cell r="EO1408">
            <v>0</v>
          </cell>
          <cell r="EP1408">
            <v>0</v>
          </cell>
          <cell r="EQ1408">
            <v>0</v>
          </cell>
          <cell r="ER1408">
            <v>0</v>
          </cell>
          <cell r="ES1408">
            <v>0</v>
          </cell>
          <cell r="ET1408">
            <v>0</v>
          </cell>
          <cell r="EU1408">
            <v>0</v>
          </cell>
          <cell r="EV1408">
            <v>0</v>
          </cell>
          <cell r="EW1408">
            <v>0</v>
          </cell>
          <cell r="EX1408">
            <v>0</v>
          </cell>
          <cell r="EY1408">
            <v>0</v>
          </cell>
          <cell r="EZ1408">
            <v>0</v>
          </cell>
          <cell r="FA1408">
            <v>0</v>
          </cell>
          <cell r="FB1408">
            <v>0</v>
          </cell>
          <cell r="FC1408">
            <v>0</v>
          </cell>
          <cell r="FD1408">
            <v>0</v>
          </cell>
          <cell r="FE1408">
            <v>0</v>
          </cell>
          <cell r="FF1408">
            <v>0</v>
          </cell>
          <cell r="FG1408">
            <v>0</v>
          </cell>
          <cell r="FH1408">
            <v>0</v>
          </cell>
          <cell r="FI1408">
            <v>0</v>
          </cell>
          <cell r="FJ1408">
            <v>0</v>
          </cell>
          <cell r="FK1408">
            <v>0</v>
          </cell>
          <cell r="FL1408">
            <v>0</v>
          </cell>
          <cell r="FM1408">
            <v>0</v>
          </cell>
          <cell r="FN1408">
            <v>0</v>
          </cell>
          <cell r="FO1408">
            <v>0</v>
          </cell>
          <cell r="FP1408">
            <v>0</v>
          </cell>
          <cell r="FQ1408">
            <v>0</v>
          </cell>
          <cell r="FR1408">
            <v>0</v>
          </cell>
          <cell r="FS1408">
            <v>0</v>
          </cell>
          <cell r="FT1408">
            <v>0</v>
          </cell>
          <cell r="FU1408">
            <v>0</v>
          </cell>
          <cell r="FV1408">
            <v>0</v>
          </cell>
          <cell r="FW1408">
            <v>0</v>
          </cell>
          <cell r="FX1408">
            <v>0</v>
          </cell>
          <cell r="FY1408">
            <v>0</v>
          </cell>
          <cell r="FZ1408">
            <v>0</v>
          </cell>
          <cell r="GA1408">
            <v>0</v>
          </cell>
          <cell r="GB1408">
            <v>0</v>
          </cell>
          <cell r="GC1408">
            <v>0</v>
          </cell>
          <cell r="GD1408">
            <v>0</v>
          </cell>
          <cell r="GE1408">
            <v>0</v>
          </cell>
          <cell r="GF1408">
            <v>0</v>
          </cell>
          <cell r="GG1408">
            <v>0</v>
          </cell>
          <cell r="GH1408">
            <v>0</v>
          </cell>
          <cell r="GI1408">
            <v>0</v>
          </cell>
          <cell r="GJ1408">
            <v>0</v>
          </cell>
          <cell r="GK1408">
            <v>0</v>
          </cell>
          <cell r="GL1408">
            <v>0</v>
          </cell>
          <cell r="GM1408">
            <v>0</v>
          </cell>
          <cell r="GN1408">
            <v>0</v>
          </cell>
          <cell r="GO1408">
            <v>0</v>
          </cell>
          <cell r="GP1408">
            <v>0</v>
          </cell>
          <cell r="GQ1408">
            <v>0</v>
          </cell>
          <cell r="GR1408">
            <v>0</v>
          </cell>
          <cell r="GS1408">
            <v>0</v>
          </cell>
          <cell r="GT1408">
            <v>0</v>
          </cell>
          <cell r="GU1408">
            <v>0</v>
          </cell>
          <cell r="GV1408">
            <v>0</v>
          </cell>
          <cell r="GW1408">
            <v>0</v>
          </cell>
          <cell r="GX1408">
            <v>0</v>
          </cell>
          <cell r="GY1408">
            <v>0</v>
          </cell>
          <cell r="GZ1408">
            <v>0</v>
          </cell>
          <cell r="HA1408">
            <v>0</v>
          </cell>
          <cell r="HB1408">
            <v>0</v>
          </cell>
          <cell r="HC1408">
            <v>0</v>
          </cell>
          <cell r="HD1408">
            <v>0</v>
          </cell>
          <cell r="HE1408">
            <v>0</v>
          </cell>
          <cell r="HF1408">
            <v>0</v>
          </cell>
          <cell r="HG1408">
            <v>0</v>
          </cell>
          <cell r="HH1408">
            <v>0</v>
          </cell>
          <cell r="HI1408">
            <v>0</v>
          </cell>
          <cell r="HJ1408">
            <v>0</v>
          </cell>
          <cell r="HK1408">
            <v>0</v>
          </cell>
          <cell r="HL1408">
            <v>0</v>
          </cell>
          <cell r="HM1408">
            <v>0</v>
          </cell>
          <cell r="HN1408">
            <v>0</v>
          </cell>
          <cell r="HO1408">
            <v>0</v>
          </cell>
          <cell r="HP1408">
            <v>0</v>
          </cell>
          <cell r="HQ1408">
            <v>0</v>
          </cell>
          <cell r="HR1408">
            <v>0</v>
          </cell>
          <cell r="HS1408">
            <v>0</v>
          </cell>
          <cell r="HT1408">
            <v>0</v>
          </cell>
          <cell r="HU1408">
            <v>0</v>
          </cell>
          <cell r="HV1408">
            <v>0</v>
          </cell>
          <cell r="HW1408">
            <v>0</v>
          </cell>
          <cell r="HX1408">
            <v>0</v>
          </cell>
          <cell r="HY1408">
            <v>0</v>
          </cell>
          <cell r="HZ1408">
            <v>0</v>
          </cell>
          <cell r="IA1408">
            <v>0</v>
          </cell>
          <cell r="IB1408">
            <v>0</v>
          </cell>
          <cell r="IC1408">
            <v>0</v>
          </cell>
          <cell r="ID1408">
            <v>0</v>
          </cell>
          <cell r="IE1408">
            <v>0</v>
          </cell>
          <cell r="IF1408">
            <v>0</v>
          </cell>
          <cell r="IG1408">
            <v>0</v>
          </cell>
          <cell r="IH1408">
            <v>0</v>
          </cell>
          <cell r="II1408">
            <v>0</v>
          </cell>
          <cell r="IJ1408">
            <v>0</v>
          </cell>
          <cell r="IK1408">
            <v>0</v>
          </cell>
          <cell r="IL1408">
            <v>0</v>
          </cell>
          <cell r="IM1408">
            <v>0</v>
          </cell>
          <cell r="IN1408">
            <v>0</v>
          </cell>
          <cell r="IO1408">
            <v>0</v>
          </cell>
          <cell r="IP1408">
            <v>0</v>
          </cell>
          <cell r="IQ1408">
            <v>0</v>
          </cell>
          <cell r="IR1408">
            <v>0</v>
          </cell>
          <cell r="IS1408">
            <v>0</v>
          </cell>
          <cell r="IT1408">
            <v>0</v>
          </cell>
          <cell r="IU1408">
            <v>0</v>
          </cell>
          <cell r="IV1408">
            <v>0</v>
          </cell>
          <cell r="IW1408">
            <v>0</v>
          </cell>
          <cell r="IX1408">
            <v>0</v>
          </cell>
          <cell r="IY1408">
            <v>0</v>
          </cell>
          <cell r="IZ1408">
            <v>0</v>
          </cell>
          <cell r="JA1408">
            <v>0</v>
          </cell>
          <cell r="JB1408">
            <v>0</v>
          </cell>
          <cell r="JC1408">
            <v>0</v>
          </cell>
          <cell r="JD1408">
            <v>0</v>
          </cell>
          <cell r="JE1408">
            <v>0</v>
          </cell>
          <cell r="JF1408">
            <v>0</v>
          </cell>
          <cell r="JG1408">
            <v>0</v>
          </cell>
          <cell r="JH1408">
            <v>0</v>
          </cell>
          <cell r="JI1408">
            <v>0</v>
          </cell>
          <cell r="JJ1408">
            <v>0</v>
          </cell>
          <cell r="JK1408">
            <v>0</v>
          </cell>
          <cell r="JL1408">
            <v>0</v>
          </cell>
          <cell r="JM1408">
            <v>0</v>
          </cell>
          <cell r="JN1408">
            <v>0</v>
          </cell>
          <cell r="JO1408">
            <v>0</v>
          </cell>
          <cell r="JP1408">
            <v>0</v>
          </cell>
          <cell r="JQ1408">
            <v>0</v>
          </cell>
        </row>
        <row r="1409">
          <cell r="D1409" t="str">
            <v>PV_.PX.BDG._.PTC.Utility_Scale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  <cell r="EJ1409">
            <v>0</v>
          </cell>
          <cell r="EK1409">
            <v>0</v>
          </cell>
          <cell r="EL1409">
            <v>0</v>
          </cell>
          <cell r="EM1409">
            <v>0</v>
          </cell>
          <cell r="EN1409">
            <v>0</v>
          </cell>
          <cell r="EO1409">
            <v>0</v>
          </cell>
          <cell r="EP1409">
            <v>0</v>
          </cell>
          <cell r="EQ1409">
            <v>0</v>
          </cell>
          <cell r="ER1409">
            <v>0</v>
          </cell>
          <cell r="ES1409">
            <v>0</v>
          </cell>
          <cell r="ET1409">
            <v>0</v>
          </cell>
          <cell r="EU1409">
            <v>0</v>
          </cell>
          <cell r="EV1409">
            <v>0</v>
          </cell>
          <cell r="EW1409">
            <v>0</v>
          </cell>
          <cell r="EX1409">
            <v>0</v>
          </cell>
          <cell r="EY1409">
            <v>0</v>
          </cell>
          <cell r="EZ1409">
            <v>0</v>
          </cell>
          <cell r="FA1409">
            <v>0</v>
          </cell>
          <cell r="FB1409">
            <v>0</v>
          </cell>
          <cell r="FC1409">
            <v>0</v>
          </cell>
          <cell r="FD1409">
            <v>0</v>
          </cell>
          <cell r="FE1409">
            <v>0</v>
          </cell>
          <cell r="FF1409">
            <v>0</v>
          </cell>
          <cell r="FG1409">
            <v>0</v>
          </cell>
          <cell r="FH1409">
            <v>0</v>
          </cell>
          <cell r="FI1409">
            <v>0</v>
          </cell>
          <cell r="FJ1409">
            <v>0</v>
          </cell>
          <cell r="FK1409">
            <v>0</v>
          </cell>
          <cell r="FL1409">
            <v>0</v>
          </cell>
          <cell r="FM1409">
            <v>0</v>
          </cell>
          <cell r="FN1409">
            <v>0</v>
          </cell>
          <cell r="FO1409">
            <v>0</v>
          </cell>
          <cell r="FP1409">
            <v>0</v>
          </cell>
          <cell r="FQ1409">
            <v>0</v>
          </cell>
          <cell r="FR1409">
            <v>0</v>
          </cell>
          <cell r="FS1409">
            <v>0</v>
          </cell>
          <cell r="FT1409">
            <v>0</v>
          </cell>
          <cell r="FU1409">
            <v>0</v>
          </cell>
          <cell r="FV1409">
            <v>0</v>
          </cell>
          <cell r="FW1409">
            <v>0</v>
          </cell>
          <cell r="FX1409">
            <v>0</v>
          </cell>
          <cell r="FY1409">
            <v>0</v>
          </cell>
          <cell r="FZ1409">
            <v>0</v>
          </cell>
          <cell r="GA1409">
            <v>0</v>
          </cell>
          <cell r="GB1409">
            <v>0</v>
          </cell>
          <cell r="GC1409">
            <v>0</v>
          </cell>
          <cell r="GD1409">
            <v>0</v>
          </cell>
          <cell r="GE1409">
            <v>0</v>
          </cell>
          <cell r="GF1409">
            <v>0</v>
          </cell>
          <cell r="GG1409">
            <v>0</v>
          </cell>
          <cell r="GH1409">
            <v>0</v>
          </cell>
          <cell r="GI1409">
            <v>0</v>
          </cell>
          <cell r="GJ1409">
            <v>0</v>
          </cell>
          <cell r="GK1409">
            <v>0</v>
          </cell>
          <cell r="GL1409">
            <v>0</v>
          </cell>
          <cell r="GM1409">
            <v>0</v>
          </cell>
          <cell r="GN1409">
            <v>0</v>
          </cell>
          <cell r="GO1409">
            <v>0</v>
          </cell>
          <cell r="GP1409">
            <v>0</v>
          </cell>
          <cell r="GQ1409">
            <v>0</v>
          </cell>
          <cell r="GR1409">
            <v>0</v>
          </cell>
          <cell r="GS1409">
            <v>0</v>
          </cell>
          <cell r="GT1409">
            <v>0</v>
          </cell>
          <cell r="GU1409">
            <v>0</v>
          </cell>
          <cell r="GV1409">
            <v>0</v>
          </cell>
          <cell r="GW1409">
            <v>0</v>
          </cell>
          <cell r="GX1409">
            <v>0</v>
          </cell>
          <cell r="GY1409">
            <v>0</v>
          </cell>
          <cell r="GZ1409">
            <v>0</v>
          </cell>
          <cell r="HA1409">
            <v>0</v>
          </cell>
          <cell r="HB1409">
            <v>0</v>
          </cell>
          <cell r="HC1409">
            <v>0</v>
          </cell>
          <cell r="HD1409">
            <v>0</v>
          </cell>
          <cell r="HE1409">
            <v>0</v>
          </cell>
          <cell r="HF1409">
            <v>0</v>
          </cell>
          <cell r="HG1409">
            <v>0</v>
          </cell>
          <cell r="HH1409">
            <v>0</v>
          </cell>
          <cell r="HI1409">
            <v>0</v>
          </cell>
          <cell r="HJ1409">
            <v>0</v>
          </cell>
          <cell r="HK1409">
            <v>0</v>
          </cell>
          <cell r="HL1409">
            <v>0</v>
          </cell>
          <cell r="HM1409">
            <v>0</v>
          </cell>
          <cell r="HN1409">
            <v>0</v>
          </cell>
          <cell r="HO1409">
            <v>0</v>
          </cell>
          <cell r="HP1409">
            <v>0</v>
          </cell>
          <cell r="HQ1409">
            <v>0</v>
          </cell>
          <cell r="HR1409">
            <v>0</v>
          </cell>
          <cell r="HS1409">
            <v>0</v>
          </cell>
          <cell r="HT1409">
            <v>0</v>
          </cell>
          <cell r="HU1409">
            <v>0</v>
          </cell>
          <cell r="HV1409">
            <v>0</v>
          </cell>
          <cell r="HW1409">
            <v>0</v>
          </cell>
          <cell r="HX1409">
            <v>0</v>
          </cell>
          <cell r="HY1409">
            <v>0</v>
          </cell>
          <cell r="HZ1409">
            <v>0</v>
          </cell>
          <cell r="IA1409">
            <v>0</v>
          </cell>
          <cell r="IB1409">
            <v>0</v>
          </cell>
          <cell r="IC1409">
            <v>0</v>
          </cell>
          <cell r="ID1409">
            <v>0</v>
          </cell>
          <cell r="IE1409">
            <v>0</v>
          </cell>
          <cell r="IF1409">
            <v>0</v>
          </cell>
          <cell r="IG1409">
            <v>0</v>
          </cell>
          <cell r="IH1409">
            <v>0</v>
          </cell>
          <cell r="II1409">
            <v>0</v>
          </cell>
          <cell r="IJ1409">
            <v>0</v>
          </cell>
          <cell r="IK1409">
            <v>0</v>
          </cell>
          <cell r="IL1409">
            <v>0</v>
          </cell>
          <cell r="IM1409">
            <v>0</v>
          </cell>
          <cell r="IN1409">
            <v>0</v>
          </cell>
          <cell r="IO1409">
            <v>0</v>
          </cell>
          <cell r="IP1409">
            <v>0</v>
          </cell>
          <cell r="IQ1409">
            <v>0</v>
          </cell>
          <cell r="IR1409">
            <v>0</v>
          </cell>
          <cell r="IS1409">
            <v>0</v>
          </cell>
          <cell r="IT1409">
            <v>0</v>
          </cell>
          <cell r="IU1409">
            <v>0</v>
          </cell>
          <cell r="IV1409">
            <v>0</v>
          </cell>
          <cell r="IW1409">
            <v>0</v>
          </cell>
          <cell r="IX1409">
            <v>0</v>
          </cell>
          <cell r="IY1409">
            <v>0</v>
          </cell>
          <cell r="IZ1409">
            <v>0</v>
          </cell>
          <cell r="JA1409">
            <v>0</v>
          </cell>
          <cell r="JB1409">
            <v>0</v>
          </cell>
          <cell r="JC1409">
            <v>0</v>
          </cell>
          <cell r="JD1409">
            <v>0</v>
          </cell>
          <cell r="JE1409">
            <v>0</v>
          </cell>
          <cell r="JF1409">
            <v>0</v>
          </cell>
          <cell r="JG1409">
            <v>0</v>
          </cell>
          <cell r="JH1409">
            <v>0</v>
          </cell>
          <cell r="JI1409">
            <v>0</v>
          </cell>
          <cell r="JJ1409">
            <v>0</v>
          </cell>
          <cell r="JK1409">
            <v>0</v>
          </cell>
          <cell r="JL1409">
            <v>0</v>
          </cell>
          <cell r="JM1409">
            <v>0</v>
          </cell>
          <cell r="JN1409">
            <v>0</v>
          </cell>
          <cell r="JO1409">
            <v>0</v>
          </cell>
          <cell r="JP1409">
            <v>0</v>
          </cell>
          <cell r="JQ1409">
            <v>0</v>
          </cell>
        </row>
        <row r="1410">
          <cell r="D1410" t="str">
            <v>PV_.PX.BOR._.PTC.Small_Scale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DI1410">
            <v>0</v>
          </cell>
          <cell r="DJ1410">
            <v>0</v>
          </cell>
          <cell r="DK1410">
            <v>0</v>
          </cell>
          <cell r="DL1410">
            <v>0</v>
          </cell>
          <cell r="DM1410">
            <v>0</v>
          </cell>
          <cell r="DN1410">
            <v>0</v>
          </cell>
          <cell r="DO1410">
            <v>0</v>
          </cell>
          <cell r="DP1410">
            <v>0</v>
          </cell>
          <cell r="DQ1410">
            <v>0</v>
          </cell>
          <cell r="DR1410">
            <v>0</v>
          </cell>
          <cell r="DS1410">
            <v>0</v>
          </cell>
          <cell r="DT1410">
            <v>0</v>
          </cell>
          <cell r="DU1410">
            <v>0</v>
          </cell>
          <cell r="DV1410">
            <v>0</v>
          </cell>
          <cell r="DW1410">
            <v>0</v>
          </cell>
          <cell r="DX1410">
            <v>0</v>
          </cell>
          <cell r="DY1410">
            <v>0</v>
          </cell>
          <cell r="DZ1410">
            <v>0</v>
          </cell>
          <cell r="EA1410">
            <v>0</v>
          </cell>
          <cell r="EB1410">
            <v>0</v>
          </cell>
          <cell r="EC1410">
            <v>0</v>
          </cell>
          <cell r="ED1410">
            <v>0</v>
          </cell>
          <cell r="EE1410">
            <v>0</v>
          </cell>
          <cell r="EF1410">
            <v>0</v>
          </cell>
          <cell r="EG1410">
            <v>0</v>
          </cell>
          <cell r="EH1410">
            <v>0</v>
          </cell>
          <cell r="EI1410">
            <v>0</v>
          </cell>
          <cell r="EJ1410">
            <v>0</v>
          </cell>
          <cell r="EK1410">
            <v>0</v>
          </cell>
          <cell r="EL1410">
            <v>0</v>
          </cell>
          <cell r="EM1410">
            <v>0</v>
          </cell>
          <cell r="EN1410">
            <v>0</v>
          </cell>
          <cell r="EO1410">
            <v>0</v>
          </cell>
          <cell r="EP1410">
            <v>0</v>
          </cell>
          <cell r="EQ1410">
            <v>0</v>
          </cell>
          <cell r="ER1410">
            <v>0</v>
          </cell>
          <cell r="ES1410">
            <v>0</v>
          </cell>
          <cell r="ET1410">
            <v>0</v>
          </cell>
          <cell r="EU1410">
            <v>0</v>
          </cell>
          <cell r="EV1410">
            <v>0</v>
          </cell>
          <cell r="EW1410">
            <v>0</v>
          </cell>
          <cell r="EX1410">
            <v>0</v>
          </cell>
          <cell r="EY1410">
            <v>0</v>
          </cell>
          <cell r="EZ1410">
            <v>0</v>
          </cell>
          <cell r="FA1410">
            <v>0</v>
          </cell>
          <cell r="FB1410">
            <v>0</v>
          </cell>
          <cell r="FC1410">
            <v>0</v>
          </cell>
          <cell r="FD1410">
            <v>0</v>
          </cell>
          <cell r="FE1410">
            <v>0</v>
          </cell>
          <cell r="FF1410">
            <v>0</v>
          </cell>
          <cell r="FG1410">
            <v>0</v>
          </cell>
          <cell r="FH1410">
            <v>0</v>
          </cell>
          <cell r="FI1410">
            <v>0</v>
          </cell>
          <cell r="FJ1410">
            <v>0</v>
          </cell>
          <cell r="FK1410">
            <v>0</v>
          </cell>
          <cell r="FL1410">
            <v>0</v>
          </cell>
          <cell r="FM1410">
            <v>0</v>
          </cell>
          <cell r="FN1410">
            <v>0</v>
          </cell>
          <cell r="FO1410">
            <v>0</v>
          </cell>
          <cell r="FP1410">
            <v>0</v>
          </cell>
          <cell r="FQ1410">
            <v>0</v>
          </cell>
          <cell r="FR1410">
            <v>0</v>
          </cell>
          <cell r="FS1410">
            <v>0</v>
          </cell>
          <cell r="FT1410">
            <v>0</v>
          </cell>
          <cell r="FU1410">
            <v>0</v>
          </cell>
          <cell r="FV1410">
            <v>0</v>
          </cell>
          <cell r="FW1410">
            <v>0</v>
          </cell>
          <cell r="FX1410">
            <v>0</v>
          </cell>
          <cell r="FY1410">
            <v>0</v>
          </cell>
          <cell r="FZ1410">
            <v>0</v>
          </cell>
          <cell r="GA1410">
            <v>0</v>
          </cell>
          <cell r="GB1410">
            <v>0</v>
          </cell>
          <cell r="GC1410">
            <v>0</v>
          </cell>
          <cell r="GD1410">
            <v>0</v>
          </cell>
          <cell r="GE1410">
            <v>0</v>
          </cell>
          <cell r="GF1410">
            <v>0</v>
          </cell>
          <cell r="GG1410">
            <v>0</v>
          </cell>
          <cell r="GH1410">
            <v>0</v>
          </cell>
          <cell r="GI1410">
            <v>0</v>
          </cell>
          <cell r="GJ1410">
            <v>0</v>
          </cell>
          <cell r="GK1410">
            <v>0</v>
          </cell>
          <cell r="GL1410">
            <v>0</v>
          </cell>
          <cell r="GM1410">
            <v>0</v>
          </cell>
          <cell r="GN1410">
            <v>0</v>
          </cell>
          <cell r="GO1410">
            <v>0</v>
          </cell>
          <cell r="GP1410">
            <v>0</v>
          </cell>
          <cell r="GQ1410">
            <v>0</v>
          </cell>
          <cell r="GR1410">
            <v>0</v>
          </cell>
          <cell r="GS1410">
            <v>0</v>
          </cell>
          <cell r="GT1410">
            <v>0</v>
          </cell>
          <cell r="GU1410">
            <v>0</v>
          </cell>
          <cell r="GV1410">
            <v>0</v>
          </cell>
          <cell r="GW1410">
            <v>0</v>
          </cell>
          <cell r="GX1410">
            <v>0</v>
          </cell>
          <cell r="GY1410">
            <v>0</v>
          </cell>
          <cell r="GZ1410">
            <v>0</v>
          </cell>
          <cell r="HA1410">
            <v>0</v>
          </cell>
          <cell r="HB1410">
            <v>0</v>
          </cell>
          <cell r="HC1410">
            <v>0</v>
          </cell>
          <cell r="HD1410">
            <v>0</v>
          </cell>
          <cell r="HE1410">
            <v>0</v>
          </cell>
          <cell r="HF1410">
            <v>0</v>
          </cell>
          <cell r="HG1410">
            <v>0</v>
          </cell>
          <cell r="HH1410">
            <v>0</v>
          </cell>
          <cell r="HI1410">
            <v>0</v>
          </cell>
          <cell r="HJ1410">
            <v>0</v>
          </cell>
          <cell r="HK1410">
            <v>0</v>
          </cell>
          <cell r="HL1410">
            <v>0</v>
          </cell>
          <cell r="HM1410">
            <v>0</v>
          </cell>
          <cell r="HN1410">
            <v>0</v>
          </cell>
          <cell r="HO1410">
            <v>0</v>
          </cell>
          <cell r="HP1410">
            <v>0</v>
          </cell>
          <cell r="HQ1410">
            <v>0</v>
          </cell>
          <cell r="HR1410">
            <v>0</v>
          </cell>
          <cell r="HS1410">
            <v>0</v>
          </cell>
          <cell r="HT1410">
            <v>0</v>
          </cell>
          <cell r="HU1410">
            <v>0</v>
          </cell>
          <cell r="HV1410">
            <v>0</v>
          </cell>
          <cell r="HW1410">
            <v>0</v>
          </cell>
          <cell r="HX1410">
            <v>0</v>
          </cell>
          <cell r="HY1410">
            <v>0</v>
          </cell>
          <cell r="HZ1410">
            <v>0</v>
          </cell>
          <cell r="IA1410">
            <v>0</v>
          </cell>
          <cell r="IB1410">
            <v>0</v>
          </cell>
          <cell r="IC1410">
            <v>0</v>
          </cell>
          <cell r="ID1410">
            <v>0</v>
          </cell>
          <cell r="IE1410">
            <v>0</v>
          </cell>
          <cell r="IF1410">
            <v>0</v>
          </cell>
          <cell r="IG1410">
            <v>0</v>
          </cell>
          <cell r="IH1410">
            <v>0</v>
          </cell>
          <cell r="II1410">
            <v>0</v>
          </cell>
          <cell r="IJ1410">
            <v>0</v>
          </cell>
          <cell r="IK1410">
            <v>0</v>
          </cell>
          <cell r="IL1410">
            <v>0</v>
          </cell>
          <cell r="IM1410">
            <v>0</v>
          </cell>
          <cell r="IN1410">
            <v>0</v>
          </cell>
          <cell r="IO1410">
            <v>0</v>
          </cell>
          <cell r="IP1410">
            <v>0</v>
          </cell>
          <cell r="IQ1410">
            <v>0</v>
          </cell>
          <cell r="IR1410">
            <v>0</v>
          </cell>
          <cell r="IS1410">
            <v>0</v>
          </cell>
          <cell r="IT1410">
            <v>0</v>
          </cell>
          <cell r="IU1410">
            <v>0</v>
          </cell>
          <cell r="IV1410">
            <v>0</v>
          </cell>
          <cell r="IW1410">
            <v>0</v>
          </cell>
          <cell r="IX1410">
            <v>0</v>
          </cell>
          <cell r="IY1410">
            <v>0</v>
          </cell>
          <cell r="IZ1410">
            <v>0</v>
          </cell>
          <cell r="JA1410">
            <v>0</v>
          </cell>
          <cell r="JB1410">
            <v>0</v>
          </cell>
          <cell r="JC1410">
            <v>0</v>
          </cell>
          <cell r="JD1410">
            <v>0</v>
          </cell>
          <cell r="JE1410">
            <v>0</v>
          </cell>
          <cell r="JF1410">
            <v>0</v>
          </cell>
          <cell r="JG1410">
            <v>0</v>
          </cell>
          <cell r="JH1410">
            <v>0</v>
          </cell>
          <cell r="JI1410">
            <v>0</v>
          </cell>
          <cell r="JJ1410">
            <v>0</v>
          </cell>
          <cell r="JK1410">
            <v>0</v>
          </cell>
          <cell r="JL1410">
            <v>0</v>
          </cell>
          <cell r="JM1410">
            <v>0</v>
          </cell>
          <cell r="JN1410">
            <v>0</v>
          </cell>
          <cell r="JO1410">
            <v>0</v>
          </cell>
          <cell r="JP1410">
            <v>0</v>
          </cell>
          <cell r="JQ1410">
            <v>0</v>
          </cell>
        </row>
        <row r="1411">
          <cell r="D1411" t="str">
            <v>PV_.PX.CLV._.PTC.Small_Scale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  <cell r="EJ1411">
            <v>0</v>
          </cell>
          <cell r="EK1411">
            <v>0</v>
          </cell>
          <cell r="EL1411">
            <v>0</v>
          </cell>
          <cell r="EM1411">
            <v>0</v>
          </cell>
          <cell r="EN1411">
            <v>0</v>
          </cell>
          <cell r="EO1411">
            <v>0</v>
          </cell>
          <cell r="EP1411">
            <v>0</v>
          </cell>
          <cell r="EQ1411">
            <v>0</v>
          </cell>
          <cell r="ER1411">
            <v>0</v>
          </cell>
          <cell r="ES1411">
            <v>0</v>
          </cell>
          <cell r="ET1411">
            <v>0</v>
          </cell>
          <cell r="EU1411">
            <v>0</v>
          </cell>
          <cell r="EV1411">
            <v>0</v>
          </cell>
          <cell r="EW1411">
            <v>0</v>
          </cell>
          <cell r="EX1411">
            <v>0</v>
          </cell>
          <cell r="EY1411">
            <v>0</v>
          </cell>
          <cell r="EZ1411">
            <v>0</v>
          </cell>
          <cell r="FA1411">
            <v>0</v>
          </cell>
          <cell r="FB1411">
            <v>0</v>
          </cell>
          <cell r="FC1411">
            <v>0</v>
          </cell>
          <cell r="FD1411">
            <v>0</v>
          </cell>
          <cell r="FE1411">
            <v>0</v>
          </cell>
          <cell r="FF1411">
            <v>0</v>
          </cell>
          <cell r="FG1411">
            <v>0</v>
          </cell>
          <cell r="FH1411">
            <v>0</v>
          </cell>
          <cell r="FI1411">
            <v>0</v>
          </cell>
          <cell r="FJ1411">
            <v>0</v>
          </cell>
          <cell r="FK1411">
            <v>0</v>
          </cell>
          <cell r="FL1411">
            <v>0</v>
          </cell>
          <cell r="FM1411">
            <v>0</v>
          </cell>
          <cell r="FN1411">
            <v>0</v>
          </cell>
          <cell r="FO1411">
            <v>0</v>
          </cell>
          <cell r="FP1411">
            <v>0</v>
          </cell>
          <cell r="FQ1411">
            <v>0</v>
          </cell>
          <cell r="FR1411">
            <v>0</v>
          </cell>
          <cell r="FS1411">
            <v>0</v>
          </cell>
          <cell r="FT1411">
            <v>0</v>
          </cell>
          <cell r="FU1411">
            <v>0</v>
          </cell>
          <cell r="FV1411">
            <v>0</v>
          </cell>
          <cell r="FW1411">
            <v>0</v>
          </cell>
          <cell r="FX1411">
            <v>0</v>
          </cell>
          <cell r="FY1411">
            <v>0</v>
          </cell>
          <cell r="FZ1411">
            <v>0</v>
          </cell>
          <cell r="GA1411">
            <v>0</v>
          </cell>
          <cell r="GB1411">
            <v>0</v>
          </cell>
          <cell r="GC1411">
            <v>0</v>
          </cell>
          <cell r="GD1411">
            <v>0</v>
          </cell>
          <cell r="GE1411">
            <v>0</v>
          </cell>
          <cell r="GF1411">
            <v>0</v>
          </cell>
          <cell r="GG1411">
            <v>0</v>
          </cell>
          <cell r="GH1411">
            <v>0</v>
          </cell>
          <cell r="GI1411">
            <v>0</v>
          </cell>
          <cell r="GJ1411">
            <v>0</v>
          </cell>
          <cell r="GK1411">
            <v>0</v>
          </cell>
          <cell r="GL1411">
            <v>0</v>
          </cell>
          <cell r="GM1411">
            <v>0</v>
          </cell>
          <cell r="GN1411">
            <v>0</v>
          </cell>
          <cell r="GO1411">
            <v>0</v>
          </cell>
          <cell r="GP1411">
            <v>0</v>
          </cell>
          <cell r="GQ1411">
            <v>0</v>
          </cell>
          <cell r="GR1411">
            <v>0</v>
          </cell>
          <cell r="GS1411">
            <v>0</v>
          </cell>
          <cell r="GT1411">
            <v>0</v>
          </cell>
          <cell r="GU1411">
            <v>0</v>
          </cell>
          <cell r="GV1411">
            <v>0</v>
          </cell>
          <cell r="GW1411">
            <v>0</v>
          </cell>
          <cell r="GX1411">
            <v>0</v>
          </cell>
          <cell r="GY1411">
            <v>0</v>
          </cell>
          <cell r="GZ1411">
            <v>0</v>
          </cell>
          <cell r="HA1411">
            <v>0</v>
          </cell>
          <cell r="HB1411">
            <v>0</v>
          </cell>
          <cell r="HC1411">
            <v>0</v>
          </cell>
          <cell r="HD1411">
            <v>0</v>
          </cell>
          <cell r="HE1411">
            <v>0</v>
          </cell>
          <cell r="HF1411">
            <v>0</v>
          </cell>
          <cell r="HG1411">
            <v>0</v>
          </cell>
          <cell r="HH1411">
            <v>0</v>
          </cell>
          <cell r="HI1411">
            <v>0</v>
          </cell>
          <cell r="HJ1411">
            <v>0</v>
          </cell>
          <cell r="HK1411">
            <v>0</v>
          </cell>
          <cell r="HL1411">
            <v>0</v>
          </cell>
          <cell r="HM1411">
            <v>0</v>
          </cell>
          <cell r="HN1411">
            <v>0</v>
          </cell>
          <cell r="HO1411">
            <v>0</v>
          </cell>
          <cell r="HP1411">
            <v>0</v>
          </cell>
          <cell r="HQ1411">
            <v>0</v>
          </cell>
          <cell r="HR1411">
            <v>0</v>
          </cell>
          <cell r="HS1411">
            <v>0</v>
          </cell>
          <cell r="HT1411">
            <v>0</v>
          </cell>
          <cell r="HU1411">
            <v>0</v>
          </cell>
          <cell r="HV1411">
            <v>0</v>
          </cell>
          <cell r="HW1411">
            <v>0</v>
          </cell>
          <cell r="HX1411">
            <v>0</v>
          </cell>
          <cell r="HY1411">
            <v>0</v>
          </cell>
          <cell r="HZ1411">
            <v>0</v>
          </cell>
          <cell r="IA1411">
            <v>0</v>
          </cell>
          <cell r="IB1411">
            <v>0</v>
          </cell>
          <cell r="IC1411">
            <v>0</v>
          </cell>
          <cell r="ID1411">
            <v>0</v>
          </cell>
          <cell r="IE1411">
            <v>0</v>
          </cell>
          <cell r="IF1411">
            <v>0</v>
          </cell>
          <cell r="IG1411">
            <v>0</v>
          </cell>
          <cell r="IH1411">
            <v>0</v>
          </cell>
          <cell r="II1411">
            <v>0</v>
          </cell>
          <cell r="IJ1411">
            <v>0</v>
          </cell>
          <cell r="IK1411">
            <v>0</v>
          </cell>
          <cell r="IL1411">
            <v>0</v>
          </cell>
          <cell r="IM1411">
            <v>0</v>
          </cell>
          <cell r="IN1411">
            <v>0</v>
          </cell>
          <cell r="IO1411">
            <v>0</v>
          </cell>
          <cell r="IP1411">
            <v>0</v>
          </cell>
          <cell r="IQ1411">
            <v>0</v>
          </cell>
          <cell r="IR1411">
            <v>0</v>
          </cell>
          <cell r="IS1411">
            <v>0</v>
          </cell>
          <cell r="IT1411">
            <v>0</v>
          </cell>
          <cell r="IU1411">
            <v>0</v>
          </cell>
          <cell r="IV1411">
            <v>0</v>
          </cell>
          <cell r="IW1411">
            <v>0</v>
          </cell>
          <cell r="IX1411">
            <v>0</v>
          </cell>
          <cell r="IY1411">
            <v>0</v>
          </cell>
          <cell r="IZ1411">
            <v>0</v>
          </cell>
          <cell r="JA1411">
            <v>0</v>
          </cell>
          <cell r="JB1411">
            <v>0</v>
          </cell>
          <cell r="JC1411">
            <v>0</v>
          </cell>
          <cell r="JD1411">
            <v>0</v>
          </cell>
          <cell r="JE1411">
            <v>0</v>
          </cell>
          <cell r="JF1411">
            <v>0</v>
          </cell>
          <cell r="JG1411">
            <v>0</v>
          </cell>
          <cell r="JH1411">
            <v>0</v>
          </cell>
          <cell r="JI1411">
            <v>0</v>
          </cell>
          <cell r="JJ1411">
            <v>0</v>
          </cell>
          <cell r="JK1411">
            <v>0</v>
          </cell>
          <cell r="JL1411">
            <v>0</v>
          </cell>
          <cell r="JM1411">
            <v>0</v>
          </cell>
          <cell r="JN1411">
            <v>0</v>
          </cell>
          <cell r="JO1411">
            <v>0</v>
          </cell>
          <cell r="JP1411">
            <v>0</v>
          </cell>
          <cell r="JQ1411">
            <v>0</v>
          </cell>
        </row>
        <row r="1412">
          <cell r="D1412" t="str">
            <v>PV_.PX.COR._.PTC.Small_Scale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145.03600000008009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145.03599999999278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-96.817824830068275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  <cell r="EJ1412">
            <v>-96.817824829995516</v>
          </cell>
          <cell r="EK1412">
            <v>0</v>
          </cell>
          <cell r="EL1412">
            <v>0</v>
          </cell>
          <cell r="EM1412">
            <v>0</v>
          </cell>
          <cell r="EN1412">
            <v>0</v>
          </cell>
          <cell r="EO1412">
            <v>0</v>
          </cell>
          <cell r="EP1412">
            <v>0</v>
          </cell>
          <cell r="EQ1412">
            <v>0</v>
          </cell>
          <cell r="ER1412">
            <v>-134.74869996984489</v>
          </cell>
          <cell r="ES1412">
            <v>0</v>
          </cell>
          <cell r="ET1412">
            <v>0</v>
          </cell>
          <cell r="EU1412">
            <v>0</v>
          </cell>
          <cell r="EV1412">
            <v>51.39908450000803</v>
          </cell>
          <cell r="EW1412">
            <v>-186.14778446999844</v>
          </cell>
          <cell r="EX1412">
            <v>0</v>
          </cell>
          <cell r="EY1412">
            <v>0</v>
          </cell>
          <cell r="EZ1412">
            <v>0</v>
          </cell>
          <cell r="FA1412">
            <v>0</v>
          </cell>
          <cell r="FB1412">
            <v>0</v>
          </cell>
          <cell r="FC1412">
            <v>0</v>
          </cell>
          <cell r="FD1412">
            <v>0</v>
          </cell>
          <cell r="FE1412">
            <v>98.415714389877394</v>
          </cell>
          <cell r="FF1412">
            <v>0</v>
          </cell>
          <cell r="FG1412">
            <v>0</v>
          </cell>
          <cell r="FH1412">
            <v>0</v>
          </cell>
          <cell r="FI1412">
            <v>-34.593128339998657</v>
          </cell>
          <cell r="FJ1412">
            <v>136.49054677999811</v>
          </cell>
          <cell r="FK1412">
            <v>-3.4817040499910945</v>
          </cell>
          <cell r="FL1412">
            <v>0</v>
          </cell>
          <cell r="FM1412">
            <v>0</v>
          </cell>
          <cell r="FN1412">
            <v>0</v>
          </cell>
          <cell r="FO1412">
            <v>0</v>
          </cell>
          <cell r="FP1412">
            <v>0</v>
          </cell>
          <cell r="FQ1412">
            <v>0</v>
          </cell>
          <cell r="FR1412">
            <v>-841.95297886990011</v>
          </cell>
          <cell r="FS1412">
            <v>0</v>
          </cell>
          <cell r="FT1412">
            <v>0</v>
          </cell>
          <cell r="FU1412">
            <v>0</v>
          </cell>
          <cell r="FV1412">
            <v>-723.80542690999573</v>
          </cell>
          <cell r="FW1412">
            <v>-63.2485403699975</v>
          </cell>
          <cell r="FX1412">
            <v>-54.899011589979636</v>
          </cell>
          <cell r="FY1412">
            <v>0</v>
          </cell>
          <cell r="FZ1412">
            <v>0</v>
          </cell>
          <cell r="GA1412">
            <v>0</v>
          </cell>
          <cell r="GB1412">
            <v>0</v>
          </cell>
          <cell r="GC1412">
            <v>0</v>
          </cell>
          <cell r="GD1412">
            <v>0</v>
          </cell>
          <cell r="GE1412">
            <v>-95.60887764999643</v>
          </cell>
          <cell r="GF1412">
            <v>0</v>
          </cell>
          <cell r="GG1412">
            <v>0</v>
          </cell>
          <cell r="GH1412">
            <v>0</v>
          </cell>
          <cell r="GI1412">
            <v>-145.08599999999569</v>
          </cell>
          <cell r="GJ1412">
            <v>49.477122349999263</v>
          </cell>
          <cell r="GK1412">
            <v>0</v>
          </cell>
          <cell r="GL1412">
            <v>0</v>
          </cell>
          <cell r="GM1412">
            <v>0</v>
          </cell>
          <cell r="GN1412">
            <v>0</v>
          </cell>
          <cell r="GO1412">
            <v>0</v>
          </cell>
          <cell r="GP1412">
            <v>0</v>
          </cell>
          <cell r="GQ1412">
            <v>0</v>
          </cell>
          <cell r="GR1412">
            <v>0</v>
          </cell>
          <cell r="GS1412">
            <v>0</v>
          </cell>
          <cell r="GT1412">
            <v>0</v>
          </cell>
          <cell r="GU1412">
            <v>0</v>
          </cell>
          <cell r="GV1412">
            <v>0</v>
          </cell>
          <cell r="GW1412">
            <v>0</v>
          </cell>
          <cell r="GX1412">
            <v>0</v>
          </cell>
          <cell r="GY1412">
            <v>0</v>
          </cell>
          <cell r="GZ1412">
            <v>0</v>
          </cell>
          <cell r="HA1412">
            <v>0</v>
          </cell>
          <cell r="HB1412">
            <v>0</v>
          </cell>
          <cell r="HC1412">
            <v>0</v>
          </cell>
          <cell r="HD1412">
            <v>0</v>
          </cell>
          <cell r="HE1412">
            <v>0</v>
          </cell>
          <cell r="HF1412">
            <v>0</v>
          </cell>
          <cell r="HG1412">
            <v>0</v>
          </cell>
          <cell r="HH1412">
            <v>0</v>
          </cell>
          <cell r="HI1412">
            <v>0</v>
          </cell>
          <cell r="HJ1412">
            <v>0</v>
          </cell>
          <cell r="HK1412">
            <v>0</v>
          </cell>
          <cell r="HL1412">
            <v>0</v>
          </cell>
          <cell r="HM1412">
            <v>0</v>
          </cell>
          <cell r="HN1412">
            <v>0</v>
          </cell>
          <cell r="HO1412">
            <v>0</v>
          </cell>
          <cell r="HP1412">
            <v>0</v>
          </cell>
          <cell r="HQ1412">
            <v>0</v>
          </cell>
          <cell r="HR1412">
            <v>0</v>
          </cell>
          <cell r="HS1412">
            <v>0</v>
          </cell>
          <cell r="HT1412">
            <v>0</v>
          </cell>
          <cell r="HU1412">
            <v>0</v>
          </cell>
          <cell r="HV1412">
            <v>0</v>
          </cell>
          <cell r="HW1412">
            <v>0</v>
          </cell>
          <cell r="HX1412">
            <v>0</v>
          </cell>
          <cell r="HY1412">
            <v>0</v>
          </cell>
          <cell r="HZ1412">
            <v>0</v>
          </cell>
          <cell r="IA1412">
            <v>0</v>
          </cell>
          <cell r="IB1412">
            <v>0</v>
          </cell>
          <cell r="IC1412">
            <v>0</v>
          </cell>
          <cell r="ID1412">
            <v>0</v>
          </cell>
          <cell r="IE1412">
            <v>0</v>
          </cell>
          <cell r="IF1412">
            <v>0</v>
          </cell>
          <cell r="IG1412">
            <v>0</v>
          </cell>
          <cell r="IH1412">
            <v>0</v>
          </cell>
          <cell r="II1412">
            <v>0</v>
          </cell>
          <cell r="IJ1412">
            <v>0</v>
          </cell>
          <cell r="IK1412">
            <v>0</v>
          </cell>
          <cell r="IL1412">
            <v>0</v>
          </cell>
          <cell r="IM1412">
            <v>0</v>
          </cell>
          <cell r="IN1412">
            <v>0</v>
          </cell>
          <cell r="IO1412">
            <v>0</v>
          </cell>
          <cell r="IP1412">
            <v>0</v>
          </cell>
          <cell r="IQ1412">
            <v>0</v>
          </cell>
          <cell r="IR1412">
            <v>0</v>
          </cell>
          <cell r="IS1412">
            <v>0</v>
          </cell>
          <cell r="IT1412">
            <v>0</v>
          </cell>
          <cell r="IU1412">
            <v>0</v>
          </cell>
          <cell r="IV1412">
            <v>0</v>
          </cell>
          <cell r="IW1412">
            <v>0</v>
          </cell>
          <cell r="IX1412">
            <v>0</v>
          </cell>
          <cell r="IY1412">
            <v>0</v>
          </cell>
          <cell r="IZ1412">
            <v>0</v>
          </cell>
          <cell r="JA1412">
            <v>0</v>
          </cell>
          <cell r="JB1412">
            <v>0</v>
          </cell>
          <cell r="JC1412">
            <v>0</v>
          </cell>
          <cell r="JD1412">
            <v>0</v>
          </cell>
          <cell r="JE1412">
            <v>0</v>
          </cell>
          <cell r="JF1412">
            <v>0</v>
          </cell>
          <cell r="JG1412">
            <v>0</v>
          </cell>
          <cell r="JH1412">
            <v>0</v>
          </cell>
          <cell r="JI1412">
            <v>0</v>
          </cell>
          <cell r="JJ1412">
            <v>0</v>
          </cell>
          <cell r="JK1412">
            <v>0</v>
          </cell>
          <cell r="JL1412">
            <v>0</v>
          </cell>
          <cell r="JM1412">
            <v>0</v>
          </cell>
          <cell r="JN1412">
            <v>0</v>
          </cell>
          <cell r="JO1412">
            <v>0</v>
          </cell>
          <cell r="JP1412">
            <v>0</v>
          </cell>
          <cell r="JQ1412">
            <v>0</v>
          </cell>
        </row>
        <row r="1413">
          <cell r="D1413" t="str">
            <v>PV_.PX.COR._.PTC.Utility_Scale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-52.68092645984143</v>
          </cell>
          <cell r="EF1413">
            <v>0</v>
          </cell>
          <cell r="EG1413">
            <v>0</v>
          </cell>
          <cell r="EH1413">
            <v>0</v>
          </cell>
          <cell r="EI1413">
            <v>24.953399129997706</v>
          </cell>
          <cell r="EJ1413">
            <v>-77.634325590013759</v>
          </cell>
          <cell r="EK1413">
            <v>0</v>
          </cell>
          <cell r="EL1413">
            <v>0</v>
          </cell>
          <cell r="EM1413">
            <v>0</v>
          </cell>
          <cell r="EN1413">
            <v>0</v>
          </cell>
          <cell r="EO1413">
            <v>0</v>
          </cell>
          <cell r="EP1413">
            <v>0</v>
          </cell>
          <cell r="EQ1413">
            <v>0</v>
          </cell>
          <cell r="ER1413">
            <v>-49.920347319915891</v>
          </cell>
          <cell r="ES1413">
            <v>0</v>
          </cell>
          <cell r="ET1413">
            <v>0</v>
          </cell>
          <cell r="EU1413">
            <v>0</v>
          </cell>
          <cell r="EV1413">
            <v>-287.88378008001018</v>
          </cell>
          <cell r="EW1413">
            <v>237.96343275997788</v>
          </cell>
          <cell r="EX1413">
            <v>0</v>
          </cell>
          <cell r="EY1413">
            <v>0</v>
          </cell>
          <cell r="EZ1413">
            <v>0</v>
          </cell>
          <cell r="FA1413">
            <v>0</v>
          </cell>
          <cell r="FB1413">
            <v>0</v>
          </cell>
          <cell r="FC1413">
            <v>0</v>
          </cell>
          <cell r="FD1413">
            <v>0</v>
          </cell>
          <cell r="FE1413">
            <v>216.89063978008926</v>
          </cell>
          <cell r="FF1413">
            <v>0</v>
          </cell>
          <cell r="FG1413">
            <v>0</v>
          </cell>
          <cell r="FH1413">
            <v>92.2678017700091</v>
          </cell>
          <cell r="FI1413">
            <v>238.38310364997596</v>
          </cell>
          <cell r="FJ1413">
            <v>127.66824908999843</v>
          </cell>
          <cell r="FK1413">
            <v>-33.83851473001414</v>
          </cell>
          <cell r="FL1413">
            <v>-207.59000000002561</v>
          </cell>
          <cell r="FM1413">
            <v>0</v>
          </cell>
          <cell r="FN1413">
            <v>0</v>
          </cell>
          <cell r="FO1413">
            <v>0</v>
          </cell>
          <cell r="FP1413">
            <v>0</v>
          </cell>
          <cell r="FQ1413">
            <v>0</v>
          </cell>
          <cell r="FR1413">
            <v>-718.76252535032108</v>
          </cell>
          <cell r="FS1413">
            <v>0</v>
          </cell>
          <cell r="FT1413">
            <v>0</v>
          </cell>
          <cell r="FU1413">
            <v>-25.264314189989818</v>
          </cell>
          <cell r="FV1413">
            <v>-488.17265337999561</v>
          </cell>
          <cell r="FW1413">
            <v>167.99389582997537</v>
          </cell>
          <cell r="FX1413">
            <v>-373.31945360996178</v>
          </cell>
          <cell r="FY1413">
            <v>0</v>
          </cell>
          <cell r="FZ1413">
            <v>0</v>
          </cell>
          <cell r="GA1413">
            <v>0</v>
          </cell>
          <cell r="GB1413">
            <v>0</v>
          </cell>
          <cell r="GC1413">
            <v>0</v>
          </cell>
          <cell r="GD1413">
            <v>0</v>
          </cell>
          <cell r="GE1413">
            <v>-737.09186288993806</v>
          </cell>
          <cell r="GF1413">
            <v>0</v>
          </cell>
          <cell r="GG1413">
            <v>0</v>
          </cell>
          <cell r="GH1413">
            <v>0</v>
          </cell>
          <cell r="GI1413">
            <v>0</v>
          </cell>
          <cell r="GJ1413">
            <v>-737.09186289005447</v>
          </cell>
          <cell r="GK1413">
            <v>0</v>
          </cell>
          <cell r="GL1413">
            <v>0</v>
          </cell>
          <cell r="GM1413">
            <v>0</v>
          </cell>
          <cell r="GN1413">
            <v>0</v>
          </cell>
          <cell r="GO1413">
            <v>0</v>
          </cell>
          <cell r="GP1413">
            <v>0</v>
          </cell>
          <cell r="GQ1413">
            <v>0</v>
          </cell>
          <cell r="GR1413">
            <v>-39.905385060235858</v>
          </cell>
          <cell r="GS1413">
            <v>0</v>
          </cell>
          <cell r="GT1413">
            <v>0</v>
          </cell>
          <cell r="GU1413">
            <v>-47.66122050001286</v>
          </cell>
          <cell r="GV1413">
            <v>742.99612034996971</v>
          </cell>
          <cell r="GW1413">
            <v>-537.01137854997069</v>
          </cell>
          <cell r="GX1413">
            <v>-214.15295811003307</v>
          </cell>
          <cell r="GY1413">
            <v>-19.248631330032367</v>
          </cell>
          <cell r="GZ1413">
            <v>35.101983080036007</v>
          </cell>
          <cell r="HA1413">
            <v>7.0700000040233135E-2</v>
          </cell>
          <cell r="HB1413">
            <v>0</v>
          </cell>
          <cell r="HC1413">
            <v>0</v>
          </cell>
          <cell r="HD1413">
            <v>0</v>
          </cell>
          <cell r="HE1413">
            <v>-1248.8328628097661</v>
          </cell>
          <cell r="HF1413">
            <v>0</v>
          </cell>
          <cell r="HG1413">
            <v>0</v>
          </cell>
          <cell r="HH1413">
            <v>-666.35167013999308</v>
          </cell>
          <cell r="HI1413">
            <v>216.89548797003226</v>
          </cell>
          <cell r="HJ1413">
            <v>-1478.479144670011</v>
          </cell>
          <cell r="HK1413">
            <v>453.40090235002572</v>
          </cell>
          <cell r="HL1413">
            <v>21.330247109988704</v>
          </cell>
          <cell r="HM1413">
            <v>123.83153414004482</v>
          </cell>
          <cell r="HN1413">
            <v>80.53978042997187</v>
          </cell>
          <cell r="HO1413">
            <v>0</v>
          </cell>
          <cell r="HP1413">
            <v>0</v>
          </cell>
          <cell r="HQ1413">
            <v>0</v>
          </cell>
          <cell r="HR1413">
            <v>1336.902147360146</v>
          </cell>
          <cell r="HS1413">
            <v>0</v>
          </cell>
          <cell r="HT1413">
            <v>0</v>
          </cell>
          <cell r="HU1413">
            <v>300.05035334001877</v>
          </cell>
          <cell r="HV1413">
            <v>16.099118890007958</v>
          </cell>
          <cell r="HW1413">
            <v>468.23720441001933</v>
          </cell>
          <cell r="HX1413">
            <v>-222.40538552001817</v>
          </cell>
          <cell r="HY1413">
            <v>760.23607883008663</v>
          </cell>
          <cell r="HZ1413">
            <v>14.684777410002425</v>
          </cell>
          <cell r="IA1413">
            <v>0</v>
          </cell>
          <cell r="IB1413">
            <v>0</v>
          </cell>
          <cell r="IC1413">
            <v>0</v>
          </cell>
          <cell r="ID1413">
            <v>0</v>
          </cell>
          <cell r="IE1413">
            <v>-331.9406715799123</v>
          </cell>
          <cell r="IF1413">
            <v>0</v>
          </cell>
          <cell r="IG1413">
            <v>0</v>
          </cell>
          <cell r="IH1413">
            <v>0</v>
          </cell>
          <cell r="II1413">
            <v>0</v>
          </cell>
          <cell r="IJ1413">
            <v>-331.9406715799123</v>
          </cell>
          <cell r="IK1413">
            <v>0</v>
          </cell>
          <cell r="IL1413">
            <v>0</v>
          </cell>
          <cell r="IM1413">
            <v>0</v>
          </cell>
          <cell r="IN1413">
            <v>0</v>
          </cell>
          <cell r="IO1413">
            <v>0</v>
          </cell>
          <cell r="IP1413">
            <v>0</v>
          </cell>
          <cell r="IQ1413">
            <v>0</v>
          </cell>
          <cell r="IR1413">
            <v>0</v>
          </cell>
          <cell r="IS1413">
            <v>0</v>
          </cell>
          <cell r="IT1413">
            <v>0</v>
          </cell>
          <cell r="IU1413">
            <v>0</v>
          </cell>
          <cell r="IV1413">
            <v>0</v>
          </cell>
          <cell r="IW1413">
            <v>0</v>
          </cell>
          <cell r="IX1413">
            <v>0</v>
          </cell>
          <cell r="IY1413">
            <v>0</v>
          </cell>
          <cell r="IZ1413">
            <v>0</v>
          </cell>
          <cell r="JA1413">
            <v>0</v>
          </cell>
          <cell r="JB1413">
            <v>0</v>
          </cell>
          <cell r="JC1413">
            <v>0</v>
          </cell>
          <cell r="JD1413">
            <v>0</v>
          </cell>
          <cell r="JE1413">
            <v>1315.9128450199496</v>
          </cell>
          <cell r="JF1413">
            <v>0</v>
          </cell>
          <cell r="JG1413">
            <v>-116.29691304999869</v>
          </cell>
          <cell r="JH1413">
            <v>-403.67508387000998</v>
          </cell>
          <cell r="JI1413">
            <v>468.09560018999036</v>
          </cell>
          <cell r="JJ1413">
            <v>1280.5066956600349</v>
          </cell>
          <cell r="JK1413">
            <v>961.34577621996868</v>
          </cell>
          <cell r="JL1413">
            <v>-707.15715550997993</v>
          </cell>
          <cell r="JM1413">
            <v>-175.4205201700388</v>
          </cell>
          <cell r="JN1413">
            <v>453.77223094002693</v>
          </cell>
          <cell r="JO1413">
            <v>131.7185174000042</v>
          </cell>
          <cell r="JP1413">
            <v>-576.97630278997531</v>
          </cell>
          <cell r="JQ1413">
            <v>0</v>
          </cell>
        </row>
        <row r="1414">
          <cell r="D1414" t="str">
            <v>PV_.PX.DJW._.PTC.Utility_Scale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  <cell r="EJ1414">
            <v>0</v>
          </cell>
          <cell r="EK1414">
            <v>0</v>
          </cell>
          <cell r="EL1414">
            <v>0</v>
          </cell>
          <cell r="EM1414">
            <v>0</v>
          </cell>
          <cell r="EN1414">
            <v>0</v>
          </cell>
          <cell r="EO1414">
            <v>0</v>
          </cell>
          <cell r="EP1414">
            <v>0</v>
          </cell>
          <cell r="EQ1414">
            <v>0</v>
          </cell>
          <cell r="ER1414">
            <v>0</v>
          </cell>
          <cell r="ES1414">
            <v>0</v>
          </cell>
          <cell r="ET1414">
            <v>0</v>
          </cell>
          <cell r="EU1414">
            <v>0</v>
          </cell>
          <cell r="EV1414">
            <v>0</v>
          </cell>
          <cell r="EW1414">
            <v>0</v>
          </cell>
          <cell r="EX1414">
            <v>0</v>
          </cell>
          <cell r="EY1414">
            <v>0</v>
          </cell>
          <cell r="EZ1414">
            <v>0</v>
          </cell>
          <cell r="FA1414">
            <v>0</v>
          </cell>
          <cell r="FB1414">
            <v>0</v>
          </cell>
          <cell r="FC1414">
            <v>0</v>
          </cell>
          <cell r="FD1414">
            <v>0</v>
          </cell>
          <cell r="FE1414">
            <v>0</v>
          </cell>
          <cell r="FF1414">
            <v>0</v>
          </cell>
          <cell r="FG1414">
            <v>0</v>
          </cell>
          <cell r="FH1414">
            <v>0</v>
          </cell>
          <cell r="FI1414">
            <v>0</v>
          </cell>
          <cell r="FJ1414">
            <v>0</v>
          </cell>
          <cell r="FK1414">
            <v>0</v>
          </cell>
          <cell r="FL1414">
            <v>0</v>
          </cell>
          <cell r="FM1414">
            <v>0</v>
          </cell>
          <cell r="FN1414">
            <v>0</v>
          </cell>
          <cell r="FO1414">
            <v>0</v>
          </cell>
          <cell r="FP1414">
            <v>0</v>
          </cell>
          <cell r="FQ1414">
            <v>0</v>
          </cell>
          <cell r="FR1414">
            <v>0</v>
          </cell>
          <cell r="FS1414">
            <v>0</v>
          </cell>
          <cell r="FT1414">
            <v>0</v>
          </cell>
          <cell r="FU1414">
            <v>0</v>
          </cell>
          <cell r="FV1414">
            <v>0</v>
          </cell>
          <cell r="FW1414">
            <v>0</v>
          </cell>
          <cell r="FX1414">
            <v>0</v>
          </cell>
          <cell r="FY1414">
            <v>0</v>
          </cell>
          <cell r="FZ1414">
            <v>0</v>
          </cell>
          <cell r="GA1414">
            <v>0</v>
          </cell>
          <cell r="GB1414">
            <v>0</v>
          </cell>
          <cell r="GC1414">
            <v>0</v>
          </cell>
          <cell r="GD1414">
            <v>0</v>
          </cell>
          <cell r="GE1414">
            <v>0</v>
          </cell>
          <cell r="GF1414">
            <v>0</v>
          </cell>
          <cell r="GG1414">
            <v>0</v>
          </cell>
          <cell r="GH1414">
            <v>0</v>
          </cell>
          <cell r="GI1414">
            <v>0</v>
          </cell>
          <cell r="GJ1414">
            <v>0</v>
          </cell>
          <cell r="GK1414">
            <v>0</v>
          </cell>
          <cell r="GL1414">
            <v>0</v>
          </cell>
          <cell r="GM1414">
            <v>0</v>
          </cell>
          <cell r="GN1414">
            <v>0</v>
          </cell>
          <cell r="GO1414">
            <v>0</v>
          </cell>
          <cell r="GP1414">
            <v>0</v>
          </cell>
          <cell r="GQ1414">
            <v>0</v>
          </cell>
          <cell r="GR1414">
            <v>0</v>
          </cell>
          <cell r="GS1414">
            <v>0</v>
          </cell>
          <cell r="GT1414">
            <v>0</v>
          </cell>
          <cell r="GU1414">
            <v>0</v>
          </cell>
          <cell r="GV1414">
            <v>0</v>
          </cell>
          <cell r="GW1414">
            <v>0</v>
          </cell>
          <cell r="GX1414">
            <v>0</v>
          </cell>
          <cell r="GY1414">
            <v>0</v>
          </cell>
          <cell r="GZ1414">
            <v>0</v>
          </cell>
          <cell r="HA1414">
            <v>0</v>
          </cell>
          <cell r="HB1414">
            <v>0</v>
          </cell>
          <cell r="HC1414">
            <v>0</v>
          </cell>
          <cell r="HD1414">
            <v>0</v>
          </cell>
          <cell r="HE1414">
            <v>0</v>
          </cell>
          <cell r="HF1414">
            <v>0</v>
          </cell>
          <cell r="HG1414">
            <v>0</v>
          </cell>
          <cell r="HH1414">
            <v>0</v>
          </cell>
          <cell r="HI1414">
            <v>0</v>
          </cell>
          <cell r="HJ1414">
            <v>0</v>
          </cell>
          <cell r="HK1414">
            <v>0</v>
          </cell>
          <cell r="HL1414">
            <v>0</v>
          </cell>
          <cell r="HM1414">
            <v>0</v>
          </cell>
          <cell r="HN1414">
            <v>0</v>
          </cell>
          <cell r="HO1414">
            <v>0</v>
          </cell>
          <cell r="HP1414">
            <v>0</v>
          </cell>
          <cell r="HQ1414">
            <v>0</v>
          </cell>
          <cell r="HR1414">
            <v>0</v>
          </cell>
          <cell r="HS1414">
            <v>0</v>
          </cell>
          <cell r="HT1414">
            <v>0</v>
          </cell>
          <cell r="HU1414">
            <v>0</v>
          </cell>
          <cell r="HV1414">
            <v>0</v>
          </cell>
          <cell r="HW1414">
            <v>0</v>
          </cell>
          <cell r="HX1414">
            <v>0</v>
          </cell>
          <cell r="HY1414">
            <v>0</v>
          </cell>
          <cell r="HZ1414">
            <v>0</v>
          </cell>
          <cell r="IA1414">
            <v>0</v>
          </cell>
          <cell r="IB1414">
            <v>0</v>
          </cell>
          <cell r="IC1414">
            <v>0</v>
          </cell>
          <cell r="ID1414">
            <v>0</v>
          </cell>
          <cell r="IE1414">
            <v>0</v>
          </cell>
          <cell r="IF1414">
            <v>0</v>
          </cell>
          <cell r="IG1414">
            <v>0</v>
          </cell>
          <cell r="IH1414">
            <v>0</v>
          </cell>
          <cell r="II1414">
            <v>0</v>
          </cell>
          <cell r="IJ1414">
            <v>0</v>
          </cell>
          <cell r="IK1414">
            <v>0</v>
          </cell>
          <cell r="IL1414">
            <v>0</v>
          </cell>
          <cell r="IM1414">
            <v>0</v>
          </cell>
          <cell r="IN1414">
            <v>0</v>
          </cell>
          <cell r="IO1414">
            <v>0</v>
          </cell>
          <cell r="IP1414">
            <v>0</v>
          </cell>
          <cell r="IQ1414">
            <v>0</v>
          </cell>
          <cell r="IR1414">
            <v>0</v>
          </cell>
          <cell r="IS1414">
            <v>0</v>
          </cell>
          <cell r="IT1414">
            <v>0</v>
          </cell>
          <cell r="IU1414">
            <v>0</v>
          </cell>
          <cell r="IV1414">
            <v>0</v>
          </cell>
          <cell r="IW1414">
            <v>0</v>
          </cell>
          <cell r="IX1414">
            <v>0</v>
          </cell>
          <cell r="IY1414">
            <v>0</v>
          </cell>
          <cell r="IZ1414">
            <v>0</v>
          </cell>
          <cell r="JA1414">
            <v>0</v>
          </cell>
          <cell r="JB1414">
            <v>0</v>
          </cell>
          <cell r="JC1414">
            <v>0</v>
          </cell>
          <cell r="JD1414">
            <v>0</v>
          </cell>
          <cell r="JE1414">
            <v>0</v>
          </cell>
          <cell r="JF1414">
            <v>0</v>
          </cell>
          <cell r="JG1414">
            <v>0</v>
          </cell>
          <cell r="JH1414">
            <v>0</v>
          </cell>
          <cell r="JI1414">
            <v>0</v>
          </cell>
          <cell r="JJ1414">
            <v>0</v>
          </cell>
          <cell r="JK1414">
            <v>0</v>
          </cell>
          <cell r="JL1414">
            <v>0</v>
          </cell>
          <cell r="JM1414">
            <v>0</v>
          </cell>
          <cell r="JN1414">
            <v>0</v>
          </cell>
          <cell r="JO1414">
            <v>0</v>
          </cell>
          <cell r="JP1414">
            <v>0</v>
          </cell>
          <cell r="JQ1414">
            <v>0</v>
          </cell>
        </row>
        <row r="1415">
          <cell r="D1415" t="str">
            <v>PV_.PX.HTG._.PTC.Utility_Scale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  <cell r="EJ1415">
            <v>0</v>
          </cell>
          <cell r="EK1415">
            <v>0</v>
          </cell>
          <cell r="EL1415">
            <v>0</v>
          </cell>
          <cell r="EM1415">
            <v>0</v>
          </cell>
          <cell r="EN1415">
            <v>0</v>
          </cell>
          <cell r="EO1415">
            <v>0</v>
          </cell>
          <cell r="EP1415">
            <v>0</v>
          </cell>
          <cell r="EQ1415">
            <v>0</v>
          </cell>
          <cell r="ER1415">
            <v>0</v>
          </cell>
          <cell r="ES1415">
            <v>0</v>
          </cell>
          <cell r="ET1415">
            <v>0</v>
          </cell>
          <cell r="EU1415">
            <v>0</v>
          </cell>
          <cell r="EV1415">
            <v>0</v>
          </cell>
          <cell r="EW1415">
            <v>0</v>
          </cell>
          <cell r="EX1415">
            <v>0</v>
          </cell>
          <cell r="EY1415">
            <v>0</v>
          </cell>
          <cell r="EZ1415">
            <v>0</v>
          </cell>
          <cell r="FA1415">
            <v>0</v>
          </cell>
          <cell r="FB1415">
            <v>0</v>
          </cell>
          <cell r="FC1415">
            <v>0</v>
          </cell>
          <cell r="FD1415">
            <v>0</v>
          </cell>
          <cell r="FE1415">
            <v>0</v>
          </cell>
          <cell r="FF1415">
            <v>0</v>
          </cell>
          <cell r="FG1415">
            <v>0</v>
          </cell>
          <cell r="FH1415">
            <v>0</v>
          </cell>
          <cell r="FI1415">
            <v>0</v>
          </cell>
          <cell r="FJ1415">
            <v>0</v>
          </cell>
          <cell r="FK1415">
            <v>0</v>
          </cell>
          <cell r="FL1415">
            <v>0</v>
          </cell>
          <cell r="FM1415">
            <v>0</v>
          </cell>
          <cell r="FN1415">
            <v>0</v>
          </cell>
          <cell r="FO1415">
            <v>0</v>
          </cell>
          <cell r="FP1415">
            <v>0</v>
          </cell>
          <cell r="FQ1415">
            <v>0</v>
          </cell>
          <cell r="FR1415">
            <v>0</v>
          </cell>
          <cell r="FS1415">
            <v>0</v>
          </cell>
          <cell r="FT1415">
            <v>0</v>
          </cell>
          <cell r="FU1415">
            <v>0</v>
          </cell>
          <cell r="FV1415">
            <v>0</v>
          </cell>
          <cell r="FW1415">
            <v>0</v>
          </cell>
          <cell r="FX1415">
            <v>0</v>
          </cell>
          <cell r="FY1415">
            <v>0</v>
          </cell>
          <cell r="FZ1415">
            <v>0</v>
          </cell>
          <cell r="GA1415">
            <v>0</v>
          </cell>
          <cell r="GB1415">
            <v>0</v>
          </cell>
          <cell r="GC1415">
            <v>0</v>
          </cell>
          <cell r="GD1415">
            <v>0</v>
          </cell>
          <cell r="GE1415">
            <v>0</v>
          </cell>
          <cell r="GF1415">
            <v>0</v>
          </cell>
          <cell r="GG1415">
            <v>0</v>
          </cell>
          <cell r="GH1415">
            <v>0</v>
          </cell>
          <cell r="GI1415">
            <v>0</v>
          </cell>
          <cell r="GJ1415">
            <v>0</v>
          </cell>
          <cell r="GK1415">
            <v>0</v>
          </cell>
          <cell r="GL1415">
            <v>0</v>
          </cell>
          <cell r="GM1415">
            <v>0</v>
          </cell>
          <cell r="GN1415">
            <v>0</v>
          </cell>
          <cell r="GO1415">
            <v>0</v>
          </cell>
          <cell r="GP1415">
            <v>0</v>
          </cell>
          <cell r="GQ1415">
            <v>0</v>
          </cell>
          <cell r="GR1415">
            <v>0</v>
          </cell>
          <cell r="GS1415">
            <v>0</v>
          </cell>
          <cell r="GT1415">
            <v>0</v>
          </cell>
          <cell r="GU1415">
            <v>0</v>
          </cell>
          <cell r="GV1415">
            <v>0</v>
          </cell>
          <cell r="GW1415">
            <v>0</v>
          </cell>
          <cell r="GX1415">
            <v>0</v>
          </cell>
          <cell r="GY1415">
            <v>0</v>
          </cell>
          <cell r="GZ1415">
            <v>0</v>
          </cell>
          <cell r="HA1415">
            <v>0</v>
          </cell>
          <cell r="HB1415">
            <v>0</v>
          </cell>
          <cell r="HC1415">
            <v>0</v>
          </cell>
          <cell r="HD1415">
            <v>0</v>
          </cell>
          <cell r="HE1415">
            <v>0</v>
          </cell>
          <cell r="HF1415">
            <v>0</v>
          </cell>
          <cell r="HG1415">
            <v>0</v>
          </cell>
          <cell r="HH1415">
            <v>0</v>
          </cell>
          <cell r="HI1415">
            <v>0</v>
          </cell>
          <cell r="HJ1415">
            <v>0</v>
          </cell>
          <cell r="HK1415">
            <v>0</v>
          </cell>
          <cell r="HL1415">
            <v>0</v>
          </cell>
          <cell r="HM1415">
            <v>0</v>
          </cell>
          <cell r="HN1415">
            <v>0</v>
          </cell>
          <cell r="HO1415">
            <v>0</v>
          </cell>
          <cell r="HP1415">
            <v>0</v>
          </cell>
          <cell r="HQ1415">
            <v>0</v>
          </cell>
          <cell r="HR1415">
            <v>0</v>
          </cell>
          <cell r="HS1415">
            <v>0</v>
          </cell>
          <cell r="HT1415">
            <v>0</v>
          </cell>
          <cell r="HU1415">
            <v>0</v>
          </cell>
          <cell r="HV1415">
            <v>0</v>
          </cell>
          <cell r="HW1415">
            <v>0</v>
          </cell>
          <cell r="HX1415">
            <v>0</v>
          </cell>
          <cell r="HY1415">
            <v>0</v>
          </cell>
          <cell r="HZ1415">
            <v>0</v>
          </cell>
          <cell r="IA1415">
            <v>0</v>
          </cell>
          <cell r="IB1415">
            <v>0</v>
          </cell>
          <cell r="IC1415">
            <v>0</v>
          </cell>
          <cell r="ID1415">
            <v>0</v>
          </cell>
          <cell r="IE1415">
            <v>0</v>
          </cell>
          <cell r="IF1415">
            <v>0</v>
          </cell>
          <cell r="IG1415">
            <v>0</v>
          </cell>
          <cell r="IH1415">
            <v>0</v>
          </cell>
          <cell r="II1415">
            <v>0</v>
          </cell>
          <cell r="IJ1415">
            <v>0</v>
          </cell>
          <cell r="IK1415">
            <v>0</v>
          </cell>
          <cell r="IL1415">
            <v>0</v>
          </cell>
          <cell r="IM1415">
            <v>0</v>
          </cell>
          <cell r="IN1415">
            <v>0</v>
          </cell>
          <cell r="IO1415">
            <v>0</v>
          </cell>
          <cell r="IP1415">
            <v>0</v>
          </cell>
          <cell r="IQ1415">
            <v>0</v>
          </cell>
          <cell r="IR1415">
            <v>0</v>
          </cell>
          <cell r="IS1415">
            <v>0</v>
          </cell>
          <cell r="IT1415">
            <v>0</v>
          </cell>
          <cell r="IU1415">
            <v>0</v>
          </cell>
          <cell r="IV1415">
            <v>0</v>
          </cell>
          <cell r="IW1415">
            <v>0</v>
          </cell>
          <cell r="IX1415">
            <v>0</v>
          </cell>
          <cell r="IY1415">
            <v>0</v>
          </cell>
          <cell r="IZ1415">
            <v>0</v>
          </cell>
          <cell r="JA1415">
            <v>0</v>
          </cell>
          <cell r="JB1415">
            <v>0</v>
          </cell>
          <cell r="JC1415">
            <v>0</v>
          </cell>
          <cell r="JD1415">
            <v>0</v>
          </cell>
          <cell r="JE1415">
            <v>0</v>
          </cell>
          <cell r="JF1415">
            <v>0</v>
          </cell>
          <cell r="JG1415">
            <v>0</v>
          </cell>
          <cell r="JH1415">
            <v>0</v>
          </cell>
          <cell r="JI1415">
            <v>0</v>
          </cell>
          <cell r="JJ1415">
            <v>0</v>
          </cell>
          <cell r="JK1415">
            <v>0</v>
          </cell>
          <cell r="JL1415">
            <v>0</v>
          </cell>
          <cell r="JM1415">
            <v>0</v>
          </cell>
          <cell r="JN1415">
            <v>0</v>
          </cell>
          <cell r="JO1415">
            <v>0</v>
          </cell>
          <cell r="JP1415">
            <v>0</v>
          </cell>
          <cell r="JQ1415">
            <v>0</v>
          </cell>
        </row>
        <row r="1416">
          <cell r="D1416" t="str">
            <v>PV_.PX.NTN._.PTC.Utility_Scale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-205544.47243115</v>
          </cell>
          <cell r="CF1416">
            <v>-7845.7634831900014</v>
          </cell>
          <cell r="CG1416">
            <v>-12261.92399451</v>
          </cell>
          <cell r="CH1416">
            <v>-14650.868253770001</v>
          </cell>
          <cell r="CI1416">
            <v>-19049.034865789996</v>
          </cell>
          <cell r="CJ1416">
            <v>-22346.000324609995</v>
          </cell>
          <cell r="CK1416">
            <v>-27074.982966570002</v>
          </cell>
          <cell r="CL1416">
            <v>-26507.169968519996</v>
          </cell>
          <cell r="CM1416">
            <v>-22909.166594720002</v>
          </cell>
          <cell r="CN1416">
            <v>-19558.698861570007</v>
          </cell>
          <cell r="CO1416">
            <v>-14550.973959320003</v>
          </cell>
          <cell r="CP1416">
            <v>-11649.271078700003</v>
          </cell>
          <cell r="CQ1416">
            <v>-7140.6180798799996</v>
          </cell>
          <cell r="CR1416">
            <v>-205500.57228978004</v>
          </cell>
          <cell r="CS1416">
            <v>-7742.541305730002</v>
          </cell>
          <cell r="CT1416">
            <v>-13221.966197260001</v>
          </cell>
          <cell r="CU1416">
            <v>-14734.032073810004</v>
          </cell>
          <cell r="CV1416">
            <v>-18968.558477049999</v>
          </cell>
          <cell r="CW1416">
            <v>-23033.63834266</v>
          </cell>
          <cell r="CX1416">
            <v>-27121.782101450008</v>
          </cell>
          <cell r="CY1416">
            <v>-25615.41558864</v>
          </cell>
          <cell r="CZ1416">
            <v>-23032.358064470005</v>
          </cell>
          <cell r="DA1416">
            <v>-19419.436611830002</v>
          </cell>
          <cell r="DB1416">
            <v>-14591.377125429997</v>
          </cell>
          <cell r="DC1416">
            <v>-11026.276705950002</v>
          </cell>
          <cell r="DD1416">
            <v>-6993.1896955000002</v>
          </cell>
          <cell r="DE1416">
            <v>-205366.41041246997</v>
          </cell>
          <cell r="DF1416">
            <v>-7834.5627736100005</v>
          </cell>
          <cell r="DG1416">
            <v>-12771.62116311</v>
          </cell>
          <cell r="DH1416">
            <v>-15152.937961240004</v>
          </cell>
          <cell r="DI1416">
            <v>-18548.919560479997</v>
          </cell>
          <cell r="DJ1416">
            <v>-23693.135956809994</v>
          </cell>
          <cell r="DK1416">
            <v>-27209.816930109999</v>
          </cell>
          <cell r="DL1416">
            <v>-25578.023489069994</v>
          </cell>
          <cell r="DM1416">
            <v>-22929.973700280007</v>
          </cell>
          <cell r="DN1416">
            <v>-19006.000676720003</v>
          </cell>
          <cell r="DO1416">
            <v>-14670.59272348</v>
          </cell>
          <cell r="DP1416">
            <v>-10770.545073380003</v>
          </cell>
          <cell r="DQ1416">
            <v>-7200.2804041799991</v>
          </cell>
          <cell r="DR1416">
            <v>-205598.08775172994</v>
          </cell>
          <cell r="DS1416">
            <v>-7950.5565624400024</v>
          </cell>
          <cell r="DT1416">
            <v>-12843.241133119995</v>
          </cell>
          <cell r="DU1416">
            <v>-15515.850349850001</v>
          </cell>
          <cell r="DV1416">
            <v>-18651.78664667</v>
          </cell>
          <cell r="DW1416">
            <v>-23859.905283979999</v>
          </cell>
          <cell r="DX1416">
            <v>-27059.332254960009</v>
          </cell>
          <cell r="DY1416">
            <v>-25261.794613099988</v>
          </cell>
          <cell r="DZ1416">
            <v>-23277.045168240005</v>
          </cell>
          <cell r="EA1416">
            <v>-18505.735986399999</v>
          </cell>
          <cell r="EB1416">
            <v>-14853.14391219</v>
          </cell>
          <cell r="EC1416">
            <v>-10656.204541520001</v>
          </cell>
          <cell r="ED1416">
            <v>-7163.4912992599966</v>
          </cell>
          <cell r="EE1416">
            <v>-205366.38946368999</v>
          </cell>
          <cell r="EF1416">
            <v>-7773.8402230000029</v>
          </cell>
          <cell r="EG1416">
            <v>-12971.192526439998</v>
          </cell>
          <cell r="EH1416">
            <v>-15752.537790830002</v>
          </cell>
          <cell r="EI1416">
            <v>-19025.7894332</v>
          </cell>
          <cell r="EJ1416">
            <v>-23783.136839099992</v>
          </cell>
          <cell r="EK1416">
            <v>-27183.877655060009</v>
          </cell>
          <cell r="EL1416">
            <v>-25206.112225409997</v>
          </cell>
          <cell r="EM1416">
            <v>-22997.984774050004</v>
          </cell>
          <cell r="EN1416">
            <v>-18593.998534840008</v>
          </cell>
          <cell r="EO1416">
            <v>-14507.2635833</v>
          </cell>
          <cell r="EP1416">
            <v>-10511.127797870002</v>
          </cell>
          <cell r="EQ1416">
            <v>-7059.5280805899984</v>
          </cell>
          <cell r="ER1416">
            <v>-205269.36599045005</v>
          </cell>
          <cell r="ES1416">
            <v>-7883.6698898700006</v>
          </cell>
          <cell r="ET1416">
            <v>-12976.746863140001</v>
          </cell>
          <cell r="EU1416">
            <v>-16709.960020370003</v>
          </cell>
          <cell r="EV1416">
            <v>-19252.986155060004</v>
          </cell>
          <cell r="EW1416">
            <v>-24070.858176330003</v>
          </cell>
          <cell r="EX1416">
            <v>-26668.405611600007</v>
          </cell>
          <cell r="EY1416">
            <v>-25431.409018390001</v>
          </cell>
          <cell r="EZ1416">
            <v>-23025.04039048</v>
          </cell>
          <cell r="FA1416">
            <v>-18273.990657100003</v>
          </cell>
          <cell r="FB1416">
            <v>-14177.9253998</v>
          </cell>
          <cell r="FC1416">
            <v>-9894.1820286700004</v>
          </cell>
          <cell r="FD1416">
            <v>-6904.1917796399994</v>
          </cell>
          <cell r="FE1416">
            <v>-205500.57228999992</v>
          </cell>
          <cell r="FF1416">
            <v>-7742.5413057500009</v>
          </cell>
          <cell r="FG1416">
            <v>-12596.799226319999</v>
          </cell>
          <cell r="FH1416">
            <v>-14651.865380700001</v>
          </cell>
          <cell r="FI1416">
            <v>-19109.971590529996</v>
          </cell>
          <cell r="FJ1416">
            <v>-22709.413121399994</v>
          </cell>
          <cell r="FK1416">
            <v>-27052.294280639988</v>
          </cell>
          <cell r="FL1416">
            <v>-25946.526380769996</v>
          </cell>
          <cell r="FM1416">
            <v>-22836.909914430005</v>
          </cell>
          <cell r="FN1416">
            <v>-19881.285337329999</v>
          </cell>
          <cell r="FO1416">
            <v>-14492.210910410004</v>
          </cell>
          <cell r="FP1416">
            <v>-11233.401531479998</v>
          </cell>
          <cell r="FQ1416">
            <v>-7247.3533102400006</v>
          </cell>
          <cell r="FR1416">
            <v>-205332.07731506997</v>
          </cell>
          <cell r="FS1416">
            <v>-7664.2474772500009</v>
          </cell>
          <cell r="FT1416">
            <v>-12954.205443949999</v>
          </cell>
          <cell r="FU1416">
            <v>-14734.032073780005</v>
          </cell>
          <cell r="FV1416">
            <v>-18968.558477069997</v>
          </cell>
          <cell r="FW1416">
            <v>-23033.638342669998</v>
          </cell>
          <cell r="FX1416">
            <v>-27121.782101479992</v>
          </cell>
          <cell r="FY1416">
            <v>-25615.415588659998</v>
          </cell>
          <cell r="FZ1416">
            <v>-23032.358064500004</v>
          </cell>
          <cell r="GA1416">
            <v>-19419.436611910001</v>
          </cell>
          <cell r="GB1416">
            <v>-14591.377125460007</v>
          </cell>
          <cell r="GC1416">
            <v>-11026.276705960001</v>
          </cell>
          <cell r="GD1416">
            <v>-7170.7493023800016</v>
          </cell>
          <cell r="GE1416">
            <v>-205366.41041268999</v>
          </cell>
          <cell r="GF1416">
            <v>-7834.5627736300012</v>
          </cell>
          <cell r="GG1416">
            <v>-12771.621163089998</v>
          </cell>
          <cell r="GH1416">
            <v>-15152.937961200005</v>
          </cell>
          <cell r="GI1416">
            <v>-18548.919560499999</v>
          </cell>
          <cell r="GJ1416">
            <v>-23693.135956819991</v>
          </cell>
          <cell r="GK1416">
            <v>-27209.816930150002</v>
          </cell>
          <cell r="GL1416">
            <v>-25578.023489080006</v>
          </cell>
          <cell r="GM1416">
            <v>-22929.973700320006</v>
          </cell>
          <cell r="GN1416">
            <v>-19006.000676790005</v>
          </cell>
          <cell r="GO1416">
            <v>-14670.592723510003</v>
          </cell>
          <cell r="GP1416">
            <v>-10770.545073390002</v>
          </cell>
          <cell r="GQ1416">
            <v>-7200.2804042100015</v>
          </cell>
          <cell r="GR1416">
            <v>-205598.08775196003</v>
          </cell>
          <cell r="GS1416">
            <v>-7950.5565624700012</v>
          </cell>
          <cell r="GT1416">
            <v>-13140.55171752</v>
          </cell>
          <cell r="GU1416">
            <v>-15752.537790830002</v>
          </cell>
          <cell r="GV1416">
            <v>-19025.789433189999</v>
          </cell>
          <cell r="GW1416">
            <v>-23783.136839129987</v>
          </cell>
          <cell r="GX1416">
            <v>-27183.877655100001</v>
          </cell>
          <cell r="GY1416">
            <v>-25206.112225419998</v>
          </cell>
          <cell r="GZ1416">
            <v>-22997.98477409</v>
          </cell>
          <cell r="HA1416">
            <v>-18593.998534890005</v>
          </cell>
          <cell r="HB1416">
            <v>-14507.263583339998</v>
          </cell>
          <cell r="HC1416">
            <v>-10511.127797879999</v>
          </cell>
          <cell r="HD1416">
            <v>-6945.1508381000003</v>
          </cell>
          <cell r="HE1416">
            <v>0</v>
          </cell>
          <cell r="HF1416">
            <v>0</v>
          </cell>
          <cell r="HG1416">
            <v>0</v>
          </cell>
          <cell r="HH1416">
            <v>0</v>
          </cell>
          <cell r="HI1416">
            <v>0</v>
          </cell>
          <cell r="HJ1416">
            <v>0</v>
          </cell>
          <cell r="HK1416">
            <v>0</v>
          </cell>
          <cell r="HL1416">
            <v>0</v>
          </cell>
          <cell r="HM1416">
            <v>0</v>
          </cell>
          <cell r="HN1416">
            <v>0</v>
          </cell>
          <cell r="HO1416">
            <v>0</v>
          </cell>
          <cell r="HP1416">
            <v>0</v>
          </cell>
          <cell r="HQ1416">
            <v>0</v>
          </cell>
          <cell r="HR1416">
            <v>0</v>
          </cell>
          <cell r="HS1416">
            <v>0</v>
          </cell>
          <cell r="HT1416">
            <v>0</v>
          </cell>
          <cell r="HU1416">
            <v>0</v>
          </cell>
          <cell r="HV1416">
            <v>0</v>
          </cell>
          <cell r="HW1416">
            <v>0</v>
          </cell>
          <cell r="HX1416">
            <v>0</v>
          </cell>
          <cell r="HY1416">
            <v>0</v>
          </cell>
          <cell r="HZ1416">
            <v>0</v>
          </cell>
          <cell r="IA1416">
            <v>0</v>
          </cell>
          <cell r="IB1416">
            <v>0</v>
          </cell>
          <cell r="IC1416">
            <v>0</v>
          </cell>
          <cell r="ID1416">
            <v>0</v>
          </cell>
          <cell r="IE1416">
            <v>0</v>
          </cell>
          <cell r="IF1416">
            <v>0</v>
          </cell>
          <cell r="IG1416">
            <v>0</v>
          </cell>
          <cell r="IH1416">
            <v>0</v>
          </cell>
          <cell r="II1416">
            <v>0</v>
          </cell>
          <cell r="IJ1416">
            <v>0</v>
          </cell>
          <cell r="IK1416">
            <v>0</v>
          </cell>
          <cell r="IL1416">
            <v>0</v>
          </cell>
          <cell r="IM1416">
            <v>0</v>
          </cell>
          <cell r="IN1416">
            <v>0</v>
          </cell>
          <cell r="IO1416">
            <v>0</v>
          </cell>
          <cell r="IP1416">
            <v>0</v>
          </cell>
          <cell r="IQ1416">
            <v>0</v>
          </cell>
          <cell r="IR1416">
            <v>0</v>
          </cell>
          <cell r="IS1416">
            <v>0</v>
          </cell>
          <cell r="IT1416">
            <v>0</v>
          </cell>
          <cell r="IU1416">
            <v>0</v>
          </cell>
          <cell r="IV1416">
            <v>0</v>
          </cell>
          <cell r="IW1416">
            <v>0</v>
          </cell>
          <cell r="IX1416">
            <v>0</v>
          </cell>
          <cell r="IY1416">
            <v>0</v>
          </cell>
          <cell r="IZ1416">
            <v>0</v>
          </cell>
          <cell r="JA1416">
            <v>0</v>
          </cell>
          <cell r="JB1416">
            <v>0</v>
          </cell>
          <cell r="JC1416">
            <v>0</v>
          </cell>
          <cell r="JD1416">
            <v>0</v>
          </cell>
          <cell r="JE1416">
            <v>0</v>
          </cell>
          <cell r="JF1416">
            <v>0</v>
          </cell>
          <cell r="JG1416">
            <v>0</v>
          </cell>
          <cell r="JH1416">
            <v>0</v>
          </cell>
          <cell r="JI1416">
            <v>0</v>
          </cell>
          <cell r="JJ1416">
            <v>0</v>
          </cell>
          <cell r="JK1416">
            <v>0</v>
          </cell>
          <cell r="JL1416">
            <v>0</v>
          </cell>
          <cell r="JM1416">
            <v>0</v>
          </cell>
          <cell r="JN1416">
            <v>0</v>
          </cell>
          <cell r="JO1416">
            <v>0</v>
          </cell>
          <cell r="JP1416">
            <v>0</v>
          </cell>
          <cell r="JQ1416">
            <v>0</v>
          </cell>
        </row>
        <row r="1417">
          <cell r="D1417" t="str">
            <v>PV_.PX.NUT._.PTC.Small_Scale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-2.263484000002336E-2</v>
          </cell>
          <cell r="AF1417">
            <v>0</v>
          </cell>
          <cell r="AG1417">
            <v>-2.2634839999998491E-2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-5.0000000000011369E-2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-4.9999999999997158E-2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-5.0000000000011369E-2</v>
          </cell>
          <cell r="BF1417">
            <v>0</v>
          </cell>
          <cell r="BG1417">
            <v>0</v>
          </cell>
          <cell r="BH1417">
            <v>0</v>
          </cell>
          <cell r="BI1417">
            <v>-5.0000000000000711E-2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-0.19999988999995821</v>
          </cell>
          <cell r="BS1417">
            <v>0</v>
          </cell>
          <cell r="BT1417">
            <v>0</v>
          </cell>
          <cell r="BU1417">
            <v>-9.9999889999995872E-2</v>
          </cell>
          <cell r="BV1417">
            <v>-4.9999999999993605E-2</v>
          </cell>
          <cell r="BW1417">
            <v>-5.0000000000000711E-2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0.24567921000004844</v>
          </cell>
          <cell r="CS1417">
            <v>0</v>
          </cell>
          <cell r="CT1417">
            <v>0</v>
          </cell>
          <cell r="CU1417">
            <v>0</v>
          </cell>
          <cell r="CV1417">
            <v>0.24567921000000226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-0.11176220999993802</v>
          </cell>
          <cell r="DF1417">
            <v>0</v>
          </cell>
          <cell r="DG1417">
            <v>0</v>
          </cell>
          <cell r="DH1417">
            <v>-9.99998999999967E-2</v>
          </cell>
          <cell r="DI1417">
            <v>-9.9999749999994947E-2</v>
          </cell>
          <cell r="DJ1417">
            <v>8.8237440000000333E-2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-0.12526657999995905</v>
          </cell>
          <cell r="DS1417">
            <v>0</v>
          </cell>
          <cell r="DT1417">
            <v>0</v>
          </cell>
          <cell r="DU1417">
            <v>4.9999929999998471E-2</v>
          </cell>
          <cell r="DV1417">
            <v>-0.17526651000000371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  <cell r="EJ1417">
            <v>0</v>
          </cell>
          <cell r="EK1417">
            <v>0</v>
          </cell>
          <cell r="EL1417">
            <v>0</v>
          </cell>
          <cell r="EM1417">
            <v>0</v>
          </cell>
          <cell r="EN1417">
            <v>0</v>
          </cell>
          <cell r="EO1417">
            <v>0</v>
          </cell>
          <cell r="EP1417">
            <v>0</v>
          </cell>
          <cell r="EQ1417">
            <v>0</v>
          </cell>
          <cell r="ER1417">
            <v>0</v>
          </cell>
          <cell r="ES1417">
            <v>0</v>
          </cell>
          <cell r="ET1417">
            <v>0</v>
          </cell>
          <cell r="EU1417">
            <v>0</v>
          </cell>
          <cell r="EV1417">
            <v>0</v>
          </cell>
          <cell r="EW1417">
            <v>0</v>
          </cell>
          <cell r="EX1417">
            <v>0</v>
          </cell>
          <cell r="EY1417">
            <v>0</v>
          </cell>
          <cell r="EZ1417">
            <v>0</v>
          </cell>
          <cell r="FA1417">
            <v>0</v>
          </cell>
          <cell r="FB1417">
            <v>0</v>
          </cell>
          <cell r="FC1417">
            <v>0</v>
          </cell>
          <cell r="FD1417">
            <v>0</v>
          </cell>
          <cell r="FE1417">
            <v>0</v>
          </cell>
          <cell r="FF1417">
            <v>0</v>
          </cell>
          <cell r="FG1417">
            <v>0</v>
          </cell>
          <cell r="FH1417">
            <v>0</v>
          </cell>
          <cell r="FI1417">
            <v>0</v>
          </cell>
          <cell r="FJ1417">
            <v>0</v>
          </cell>
          <cell r="FK1417">
            <v>0</v>
          </cell>
          <cell r="FL1417">
            <v>0</v>
          </cell>
          <cell r="FM1417">
            <v>0</v>
          </cell>
          <cell r="FN1417">
            <v>0</v>
          </cell>
          <cell r="FO1417">
            <v>0</v>
          </cell>
          <cell r="FP1417">
            <v>0</v>
          </cell>
          <cell r="FQ1417">
            <v>0</v>
          </cell>
          <cell r="FR1417">
            <v>0</v>
          </cell>
          <cell r="FS1417">
            <v>0</v>
          </cell>
          <cell r="FT1417">
            <v>0</v>
          </cell>
          <cell r="FU1417">
            <v>0</v>
          </cell>
          <cell r="FV1417">
            <v>0</v>
          </cell>
          <cell r="FW1417">
            <v>0</v>
          </cell>
          <cell r="FX1417">
            <v>0</v>
          </cell>
          <cell r="FY1417">
            <v>0</v>
          </cell>
          <cell r="FZ1417">
            <v>0</v>
          </cell>
          <cell r="GA1417">
            <v>0</v>
          </cell>
          <cell r="GB1417">
            <v>0</v>
          </cell>
          <cell r="GC1417">
            <v>0</v>
          </cell>
          <cell r="GD1417">
            <v>0</v>
          </cell>
          <cell r="GE1417">
            <v>0</v>
          </cell>
          <cell r="GF1417">
            <v>0</v>
          </cell>
          <cell r="GG1417">
            <v>0</v>
          </cell>
          <cell r="GH1417">
            <v>0</v>
          </cell>
          <cell r="GI1417">
            <v>0</v>
          </cell>
          <cell r="GJ1417">
            <v>0</v>
          </cell>
          <cell r="GK1417">
            <v>0</v>
          </cell>
          <cell r="GL1417">
            <v>0</v>
          </cell>
          <cell r="GM1417">
            <v>0</v>
          </cell>
          <cell r="GN1417">
            <v>0</v>
          </cell>
          <cell r="GO1417">
            <v>0</v>
          </cell>
          <cell r="GP1417">
            <v>0</v>
          </cell>
          <cell r="GQ1417">
            <v>0</v>
          </cell>
          <cell r="GR1417">
            <v>0</v>
          </cell>
          <cell r="GS1417">
            <v>0</v>
          </cell>
          <cell r="GT1417">
            <v>0</v>
          </cell>
          <cell r="GU1417">
            <v>0</v>
          </cell>
          <cell r="GV1417">
            <v>0</v>
          </cell>
          <cell r="GW1417">
            <v>0</v>
          </cell>
          <cell r="GX1417">
            <v>0</v>
          </cell>
          <cell r="GY1417">
            <v>0</v>
          </cell>
          <cell r="GZ1417">
            <v>0</v>
          </cell>
          <cell r="HA1417">
            <v>0</v>
          </cell>
          <cell r="HB1417">
            <v>0</v>
          </cell>
          <cell r="HC1417">
            <v>0</v>
          </cell>
          <cell r="HD1417">
            <v>0</v>
          </cell>
          <cell r="HE1417">
            <v>0</v>
          </cell>
          <cell r="HF1417">
            <v>0</v>
          </cell>
          <cell r="HG1417">
            <v>0</v>
          </cell>
          <cell r="HH1417">
            <v>0</v>
          </cell>
          <cell r="HI1417">
            <v>0</v>
          </cell>
          <cell r="HJ1417">
            <v>0</v>
          </cell>
          <cell r="HK1417">
            <v>0</v>
          </cell>
          <cell r="HL1417">
            <v>0</v>
          </cell>
          <cell r="HM1417">
            <v>0</v>
          </cell>
          <cell r="HN1417">
            <v>0</v>
          </cell>
          <cell r="HO1417">
            <v>0</v>
          </cell>
          <cell r="HP1417">
            <v>0</v>
          </cell>
          <cell r="HQ1417">
            <v>0</v>
          </cell>
          <cell r="HR1417">
            <v>0</v>
          </cell>
          <cell r="HS1417">
            <v>0</v>
          </cell>
          <cell r="HT1417">
            <v>0</v>
          </cell>
          <cell r="HU1417">
            <v>0</v>
          </cell>
          <cell r="HV1417">
            <v>0</v>
          </cell>
          <cell r="HW1417">
            <v>0</v>
          </cell>
          <cell r="HX1417">
            <v>0</v>
          </cell>
          <cell r="HY1417">
            <v>0</v>
          </cell>
          <cell r="HZ1417">
            <v>0</v>
          </cell>
          <cell r="IA1417">
            <v>0</v>
          </cell>
          <cell r="IB1417">
            <v>0</v>
          </cell>
          <cell r="IC1417">
            <v>0</v>
          </cell>
          <cell r="ID1417">
            <v>0</v>
          </cell>
          <cell r="IE1417">
            <v>0</v>
          </cell>
          <cell r="IF1417">
            <v>0</v>
          </cell>
          <cell r="IG1417">
            <v>0</v>
          </cell>
          <cell r="IH1417">
            <v>0</v>
          </cell>
          <cell r="II1417">
            <v>0</v>
          </cell>
          <cell r="IJ1417">
            <v>0</v>
          </cell>
          <cell r="IK1417">
            <v>0</v>
          </cell>
          <cell r="IL1417">
            <v>0</v>
          </cell>
          <cell r="IM1417">
            <v>0</v>
          </cell>
          <cell r="IN1417">
            <v>0</v>
          </cell>
          <cell r="IO1417">
            <v>0</v>
          </cell>
          <cell r="IP1417">
            <v>0</v>
          </cell>
          <cell r="IQ1417">
            <v>0</v>
          </cell>
          <cell r="IR1417">
            <v>0</v>
          </cell>
          <cell r="IS1417">
            <v>0</v>
          </cell>
          <cell r="IT1417">
            <v>0</v>
          </cell>
          <cell r="IU1417">
            <v>0</v>
          </cell>
          <cell r="IV1417">
            <v>0</v>
          </cell>
          <cell r="IW1417">
            <v>0</v>
          </cell>
          <cell r="IX1417">
            <v>0</v>
          </cell>
          <cell r="IY1417">
            <v>0</v>
          </cell>
          <cell r="IZ1417">
            <v>0</v>
          </cell>
          <cell r="JA1417">
            <v>0</v>
          </cell>
          <cell r="JB1417">
            <v>0</v>
          </cell>
          <cell r="JC1417">
            <v>0</v>
          </cell>
          <cell r="JD1417">
            <v>0</v>
          </cell>
          <cell r="JE1417">
            <v>0</v>
          </cell>
          <cell r="JF1417">
            <v>0</v>
          </cell>
          <cell r="JG1417">
            <v>0</v>
          </cell>
          <cell r="JH1417">
            <v>0</v>
          </cell>
          <cell r="JI1417">
            <v>0</v>
          </cell>
          <cell r="JJ1417">
            <v>0</v>
          </cell>
          <cell r="JK1417">
            <v>0</v>
          </cell>
          <cell r="JL1417">
            <v>0</v>
          </cell>
          <cell r="JM1417">
            <v>0</v>
          </cell>
          <cell r="JN1417">
            <v>0</v>
          </cell>
          <cell r="JO1417">
            <v>0</v>
          </cell>
          <cell r="JP1417">
            <v>0</v>
          </cell>
          <cell r="JQ1417">
            <v>0</v>
          </cell>
        </row>
        <row r="1418">
          <cell r="D1418" t="str">
            <v>PV_.PX.SOR._.PTC.Small_Scale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-1.1861439999989898E-2</v>
          </cell>
          <cell r="AF1418">
            <v>0</v>
          </cell>
          <cell r="AG1418">
            <v>0</v>
          </cell>
          <cell r="AH1418">
            <v>0</v>
          </cell>
          <cell r="AI1418">
            <v>3.8138560000000155E-2</v>
          </cell>
          <cell r="AJ1418">
            <v>-5.0000000000000711E-2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88.576757220027503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88.576757220002037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-51.445610609953292</v>
          </cell>
          <cell r="EF1418">
            <v>0</v>
          </cell>
          <cell r="EG1418">
            <v>0</v>
          </cell>
          <cell r="EH1418">
            <v>0</v>
          </cell>
          <cell r="EI1418">
            <v>330.35246237999672</v>
          </cell>
          <cell r="EJ1418">
            <v>-381.79807299000095</v>
          </cell>
          <cell r="EK1418">
            <v>0</v>
          </cell>
          <cell r="EL1418">
            <v>0</v>
          </cell>
          <cell r="EM1418">
            <v>0</v>
          </cell>
          <cell r="EN1418">
            <v>0</v>
          </cell>
          <cell r="EO1418">
            <v>0</v>
          </cell>
          <cell r="EP1418">
            <v>0</v>
          </cell>
          <cell r="EQ1418">
            <v>0</v>
          </cell>
          <cell r="ER1418">
            <v>593.2433750500204</v>
          </cell>
          <cell r="ES1418">
            <v>0</v>
          </cell>
          <cell r="ET1418">
            <v>0</v>
          </cell>
          <cell r="EU1418">
            <v>0</v>
          </cell>
          <cell r="EV1418">
            <v>345.51592663001065</v>
          </cell>
          <cell r="EW1418">
            <v>153.14181049000763</v>
          </cell>
          <cell r="EX1418">
            <v>94.585637929994846</v>
          </cell>
          <cell r="EY1418">
            <v>0</v>
          </cell>
          <cell r="EZ1418">
            <v>0</v>
          </cell>
          <cell r="FA1418">
            <v>0</v>
          </cell>
          <cell r="FB1418">
            <v>0</v>
          </cell>
          <cell r="FC1418">
            <v>0</v>
          </cell>
          <cell r="FD1418">
            <v>0</v>
          </cell>
          <cell r="FE1418">
            <v>-528.39700912008993</v>
          </cell>
          <cell r="FF1418">
            <v>0</v>
          </cell>
          <cell r="FG1418">
            <v>0</v>
          </cell>
          <cell r="FH1418">
            <v>86.938150779998978</v>
          </cell>
          <cell r="FI1418">
            <v>-475.01443565000227</v>
          </cell>
          <cell r="FJ1418">
            <v>76.005420140019851</v>
          </cell>
          <cell r="FK1418">
            <v>-216.3261443900119</v>
          </cell>
          <cell r="FL1418">
            <v>0</v>
          </cell>
          <cell r="FM1418">
            <v>0</v>
          </cell>
          <cell r="FN1418">
            <v>0</v>
          </cell>
          <cell r="FO1418">
            <v>0</v>
          </cell>
          <cell r="FP1418">
            <v>0</v>
          </cell>
          <cell r="FQ1418">
            <v>0</v>
          </cell>
          <cell r="FR1418">
            <v>-580.95553036034107</v>
          </cell>
          <cell r="FS1418">
            <v>0</v>
          </cell>
          <cell r="FT1418">
            <v>0</v>
          </cell>
          <cell r="FU1418">
            <v>0</v>
          </cell>
          <cell r="FV1418">
            <v>-34.515011370007414</v>
          </cell>
          <cell r="FW1418">
            <v>-546.44051899001352</v>
          </cell>
          <cell r="FX1418">
            <v>0</v>
          </cell>
          <cell r="FY1418">
            <v>0</v>
          </cell>
          <cell r="FZ1418">
            <v>0</v>
          </cell>
          <cell r="GA1418">
            <v>0</v>
          </cell>
          <cell r="GB1418">
            <v>0</v>
          </cell>
          <cell r="GC1418">
            <v>0</v>
          </cell>
          <cell r="GD1418">
            <v>0</v>
          </cell>
          <cell r="GE1418">
            <v>-410.95536471996456</v>
          </cell>
          <cell r="GF1418">
            <v>0</v>
          </cell>
          <cell r="GG1418">
            <v>0</v>
          </cell>
          <cell r="GH1418">
            <v>0</v>
          </cell>
          <cell r="GI1418">
            <v>-449.49585171998478</v>
          </cell>
          <cell r="GJ1418">
            <v>38.540487000020221</v>
          </cell>
          <cell r="GK1418">
            <v>0</v>
          </cell>
          <cell r="GL1418">
            <v>0</v>
          </cell>
          <cell r="GM1418">
            <v>0</v>
          </cell>
          <cell r="GN1418">
            <v>0</v>
          </cell>
          <cell r="GO1418">
            <v>0</v>
          </cell>
          <cell r="GP1418">
            <v>0</v>
          </cell>
          <cell r="GQ1418">
            <v>0</v>
          </cell>
          <cell r="GR1418">
            <v>0</v>
          </cell>
          <cell r="GS1418">
            <v>0</v>
          </cell>
          <cell r="GT1418">
            <v>0</v>
          </cell>
          <cell r="GU1418">
            <v>0</v>
          </cell>
          <cell r="GV1418">
            <v>0</v>
          </cell>
          <cell r="GW1418">
            <v>0</v>
          </cell>
          <cell r="GX1418">
            <v>0</v>
          </cell>
          <cell r="GY1418">
            <v>0</v>
          </cell>
          <cell r="GZ1418">
            <v>0</v>
          </cell>
          <cell r="HA1418">
            <v>0</v>
          </cell>
          <cell r="HB1418">
            <v>0</v>
          </cell>
          <cell r="HC1418">
            <v>0</v>
          </cell>
          <cell r="HD1418">
            <v>0</v>
          </cell>
          <cell r="HE1418">
            <v>0</v>
          </cell>
          <cell r="HF1418">
            <v>0</v>
          </cell>
          <cell r="HG1418">
            <v>0</v>
          </cell>
          <cell r="HH1418">
            <v>0</v>
          </cell>
          <cell r="HI1418">
            <v>0</v>
          </cell>
          <cell r="HJ1418">
            <v>0</v>
          </cell>
          <cell r="HK1418">
            <v>0</v>
          </cell>
          <cell r="HL1418">
            <v>0</v>
          </cell>
          <cell r="HM1418">
            <v>0</v>
          </cell>
          <cell r="HN1418">
            <v>0</v>
          </cell>
          <cell r="HO1418">
            <v>0</v>
          </cell>
          <cell r="HP1418">
            <v>0</v>
          </cell>
          <cell r="HQ1418">
            <v>0</v>
          </cell>
          <cell r="HR1418">
            <v>0</v>
          </cell>
          <cell r="HS1418">
            <v>0</v>
          </cell>
          <cell r="HT1418">
            <v>0</v>
          </cell>
          <cell r="HU1418">
            <v>0</v>
          </cell>
          <cell r="HV1418">
            <v>0</v>
          </cell>
          <cell r="HW1418">
            <v>0</v>
          </cell>
          <cell r="HX1418">
            <v>0</v>
          </cell>
          <cell r="HY1418">
            <v>0</v>
          </cell>
          <cell r="HZ1418">
            <v>0</v>
          </cell>
          <cell r="IA1418">
            <v>0</v>
          </cell>
          <cell r="IB1418">
            <v>0</v>
          </cell>
          <cell r="IC1418">
            <v>0</v>
          </cell>
          <cell r="ID1418">
            <v>0</v>
          </cell>
          <cell r="IE1418">
            <v>0</v>
          </cell>
          <cell r="IF1418">
            <v>0</v>
          </cell>
          <cell r="IG1418">
            <v>0</v>
          </cell>
          <cell r="IH1418">
            <v>0</v>
          </cell>
          <cell r="II1418">
            <v>0</v>
          </cell>
          <cell r="IJ1418">
            <v>0</v>
          </cell>
          <cell r="IK1418">
            <v>0</v>
          </cell>
          <cell r="IL1418">
            <v>0</v>
          </cell>
          <cell r="IM1418">
            <v>0</v>
          </cell>
          <cell r="IN1418">
            <v>0</v>
          </cell>
          <cell r="IO1418">
            <v>0</v>
          </cell>
          <cell r="IP1418">
            <v>0</v>
          </cell>
          <cell r="IQ1418">
            <v>0</v>
          </cell>
          <cell r="IR1418">
            <v>0</v>
          </cell>
          <cell r="IS1418">
            <v>0</v>
          </cell>
          <cell r="IT1418">
            <v>0</v>
          </cell>
          <cell r="IU1418">
            <v>0</v>
          </cell>
          <cell r="IV1418">
            <v>0</v>
          </cell>
          <cell r="IW1418">
            <v>0</v>
          </cell>
          <cell r="IX1418">
            <v>0</v>
          </cell>
          <cell r="IY1418">
            <v>0</v>
          </cell>
          <cell r="IZ1418">
            <v>0</v>
          </cell>
          <cell r="JA1418">
            <v>0</v>
          </cell>
          <cell r="JB1418">
            <v>0</v>
          </cell>
          <cell r="JC1418">
            <v>0</v>
          </cell>
          <cell r="JD1418">
            <v>0</v>
          </cell>
          <cell r="JE1418">
            <v>605.37552855000831</v>
          </cell>
          <cell r="JF1418">
            <v>0</v>
          </cell>
          <cell r="JG1418">
            <v>0</v>
          </cell>
          <cell r="JH1418">
            <v>605.37552855002286</v>
          </cell>
          <cell r="JI1418">
            <v>0</v>
          </cell>
          <cell r="JJ1418">
            <v>0</v>
          </cell>
          <cell r="JK1418">
            <v>0</v>
          </cell>
          <cell r="JL1418">
            <v>0</v>
          </cell>
          <cell r="JM1418">
            <v>0</v>
          </cell>
          <cell r="JN1418">
            <v>0</v>
          </cell>
          <cell r="JO1418">
            <v>0</v>
          </cell>
          <cell r="JP1418">
            <v>0</v>
          </cell>
          <cell r="JQ1418">
            <v>0</v>
          </cell>
        </row>
        <row r="1419">
          <cell r="D1419" t="str">
            <v>PV_.PX.SUM._.PTC.Small_Scale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  <cell r="EJ1419">
            <v>0</v>
          </cell>
          <cell r="EK1419">
            <v>0</v>
          </cell>
          <cell r="EL1419">
            <v>0</v>
          </cell>
          <cell r="EM1419">
            <v>0</v>
          </cell>
          <cell r="EN1419">
            <v>0</v>
          </cell>
          <cell r="EO1419">
            <v>0</v>
          </cell>
          <cell r="EP1419">
            <v>0</v>
          </cell>
          <cell r="EQ1419">
            <v>0</v>
          </cell>
          <cell r="ER1419">
            <v>0</v>
          </cell>
          <cell r="ES1419">
            <v>0</v>
          </cell>
          <cell r="ET1419">
            <v>0</v>
          </cell>
          <cell r="EU1419">
            <v>0</v>
          </cell>
          <cell r="EV1419">
            <v>0</v>
          </cell>
          <cell r="EW1419">
            <v>0</v>
          </cell>
          <cell r="EX1419">
            <v>0</v>
          </cell>
          <cell r="EY1419">
            <v>0</v>
          </cell>
          <cell r="EZ1419">
            <v>0</v>
          </cell>
          <cell r="FA1419">
            <v>0</v>
          </cell>
          <cell r="FB1419">
            <v>0</v>
          </cell>
          <cell r="FC1419">
            <v>0</v>
          </cell>
          <cell r="FD1419">
            <v>0</v>
          </cell>
          <cell r="FE1419">
            <v>0</v>
          </cell>
          <cell r="FF1419">
            <v>0</v>
          </cell>
          <cell r="FG1419">
            <v>0</v>
          </cell>
          <cell r="FH1419">
            <v>0</v>
          </cell>
          <cell r="FI1419">
            <v>0</v>
          </cell>
          <cell r="FJ1419">
            <v>0</v>
          </cell>
          <cell r="FK1419">
            <v>0</v>
          </cell>
          <cell r="FL1419">
            <v>0</v>
          </cell>
          <cell r="FM1419">
            <v>0</v>
          </cell>
          <cell r="FN1419">
            <v>0</v>
          </cell>
          <cell r="FO1419">
            <v>0</v>
          </cell>
          <cell r="FP1419">
            <v>0</v>
          </cell>
          <cell r="FQ1419">
            <v>0</v>
          </cell>
          <cell r="FR1419">
            <v>0</v>
          </cell>
          <cell r="FS1419">
            <v>0</v>
          </cell>
          <cell r="FT1419">
            <v>0</v>
          </cell>
          <cell r="FU1419">
            <v>0</v>
          </cell>
          <cell r="FV1419">
            <v>0</v>
          </cell>
          <cell r="FW1419">
            <v>0</v>
          </cell>
          <cell r="FX1419">
            <v>0</v>
          </cell>
          <cell r="FY1419">
            <v>0</v>
          </cell>
          <cell r="FZ1419">
            <v>0</v>
          </cell>
          <cell r="GA1419">
            <v>0</v>
          </cell>
          <cell r="GB1419">
            <v>0</v>
          </cell>
          <cell r="GC1419">
            <v>0</v>
          </cell>
          <cell r="GD1419">
            <v>0</v>
          </cell>
          <cell r="GE1419">
            <v>0</v>
          </cell>
          <cell r="GF1419">
            <v>0</v>
          </cell>
          <cell r="GG1419">
            <v>0</v>
          </cell>
          <cell r="GH1419">
            <v>0</v>
          </cell>
          <cell r="GI1419">
            <v>0</v>
          </cell>
          <cell r="GJ1419">
            <v>0</v>
          </cell>
          <cell r="GK1419">
            <v>0</v>
          </cell>
          <cell r="GL1419">
            <v>0</v>
          </cell>
          <cell r="GM1419">
            <v>0</v>
          </cell>
          <cell r="GN1419">
            <v>0</v>
          </cell>
          <cell r="GO1419">
            <v>0</v>
          </cell>
          <cell r="GP1419">
            <v>0</v>
          </cell>
          <cell r="GQ1419">
            <v>0</v>
          </cell>
          <cell r="GR1419">
            <v>0</v>
          </cell>
          <cell r="GS1419">
            <v>0</v>
          </cell>
          <cell r="GT1419">
            <v>0</v>
          </cell>
          <cell r="GU1419">
            <v>0</v>
          </cell>
          <cell r="GV1419">
            <v>0</v>
          </cell>
          <cell r="GW1419">
            <v>0</v>
          </cell>
          <cell r="GX1419">
            <v>0</v>
          </cell>
          <cell r="GY1419">
            <v>0</v>
          </cell>
          <cell r="GZ1419">
            <v>0</v>
          </cell>
          <cell r="HA1419">
            <v>0</v>
          </cell>
          <cell r="HB1419">
            <v>0</v>
          </cell>
          <cell r="HC1419">
            <v>0</v>
          </cell>
          <cell r="HD1419">
            <v>0</v>
          </cell>
          <cell r="HE1419">
            <v>0</v>
          </cell>
          <cell r="HF1419">
            <v>0</v>
          </cell>
          <cell r="HG1419">
            <v>0</v>
          </cell>
          <cell r="HH1419">
            <v>0</v>
          </cell>
          <cell r="HI1419">
            <v>0</v>
          </cell>
          <cell r="HJ1419">
            <v>0</v>
          </cell>
          <cell r="HK1419">
            <v>0</v>
          </cell>
          <cell r="HL1419">
            <v>0</v>
          </cell>
          <cell r="HM1419">
            <v>0</v>
          </cell>
          <cell r="HN1419">
            <v>0</v>
          </cell>
          <cell r="HO1419">
            <v>0</v>
          </cell>
          <cell r="HP1419">
            <v>0</v>
          </cell>
          <cell r="HQ1419">
            <v>0</v>
          </cell>
          <cell r="HR1419">
            <v>0</v>
          </cell>
          <cell r="HS1419">
            <v>0</v>
          </cell>
          <cell r="HT1419">
            <v>0</v>
          </cell>
          <cell r="HU1419">
            <v>0</v>
          </cell>
          <cell r="HV1419">
            <v>0</v>
          </cell>
          <cell r="HW1419">
            <v>0</v>
          </cell>
          <cell r="HX1419">
            <v>0</v>
          </cell>
          <cell r="HY1419">
            <v>0</v>
          </cell>
          <cell r="HZ1419">
            <v>0</v>
          </cell>
          <cell r="IA1419">
            <v>0</v>
          </cell>
          <cell r="IB1419">
            <v>0</v>
          </cell>
          <cell r="IC1419">
            <v>0</v>
          </cell>
          <cell r="ID1419">
            <v>0</v>
          </cell>
          <cell r="IE1419">
            <v>0</v>
          </cell>
          <cell r="IF1419">
            <v>0</v>
          </cell>
          <cell r="IG1419">
            <v>0</v>
          </cell>
          <cell r="IH1419">
            <v>0</v>
          </cell>
          <cell r="II1419">
            <v>0</v>
          </cell>
          <cell r="IJ1419">
            <v>0</v>
          </cell>
          <cell r="IK1419">
            <v>0</v>
          </cell>
          <cell r="IL1419">
            <v>0</v>
          </cell>
          <cell r="IM1419">
            <v>0</v>
          </cell>
          <cell r="IN1419">
            <v>0</v>
          </cell>
          <cell r="IO1419">
            <v>0</v>
          </cell>
          <cell r="IP1419">
            <v>0</v>
          </cell>
          <cell r="IQ1419">
            <v>0</v>
          </cell>
          <cell r="IR1419">
            <v>0</v>
          </cell>
          <cell r="IS1419">
            <v>0</v>
          </cell>
          <cell r="IT1419">
            <v>0</v>
          </cell>
          <cell r="IU1419">
            <v>0</v>
          </cell>
          <cell r="IV1419">
            <v>0</v>
          </cell>
          <cell r="IW1419">
            <v>0</v>
          </cell>
          <cell r="IX1419">
            <v>0</v>
          </cell>
          <cell r="IY1419">
            <v>0</v>
          </cell>
          <cell r="IZ1419">
            <v>0</v>
          </cell>
          <cell r="JA1419">
            <v>0</v>
          </cell>
          <cell r="JB1419">
            <v>0</v>
          </cell>
          <cell r="JC1419">
            <v>0</v>
          </cell>
          <cell r="JD1419">
            <v>0</v>
          </cell>
          <cell r="JE1419">
            <v>0</v>
          </cell>
          <cell r="JF1419">
            <v>0</v>
          </cell>
          <cell r="JG1419">
            <v>0</v>
          </cell>
          <cell r="JH1419">
            <v>0</v>
          </cell>
          <cell r="JI1419">
            <v>0</v>
          </cell>
          <cell r="JJ1419">
            <v>0</v>
          </cell>
          <cell r="JK1419">
            <v>0</v>
          </cell>
          <cell r="JL1419">
            <v>0</v>
          </cell>
          <cell r="JM1419">
            <v>0</v>
          </cell>
          <cell r="JN1419">
            <v>0</v>
          </cell>
          <cell r="JO1419">
            <v>0</v>
          </cell>
          <cell r="JP1419">
            <v>0</v>
          </cell>
          <cell r="JQ1419">
            <v>0</v>
          </cell>
        </row>
        <row r="1420">
          <cell r="D1420" t="str">
            <v>PV_.PX.UTS._.PTC.Small_Scale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  <cell r="EJ1420">
            <v>0</v>
          </cell>
          <cell r="EK1420">
            <v>0</v>
          </cell>
          <cell r="EL1420">
            <v>0</v>
          </cell>
          <cell r="EM1420">
            <v>0</v>
          </cell>
          <cell r="EN1420">
            <v>0</v>
          </cell>
          <cell r="EO1420">
            <v>0</v>
          </cell>
          <cell r="EP1420">
            <v>0</v>
          </cell>
          <cell r="EQ1420">
            <v>0</v>
          </cell>
          <cell r="ER1420">
            <v>0</v>
          </cell>
          <cell r="ES1420">
            <v>0</v>
          </cell>
          <cell r="ET1420">
            <v>0</v>
          </cell>
          <cell r="EU1420">
            <v>0</v>
          </cell>
          <cell r="EV1420">
            <v>0</v>
          </cell>
          <cell r="EW1420">
            <v>0</v>
          </cell>
          <cell r="EX1420">
            <v>0</v>
          </cell>
          <cell r="EY1420">
            <v>0</v>
          </cell>
          <cell r="EZ1420">
            <v>0</v>
          </cell>
          <cell r="FA1420">
            <v>0</v>
          </cell>
          <cell r="FB1420">
            <v>0</v>
          </cell>
          <cell r="FC1420">
            <v>0</v>
          </cell>
          <cell r="FD1420">
            <v>0</v>
          </cell>
          <cell r="FE1420">
            <v>0</v>
          </cell>
          <cell r="FF1420">
            <v>0</v>
          </cell>
          <cell r="FG1420">
            <v>0</v>
          </cell>
          <cell r="FH1420">
            <v>0</v>
          </cell>
          <cell r="FI1420">
            <v>0</v>
          </cell>
          <cell r="FJ1420">
            <v>0</v>
          </cell>
          <cell r="FK1420">
            <v>0</v>
          </cell>
          <cell r="FL1420">
            <v>0</v>
          </cell>
          <cell r="FM1420">
            <v>0</v>
          </cell>
          <cell r="FN1420">
            <v>0</v>
          </cell>
          <cell r="FO1420">
            <v>0</v>
          </cell>
          <cell r="FP1420">
            <v>0</v>
          </cell>
          <cell r="FQ1420">
            <v>0</v>
          </cell>
          <cell r="FR1420">
            <v>0</v>
          </cell>
          <cell r="FS1420">
            <v>0</v>
          </cell>
          <cell r="FT1420">
            <v>0</v>
          </cell>
          <cell r="FU1420">
            <v>0</v>
          </cell>
          <cell r="FV1420">
            <v>0</v>
          </cell>
          <cell r="FW1420">
            <v>0</v>
          </cell>
          <cell r="FX1420">
            <v>0</v>
          </cell>
          <cell r="FY1420">
            <v>0</v>
          </cell>
          <cell r="FZ1420">
            <v>0</v>
          </cell>
          <cell r="GA1420">
            <v>0</v>
          </cell>
          <cell r="GB1420">
            <v>0</v>
          </cell>
          <cell r="GC1420">
            <v>0</v>
          </cell>
          <cell r="GD1420">
            <v>0</v>
          </cell>
          <cell r="GE1420">
            <v>0</v>
          </cell>
          <cell r="GF1420">
            <v>0</v>
          </cell>
          <cell r="GG1420">
            <v>0</v>
          </cell>
          <cell r="GH1420">
            <v>0</v>
          </cell>
          <cell r="GI1420">
            <v>0</v>
          </cell>
          <cell r="GJ1420">
            <v>0</v>
          </cell>
          <cell r="GK1420">
            <v>0</v>
          </cell>
          <cell r="GL1420">
            <v>0</v>
          </cell>
          <cell r="GM1420">
            <v>0</v>
          </cell>
          <cell r="GN1420">
            <v>0</v>
          </cell>
          <cell r="GO1420">
            <v>0</v>
          </cell>
          <cell r="GP1420">
            <v>0</v>
          </cell>
          <cell r="GQ1420">
            <v>0</v>
          </cell>
          <cell r="GR1420">
            <v>0</v>
          </cell>
          <cell r="GS1420">
            <v>0</v>
          </cell>
          <cell r="GT1420">
            <v>0</v>
          </cell>
          <cell r="GU1420">
            <v>0</v>
          </cell>
          <cell r="GV1420">
            <v>0</v>
          </cell>
          <cell r="GW1420">
            <v>0</v>
          </cell>
          <cell r="GX1420">
            <v>0</v>
          </cell>
          <cell r="GY1420">
            <v>0</v>
          </cell>
          <cell r="GZ1420">
            <v>0</v>
          </cell>
          <cell r="HA1420">
            <v>0</v>
          </cell>
          <cell r="HB1420">
            <v>0</v>
          </cell>
          <cell r="HC1420">
            <v>0</v>
          </cell>
          <cell r="HD1420">
            <v>0</v>
          </cell>
          <cell r="HE1420">
            <v>0</v>
          </cell>
          <cell r="HF1420">
            <v>0</v>
          </cell>
          <cell r="HG1420">
            <v>0</v>
          </cell>
          <cell r="HH1420">
            <v>0</v>
          </cell>
          <cell r="HI1420">
            <v>0</v>
          </cell>
          <cell r="HJ1420">
            <v>0</v>
          </cell>
          <cell r="HK1420">
            <v>0</v>
          </cell>
          <cell r="HL1420">
            <v>0</v>
          </cell>
          <cell r="HM1420">
            <v>0</v>
          </cell>
          <cell r="HN1420">
            <v>0</v>
          </cell>
          <cell r="HO1420">
            <v>0</v>
          </cell>
          <cell r="HP1420">
            <v>0</v>
          </cell>
          <cell r="HQ1420">
            <v>0</v>
          </cell>
          <cell r="HR1420">
            <v>0</v>
          </cell>
          <cell r="HS1420">
            <v>0</v>
          </cell>
          <cell r="HT1420">
            <v>0</v>
          </cell>
          <cell r="HU1420">
            <v>0</v>
          </cell>
          <cell r="HV1420">
            <v>0</v>
          </cell>
          <cell r="HW1420">
            <v>0</v>
          </cell>
          <cell r="HX1420">
            <v>0</v>
          </cell>
          <cell r="HY1420">
            <v>0</v>
          </cell>
          <cell r="HZ1420">
            <v>0</v>
          </cell>
          <cell r="IA1420">
            <v>0</v>
          </cell>
          <cell r="IB1420">
            <v>0</v>
          </cell>
          <cell r="IC1420">
            <v>0</v>
          </cell>
          <cell r="ID1420">
            <v>0</v>
          </cell>
          <cell r="IE1420">
            <v>0</v>
          </cell>
          <cell r="IF1420">
            <v>0</v>
          </cell>
          <cell r="IG1420">
            <v>0</v>
          </cell>
          <cell r="IH1420">
            <v>0</v>
          </cell>
          <cell r="II1420">
            <v>0</v>
          </cell>
          <cell r="IJ1420">
            <v>0</v>
          </cell>
          <cell r="IK1420">
            <v>0</v>
          </cell>
          <cell r="IL1420">
            <v>0</v>
          </cell>
          <cell r="IM1420">
            <v>0</v>
          </cell>
          <cell r="IN1420">
            <v>0</v>
          </cell>
          <cell r="IO1420">
            <v>0</v>
          </cell>
          <cell r="IP1420">
            <v>0</v>
          </cell>
          <cell r="IQ1420">
            <v>0</v>
          </cell>
          <cell r="IR1420">
            <v>0</v>
          </cell>
          <cell r="IS1420">
            <v>0</v>
          </cell>
          <cell r="IT1420">
            <v>0</v>
          </cell>
          <cell r="IU1420">
            <v>0</v>
          </cell>
          <cell r="IV1420">
            <v>0</v>
          </cell>
          <cell r="IW1420">
            <v>0</v>
          </cell>
          <cell r="IX1420">
            <v>0</v>
          </cell>
          <cell r="IY1420">
            <v>0</v>
          </cell>
          <cell r="IZ1420">
            <v>0</v>
          </cell>
          <cell r="JA1420">
            <v>0</v>
          </cell>
          <cell r="JB1420">
            <v>0</v>
          </cell>
          <cell r="JC1420">
            <v>0</v>
          </cell>
          <cell r="JD1420">
            <v>0</v>
          </cell>
          <cell r="JE1420">
            <v>0</v>
          </cell>
          <cell r="JF1420">
            <v>0</v>
          </cell>
          <cell r="JG1420">
            <v>0</v>
          </cell>
          <cell r="JH1420">
            <v>0</v>
          </cell>
          <cell r="JI1420">
            <v>0</v>
          </cell>
          <cell r="JJ1420">
            <v>0</v>
          </cell>
          <cell r="JK1420">
            <v>0</v>
          </cell>
          <cell r="JL1420">
            <v>0</v>
          </cell>
          <cell r="JM1420">
            <v>0</v>
          </cell>
          <cell r="JN1420">
            <v>0</v>
          </cell>
          <cell r="JO1420">
            <v>0</v>
          </cell>
          <cell r="JP1420">
            <v>0</v>
          </cell>
          <cell r="JQ1420">
            <v>0</v>
          </cell>
        </row>
        <row r="1421">
          <cell r="D1421" t="str">
            <v>PV_.PX.UTS._.PTC.Utility_Scale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-1.1352401400000645</v>
          </cell>
          <cell r="AF1421">
            <v>6.1939599999991657E-3</v>
          </cell>
          <cell r="AG1421">
            <v>-0.12059153000000045</v>
          </cell>
          <cell r="AH1421">
            <v>0.14999969999999685</v>
          </cell>
          <cell r="AI1421">
            <v>-0.19513476000000196</v>
          </cell>
          <cell r="AJ1421">
            <v>-5.0000000000000711E-2</v>
          </cell>
          <cell r="AK1421">
            <v>5.0000049999999518E-2</v>
          </cell>
          <cell r="AL1421">
            <v>-0.19999929000000094</v>
          </cell>
          <cell r="AM1421">
            <v>-0.3992071000000017</v>
          </cell>
          <cell r="AN1421">
            <v>-9.9999770000000154E-2</v>
          </cell>
          <cell r="AO1421">
            <v>-0.18594989000000162</v>
          </cell>
          <cell r="AP1421">
            <v>-6.5598020000003032E-2</v>
          </cell>
          <cell r="AQ1421">
            <v>-2.4953490000001466E-2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-0.29974376002792269</v>
          </cell>
          <cell r="CF1421">
            <v>0</v>
          </cell>
          <cell r="CG1421">
            <v>0</v>
          </cell>
          <cell r="CH1421">
            <v>-0.12770583000019542</v>
          </cell>
          <cell r="CI1421">
            <v>-9.2109399993205443E-3</v>
          </cell>
          <cell r="CJ1421">
            <v>-0.11263537999548134</v>
          </cell>
          <cell r="CK1421">
            <v>-0.21616959999300889</v>
          </cell>
          <cell r="CL1421">
            <v>-0.24628901000323822</v>
          </cell>
          <cell r="CM1421">
            <v>0.53076720999888494</v>
          </cell>
          <cell r="CN1421">
            <v>-0.14495647000148892</v>
          </cell>
          <cell r="CO1421">
            <v>2.645625999866752E-2</v>
          </cell>
          <cell r="CP1421">
            <v>0</v>
          </cell>
          <cell r="CQ1421">
            <v>0</v>
          </cell>
          <cell r="CR1421">
            <v>1.3385567299264949</v>
          </cell>
          <cell r="CS1421">
            <v>0</v>
          </cell>
          <cell r="CT1421">
            <v>0</v>
          </cell>
          <cell r="CU1421">
            <v>-0.1715765700009797</v>
          </cell>
          <cell r="CV1421">
            <v>0.23326968999026576</v>
          </cell>
          <cell r="CW1421">
            <v>-5.6410090004646918E-2</v>
          </cell>
          <cell r="CX1421">
            <v>0.75546128999485518</v>
          </cell>
          <cell r="CY1421">
            <v>0.471313519992691</v>
          </cell>
          <cell r="CZ1421">
            <v>-0.12182607000431744</v>
          </cell>
          <cell r="DA1421">
            <v>0.17832496000119136</v>
          </cell>
          <cell r="DB1421">
            <v>4.9999999999272404E-2</v>
          </cell>
          <cell r="DC1421">
            <v>0</v>
          </cell>
          <cell r="DD1421">
            <v>0</v>
          </cell>
          <cell r="DE1421">
            <v>-21.522656159999315</v>
          </cell>
          <cell r="DF1421">
            <v>0</v>
          </cell>
          <cell r="DG1421">
            <v>0</v>
          </cell>
          <cell r="DH1421">
            <v>-20.068482320002659</v>
          </cell>
          <cell r="DI1421">
            <v>0.37003335000190418</v>
          </cell>
          <cell r="DJ1421">
            <v>-0.37251039000693709</v>
          </cell>
          <cell r="DK1421">
            <v>0.19354093999572797</v>
          </cell>
          <cell r="DL1421">
            <v>-0.78307900999789126</v>
          </cell>
          <cell r="DM1421">
            <v>-0.30600973000036902</v>
          </cell>
          <cell r="DN1421">
            <v>-0.50614900000073249</v>
          </cell>
          <cell r="DO1421">
            <v>-4.9999999999272404E-2</v>
          </cell>
          <cell r="DP1421">
            <v>0</v>
          </cell>
          <cell r="DQ1421">
            <v>0</v>
          </cell>
          <cell r="DR1421">
            <v>-13.349899629974971</v>
          </cell>
          <cell r="DS1421">
            <v>0</v>
          </cell>
          <cell r="DT1421">
            <v>0</v>
          </cell>
          <cell r="DU1421">
            <v>0.26778344999911496</v>
          </cell>
          <cell r="DV1421">
            <v>0.88014708999617142</v>
          </cell>
          <cell r="DW1421">
            <v>0.67922972000087611</v>
          </cell>
          <cell r="DX1421">
            <v>-16.067923319998954</v>
          </cell>
          <cell r="DY1421">
            <v>-3.2673000001523178E-2</v>
          </cell>
          <cell r="DZ1421">
            <v>0.9401278000077582</v>
          </cell>
          <cell r="EA1421">
            <v>0.1007367600032012</v>
          </cell>
          <cell r="EB1421">
            <v>-0.11732812999616726</v>
          </cell>
          <cell r="EC1421">
            <v>0</v>
          </cell>
          <cell r="ED1421">
            <v>0</v>
          </cell>
          <cell r="EE1421">
            <v>-9.3104930012486875E-2</v>
          </cell>
          <cell r="EF1421">
            <v>0</v>
          </cell>
          <cell r="EG1421">
            <v>-3.5642910002934514E-2</v>
          </cell>
          <cell r="EH1421">
            <v>-2.5313900001492584E-2</v>
          </cell>
          <cell r="EI1421">
            <v>-0.1225559600025008</v>
          </cell>
          <cell r="EJ1421">
            <v>0.28640784999515745</v>
          </cell>
          <cell r="EK1421">
            <v>-1.2321070003963541E-2</v>
          </cell>
          <cell r="EL1421">
            <v>-0.40417039999738336</v>
          </cell>
          <cell r="EM1421">
            <v>5.6669989135116339E-5</v>
          </cell>
          <cell r="EN1421">
            <v>0.14973479000036605</v>
          </cell>
          <cell r="EO1421">
            <v>7.0700000000215368E-2</v>
          </cell>
          <cell r="EP1421">
            <v>0</v>
          </cell>
          <cell r="EQ1421">
            <v>0</v>
          </cell>
          <cell r="ER1421">
            <v>-6.9687576600117609</v>
          </cell>
          <cell r="ES1421">
            <v>0</v>
          </cell>
          <cell r="ET1421">
            <v>0</v>
          </cell>
          <cell r="EU1421">
            <v>-4.2146230000071228E-2</v>
          </cell>
          <cell r="EV1421">
            <v>-6.3499089199976879</v>
          </cell>
          <cell r="EW1421">
            <v>-0.57670251000308781</v>
          </cell>
          <cell r="EX1421">
            <v>0</v>
          </cell>
          <cell r="EY1421">
            <v>0</v>
          </cell>
          <cell r="EZ1421">
            <v>0</v>
          </cell>
          <cell r="FA1421">
            <v>0</v>
          </cell>
          <cell r="FB1421">
            <v>0</v>
          </cell>
          <cell r="FC1421">
            <v>0</v>
          </cell>
          <cell r="FD1421">
            <v>0</v>
          </cell>
          <cell r="FE1421">
            <v>0</v>
          </cell>
          <cell r="FF1421">
            <v>0</v>
          </cell>
          <cell r="FG1421">
            <v>0</v>
          </cell>
          <cell r="FH1421">
            <v>0</v>
          </cell>
          <cell r="FI1421">
            <v>0</v>
          </cell>
          <cell r="FJ1421">
            <v>0</v>
          </cell>
          <cell r="FK1421">
            <v>0</v>
          </cell>
          <cell r="FL1421">
            <v>0</v>
          </cell>
          <cell r="FM1421">
            <v>0</v>
          </cell>
          <cell r="FN1421">
            <v>0</v>
          </cell>
          <cell r="FO1421">
            <v>0</v>
          </cell>
          <cell r="FP1421">
            <v>0</v>
          </cell>
          <cell r="FQ1421">
            <v>0</v>
          </cell>
          <cell r="FR1421">
            <v>0</v>
          </cell>
          <cell r="FS1421">
            <v>0</v>
          </cell>
          <cell r="FT1421">
            <v>0</v>
          </cell>
          <cell r="FU1421">
            <v>0</v>
          </cell>
          <cell r="FV1421">
            <v>0</v>
          </cell>
          <cell r="FW1421">
            <v>0</v>
          </cell>
          <cell r="FX1421">
            <v>0</v>
          </cell>
          <cell r="FY1421">
            <v>0</v>
          </cell>
          <cell r="FZ1421">
            <v>0</v>
          </cell>
          <cell r="GA1421">
            <v>0</v>
          </cell>
          <cell r="GB1421">
            <v>0</v>
          </cell>
          <cell r="GC1421">
            <v>0</v>
          </cell>
          <cell r="GD1421">
            <v>0</v>
          </cell>
          <cell r="GE1421">
            <v>0</v>
          </cell>
          <cell r="GF1421">
            <v>0</v>
          </cell>
          <cell r="GG1421">
            <v>0</v>
          </cell>
          <cell r="GH1421">
            <v>0</v>
          </cell>
          <cell r="GI1421">
            <v>0</v>
          </cell>
          <cell r="GJ1421">
            <v>0</v>
          </cell>
          <cell r="GK1421">
            <v>0</v>
          </cell>
          <cell r="GL1421">
            <v>0</v>
          </cell>
          <cell r="GM1421">
            <v>0</v>
          </cell>
          <cell r="GN1421">
            <v>0</v>
          </cell>
          <cell r="GO1421">
            <v>0</v>
          </cell>
          <cell r="GP1421">
            <v>0</v>
          </cell>
          <cell r="GQ1421">
            <v>0</v>
          </cell>
          <cell r="GR1421">
            <v>0</v>
          </cell>
          <cell r="GS1421">
            <v>0</v>
          </cell>
          <cell r="GT1421">
            <v>0</v>
          </cell>
          <cell r="GU1421">
            <v>0</v>
          </cell>
          <cell r="GV1421">
            <v>0</v>
          </cell>
          <cell r="GW1421">
            <v>0</v>
          </cell>
          <cell r="GX1421">
            <v>0</v>
          </cell>
          <cell r="GY1421">
            <v>0</v>
          </cell>
          <cell r="GZ1421">
            <v>0</v>
          </cell>
          <cell r="HA1421">
            <v>0</v>
          </cell>
          <cell r="HB1421">
            <v>0</v>
          </cell>
          <cell r="HC1421">
            <v>0</v>
          </cell>
          <cell r="HD1421">
            <v>0</v>
          </cell>
          <cell r="HE1421">
            <v>0</v>
          </cell>
          <cell r="HF1421">
            <v>0</v>
          </cell>
          <cell r="HG1421">
            <v>0</v>
          </cell>
          <cell r="HH1421">
            <v>0</v>
          </cell>
          <cell r="HI1421">
            <v>0</v>
          </cell>
          <cell r="HJ1421">
            <v>0</v>
          </cell>
          <cell r="HK1421">
            <v>0</v>
          </cell>
          <cell r="HL1421">
            <v>0</v>
          </cell>
          <cell r="HM1421">
            <v>0</v>
          </cell>
          <cell r="HN1421">
            <v>0</v>
          </cell>
          <cell r="HO1421">
            <v>0</v>
          </cell>
          <cell r="HP1421">
            <v>0</v>
          </cell>
          <cell r="HQ1421">
            <v>0</v>
          </cell>
          <cell r="HR1421">
            <v>0</v>
          </cell>
          <cell r="HS1421">
            <v>0</v>
          </cell>
          <cell r="HT1421">
            <v>0</v>
          </cell>
          <cell r="HU1421">
            <v>0</v>
          </cell>
          <cell r="HV1421">
            <v>0</v>
          </cell>
          <cell r="HW1421">
            <v>0</v>
          </cell>
          <cell r="HX1421">
            <v>0</v>
          </cell>
          <cell r="HY1421">
            <v>0</v>
          </cell>
          <cell r="HZ1421">
            <v>0</v>
          </cell>
          <cell r="IA1421">
            <v>0</v>
          </cell>
          <cell r="IB1421">
            <v>0</v>
          </cell>
          <cell r="IC1421">
            <v>0</v>
          </cell>
          <cell r="ID1421">
            <v>0</v>
          </cell>
          <cell r="IE1421">
            <v>0</v>
          </cell>
          <cell r="IF1421">
            <v>0</v>
          </cell>
          <cell r="IG1421">
            <v>0</v>
          </cell>
          <cell r="IH1421">
            <v>0</v>
          </cell>
          <cell r="II1421">
            <v>0</v>
          </cell>
          <cell r="IJ1421">
            <v>0</v>
          </cell>
          <cell r="IK1421">
            <v>0</v>
          </cell>
          <cell r="IL1421">
            <v>0</v>
          </cell>
          <cell r="IM1421">
            <v>0</v>
          </cell>
          <cell r="IN1421">
            <v>0</v>
          </cell>
          <cell r="IO1421">
            <v>0</v>
          </cell>
          <cell r="IP1421">
            <v>0</v>
          </cell>
          <cell r="IQ1421">
            <v>0</v>
          </cell>
          <cell r="IR1421">
            <v>0</v>
          </cell>
          <cell r="IS1421">
            <v>0</v>
          </cell>
          <cell r="IT1421">
            <v>0</v>
          </cell>
          <cell r="IU1421">
            <v>0</v>
          </cell>
          <cell r="IV1421">
            <v>0</v>
          </cell>
          <cell r="IW1421">
            <v>0</v>
          </cell>
          <cell r="IX1421">
            <v>0</v>
          </cell>
          <cell r="IY1421">
            <v>0</v>
          </cell>
          <cell r="IZ1421">
            <v>0</v>
          </cell>
          <cell r="JA1421">
            <v>0</v>
          </cell>
          <cell r="JB1421">
            <v>0</v>
          </cell>
          <cell r="JC1421">
            <v>0</v>
          </cell>
          <cell r="JD1421">
            <v>0</v>
          </cell>
          <cell r="JE1421">
            <v>0</v>
          </cell>
          <cell r="JF1421">
            <v>0</v>
          </cell>
          <cell r="JG1421">
            <v>0</v>
          </cell>
          <cell r="JH1421">
            <v>0</v>
          </cell>
          <cell r="JI1421">
            <v>0</v>
          </cell>
          <cell r="JJ1421">
            <v>0</v>
          </cell>
          <cell r="JK1421">
            <v>0</v>
          </cell>
          <cell r="JL1421">
            <v>0</v>
          </cell>
          <cell r="JM1421">
            <v>0</v>
          </cell>
          <cell r="JN1421">
            <v>0</v>
          </cell>
          <cell r="JO1421">
            <v>0</v>
          </cell>
          <cell r="JP1421">
            <v>0</v>
          </cell>
          <cell r="JQ1421">
            <v>0</v>
          </cell>
        </row>
        <row r="1422">
          <cell r="D1422" t="str">
            <v>PV_.PX.WMV._.PTC.Small_Scale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6.0009199999626617E-3</v>
          </cell>
          <cell r="AF1422">
            <v>0</v>
          </cell>
          <cell r="AG1422">
            <v>0</v>
          </cell>
          <cell r="AH1422">
            <v>0</v>
          </cell>
          <cell r="AI1422">
            <v>3.471139999999906E-2</v>
          </cell>
          <cell r="AJ1422">
            <v>-2.8710479999997318E-2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  <cell r="EJ1422">
            <v>0</v>
          </cell>
          <cell r="EK1422">
            <v>0</v>
          </cell>
          <cell r="EL1422">
            <v>0</v>
          </cell>
          <cell r="EM1422">
            <v>0</v>
          </cell>
          <cell r="EN1422">
            <v>0</v>
          </cell>
          <cell r="EO1422">
            <v>0</v>
          </cell>
          <cell r="EP1422">
            <v>0</v>
          </cell>
          <cell r="EQ1422">
            <v>0</v>
          </cell>
          <cell r="ER1422">
            <v>-7.854879999999298E-2</v>
          </cell>
          <cell r="ES1422">
            <v>0</v>
          </cell>
          <cell r="ET1422">
            <v>0</v>
          </cell>
          <cell r="EU1422">
            <v>0</v>
          </cell>
          <cell r="EV1422">
            <v>-3.7053499999998962E-2</v>
          </cell>
          <cell r="EW1422">
            <v>-4.1495300000001123E-2</v>
          </cell>
          <cell r="EX1422">
            <v>0</v>
          </cell>
          <cell r="EY1422">
            <v>0</v>
          </cell>
          <cell r="EZ1422">
            <v>0</v>
          </cell>
          <cell r="FA1422">
            <v>0</v>
          </cell>
          <cell r="FB1422">
            <v>0</v>
          </cell>
          <cell r="FC1422">
            <v>0</v>
          </cell>
          <cell r="FD1422">
            <v>0</v>
          </cell>
          <cell r="FE1422">
            <v>-3.6515799999961018E-3</v>
          </cell>
          <cell r="FF1422">
            <v>0</v>
          </cell>
          <cell r="FG1422">
            <v>0</v>
          </cell>
          <cell r="FH1422">
            <v>0</v>
          </cell>
          <cell r="FI1422">
            <v>0</v>
          </cell>
          <cell r="FJ1422">
            <v>-3.6515799999996545E-3</v>
          </cell>
          <cell r="FK1422">
            <v>0</v>
          </cell>
          <cell r="FL1422">
            <v>0</v>
          </cell>
          <cell r="FM1422">
            <v>0</v>
          </cell>
          <cell r="FN1422">
            <v>0</v>
          </cell>
          <cell r="FO1422">
            <v>0</v>
          </cell>
          <cell r="FP1422">
            <v>0</v>
          </cell>
          <cell r="FQ1422">
            <v>0</v>
          </cell>
          <cell r="FR1422">
            <v>-7.7883559999975205E-2</v>
          </cell>
          <cell r="FS1422">
            <v>0</v>
          </cell>
          <cell r="FT1422">
            <v>0</v>
          </cell>
          <cell r="FU1422">
            <v>0</v>
          </cell>
          <cell r="FV1422">
            <v>5.694047000000424E-2</v>
          </cell>
          <cell r="FW1422">
            <v>-0.13482402999999721</v>
          </cell>
          <cell r="FX1422">
            <v>0</v>
          </cell>
          <cell r="FY1422">
            <v>0</v>
          </cell>
          <cell r="FZ1422">
            <v>0</v>
          </cell>
          <cell r="GA1422">
            <v>0</v>
          </cell>
          <cell r="GB1422">
            <v>0</v>
          </cell>
          <cell r="GC1422">
            <v>0</v>
          </cell>
          <cell r="GD1422">
            <v>0</v>
          </cell>
          <cell r="GE1422">
            <v>0</v>
          </cell>
          <cell r="GF1422">
            <v>0</v>
          </cell>
          <cell r="GG1422">
            <v>0</v>
          </cell>
          <cell r="GH1422">
            <v>0</v>
          </cell>
          <cell r="GI1422">
            <v>0</v>
          </cell>
          <cell r="GJ1422">
            <v>0</v>
          </cell>
          <cell r="GK1422">
            <v>0</v>
          </cell>
          <cell r="GL1422">
            <v>0</v>
          </cell>
          <cell r="GM1422">
            <v>0</v>
          </cell>
          <cell r="GN1422">
            <v>0</v>
          </cell>
          <cell r="GO1422">
            <v>0</v>
          </cell>
          <cell r="GP1422">
            <v>0</v>
          </cell>
          <cell r="GQ1422">
            <v>0</v>
          </cell>
          <cell r="GR1422">
            <v>0</v>
          </cell>
          <cell r="GS1422">
            <v>0</v>
          </cell>
          <cell r="GT1422">
            <v>0</v>
          </cell>
          <cell r="GU1422">
            <v>0</v>
          </cell>
          <cell r="GV1422">
            <v>0</v>
          </cell>
          <cell r="GW1422">
            <v>0</v>
          </cell>
          <cell r="GX1422">
            <v>0</v>
          </cell>
          <cell r="GY1422">
            <v>0</v>
          </cell>
          <cell r="GZ1422">
            <v>0</v>
          </cell>
          <cell r="HA1422">
            <v>0</v>
          </cell>
          <cell r="HB1422">
            <v>0</v>
          </cell>
          <cell r="HC1422">
            <v>0</v>
          </cell>
          <cell r="HD1422">
            <v>0</v>
          </cell>
          <cell r="HE1422">
            <v>0</v>
          </cell>
          <cell r="HF1422">
            <v>0</v>
          </cell>
          <cell r="HG1422">
            <v>0</v>
          </cell>
          <cell r="HH1422">
            <v>0</v>
          </cell>
          <cell r="HI1422">
            <v>0</v>
          </cell>
          <cell r="HJ1422">
            <v>0</v>
          </cell>
          <cell r="HK1422">
            <v>0</v>
          </cell>
          <cell r="HL1422">
            <v>0</v>
          </cell>
          <cell r="HM1422">
            <v>0</v>
          </cell>
          <cell r="HN1422">
            <v>0</v>
          </cell>
          <cell r="HO1422">
            <v>0</v>
          </cell>
          <cell r="HP1422">
            <v>0</v>
          </cell>
          <cell r="HQ1422">
            <v>0</v>
          </cell>
          <cell r="HR1422">
            <v>0</v>
          </cell>
          <cell r="HS1422">
            <v>0</v>
          </cell>
          <cell r="HT1422">
            <v>0</v>
          </cell>
          <cell r="HU1422">
            <v>0</v>
          </cell>
          <cell r="HV1422">
            <v>0</v>
          </cell>
          <cell r="HW1422">
            <v>0</v>
          </cell>
          <cell r="HX1422">
            <v>0</v>
          </cell>
          <cell r="HY1422">
            <v>0</v>
          </cell>
          <cell r="HZ1422">
            <v>0</v>
          </cell>
          <cell r="IA1422">
            <v>0</v>
          </cell>
          <cell r="IB1422">
            <v>0</v>
          </cell>
          <cell r="IC1422">
            <v>0</v>
          </cell>
          <cell r="ID1422">
            <v>0</v>
          </cell>
          <cell r="IE1422">
            <v>0</v>
          </cell>
          <cell r="IF1422">
            <v>0</v>
          </cell>
          <cell r="IG1422">
            <v>0</v>
          </cell>
          <cell r="IH1422">
            <v>0</v>
          </cell>
          <cell r="II1422">
            <v>0</v>
          </cell>
          <cell r="IJ1422">
            <v>0</v>
          </cell>
          <cell r="IK1422">
            <v>0</v>
          </cell>
          <cell r="IL1422">
            <v>0</v>
          </cell>
          <cell r="IM1422">
            <v>0</v>
          </cell>
          <cell r="IN1422">
            <v>0</v>
          </cell>
          <cell r="IO1422">
            <v>0</v>
          </cell>
          <cell r="IP1422">
            <v>0</v>
          </cell>
          <cell r="IQ1422">
            <v>0</v>
          </cell>
          <cell r="IR1422">
            <v>0</v>
          </cell>
          <cell r="IS1422">
            <v>0</v>
          </cell>
          <cell r="IT1422">
            <v>0</v>
          </cell>
          <cell r="IU1422">
            <v>0</v>
          </cell>
          <cell r="IV1422">
            <v>0</v>
          </cell>
          <cell r="IW1422">
            <v>0</v>
          </cell>
          <cell r="IX1422">
            <v>0</v>
          </cell>
          <cell r="IY1422">
            <v>0</v>
          </cell>
          <cell r="IZ1422">
            <v>0</v>
          </cell>
          <cell r="JA1422">
            <v>0</v>
          </cell>
          <cell r="JB1422">
            <v>0</v>
          </cell>
          <cell r="JC1422">
            <v>0</v>
          </cell>
          <cell r="JD1422">
            <v>0</v>
          </cell>
          <cell r="JE1422">
            <v>-1.0446749999971416E-2</v>
          </cell>
          <cell r="JF1422">
            <v>0</v>
          </cell>
          <cell r="JG1422">
            <v>0</v>
          </cell>
          <cell r="JH1422">
            <v>-1.0446749999999838E-2</v>
          </cell>
          <cell r="JI1422">
            <v>0</v>
          </cell>
          <cell r="JJ1422">
            <v>0</v>
          </cell>
          <cell r="JK1422">
            <v>0</v>
          </cell>
          <cell r="JL1422">
            <v>0</v>
          </cell>
          <cell r="JM1422">
            <v>0</v>
          </cell>
          <cell r="JN1422">
            <v>0</v>
          </cell>
          <cell r="JO1422">
            <v>0</v>
          </cell>
          <cell r="JP1422">
            <v>0</v>
          </cell>
          <cell r="JQ1422">
            <v>0</v>
          </cell>
        </row>
        <row r="1423">
          <cell r="D1423" t="str">
            <v>PV_.PX.WMV._.PTC.Utility_Scale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329.8565648200165</v>
          </cell>
          <cell r="BS1423">
            <v>143.53381053999965</v>
          </cell>
          <cell r="BT1423">
            <v>118.31423492000249</v>
          </cell>
          <cell r="BU1423">
            <v>6.9242740002664505E-2</v>
          </cell>
          <cell r="BV1423">
            <v>-36.228431049999926</v>
          </cell>
          <cell r="BW1423">
            <v>75.756347269991238</v>
          </cell>
          <cell r="BX1423">
            <v>17.543103960000735</v>
          </cell>
          <cell r="BY1423">
            <v>-9.243624449998606</v>
          </cell>
          <cell r="BZ1423">
            <v>-115.22360746999766</v>
          </cell>
          <cell r="CA1423">
            <v>65.210648509997554</v>
          </cell>
          <cell r="CB1423">
            <v>60.31322143000034</v>
          </cell>
          <cell r="CC1423">
            <v>38.424953649999225</v>
          </cell>
          <cell r="CD1423">
            <v>-28.613335229999393</v>
          </cell>
          <cell r="CE1423">
            <v>192.85636083997088</v>
          </cell>
          <cell r="CF1423">
            <v>-110.55830416000026</v>
          </cell>
          <cell r="CG1423">
            <v>97.150158320006085</v>
          </cell>
          <cell r="CH1423">
            <v>-246.4061883400027</v>
          </cell>
          <cell r="CI1423">
            <v>10.278326499996183</v>
          </cell>
          <cell r="CJ1423">
            <v>312.56724190999375</v>
          </cell>
          <cell r="CK1423">
            <v>0</v>
          </cell>
          <cell r="CL1423">
            <v>-69.216071150010976</v>
          </cell>
          <cell r="CM1423">
            <v>259.8441231800025</v>
          </cell>
          <cell r="CN1423">
            <v>203.77204368000093</v>
          </cell>
          <cell r="CO1423">
            <v>-112.77499015000649</v>
          </cell>
          <cell r="CP1423">
            <v>30.232543250000163</v>
          </cell>
          <cell r="CQ1423">
            <v>-182.03252220000104</v>
          </cell>
          <cell r="CR1423">
            <v>-282.06671323999763</v>
          </cell>
          <cell r="CS1423">
            <v>204.04253631999381</v>
          </cell>
          <cell r="CT1423">
            <v>-620.12837917999786</v>
          </cell>
          <cell r="CU1423">
            <v>142.30175343000155</v>
          </cell>
          <cell r="CV1423">
            <v>-481.03126109999721</v>
          </cell>
          <cell r="CW1423">
            <v>39.853703500004485</v>
          </cell>
          <cell r="CX1423">
            <v>80.327599099982763</v>
          </cell>
          <cell r="CY1423">
            <v>-26.894461720003164</v>
          </cell>
          <cell r="CZ1423">
            <v>-12.995733110001311</v>
          </cell>
          <cell r="DA1423">
            <v>225.1173120099993</v>
          </cell>
          <cell r="DB1423">
            <v>-16.606140539995977</v>
          </cell>
          <cell r="DC1423">
            <v>134.00777400999868</v>
          </cell>
          <cell r="DD1423">
            <v>49.938584040000933</v>
          </cell>
          <cell r="DE1423">
            <v>-602.37396689993329</v>
          </cell>
          <cell r="DF1423">
            <v>-432.15217091000159</v>
          </cell>
          <cell r="DG1423">
            <v>-713.1321410399978</v>
          </cell>
          <cell r="DH1423">
            <v>125.15645799999766</v>
          </cell>
          <cell r="DI1423">
            <v>374.47104114001559</v>
          </cell>
          <cell r="DJ1423">
            <v>-240.18498741000076</v>
          </cell>
          <cell r="DK1423">
            <v>-423.95739455999865</v>
          </cell>
          <cell r="DL1423">
            <v>814.21802597997885</v>
          </cell>
          <cell r="DM1423">
            <v>-614.47409501999209</v>
          </cell>
          <cell r="DN1423">
            <v>126.80850235000253</v>
          </cell>
          <cell r="DO1423">
            <v>287.66464262000954</v>
          </cell>
          <cell r="DP1423">
            <v>141.0968530900027</v>
          </cell>
          <cell r="DQ1423">
            <v>-47.888701140003832</v>
          </cell>
          <cell r="DR1423">
            <v>-1084.6652256799862</v>
          </cell>
          <cell r="DS1423">
            <v>-52.838954040002136</v>
          </cell>
          <cell r="DT1423">
            <v>285.48337740999705</v>
          </cell>
          <cell r="DU1423">
            <v>-597.93066325000109</v>
          </cell>
          <cell r="DV1423">
            <v>469.36731830998178</v>
          </cell>
          <cell r="DW1423">
            <v>-311.91232881999167</v>
          </cell>
          <cell r="DX1423">
            <v>-161.10433340001327</v>
          </cell>
          <cell r="DY1423">
            <v>-281.23103932000231</v>
          </cell>
          <cell r="DZ1423">
            <v>-193.148576949985</v>
          </cell>
          <cell r="EA1423">
            <v>-282.48999623001146</v>
          </cell>
          <cell r="EB1423">
            <v>481.50884854999458</v>
          </cell>
          <cell r="EC1423">
            <v>-286.79735480999443</v>
          </cell>
          <cell r="ED1423">
            <v>-153.57152313000188</v>
          </cell>
          <cell r="EE1423">
            <v>-1193.3545605799882</v>
          </cell>
          <cell r="EF1423">
            <v>408.76619778000531</v>
          </cell>
          <cell r="EG1423">
            <v>-409.79593182000099</v>
          </cell>
          <cell r="EH1423">
            <v>-38.810260849997576</v>
          </cell>
          <cell r="EI1423">
            <v>-359.8534843299858</v>
          </cell>
          <cell r="EJ1423">
            <v>-509.58392558999185</v>
          </cell>
          <cell r="EK1423">
            <v>-418.79830003000097</v>
          </cell>
          <cell r="EL1423">
            <v>-359.29010666001705</v>
          </cell>
          <cell r="EM1423">
            <v>3.3252432900189888</v>
          </cell>
          <cell r="EN1423">
            <v>285.32110231000115</v>
          </cell>
          <cell r="EO1423">
            <v>139.0620763400002</v>
          </cell>
          <cell r="EP1423">
            <v>-86.060885790000611</v>
          </cell>
          <cell r="EQ1423">
            <v>152.36371477000284</v>
          </cell>
          <cell r="ER1423">
            <v>299.97562148002908</v>
          </cell>
          <cell r="ES1423">
            <v>473.3401511499942</v>
          </cell>
          <cell r="ET1423">
            <v>8.2391051699960371</v>
          </cell>
          <cell r="EU1423">
            <v>-230.28161543000897</v>
          </cell>
          <cell r="EV1423">
            <v>-1081.836579329989</v>
          </cell>
          <cell r="EW1423">
            <v>-322.4874140900065</v>
          </cell>
          <cell r="EX1423">
            <v>573.01792363999994</v>
          </cell>
          <cell r="EY1423">
            <v>116.06128915002046</v>
          </cell>
          <cell r="EZ1423">
            <v>942.52194813998358</v>
          </cell>
          <cell r="FA1423">
            <v>-60.28475895000156</v>
          </cell>
          <cell r="FB1423">
            <v>-323.68753399000707</v>
          </cell>
          <cell r="FC1423">
            <v>-49.24149354999463</v>
          </cell>
          <cell r="FD1423">
            <v>254.61459957000261</v>
          </cell>
          <cell r="FE1423">
            <v>-2111.4590716999955</v>
          </cell>
          <cell r="FF1423">
            <v>276.08021352000287</v>
          </cell>
          <cell r="FG1423">
            <v>-478.76603696000529</v>
          </cell>
          <cell r="FH1423">
            <v>-42.175078650005162</v>
          </cell>
          <cell r="FI1423">
            <v>-414.55657828001131</v>
          </cell>
          <cell r="FJ1423">
            <v>-804.6100744499854</v>
          </cell>
          <cell r="FK1423">
            <v>102.67289789000642</v>
          </cell>
          <cell r="FL1423">
            <v>43.201252069993643</v>
          </cell>
          <cell r="FM1423">
            <v>-813.37428571998316</v>
          </cell>
          <cell r="FN1423">
            <v>148.94988123998337</v>
          </cell>
          <cell r="FO1423">
            <v>-167.33423356999992</v>
          </cell>
          <cell r="FP1423">
            <v>0.20436560000234749</v>
          </cell>
          <cell r="FQ1423">
            <v>38.248605609998776</v>
          </cell>
          <cell r="FR1423">
            <v>-718.83821788011119</v>
          </cell>
          <cell r="FS1423">
            <v>-42.381433450009354</v>
          </cell>
          <cell r="FT1423">
            <v>-594.88287212999785</v>
          </cell>
          <cell r="FU1423">
            <v>-195.26117933999922</v>
          </cell>
          <cell r="FV1423">
            <v>602.48814470000798</v>
          </cell>
          <cell r="FW1423">
            <v>-207.70772937999573</v>
          </cell>
          <cell r="FX1423">
            <v>-129.443809829987</v>
          </cell>
          <cell r="FY1423">
            <v>-97.418553499985137</v>
          </cell>
          <cell r="FZ1423">
            <v>-220.9452163399983</v>
          </cell>
          <cell r="GA1423">
            <v>154.89723872003378</v>
          </cell>
          <cell r="GB1423">
            <v>215.21626711001591</v>
          </cell>
          <cell r="GC1423">
            <v>-151.43987576000291</v>
          </cell>
          <cell r="GD1423">
            <v>-51.959198679996916</v>
          </cell>
          <cell r="GE1423">
            <v>53.784198789973743</v>
          </cell>
          <cell r="GF1423">
            <v>0</v>
          </cell>
          <cell r="GG1423">
            <v>0</v>
          </cell>
          <cell r="GH1423">
            <v>0</v>
          </cell>
          <cell r="GI1423">
            <v>80.575047949998407</v>
          </cell>
          <cell r="GJ1423">
            <v>-26.790849160010112</v>
          </cell>
          <cell r="GK1423">
            <v>0</v>
          </cell>
          <cell r="GL1423">
            <v>0</v>
          </cell>
          <cell r="GM1423">
            <v>0</v>
          </cell>
          <cell r="GN1423">
            <v>0</v>
          </cell>
          <cell r="GO1423">
            <v>0</v>
          </cell>
          <cell r="GP1423">
            <v>0</v>
          </cell>
          <cell r="GQ1423">
            <v>0</v>
          </cell>
          <cell r="GR1423">
            <v>0</v>
          </cell>
          <cell r="GS1423">
            <v>0</v>
          </cell>
          <cell r="GT1423">
            <v>0</v>
          </cell>
          <cell r="GU1423">
            <v>0</v>
          </cell>
          <cell r="GV1423">
            <v>0</v>
          </cell>
          <cell r="GW1423">
            <v>0</v>
          </cell>
          <cell r="GX1423">
            <v>0</v>
          </cell>
          <cell r="GY1423">
            <v>0</v>
          </cell>
          <cell r="GZ1423">
            <v>0</v>
          </cell>
          <cell r="HA1423">
            <v>0</v>
          </cell>
          <cell r="HB1423">
            <v>0</v>
          </cell>
          <cell r="HC1423">
            <v>0</v>
          </cell>
          <cell r="HD1423">
            <v>0</v>
          </cell>
          <cell r="HE1423">
            <v>0</v>
          </cell>
          <cell r="HF1423">
            <v>0</v>
          </cell>
          <cell r="HG1423">
            <v>0</v>
          </cell>
          <cell r="HH1423">
            <v>0</v>
          </cell>
          <cell r="HI1423">
            <v>0</v>
          </cell>
          <cell r="HJ1423">
            <v>0</v>
          </cell>
          <cell r="HK1423">
            <v>0</v>
          </cell>
          <cell r="HL1423">
            <v>0</v>
          </cell>
          <cell r="HM1423">
            <v>0</v>
          </cell>
          <cell r="HN1423">
            <v>0</v>
          </cell>
          <cell r="HO1423">
            <v>0</v>
          </cell>
          <cell r="HP1423">
            <v>0</v>
          </cell>
          <cell r="HQ1423">
            <v>0</v>
          </cell>
          <cell r="HR1423">
            <v>0</v>
          </cell>
          <cell r="HS1423">
            <v>0</v>
          </cell>
          <cell r="HT1423">
            <v>0</v>
          </cell>
          <cell r="HU1423">
            <v>0</v>
          </cell>
          <cell r="HV1423">
            <v>0</v>
          </cell>
          <cell r="HW1423">
            <v>0</v>
          </cell>
          <cell r="HX1423">
            <v>0</v>
          </cell>
          <cell r="HY1423">
            <v>0</v>
          </cell>
          <cell r="HZ1423">
            <v>0</v>
          </cell>
          <cell r="IA1423">
            <v>0</v>
          </cell>
          <cell r="IB1423">
            <v>0</v>
          </cell>
          <cell r="IC1423">
            <v>0</v>
          </cell>
          <cell r="ID1423">
            <v>0</v>
          </cell>
          <cell r="IE1423">
            <v>0</v>
          </cell>
          <cell r="IF1423">
            <v>0</v>
          </cell>
          <cell r="IG1423">
            <v>0</v>
          </cell>
          <cell r="IH1423">
            <v>0</v>
          </cell>
          <cell r="II1423">
            <v>0</v>
          </cell>
          <cell r="IJ1423">
            <v>0</v>
          </cell>
          <cell r="IK1423">
            <v>0</v>
          </cell>
          <cell r="IL1423">
            <v>0</v>
          </cell>
          <cell r="IM1423">
            <v>0</v>
          </cell>
          <cell r="IN1423">
            <v>0</v>
          </cell>
          <cell r="IO1423">
            <v>0</v>
          </cell>
          <cell r="IP1423">
            <v>0</v>
          </cell>
          <cell r="IQ1423">
            <v>0</v>
          </cell>
          <cell r="IR1423">
            <v>0</v>
          </cell>
          <cell r="IS1423">
            <v>0</v>
          </cell>
          <cell r="IT1423">
            <v>0</v>
          </cell>
          <cell r="IU1423">
            <v>0</v>
          </cell>
          <cell r="IV1423">
            <v>0</v>
          </cell>
          <cell r="IW1423">
            <v>0</v>
          </cell>
          <cell r="IX1423">
            <v>0</v>
          </cell>
          <cell r="IY1423">
            <v>0</v>
          </cell>
          <cell r="IZ1423">
            <v>0</v>
          </cell>
          <cell r="JA1423">
            <v>0</v>
          </cell>
          <cell r="JB1423">
            <v>0</v>
          </cell>
          <cell r="JC1423">
            <v>0</v>
          </cell>
          <cell r="JD1423">
            <v>0</v>
          </cell>
          <cell r="JE1423">
            <v>-0.21204681999995501</v>
          </cell>
          <cell r="JF1423">
            <v>0.17522969999999916</v>
          </cell>
          <cell r="JG1423">
            <v>0.41242217000000281</v>
          </cell>
          <cell r="JH1423">
            <v>-7.675859000000429E-2</v>
          </cell>
          <cell r="JI1423">
            <v>-0.70523641000000481</v>
          </cell>
          <cell r="JJ1423">
            <v>-0.70891517000001159</v>
          </cell>
          <cell r="JK1423">
            <v>0.25861716000000001</v>
          </cell>
          <cell r="JL1423">
            <v>0</v>
          </cell>
          <cell r="JM1423">
            <v>-0.10000000000000142</v>
          </cell>
          <cell r="JN1423">
            <v>0.10584695000001432</v>
          </cell>
          <cell r="JO1423">
            <v>3.7513160000003154E-2</v>
          </cell>
          <cell r="JP1423">
            <v>0.17848613000000491</v>
          </cell>
          <cell r="JQ1423">
            <v>0.21074808000000012</v>
          </cell>
        </row>
        <row r="1424">
          <cell r="D1424" t="str">
            <v>PV_.PX.WSF._.PTC.Small_Scale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  <cell r="EJ1424">
            <v>0</v>
          </cell>
          <cell r="EK1424">
            <v>0</v>
          </cell>
          <cell r="EL1424">
            <v>0</v>
          </cell>
          <cell r="EM1424">
            <v>0</v>
          </cell>
          <cell r="EN1424">
            <v>0</v>
          </cell>
          <cell r="EO1424">
            <v>0</v>
          </cell>
          <cell r="EP1424">
            <v>0</v>
          </cell>
          <cell r="EQ1424">
            <v>0</v>
          </cell>
          <cell r="ER1424">
            <v>0</v>
          </cell>
          <cell r="ES1424">
            <v>0</v>
          </cell>
          <cell r="ET1424">
            <v>0</v>
          </cell>
          <cell r="EU1424">
            <v>0</v>
          </cell>
          <cell r="EV1424">
            <v>0</v>
          </cell>
          <cell r="EW1424">
            <v>0</v>
          </cell>
          <cell r="EX1424">
            <v>0</v>
          </cell>
          <cell r="EY1424">
            <v>0</v>
          </cell>
          <cell r="EZ1424">
            <v>0</v>
          </cell>
          <cell r="FA1424">
            <v>0</v>
          </cell>
          <cell r="FB1424">
            <v>0</v>
          </cell>
          <cell r="FC1424">
            <v>0</v>
          </cell>
          <cell r="FD1424">
            <v>0</v>
          </cell>
          <cell r="FE1424">
            <v>0</v>
          </cell>
          <cell r="FF1424">
            <v>0</v>
          </cell>
          <cell r="FG1424">
            <v>0</v>
          </cell>
          <cell r="FH1424">
            <v>0</v>
          </cell>
          <cell r="FI1424">
            <v>0</v>
          </cell>
          <cell r="FJ1424">
            <v>0</v>
          </cell>
          <cell r="FK1424">
            <v>0</v>
          </cell>
          <cell r="FL1424">
            <v>0</v>
          </cell>
          <cell r="FM1424">
            <v>0</v>
          </cell>
          <cell r="FN1424">
            <v>0</v>
          </cell>
          <cell r="FO1424">
            <v>0</v>
          </cell>
          <cell r="FP1424">
            <v>0</v>
          </cell>
          <cell r="FQ1424">
            <v>0</v>
          </cell>
          <cell r="FR1424">
            <v>0</v>
          </cell>
          <cell r="FS1424">
            <v>0</v>
          </cell>
          <cell r="FT1424">
            <v>0</v>
          </cell>
          <cell r="FU1424">
            <v>0</v>
          </cell>
          <cell r="FV1424">
            <v>0</v>
          </cell>
          <cell r="FW1424">
            <v>0</v>
          </cell>
          <cell r="FX1424">
            <v>0</v>
          </cell>
          <cell r="FY1424">
            <v>0</v>
          </cell>
          <cell r="FZ1424">
            <v>0</v>
          </cell>
          <cell r="GA1424">
            <v>0</v>
          </cell>
          <cell r="GB1424">
            <v>0</v>
          </cell>
          <cell r="GC1424">
            <v>0</v>
          </cell>
          <cell r="GD1424">
            <v>0</v>
          </cell>
          <cell r="GE1424">
            <v>0</v>
          </cell>
          <cell r="GF1424">
            <v>0</v>
          </cell>
          <cell r="GG1424">
            <v>0</v>
          </cell>
          <cell r="GH1424">
            <v>0</v>
          </cell>
          <cell r="GI1424">
            <v>0</v>
          </cell>
          <cell r="GJ1424">
            <v>0</v>
          </cell>
          <cell r="GK1424">
            <v>0</v>
          </cell>
          <cell r="GL1424">
            <v>0</v>
          </cell>
          <cell r="GM1424">
            <v>0</v>
          </cell>
          <cell r="GN1424">
            <v>0</v>
          </cell>
          <cell r="GO1424">
            <v>0</v>
          </cell>
          <cell r="GP1424">
            <v>0</v>
          </cell>
          <cell r="GQ1424">
            <v>0</v>
          </cell>
          <cell r="GR1424">
            <v>0</v>
          </cell>
          <cell r="GS1424">
            <v>0</v>
          </cell>
          <cell r="GT1424">
            <v>0</v>
          </cell>
          <cell r="GU1424">
            <v>0</v>
          </cell>
          <cell r="GV1424">
            <v>0</v>
          </cell>
          <cell r="GW1424">
            <v>0</v>
          </cell>
          <cell r="GX1424">
            <v>0</v>
          </cell>
          <cell r="GY1424">
            <v>0</v>
          </cell>
          <cell r="GZ1424">
            <v>0</v>
          </cell>
          <cell r="HA1424">
            <v>0</v>
          </cell>
          <cell r="HB1424">
            <v>0</v>
          </cell>
          <cell r="HC1424">
            <v>0</v>
          </cell>
          <cell r="HD1424">
            <v>0</v>
          </cell>
          <cell r="HE1424">
            <v>0</v>
          </cell>
          <cell r="HF1424">
            <v>0</v>
          </cell>
          <cell r="HG1424">
            <v>0</v>
          </cell>
          <cell r="HH1424">
            <v>0</v>
          </cell>
          <cell r="HI1424">
            <v>0</v>
          </cell>
          <cell r="HJ1424">
            <v>0</v>
          </cell>
          <cell r="HK1424">
            <v>0</v>
          </cell>
          <cell r="HL1424">
            <v>0</v>
          </cell>
          <cell r="HM1424">
            <v>0</v>
          </cell>
          <cell r="HN1424">
            <v>0</v>
          </cell>
          <cell r="HO1424">
            <v>0</v>
          </cell>
          <cell r="HP1424">
            <v>0</v>
          </cell>
          <cell r="HQ1424">
            <v>0</v>
          </cell>
          <cell r="HR1424">
            <v>0</v>
          </cell>
          <cell r="HS1424">
            <v>0</v>
          </cell>
          <cell r="HT1424">
            <v>0</v>
          </cell>
          <cell r="HU1424">
            <v>0</v>
          </cell>
          <cell r="HV1424">
            <v>0</v>
          </cell>
          <cell r="HW1424">
            <v>0</v>
          </cell>
          <cell r="HX1424">
            <v>0</v>
          </cell>
          <cell r="HY1424">
            <v>0</v>
          </cell>
          <cell r="HZ1424">
            <v>0</v>
          </cell>
          <cell r="IA1424">
            <v>0</v>
          </cell>
          <cell r="IB1424">
            <v>0</v>
          </cell>
          <cell r="IC1424">
            <v>0</v>
          </cell>
          <cell r="ID1424">
            <v>0</v>
          </cell>
          <cell r="IE1424">
            <v>0</v>
          </cell>
          <cell r="IF1424">
            <v>0</v>
          </cell>
          <cell r="IG1424">
            <v>0</v>
          </cell>
          <cell r="IH1424">
            <v>0</v>
          </cell>
          <cell r="II1424">
            <v>0</v>
          </cell>
          <cell r="IJ1424">
            <v>0</v>
          </cell>
          <cell r="IK1424">
            <v>0</v>
          </cell>
          <cell r="IL1424">
            <v>0</v>
          </cell>
          <cell r="IM1424">
            <v>0</v>
          </cell>
          <cell r="IN1424">
            <v>0</v>
          </cell>
          <cell r="IO1424">
            <v>0</v>
          </cell>
          <cell r="IP1424">
            <v>0</v>
          </cell>
          <cell r="IQ1424">
            <v>0</v>
          </cell>
          <cell r="IR1424">
            <v>0</v>
          </cell>
          <cell r="IS1424">
            <v>0</v>
          </cell>
          <cell r="IT1424">
            <v>0</v>
          </cell>
          <cell r="IU1424">
            <v>0</v>
          </cell>
          <cell r="IV1424">
            <v>0</v>
          </cell>
          <cell r="IW1424">
            <v>0</v>
          </cell>
          <cell r="IX1424">
            <v>0</v>
          </cell>
          <cell r="IY1424">
            <v>0</v>
          </cell>
          <cell r="IZ1424">
            <v>0</v>
          </cell>
          <cell r="JA1424">
            <v>0</v>
          </cell>
          <cell r="JB1424">
            <v>0</v>
          </cell>
          <cell r="JC1424">
            <v>0</v>
          </cell>
          <cell r="JD1424">
            <v>0</v>
          </cell>
          <cell r="JE1424">
            <v>0</v>
          </cell>
          <cell r="JF1424">
            <v>0</v>
          </cell>
          <cell r="JG1424">
            <v>0</v>
          </cell>
          <cell r="JH1424">
            <v>0</v>
          </cell>
          <cell r="JI1424">
            <v>0</v>
          </cell>
          <cell r="JJ1424">
            <v>0</v>
          </cell>
          <cell r="JK1424">
            <v>0</v>
          </cell>
          <cell r="JL1424">
            <v>0</v>
          </cell>
          <cell r="JM1424">
            <v>0</v>
          </cell>
          <cell r="JN1424">
            <v>0</v>
          </cell>
          <cell r="JO1424">
            <v>0</v>
          </cell>
          <cell r="JP1424">
            <v>0</v>
          </cell>
          <cell r="JQ1424">
            <v>0</v>
          </cell>
        </row>
        <row r="1425">
          <cell r="D1425" t="str">
            <v>PV_.PX.WWA._.PTC.Small_Scale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-3.8502200000039011E-3</v>
          </cell>
          <cell r="AF1425">
            <v>0</v>
          </cell>
          <cell r="AG1425">
            <v>0</v>
          </cell>
          <cell r="AH1425">
            <v>0</v>
          </cell>
          <cell r="AI1425">
            <v>4.6149780000003915E-2</v>
          </cell>
          <cell r="AJ1425">
            <v>-5.0000000000000711E-2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  <cell r="EJ1425">
            <v>0</v>
          </cell>
          <cell r="EK1425">
            <v>0</v>
          </cell>
          <cell r="EL1425">
            <v>0</v>
          </cell>
          <cell r="EM1425">
            <v>0</v>
          </cell>
          <cell r="EN1425">
            <v>0</v>
          </cell>
          <cell r="EO1425">
            <v>0</v>
          </cell>
          <cell r="EP1425">
            <v>0</v>
          </cell>
          <cell r="EQ1425">
            <v>0</v>
          </cell>
          <cell r="ER1425">
            <v>0</v>
          </cell>
          <cell r="ES1425">
            <v>0</v>
          </cell>
          <cell r="ET1425">
            <v>0</v>
          </cell>
          <cell r="EU1425">
            <v>0</v>
          </cell>
          <cell r="EV1425">
            <v>0</v>
          </cell>
          <cell r="EW1425">
            <v>0</v>
          </cell>
          <cell r="EX1425">
            <v>0</v>
          </cell>
          <cell r="EY1425">
            <v>0</v>
          </cell>
          <cell r="EZ1425">
            <v>0</v>
          </cell>
          <cell r="FA1425">
            <v>0</v>
          </cell>
          <cell r="FB1425">
            <v>0</v>
          </cell>
          <cell r="FC1425">
            <v>0</v>
          </cell>
          <cell r="FD1425">
            <v>0</v>
          </cell>
          <cell r="FE1425">
            <v>0</v>
          </cell>
          <cell r="FF1425">
            <v>0</v>
          </cell>
          <cell r="FG1425">
            <v>0</v>
          </cell>
          <cell r="FH1425">
            <v>0</v>
          </cell>
          <cell r="FI1425">
            <v>0</v>
          </cell>
          <cell r="FJ1425">
            <v>0</v>
          </cell>
          <cell r="FK1425">
            <v>0</v>
          </cell>
          <cell r="FL1425">
            <v>0</v>
          </cell>
          <cell r="FM1425">
            <v>0</v>
          </cell>
          <cell r="FN1425">
            <v>0</v>
          </cell>
          <cell r="FO1425">
            <v>0</v>
          </cell>
          <cell r="FP1425">
            <v>0</v>
          </cell>
          <cell r="FQ1425">
            <v>0</v>
          </cell>
          <cell r="FR1425">
            <v>0</v>
          </cell>
          <cell r="FS1425">
            <v>0</v>
          </cell>
          <cell r="FT1425">
            <v>0</v>
          </cell>
          <cell r="FU1425">
            <v>0</v>
          </cell>
          <cell r="FV1425">
            <v>0</v>
          </cell>
          <cell r="FW1425">
            <v>0</v>
          </cell>
          <cell r="FX1425">
            <v>0</v>
          </cell>
          <cell r="FY1425">
            <v>0</v>
          </cell>
          <cell r="FZ1425">
            <v>0</v>
          </cell>
          <cell r="GA1425">
            <v>0</v>
          </cell>
          <cell r="GB1425">
            <v>0</v>
          </cell>
          <cell r="GC1425">
            <v>0</v>
          </cell>
          <cell r="GD1425">
            <v>0</v>
          </cell>
          <cell r="GE1425">
            <v>0</v>
          </cell>
          <cell r="GF1425">
            <v>0</v>
          </cell>
          <cell r="GG1425">
            <v>0</v>
          </cell>
          <cell r="GH1425">
            <v>0</v>
          </cell>
          <cell r="GI1425">
            <v>0</v>
          </cell>
          <cell r="GJ1425">
            <v>0</v>
          </cell>
          <cell r="GK1425">
            <v>0</v>
          </cell>
          <cell r="GL1425">
            <v>0</v>
          </cell>
          <cell r="GM1425">
            <v>0</v>
          </cell>
          <cell r="GN1425">
            <v>0</v>
          </cell>
          <cell r="GO1425">
            <v>0</v>
          </cell>
          <cell r="GP1425">
            <v>0</v>
          </cell>
          <cell r="GQ1425">
            <v>0</v>
          </cell>
          <cell r="GR1425">
            <v>0</v>
          </cell>
          <cell r="GS1425">
            <v>0</v>
          </cell>
          <cell r="GT1425">
            <v>0</v>
          </cell>
          <cell r="GU1425">
            <v>0</v>
          </cell>
          <cell r="GV1425">
            <v>0</v>
          </cell>
          <cell r="GW1425">
            <v>0</v>
          </cell>
          <cell r="GX1425">
            <v>0</v>
          </cell>
          <cell r="GY1425">
            <v>0</v>
          </cell>
          <cell r="GZ1425">
            <v>0</v>
          </cell>
          <cell r="HA1425">
            <v>0</v>
          </cell>
          <cell r="HB1425">
            <v>0</v>
          </cell>
          <cell r="HC1425">
            <v>0</v>
          </cell>
          <cell r="HD1425">
            <v>0</v>
          </cell>
          <cell r="HE1425">
            <v>0</v>
          </cell>
          <cell r="HF1425">
            <v>0</v>
          </cell>
          <cell r="HG1425">
            <v>0</v>
          </cell>
          <cell r="HH1425">
            <v>0</v>
          </cell>
          <cell r="HI1425">
            <v>0</v>
          </cell>
          <cell r="HJ1425">
            <v>0</v>
          </cell>
          <cell r="HK1425">
            <v>0</v>
          </cell>
          <cell r="HL1425">
            <v>0</v>
          </cell>
          <cell r="HM1425">
            <v>0</v>
          </cell>
          <cell r="HN1425">
            <v>0</v>
          </cell>
          <cell r="HO1425">
            <v>0</v>
          </cell>
          <cell r="HP1425">
            <v>0</v>
          </cell>
          <cell r="HQ1425">
            <v>0</v>
          </cell>
          <cell r="HR1425">
            <v>0</v>
          </cell>
          <cell r="HS1425">
            <v>0</v>
          </cell>
          <cell r="HT1425">
            <v>0</v>
          </cell>
          <cell r="HU1425">
            <v>0</v>
          </cell>
          <cell r="HV1425">
            <v>0</v>
          </cell>
          <cell r="HW1425">
            <v>0</v>
          </cell>
          <cell r="HX1425">
            <v>0</v>
          </cell>
          <cell r="HY1425">
            <v>0</v>
          </cell>
          <cell r="HZ1425">
            <v>0</v>
          </cell>
          <cell r="IA1425">
            <v>0</v>
          </cell>
          <cell r="IB1425">
            <v>0</v>
          </cell>
          <cell r="IC1425">
            <v>0</v>
          </cell>
          <cell r="ID1425">
            <v>0</v>
          </cell>
          <cell r="IE1425">
            <v>0</v>
          </cell>
          <cell r="IF1425">
            <v>0</v>
          </cell>
          <cell r="IG1425">
            <v>0</v>
          </cell>
          <cell r="IH1425">
            <v>0</v>
          </cell>
          <cell r="II1425">
            <v>0</v>
          </cell>
          <cell r="IJ1425">
            <v>0</v>
          </cell>
          <cell r="IK1425">
            <v>0</v>
          </cell>
          <cell r="IL1425">
            <v>0</v>
          </cell>
          <cell r="IM1425">
            <v>0</v>
          </cell>
          <cell r="IN1425">
            <v>0</v>
          </cell>
          <cell r="IO1425">
            <v>0</v>
          </cell>
          <cell r="IP1425">
            <v>0</v>
          </cell>
          <cell r="IQ1425">
            <v>0</v>
          </cell>
          <cell r="IR1425">
            <v>0</v>
          </cell>
          <cell r="IS1425">
            <v>0</v>
          </cell>
          <cell r="IT1425">
            <v>0</v>
          </cell>
          <cell r="IU1425">
            <v>0</v>
          </cell>
          <cell r="IV1425">
            <v>0</v>
          </cell>
          <cell r="IW1425">
            <v>0</v>
          </cell>
          <cell r="IX1425">
            <v>0</v>
          </cell>
          <cell r="IY1425">
            <v>0</v>
          </cell>
          <cell r="IZ1425">
            <v>0</v>
          </cell>
          <cell r="JA1425">
            <v>0</v>
          </cell>
          <cell r="JB1425">
            <v>0</v>
          </cell>
          <cell r="JC1425">
            <v>0</v>
          </cell>
          <cell r="JD1425">
            <v>0</v>
          </cell>
          <cell r="JE1425">
            <v>1.574862000001076E-2</v>
          </cell>
          <cell r="JF1425">
            <v>0</v>
          </cell>
          <cell r="JG1425">
            <v>0</v>
          </cell>
          <cell r="JH1425">
            <v>1.5748620000000102E-2</v>
          </cell>
          <cell r="JI1425">
            <v>0</v>
          </cell>
          <cell r="JJ1425">
            <v>0</v>
          </cell>
          <cell r="JK1425">
            <v>0</v>
          </cell>
          <cell r="JL1425">
            <v>0</v>
          </cell>
          <cell r="JM1425">
            <v>0</v>
          </cell>
          <cell r="JN1425">
            <v>0</v>
          </cell>
          <cell r="JO1425">
            <v>0</v>
          </cell>
          <cell r="JP1425">
            <v>0</v>
          </cell>
          <cell r="JQ1425">
            <v>0</v>
          </cell>
        </row>
        <row r="1426">
          <cell r="D1426" t="str">
            <v>PV_.PX.WYC._.PTC.Small_Scale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  <cell r="EJ1426">
            <v>0</v>
          </cell>
          <cell r="EK1426">
            <v>0</v>
          </cell>
          <cell r="EL1426">
            <v>0</v>
          </cell>
          <cell r="EM1426">
            <v>0</v>
          </cell>
          <cell r="EN1426">
            <v>0</v>
          </cell>
          <cell r="EO1426">
            <v>0</v>
          </cell>
          <cell r="EP1426">
            <v>0</v>
          </cell>
          <cell r="EQ1426">
            <v>0</v>
          </cell>
          <cell r="ER1426">
            <v>0</v>
          </cell>
          <cell r="ES1426">
            <v>0</v>
          </cell>
          <cell r="ET1426">
            <v>0</v>
          </cell>
          <cell r="EU1426">
            <v>0</v>
          </cell>
          <cell r="EV1426">
            <v>0</v>
          </cell>
          <cell r="EW1426">
            <v>0</v>
          </cell>
          <cell r="EX1426">
            <v>0</v>
          </cell>
          <cell r="EY1426">
            <v>0</v>
          </cell>
          <cell r="EZ1426">
            <v>0</v>
          </cell>
          <cell r="FA1426">
            <v>0</v>
          </cell>
          <cell r="FB1426">
            <v>0</v>
          </cell>
          <cell r="FC1426">
            <v>0</v>
          </cell>
          <cell r="FD1426">
            <v>0</v>
          </cell>
          <cell r="FE1426">
            <v>0</v>
          </cell>
          <cell r="FF1426">
            <v>0</v>
          </cell>
          <cell r="FG1426">
            <v>0</v>
          </cell>
          <cell r="FH1426">
            <v>0</v>
          </cell>
          <cell r="FI1426">
            <v>0</v>
          </cell>
          <cell r="FJ1426">
            <v>0</v>
          </cell>
          <cell r="FK1426">
            <v>0</v>
          </cell>
          <cell r="FL1426">
            <v>0</v>
          </cell>
          <cell r="FM1426">
            <v>0</v>
          </cell>
          <cell r="FN1426">
            <v>0</v>
          </cell>
          <cell r="FO1426">
            <v>0</v>
          </cell>
          <cell r="FP1426">
            <v>0</v>
          </cell>
          <cell r="FQ1426">
            <v>0</v>
          </cell>
          <cell r="FR1426">
            <v>0</v>
          </cell>
          <cell r="FS1426">
            <v>0</v>
          </cell>
          <cell r="FT1426">
            <v>0</v>
          </cell>
          <cell r="FU1426">
            <v>0</v>
          </cell>
          <cell r="FV1426">
            <v>0</v>
          </cell>
          <cell r="FW1426">
            <v>0</v>
          </cell>
          <cell r="FX1426">
            <v>0</v>
          </cell>
          <cell r="FY1426">
            <v>0</v>
          </cell>
          <cell r="FZ1426">
            <v>0</v>
          </cell>
          <cell r="GA1426">
            <v>0</v>
          </cell>
          <cell r="GB1426">
            <v>0</v>
          </cell>
          <cell r="GC1426">
            <v>0</v>
          </cell>
          <cell r="GD1426">
            <v>0</v>
          </cell>
          <cell r="GE1426">
            <v>0</v>
          </cell>
          <cell r="GF1426">
            <v>0</v>
          </cell>
          <cell r="GG1426">
            <v>0</v>
          </cell>
          <cell r="GH1426">
            <v>0</v>
          </cell>
          <cell r="GI1426">
            <v>0</v>
          </cell>
          <cell r="GJ1426">
            <v>0</v>
          </cell>
          <cell r="GK1426">
            <v>0</v>
          </cell>
          <cell r="GL1426">
            <v>0</v>
          </cell>
          <cell r="GM1426">
            <v>0</v>
          </cell>
          <cell r="GN1426">
            <v>0</v>
          </cell>
          <cell r="GO1426">
            <v>0</v>
          </cell>
          <cell r="GP1426">
            <v>0</v>
          </cell>
          <cell r="GQ1426">
            <v>0</v>
          </cell>
          <cell r="GR1426">
            <v>0</v>
          </cell>
          <cell r="GS1426">
            <v>0</v>
          </cell>
          <cell r="GT1426">
            <v>0</v>
          </cell>
          <cell r="GU1426">
            <v>0</v>
          </cell>
          <cell r="GV1426">
            <v>0</v>
          </cell>
          <cell r="GW1426">
            <v>0</v>
          </cell>
          <cell r="GX1426">
            <v>0</v>
          </cell>
          <cell r="GY1426">
            <v>0</v>
          </cell>
          <cell r="GZ1426">
            <v>0</v>
          </cell>
          <cell r="HA1426">
            <v>0</v>
          </cell>
          <cell r="HB1426">
            <v>0</v>
          </cell>
          <cell r="HC1426">
            <v>0</v>
          </cell>
          <cell r="HD1426">
            <v>0</v>
          </cell>
          <cell r="HE1426">
            <v>0</v>
          </cell>
          <cell r="HF1426">
            <v>0</v>
          </cell>
          <cell r="HG1426">
            <v>0</v>
          </cell>
          <cell r="HH1426">
            <v>0</v>
          </cell>
          <cell r="HI1426">
            <v>0</v>
          </cell>
          <cell r="HJ1426">
            <v>0</v>
          </cell>
          <cell r="HK1426">
            <v>0</v>
          </cell>
          <cell r="HL1426">
            <v>0</v>
          </cell>
          <cell r="HM1426">
            <v>0</v>
          </cell>
          <cell r="HN1426">
            <v>0</v>
          </cell>
          <cell r="HO1426">
            <v>0</v>
          </cell>
          <cell r="HP1426">
            <v>0</v>
          </cell>
          <cell r="HQ1426">
            <v>0</v>
          </cell>
          <cell r="HR1426">
            <v>0</v>
          </cell>
          <cell r="HS1426">
            <v>0</v>
          </cell>
          <cell r="HT1426">
            <v>0</v>
          </cell>
          <cell r="HU1426">
            <v>0</v>
          </cell>
          <cell r="HV1426">
            <v>0</v>
          </cell>
          <cell r="HW1426">
            <v>0</v>
          </cell>
          <cell r="HX1426">
            <v>0</v>
          </cell>
          <cell r="HY1426">
            <v>0</v>
          </cell>
          <cell r="HZ1426">
            <v>0</v>
          </cell>
          <cell r="IA1426">
            <v>0</v>
          </cell>
          <cell r="IB1426">
            <v>0</v>
          </cell>
          <cell r="IC1426">
            <v>0</v>
          </cell>
          <cell r="ID1426">
            <v>0</v>
          </cell>
          <cell r="IE1426">
            <v>0</v>
          </cell>
          <cell r="IF1426">
            <v>0</v>
          </cell>
          <cell r="IG1426">
            <v>0</v>
          </cell>
          <cell r="IH1426">
            <v>0</v>
          </cell>
          <cell r="II1426">
            <v>0</v>
          </cell>
          <cell r="IJ1426">
            <v>0</v>
          </cell>
          <cell r="IK1426">
            <v>0</v>
          </cell>
          <cell r="IL1426">
            <v>0</v>
          </cell>
          <cell r="IM1426">
            <v>0</v>
          </cell>
          <cell r="IN1426">
            <v>0</v>
          </cell>
          <cell r="IO1426">
            <v>0</v>
          </cell>
          <cell r="IP1426">
            <v>0</v>
          </cell>
          <cell r="IQ1426">
            <v>0</v>
          </cell>
          <cell r="IR1426">
            <v>0</v>
          </cell>
          <cell r="IS1426">
            <v>0</v>
          </cell>
          <cell r="IT1426">
            <v>0</v>
          </cell>
          <cell r="IU1426">
            <v>0</v>
          </cell>
          <cell r="IV1426">
            <v>0</v>
          </cell>
          <cell r="IW1426">
            <v>0</v>
          </cell>
          <cell r="IX1426">
            <v>0</v>
          </cell>
          <cell r="IY1426">
            <v>0</v>
          </cell>
          <cell r="IZ1426">
            <v>0</v>
          </cell>
          <cell r="JA1426">
            <v>0</v>
          </cell>
          <cell r="JB1426">
            <v>0</v>
          </cell>
          <cell r="JC1426">
            <v>0</v>
          </cell>
          <cell r="JD1426">
            <v>0</v>
          </cell>
          <cell r="JE1426">
            <v>0</v>
          </cell>
          <cell r="JF1426">
            <v>0</v>
          </cell>
          <cell r="JG1426">
            <v>0</v>
          </cell>
          <cell r="JH1426">
            <v>0</v>
          </cell>
          <cell r="JI1426">
            <v>0</v>
          </cell>
          <cell r="JJ1426">
            <v>0</v>
          </cell>
          <cell r="JK1426">
            <v>0</v>
          </cell>
          <cell r="JL1426">
            <v>0</v>
          </cell>
          <cell r="JM1426">
            <v>0</v>
          </cell>
          <cell r="JN1426">
            <v>0</v>
          </cell>
          <cell r="JO1426">
            <v>0</v>
          </cell>
          <cell r="JP1426">
            <v>0</v>
          </cell>
          <cell r="JQ1426">
            <v>0</v>
          </cell>
        </row>
        <row r="1427">
          <cell r="D1427" t="str">
            <v>PV_.PX.WYE._.PTC.Small_Scale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  <cell r="EJ1427">
            <v>0</v>
          </cell>
          <cell r="EK1427">
            <v>0</v>
          </cell>
          <cell r="EL1427">
            <v>0</v>
          </cell>
          <cell r="EM1427">
            <v>0</v>
          </cell>
          <cell r="EN1427">
            <v>0</v>
          </cell>
          <cell r="EO1427">
            <v>0</v>
          </cell>
          <cell r="EP1427">
            <v>0</v>
          </cell>
          <cell r="EQ1427">
            <v>0</v>
          </cell>
          <cell r="ER1427">
            <v>0</v>
          </cell>
          <cell r="ES1427">
            <v>0</v>
          </cell>
          <cell r="ET1427">
            <v>0</v>
          </cell>
          <cell r="EU1427">
            <v>0</v>
          </cell>
          <cell r="EV1427">
            <v>0</v>
          </cell>
          <cell r="EW1427">
            <v>0</v>
          </cell>
          <cell r="EX1427">
            <v>0</v>
          </cell>
          <cell r="EY1427">
            <v>0</v>
          </cell>
          <cell r="EZ1427">
            <v>0</v>
          </cell>
          <cell r="FA1427">
            <v>0</v>
          </cell>
          <cell r="FB1427">
            <v>0</v>
          </cell>
          <cell r="FC1427">
            <v>0</v>
          </cell>
          <cell r="FD1427">
            <v>0</v>
          </cell>
          <cell r="FE1427">
            <v>0</v>
          </cell>
          <cell r="FF1427">
            <v>0</v>
          </cell>
          <cell r="FG1427">
            <v>0</v>
          </cell>
          <cell r="FH1427">
            <v>0</v>
          </cell>
          <cell r="FI1427">
            <v>0</v>
          </cell>
          <cell r="FJ1427">
            <v>0</v>
          </cell>
          <cell r="FK1427">
            <v>0</v>
          </cell>
          <cell r="FL1427">
            <v>0</v>
          </cell>
          <cell r="FM1427">
            <v>0</v>
          </cell>
          <cell r="FN1427">
            <v>0</v>
          </cell>
          <cell r="FO1427">
            <v>0</v>
          </cell>
          <cell r="FP1427">
            <v>0</v>
          </cell>
          <cell r="FQ1427">
            <v>0</v>
          </cell>
          <cell r="FR1427">
            <v>0</v>
          </cell>
          <cell r="FS1427">
            <v>0</v>
          </cell>
          <cell r="FT1427">
            <v>0</v>
          </cell>
          <cell r="FU1427">
            <v>0</v>
          </cell>
          <cell r="FV1427">
            <v>0</v>
          </cell>
          <cell r="FW1427">
            <v>0</v>
          </cell>
          <cell r="FX1427">
            <v>0</v>
          </cell>
          <cell r="FY1427">
            <v>0</v>
          </cell>
          <cell r="FZ1427">
            <v>0</v>
          </cell>
          <cell r="GA1427">
            <v>0</v>
          </cell>
          <cell r="GB1427">
            <v>0</v>
          </cell>
          <cell r="GC1427">
            <v>0</v>
          </cell>
          <cell r="GD1427">
            <v>0</v>
          </cell>
          <cell r="GE1427">
            <v>0</v>
          </cell>
          <cell r="GF1427">
            <v>0</v>
          </cell>
          <cell r="GG1427">
            <v>0</v>
          </cell>
          <cell r="GH1427">
            <v>0</v>
          </cell>
          <cell r="GI1427">
            <v>0</v>
          </cell>
          <cell r="GJ1427">
            <v>0</v>
          </cell>
          <cell r="GK1427">
            <v>0</v>
          </cell>
          <cell r="GL1427">
            <v>0</v>
          </cell>
          <cell r="GM1427">
            <v>0</v>
          </cell>
          <cell r="GN1427">
            <v>0</v>
          </cell>
          <cell r="GO1427">
            <v>0</v>
          </cell>
          <cell r="GP1427">
            <v>0</v>
          </cell>
          <cell r="GQ1427">
            <v>0</v>
          </cell>
          <cell r="GR1427">
            <v>0</v>
          </cell>
          <cell r="GS1427">
            <v>0</v>
          </cell>
          <cell r="GT1427">
            <v>0</v>
          </cell>
          <cell r="GU1427">
            <v>0</v>
          </cell>
          <cell r="GV1427">
            <v>0</v>
          </cell>
          <cell r="GW1427">
            <v>0</v>
          </cell>
          <cell r="GX1427">
            <v>0</v>
          </cell>
          <cell r="GY1427">
            <v>0</v>
          </cell>
          <cell r="GZ1427">
            <v>0</v>
          </cell>
          <cell r="HA1427">
            <v>0</v>
          </cell>
          <cell r="HB1427">
            <v>0</v>
          </cell>
          <cell r="HC1427">
            <v>0</v>
          </cell>
          <cell r="HD1427">
            <v>0</v>
          </cell>
          <cell r="HE1427">
            <v>0</v>
          </cell>
          <cell r="HF1427">
            <v>0</v>
          </cell>
          <cell r="HG1427">
            <v>0</v>
          </cell>
          <cell r="HH1427">
            <v>0</v>
          </cell>
          <cell r="HI1427">
            <v>0</v>
          </cell>
          <cell r="HJ1427">
            <v>0</v>
          </cell>
          <cell r="HK1427">
            <v>0</v>
          </cell>
          <cell r="HL1427">
            <v>0</v>
          </cell>
          <cell r="HM1427">
            <v>0</v>
          </cell>
          <cell r="HN1427">
            <v>0</v>
          </cell>
          <cell r="HO1427">
            <v>0</v>
          </cell>
          <cell r="HP1427">
            <v>0</v>
          </cell>
          <cell r="HQ1427">
            <v>0</v>
          </cell>
          <cell r="HR1427">
            <v>0</v>
          </cell>
          <cell r="HS1427">
            <v>0</v>
          </cell>
          <cell r="HT1427">
            <v>0</v>
          </cell>
          <cell r="HU1427">
            <v>0</v>
          </cell>
          <cell r="HV1427">
            <v>0</v>
          </cell>
          <cell r="HW1427">
            <v>0</v>
          </cell>
          <cell r="HX1427">
            <v>0</v>
          </cell>
          <cell r="HY1427">
            <v>0</v>
          </cell>
          <cell r="HZ1427">
            <v>0</v>
          </cell>
          <cell r="IA1427">
            <v>0</v>
          </cell>
          <cell r="IB1427">
            <v>0</v>
          </cell>
          <cell r="IC1427">
            <v>0</v>
          </cell>
          <cell r="ID1427">
            <v>0</v>
          </cell>
          <cell r="IE1427">
            <v>0</v>
          </cell>
          <cell r="IF1427">
            <v>0</v>
          </cell>
          <cell r="IG1427">
            <v>0</v>
          </cell>
          <cell r="IH1427">
            <v>0</v>
          </cell>
          <cell r="II1427">
            <v>0</v>
          </cell>
          <cell r="IJ1427">
            <v>0</v>
          </cell>
          <cell r="IK1427">
            <v>0</v>
          </cell>
          <cell r="IL1427">
            <v>0</v>
          </cell>
          <cell r="IM1427">
            <v>0</v>
          </cell>
          <cell r="IN1427">
            <v>0</v>
          </cell>
          <cell r="IO1427">
            <v>0</v>
          </cell>
          <cell r="IP1427">
            <v>0</v>
          </cell>
          <cell r="IQ1427">
            <v>0</v>
          </cell>
          <cell r="IR1427">
            <v>0</v>
          </cell>
          <cell r="IS1427">
            <v>0</v>
          </cell>
          <cell r="IT1427">
            <v>0</v>
          </cell>
          <cell r="IU1427">
            <v>0</v>
          </cell>
          <cell r="IV1427">
            <v>0</v>
          </cell>
          <cell r="IW1427">
            <v>0</v>
          </cell>
          <cell r="IX1427">
            <v>0</v>
          </cell>
          <cell r="IY1427">
            <v>0</v>
          </cell>
          <cell r="IZ1427">
            <v>0</v>
          </cell>
          <cell r="JA1427">
            <v>0</v>
          </cell>
          <cell r="JB1427">
            <v>0</v>
          </cell>
          <cell r="JC1427">
            <v>0</v>
          </cell>
          <cell r="JD1427">
            <v>0</v>
          </cell>
          <cell r="JE1427">
            <v>0</v>
          </cell>
          <cell r="JF1427">
            <v>0</v>
          </cell>
          <cell r="JG1427">
            <v>0</v>
          </cell>
          <cell r="JH1427">
            <v>0</v>
          </cell>
          <cell r="JI1427">
            <v>0</v>
          </cell>
          <cell r="JJ1427">
            <v>0</v>
          </cell>
          <cell r="JK1427">
            <v>0</v>
          </cell>
          <cell r="JL1427">
            <v>0</v>
          </cell>
          <cell r="JM1427">
            <v>0</v>
          </cell>
          <cell r="JN1427">
            <v>0</v>
          </cell>
          <cell r="JO1427">
            <v>0</v>
          </cell>
          <cell r="JP1427">
            <v>0</v>
          </cell>
          <cell r="JQ1427">
            <v>0</v>
          </cell>
        </row>
        <row r="1428">
          <cell r="D1428" t="str">
            <v>PV_.PX.WYN._.PTC.Small_Scale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  <cell r="EJ1428">
            <v>0</v>
          </cell>
          <cell r="EK1428">
            <v>0</v>
          </cell>
          <cell r="EL1428">
            <v>0</v>
          </cell>
          <cell r="EM1428">
            <v>0</v>
          </cell>
          <cell r="EN1428">
            <v>0</v>
          </cell>
          <cell r="EO1428">
            <v>0</v>
          </cell>
          <cell r="EP1428">
            <v>0</v>
          </cell>
          <cell r="EQ1428">
            <v>0</v>
          </cell>
          <cell r="ER1428">
            <v>0</v>
          </cell>
          <cell r="ES1428">
            <v>0</v>
          </cell>
          <cell r="ET1428">
            <v>0</v>
          </cell>
          <cell r="EU1428">
            <v>0</v>
          </cell>
          <cell r="EV1428">
            <v>0</v>
          </cell>
          <cell r="EW1428">
            <v>0</v>
          </cell>
          <cell r="EX1428">
            <v>0</v>
          </cell>
          <cell r="EY1428">
            <v>0</v>
          </cell>
          <cell r="EZ1428">
            <v>0</v>
          </cell>
          <cell r="FA1428">
            <v>0</v>
          </cell>
          <cell r="FB1428">
            <v>0</v>
          </cell>
          <cell r="FC1428">
            <v>0</v>
          </cell>
          <cell r="FD1428">
            <v>0</v>
          </cell>
          <cell r="FE1428">
            <v>0</v>
          </cell>
          <cell r="FF1428">
            <v>0</v>
          </cell>
          <cell r="FG1428">
            <v>0</v>
          </cell>
          <cell r="FH1428">
            <v>0</v>
          </cell>
          <cell r="FI1428">
            <v>0</v>
          </cell>
          <cell r="FJ1428">
            <v>0</v>
          </cell>
          <cell r="FK1428">
            <v>0</v>
          </cell>
          <cell r="FL1428">
            <v>0</v>
          </cell>
          <cell r="FM1428">
            <v>0</v>
          </cell>
          <cell r="FN1428">
            <v>0</v>
          </cell>
          <cell r="FO1428">
            <v>0</v>
          </cell>
          <cell r="FP1428">
            <v>0</v>
          </cell>
          <cell r="FQ1428">
            <v>0</v>
          </cell>
          <cell r="FR1428">
            <v>0</v>
          </cell>
          <cell r="FS1428">
            <v>0</v>
          </cell>
          <cell r="FT1428">
            <v>0</v>
          </cell>
          <cell r="FU1428">
            <v>0</v>
          </cell>
          <cell r="FV1428">
            <v>0</v>
          </cell>
          <cell r="FW1428">
            <v>0</v>
          </cell>
          <cell r="FX1428">
            <v>0</v>
          </cell>
          <cell r="FY1428">
            <v>0</v>
          </cell>
          <cell r="FZ1428">
            <v>0</v>
          </cell>
          <cell r="GA1428">
            <v>0</v>
          </cell>
          <cell r="GB1428">
            <v>0</v>
          </cell>
          <cell r="GC1428">
            <v>0</v>
          </cell>
          <cell r="GD1428">
            <v>0</v>
          </cell>
          <cell r="GE1428">
            <v>0</v>
          </cell>
          <cell r="GF1428">
            <v>0</v>
          </cell>
          <cell r="GG1428">
            <v>0</v>
          </cell>
          <cell r="GH1428">
            <v>0</v>
          </cell>
          <cell r="GI1428">
            <v>0</v>
          </cell>
          <cell r="GJ1428">
            <v>0</v>
          </cell>
          <cell r="GK1428">
            <v>0</v>
          </cell>
          <cell r="GL1428">
            <v>0</v>
          </cell>
          <cell r="GM1428">
            <v>0</v>
          </cell>
          <cell r="GN1428">
            <v>0</v>
          </cell>
          <cell r="GO1428">
            <v>0</v>
          </cell>
          <cell r="GP1428">
            <v>0</v>
          </cell>
          <cell r="GQ1428">
            <v>0</v>
          </cell>
          <cell r="GR1428">
            <v>0</v>
          </cell>
          <cell r="GS1428">
            <v>0</v>
          </cell>
          <cell r="GT1428">
            <v>0</v>
          </cell>
          <cell r="GU1428">
            <v>0</v>
          </cell>
          <cell r="GV1428">
            <v>0</v>
          </cell>
          <cell r="GW1428">
            <v>0</v>
          </cell>
          <cell r="GX1428">
            <v>0</v>
          </cell>
          <cell r="GY1428">
            <v>0</v>
          </cell>
          <cell r="GZ1428">
            <v>0</v>
          </cell>
          <cell r="HA1428">
            <v>0</v>
          </cell>
          <cell r="HB1428">
            <v>0</v>
          </cell>
          <cell r="HC1428">
            <v>0</v>
          </cell>
          <cell r="HD1428">
            <v>0</v>
          </cell>
          <cell r="HE1428">
            <v>0</v>
          </cell>
          <cell r="HF1428">
            <v>0</v>
          </cell>
          <cell r="HG1428">
            <v>0</v>
          </cell>
          <cell r="HH1428">
            <v>0</v>
          </cell>
          <cell r="HI1428">
            <v>0</v>
          </cell>
          <cell r="HJ1428">
            <v>0</v>
          </cell>
          <cell r="HK1428">
            <v>0</v>
          </cell>
          <cell r="HL1428">
            <v>0</v>
          </cell>
          <cell r="HM1428">
            <v>0</v>
          </cell>
          <cell r="HN1428">
            <v>0</v>
          </cell>
          <cell r="HO1428">
            <v>0</v>
          </cell>
          <cell r="HP1428">
            <v>0</v>
          </cell>
          <cell r="HQ1428">
            <v>0</v>
          </cell>
          <cell r="HR1428">
            <v>0</v>
          </cell>
          <cell r="HS1428">
            <v>0</v>
          </cell>
          <cell r="HT1428">
            <v>0</v>
          </cell>
          <cell r="HU1428">
            <v>0</v>
          </cell>
          <cell r="HV1428">
            <v>0</v>
          </cell>
          <cell r="HW1428">
            <v>0</v>
          </cell>
          <cell r="HX1428">
            <v>0</v>
          </cell>
          <cell r="HY1428">
            <v>0</v>
          </cell>
          <cell r="HZ1428">
            <v>0</v>
          </cell>
          <cell r="IA1428">
            <v>0</v>
          </cell>
          <cell r="IB1428">
            <v>0</v>
          </cell>
          <cell r="IC1428">
            <v>0</v>
          </cell>
          <cell r="ID1428">
            <v>0</v>
          </cell>
          <cell r="IE1428">
            <v>0</v>
          </cell>
          <cell r="IF1428">
            <v>0</v>
          </cell>
          <cell r="IG1428">
            <v>0</v>
          </cell>
          <cell r="IH1428">
            <v>0</v>
          </cell>
          <cell r="II1428">
            <v>0</v>
          </cell>
          <cell r="IJ1428">
            <v>0</v>
          </cell>
          <cell r="IK1428">
            <v>0</v>
          </cell>
          <cell r="IL1428">
            <v>0</v>
          </cell>
          <cell r="IM1428">
            <v>0</v>
          </cell>
          <cell r="IN1428">
            <v>0</v>
          </cell>
          <cell r="IO1428">
            <v>0</v>
          </cell>
          <cell r="IP1428">
            <v>0</v>
          </cell>
          <cell r="IQ1428">
            <v>0</v>
          </cell>
          <cell r="IR1428">
            <v>0</v>
          </cell>
          <cell r="IS1428">
            <v>0</v>
          </cell>
          <cell r="IT1428">
            <v>0</v>
          </cell>
          <cell r="IU1428">
            <v>0</v>
          </cell>
          <cell r="IV1428">
            <v>0</v>
          </cell>
          <cell r="IW1428">
            <v>0</v>
          </cell>
          <cell r="IX1428">
            <v>0</v>
          </cell>
          <cell r="IY1428">
            <v>0</v>
          </cell>
          <cell r="IZ1428">
            <v>0</v>
          </cell>
          <cell r="JA1428">
            <v>0</v>
          </cell>
          <cell r="JB1428">
            <v>0</v>
          </cell>
          <cell r="JC1428">
            <v>0</v>
          </cell>
          <cell r="JD1428">
            <v>0</v>
          </cell>
          <cell r="JE1428">
            <v>0</v>
          </cell>
          <cell r="JF1428">
            <v>0</v>
          </cell>
          <cell r="JG1428">
            <v>0</v>
          </cell>
          <cell r="JH1428">
            <v>0</v>
          </cell>
          <cell r="JI1428">
            <v>0</v>
          </cell>
          <cell r="JJ1428">
            <v>0</v>
          </cell>
          <cell r="JK1428">
            <v>0</v>
          </cell>
          <cell r="JL1428">
            <v>0</v>
          </cell>
          <cell r="JM1428">
            <v>0</v>
          </cell>
          <cell r="JN1428">
            <v>0</v>
          </cell>
          <cell r="JO1428">
            <v>0</v>
          </cell>
          <cell r="JP1428">
            <v>0</v>
          </cell>
          <cell r="JQ1428">
            <v>0</v>
          </cell>
        </row>
        <row r="1429">
          <cell r="D1429" t="str">
            <v>PV_.PX.YAK._.PTC.Small_Scale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5.0000000000004263E-2</v>
          </cell>
          <cell r="AJ1429">
            <v>-5.0000000000000711E-2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  <cell r="EJ1429">
            <v>0</v>
          </cell>
          <cell r="EK1429">
            <v>0</v>
          </cell>
          <cell r="EL1429">
            <v>0</v>
          </cell>
          <cell r="EM1429">
            <v>0</v>
          </cell>
          <cell r="EN1429">
            <v>0</v>
          </cell>
          <cell r="EO1429">
            <v>0</v>
          </cell>
          <cell r="EP1429">
            <v>0</v>
          </cell>
          <cell r="EQ1429">
            <v>0</v>
          </cell>
          <cell r="ER1429">
            <v>0</v>
          </cell>
          <cell r="ES1429">
            <v>0</v>
          </cell>
          <cell r="ET1429">
            <v>0</v>
          </cell>
          <cell r="EU1429">
            <v>0</v>
          </cell>
          <cell r="EV1429">
            <v>0</v>
          </cell>
          <cell r="EW1429">
            <v>0</v>
          </cell>
          <cell r="EX1429">
            <v>0</v>
          </cell>
          <cell r="EY1429">
            <v>0</v>
          </cell>
          <cell r="EZ1429">
            <v>0</v>
          </cell>
          <cell r="FA1429">
            <v>0</v>
          </cell>
          <cell r="FB1429">
            <v>0</v>
          </cell>
          <cell r="FC1429">
            <v>0</v>
          </cell>
          <cell r="FD1429">
            <v>0</v>
          </cell>
          <cell r="FE1429">
            <v>0</v>
          </cell>
          <cell r="FF1429">
            <v>0</v>
          </cell>
          <cell r="FG1429">
            <v>0</v>
          </cell>
          <cell r="FH1429">
            <v>0</v>
          </cell>
          <cell r="FI1429">
            <v>0</v>
          </cell>
          <cell r="FJ1429">
            <v>0</v>
          </cell>
          <cell r="FK1429">
            <v>0</v>
          </cell>
          <cell r="FL1429">
            <v>0</v>
          </cell>
          <cell r="FM1429">
            <v>0</v>
          </cell>
          <cell r="FN1429">
            <v>0</v>
          </cell>
          <cell r="FO1429">
            <v>0</v>
          </cell>
          <cell r="FP1429">
            <v>0</v>
          </cell>
          <cell r="FQ1429">
            <v>0</v>
          </cell>
          <cell r="FR1429">
            <v>0</v>
          </cell>
          <cell r="FS1429">
            <v>0</v>
          </cell>
          <cell r="FT1429">
            <v>0</v>
          </cell>
          <cell r="FU1429">
            <v>0</v>
          </cell>
          <cell r="FV1429">
            <v>0</v>
          </cell>
          <cell r="FW1429">
            <v>0</v>
          </cell>
          <cell r="FX1429">
            <v>0</v>
          </cell>
          <cell r="FY1429">
            <v>0</v>
          </cell>
          <cell r="FZ1429">
            <v>0</v>
          </cell>
          <cell r="GA1429">
            <v>0</v>
          </cell>
          <cell r="GB1429">
            <v>0</v>
          </cell>
          <cell r="GC1429">
            <v>0</v>
          </cell>
          <cell r="GD1429">
            <v>0</v>
          </cell>
          <cell r="GE1429">
            <v>0</v>
          </cell>
          <cell r="GF1429">
            <v>0</v>
          </cell>
          <cell r="GG1429">
            <v>0</v>
          </cell>
          <cell r="GH1429">
            <v>0</v>
          </cell>
          <cell r="GI1429">
            <v>0</v>
          </cell>
          <cell r="GJ1429">
            <v>0</v>
          </cell>
          <cell r="GK1429">
            <v>0</v>
          </cell>
          <cell r="GL1429">
            <v>0</v>
          </cell>
          <cell r="GM1429">
            <v>0</v>
          </cell>
          <cell r="GN1429">
            <v>0</v>
          </cell>
          <cell r="GO1429">
            <v>0</v>
          </cell>
          <cell r="GP1429">
            <v>0</v>
          </cell>
          <cell r="GQ1429">
            <v>0</v>
          </cell>
          <cell r="GR1429">
            <v>0</v>
          </cell>
          <cell r="GS1429">
            <v>0</v>
          </cell>
          <cell r="GT1429">
            <v>0</v>
          </cell>
          <cell r="GU1429">
            <v>0</v>
          </cell>
          <cell r="GV1429">
            <v>0</v>
          </cell>
          <cell r="GW1429">
            <v>0</v>
          </cell>
          <cell r="GX1429">
            <v>0</v>
          </cell>
          <cell r="GY1429">
            <v>0</v>
          </cell>
          <cell r="GZ1429">
            <v>0</v>
          </cell>
          <cell r="HA1429">
            <v>0</v>
          </cell>
          <cell r="HB1429">
            <v>0</v>
          </cell>
          <cell r="HC1429">
            <v>0</v>
          </cell>
          <cell r="HD1429">
            <v>0</v>
          </cell>
          <cell r="HE1429">
            <v>0</v>
          </cell>
          <cell r="HF1429">
            <v>0</v>
          </cell>
          <cell r="HG1429">
            <v>0</v>
          </cell>
          <cell r="HH1429">
            <v>0</v>
          </cell>
          <cell r="HI1429">
            <v>0</v>
          </cell>
          <cell r="HJ1429">
            <v>0</v>
          </cell>
          <cell r="HK1429">
            <v>0</v>
          </cell>
          <cell r="HL1429">
            <v>0</v>
          </cell>
          <cell r="HM1429">
            <v>0</v>
          </cell>
          <cell r="HN1429">
            <v>0</v>
          </cell>
          <cell r="HO1429">
            <v>0</v>
          </cell>
          <cell r="HP1429">
            <v>0</v>
          </cell>
          <cell r="HQ1429">
            <v>0</v>
          </cell>
          <cell r="HR1429">
            <v>0</v>
          </cell>
          <cell r="HS1429">
            <v>0</v>
          </cell>
          <cell r="HT1429">
            <v>0</v>
          </cell>
          <cell r="HU1429">
            <v>0</v>
          </cell>
          <cell r="HV1429">
            <v>0</v>
          </cell>
          <cell r="HW1429">
            <v>0</v>
          </cell>
          <cell r="HX1429">
            <v>0</v>
          </cell>
          <cell r="HY1429">
            <v>0</v>
          </cell>
          <cell r="HZ1429">
            <v>0</v>
          </cell>
          <cell r="IA1429">
            <v>0</v>
          </cell>
          <cell r="IB1429">
            <v>0</v>
          </cell>
          <cell r="IC1429">
            <v>0</v>
          </cell>
          <cell r="ID1429">
            <v>0</v>
          </cell>
          <cell r="IE1429">
            <v>0</v>
          </cell>
          <cell r="IF1429">
            <v>0</v>
          </cell>
          <cell r="IG1429">
            <v>0</v>
          </cell>
          <cell r="IH1429">
            <v>0</v>
          </cell>
          <cell r="II1429">
            <v>0</v>
          </cell>
          <cell r="IJ1429">
            <v>0</v>
          </cell>
          <cell r="IK1429">
            <v>0</v>
          </cell>
          <cell r="IL1429">
            <v>0</v>
          </cell>
          <cell r="IM1429">
            <v>0</v>
          </cell>
          <cell r="IN1429">
            <v>0</v>
          </cell>
          <cell r="IO1429">
            <v>0</v>
          </cell>
          <cell r="IP1429">
            <v>0</v>
          </cell>
          <cell r="IQ1429">
            <v>0</v>
          </cell>
          <cell r="IR1429">
            <v>0</v>
          </cell>
          <cell r="IS1429">
            <v>0</v>
          </cell>
          <cell r="IT1429">
            <v>0</v>
          </cell>
          <cell r="IU1429">
            <v>0</v>
          </cell>
          <cell r="IV1429">
            <v>0</v>
          </cell>
          <cell r="IW1429">
            <v>0</v>
          </cell>
          <cell r="IX1429">
            <v>0</v>
          </cell>
          <cell r="IY1429">
            <v>0</v>
          </cell>
          <cell r="IZ1429">
            <v>0</v>
          </cell>
          <cell r="JA1429">
            <v>0</v>
          </cell>
          <cell r="JB1429">
            <v>0</v>
          </cell>
          <cell r="JC1429">
            <v>0</v>
          </cell>
          <cell r="JD1429">
            <v>0</v>
          </cell>
          <cell r="JE1429">
            <v>-1.7291279999994913E-2</v>
          </cell>
          <cell r="JF1429">
            <v>0</v>
          </cell>
          <cell r="JG1429">
            <v>0</v>
          </cell>
          <cell r="JH1429">
            <v>-1.7291280000002018E-2</v>
          </cell>
          <cell r="JI1429">
            <v>0</v>
          </cell>
          <cell r="JJ1429">
            <v>0</v>
          </cell>
          <cell r="JK1429">
            <v>0</v>
          </cell>
          <cell r="JL1429">
            <v>0</v>
          </cell>
          <cell r="JM1429">
            <v>0</v>
          </cell>
          <cell r="JN1429">
            <v>0</v>
          </cell>
          <cell r="JO1429">
            <v>0</v>
          </cell>
          <cell r="JP1429">
            <v>0</v>
          </cell>
          <cell r="JQ1429">
            <v>0</v>
          </cell>
        </row>
        <row r="1430">
          <cell r="D1430" t="str">
            <v>PV_.PX.YAK._.PTC.Utility_Scale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  <cell r="EJ1430">
            <v>0</v>
          </cell>
          <cell r="EK1430">
            <v>0</v>
          </cell>
          <cell r="EL1430">
            <v>0</v>
          </cell>
          <cell r="EM1430">
            <v>0</v>
          </cell>
          <cell r="EN1430">
            <v>0</v>
          </cell>
          <cell r="EO1430">
            <v>0</v>
          </cell>
          <cell r="EP1430">
            <v>0</v>
          </cell>
          <cell r="EQ1430">
            <v>0</v>
          </cell>
          <cell r="ER1430">
            <v>0</v>
          </cell>
          <cell r="ES1430">
            <v>0</v>
          </cell>
          <cell r="ET1430">
            <v>0</v>
          </cell>
          <cell r="EU1430">
            <v>0</v>
          </cell>
          <cell r="EV1430">
            <v>0</v>
          </cell>
          <cell r="EW1430">
            <v>0</v>
          </cell>
          <cell r="EX1430">
            <v>0</v>
          </cell>
          <cell r="EY1430">
            <v>0</v>
          </cell>
          <cell r="EZ1430">
            <v>0</v>
          </cell>
          <cell r="FA1430">
            <v>0</v>
          </cell>
          <cell r="FB1430">
            <v>0</v>
          </cell>
          <cell r="FC1430">
            <v>0</v>
          </cell>
          <cell r="FD1430">
            <v>0</v>
          </cell>
          <cell r="FE1430">
            <v>0</v>
          </cell>
          <cell r="FF1430">
            <v>0</v>
          </cell>
          <cell r="FG1430">
            <v>0</v>
          </cell>
          <cell r="FH1430">
            <v>0</v>
          </cell>
          <cell r="FI1430">
            <v>0</v>
          </cell>
          <cell r="FJ1430">
            <v>0</v>
          </cell>
          <cell r="FK1430">
            <v>0</v>
          </cell>
          <cell r="FL1430">
            <v>0</v>
          </cell>
          <cell r="FM1430">
            <v>0</v>
          </cell>
          <cell r="FN1430">
            <v>0</v>
          </cell>
          <cell r="FO1430">
            <v>0</v>
          </cell>
          <cell r="FP1430">
            <v>0</v>
          </cell>
          <cell r="FQ1430">
            <v>0</v>
          </cell>
          <cell r="FR1430">
            <v>0</v>
          </cell>
          <cell r="FS1430">
            <v>0</v>
          </cell>
          <cell r="FT1430">
            <v>0</v>
          </cell>
          <cell r="FU1430">
            <v>0</v>
          </cell>
          <cell r="FV1430">
            <v>0</v>
          </cell>
          <cell r="FW1430">
            <v>0</v>
          </cell>
          <cell r="FX1430">
            <v>0</v>
          </cell>
          <cell r="FY1430">
            <v>0</v>
          </cell>
          <cell r="FZ1430">
            <v>0</v>
          </cell>
          <cell r="GA1430">
            <v>0</v>
          </cell>
          <cell r="GB1430">
            <v>0</v>
          </cell>
          <cell r="GC1430">
            <v>0</v>
          </cell>
          <cell r="GD1430">
            <v>0</v>
          </cell>
          <cell r="GE1430">
            <v>-52.39747944008559</v>
          </cell>
          <cell r="GF1430">
            <v>0</v>
          </cell>
          <cell r="GG1430">
            <v>0</v>
          </cell>
          <cell r="GH1430">
            <v>0</v>
          </cell>
          <cell r="GI1430">
            <v>-52.397479439998278</v>
          </cell>
          <cell r="GJ1430">
            <v>0</v>
          </cell>
          <cell r="GK1430">
            <v>0</v>
          </cell>
          <cell r="GL1430">
            <v>0</v>
          </cell>
          <cell r="GM1430">
            <v>0</v>
          </cell>
          <cell r="GN1430">
            <v>0</v>
          </cell>
          <cell r="GO1430">
            <v>0</v>
          </cell>
          <cell r="GP1430">
            <v>0</v>
          </cell>
          <cell r="GQ1430">
            <v>0</v>
          </cell>
          <cell r="GR1430">
            <v>0</v>
          </cell>
          <cell r="GS1430">
            <v>0</v>
          </cell>
          <cell r="GT1430">
            <v>0</v>
          </cell>
          <cell r="GU1430">
            <v>0</v>
          </cell>
          <cell r="GV1430">
            <v>0</v>
          </cell>
          <cell r="GW1430">
            <v>0</v>
          </cell>
          <cell r="GX1430">
            <v>0</v>
          </cell>
          <cell r="GY1430">
            <v>0</v>
          </cell>
          <cell r="GZ1430">
            <v>0</v>
          </cell>
          <cell r="HA1430">
            <v>0</v>
          </cell>
          <cell r="HB1430">
            <v>0</v>
          </cell>
          <cell r="HC1430">
            <v>0</v>
          </cell>
          <cell r="HD1430">
            <v>0</v>
          </cell>
          <cell r="HE1430">
            <v>0</v>
          </cell>
          <cell r="HF1430">
            <v>0</v>
          </cell>
          <cell r="HG1430">
            <v>0</v>
          </cell>
          <cell r="HH1430">
            <v>0</v>
          </cell>
          <cell r="HI1430">
            <v>0</v>
          </cell>
          <cell r="HJ1430">
            <v>0</v>
          </cell>
          <cell r="HK1430">
            <v>0</v>
          </cell>
          <cell r="HL1430">
            <v>0</v>
          </cell>
          <cell r="HM1430">
            <v>0</v>
          </cell>
          <cell r="HN1430">
            <v>0</v>
          </cell>
          <cell r="HO1430">
            <v>0</v>
          </cell>
          <cell r="HP1430">
            <v>0</v>
          </cell>
          <cell r="HQ1430">
            <v>0</v>
          </cell>
          <cell r="HR1430">
            <v>0</v>
          </cell>
          <cell r="HS1430">
            <v>0</v>
          </cell>
          <cell r="HT1430">
            <v>0</v>
          </cell>
          <cell r="HU1430">
            <v>0</v>
          </cell>
          <cell r="HV1430">
            <v>0</v>
          </cell>
          <cell r="HW1430">
            <v>0</v>
          </cell>
          <cell r="HX1430">
            <v>0</v>
          </cell>
          <cell r="HY1430">
            <v>0</v>
          </cell>
          <cell r="HZ1430">
            <v>0</v>
          </cell>
          <cell r="IA1430">
            <v>0</v>
          </cell>
          <cell r="IB1430">
            <v>0</v>
          </cell>
          <cell r="IC1430">
            <v>0</v>
          </cell>
          <cell r="ID1430">
            <v>0</v>
          </cell>
          <cell r="IE1430">
            <v>0</v>
          </cell>
          <cell r="IF1430">
            <v>0</v>
          </cell>
          <cell r="IG1430">
            <v>0</v>
          </cell>
          <cell r="IH1430">
            <v>0</v>
          </cell>
          <cell r="II1430">
            <v>0</v>
          </cell>
          <cell r="IJ1430">
            <v>0</v>
          </cell>
          <cell r="IK1430">
            <v>0</v>
          </cell>
          <cell r="IL1430">
            <v>0</v>
          </cell>
          <cell r="IM1430">
            <v>0</v>
          </cell>
          <cell r="IN1430">
            <v>0</v>
          </cell>
          <cell r="IO1430">
            <v>0</v>
          </cell>
          <cell r="IP1430">
            <v>0</v>
          </cell>
          <cell r="IQ1430">
            <v>0</v>
          </cell>
          <cell r="IR1430">
            <v>0</v>
          </cell>
          <cell r="IS1430">
            <v>0</v>
          </cell>
          <cell r="IT1430">
            <v>0</v>
          </cell>
          <cell r="IU1430">
            <v>0</v>
          </cell>
          <cell r="IV1430">
            <v>0</v>
          </cell>
          <cell r="IW1430">
            <v>0</v>
          </cell>
          <cell r="IX1430">
            <v>0</v>
          </cell>
          <cell r="IY1430">
            <v>0</v>
          </cell>
          <cell r="IZ1430">
            <v>0</v>
          </cell>
          <cell r="JA1430">
            <v>0</v>
          </cell>
          <cell r="JB1430">
            <v>0</v>
          </cell>
          <cell r="JC1430">
            <v>0</v>
          </cell>
          <cell r="JD1430">
            <v>0</v>
          </cell>
          <cell r="JE1430">
            <v>0.36311685999953625</v>
          </cell>
          <cell r="JF1430">
            <v>0</v>
          </cell>
          <cell r="JG1430">
            <v>0</v>
          </cell>
          <cell r="JH1430">
            <v>0.36311685999999099</v>
          </cell>
          <cell r="JI1430">
            <v>0</v>
          </cell>
          <cell r="JJ1430">
            <v>0</v>
          </cell>
          <cell r="JK1430">
            <v>0</v>
          </cell>
          <cell r="JL1430">
            <v>0</v>
          </cell>
          <cell r="JM1430">
            <v>0</v>
          </cell>
          <cell r="JN1430">
            <v>0</v>
          </cell>
          <cell r="JO1430">
            <v>0</v>
          </cell>
          <cell r="JP1430">
            <v>0</v>
          </cell>
          <cell r="JQ1430">
            <v>0</v>
          </cell>
        </row>
        <row r="1431">
          <cell r="D1431" t="str">
            <v>PV_.PX.SUM._.PTC.Utility_Scale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  <cell r="EJ1431">
            <v>0</v>
          </cell>
          <cell r="EK1431">
            <v>0</v>
          </cell>
          <cell r="EL1431">
            <v>0</v>
          </cell>
          <cell r="EM1431">
            <v>0</v>
          </cell>
          <cell r="EN1431">
            <v>0</v>
          </cell>
          <cell r="EO1431">
            <v>0</v>
          </cell>
          <cell r="EP1431">
            <v>0</v>
          </cell>
          <cell r="EQ1431">
            <v>0</v>
          </cell>
          <cell r="ER1431">
            <v>96.302929400000721</v>
          </cell>
          <cell r="ES1431">
            <v>0</v>
          </cell>
          <cell r="ET1431">
            <v>0</v>
          </cell>
          <cell r="EU1431">
            <v>0</v>
          </cell>
          <cell r="EV1431">
            <v>298.30292940000072</v>
          </cell>
          <cell r="EW1431">
            <v>-202</v>
          </cell>
          <cell r="EX1431">
            <v>0</v>
          </cell>
          <cell r="EY1431">
            <v>0</v>
          </cell>
          <cell r="EZ1431">
            <v>0</v>
          </cell>
          <cell r="FA1431">
            <v>0</v>
          </cell>
          <cell r="FB1431">
            <v>0</v>
          </cell>
          <cell r="FC1431">
            <v>0</v>
          </cell>
          <cell r="FD1431">
            <v>0</v>
          </cell>
          <cell r="FE1431">
            <v>688.57338516006712</v>
          </cell>
          <cell r="FF1431">
            <v>0</v>
          </cell>
          <cell r="FG1431">
            <v>0</v>
          </cell>
          <cell r="FH1431">
            <v>0</v>
          </cell>
          <cell r="FI1431">
            <v>341.86830796999857</v>
          </cell>
          <cell r="FJ1431">
            <v>346.70507719001034</v>
          </cell>
          <cell r="FK1431">
            <v>0</v>
          </cell>
          <cell r="FL1431">
            <v>0</v>
          </cell>
          <cell r="FM1431">
            <v>0</v>
          </cell>
          <cell r="FN1431">
            <v>0</v>
          </cell>
          <cell r="FO1431">
            <v>0</v>
          </cell>
          <cell r="FP1431">
            <v>0</v>
          </cell>
          <cell r="FQ1431">
            <v>0</v>
          </cell>
          <cell r="FR1431">
            <v>-439.1910469699651</v>
          </cell>
          <cell r="FS1431">
            <v>0</v>
          </cell>
          <cell r="FT1431">
            <v>0</v>
          </cell>
          <cell r="FU1431">
            <v>-166.97755947001133</v>
          </cell>
          <cell r="FV1431">
            <v>-338.80331445000775</v>
          </cell>
          <cell r="FW1431">
            <v>66.589826950003044</v>
          </cell>
          <cell r="FX1431">
            <v>0</v>
          </cell>
          <cell r="FY1431">
            <v>0</v>
          </cell>
          <cell r="FZ1431">
            <v>0</v>
          </cell>
          <cell r="GA1431">
            <v>0</v>
          </cell>
          <cell r="GB1431">
            <v>0</v>
          </cell>
          <cell r="GC1431">
            <v>0</v>
          </cell>
          <cell r="GD1431">
            <v>0</v>
          </cell>
          <cell r="GE1431">
            <v>200.27690395002719</v>
          </cell>
          <cell r="GF1431">
            <v>0</v>
          </cell>
          <cell r="GG1431">
            <v>0</v>
          </cell>
          <cell r="GH1431">
            <v>0</v>
          </cell>
          <cell r="GI1431">
            <v>-105.72309605000191</v>
          </cell>
          <cell r="GJ1431">
            <v>306</v>
          </cell>
          <cell r="GK1431">
            <v>0</v>
          </cell>
          <cell r="GL1431">
            <v>0</v>
          </cell>
          <cell r="GM1431">
            <v>0</v>
          </cell>
          <cell r="GN1431">
            <v>0</v>
          </cell>
          <cell r="GO1431">
            <v>0</v>
          </cell>
          <cell r="GP1431">
            <v>0</v>
          </cell>
          <cell r="GQ1431">
            <v>0</v>
          </cell>
          <cell r="GR1431">
            <v>0</v>
          </cell>
          <cell r="GS1431">
            <v>0</v>
          </cell>
          <cell r="GT1431">
            <v>0</v>
          </cell>
          <cell r="GU1431">
            <v>0</v>
          </cell>
          <cell r="GV1431">
            <v>0</v>
          </cell>
          <cell r="GW1431">
            <v>0</v>
          </cell>
          <cell r="GX1431">
            <v>0</v>
          </cell>
          <cell r="GY1431">
            <v>0</v>
          </cell>
          <cell r="GZ1431">
            <v>0</v>
          </cell>
          <cell r="HA1431">
            <v>0</v>
          </cell>
          <cell r="HB1431">
            <v>0</v>
          </cell>
          <cell r="HC1431">
            <v>0</v>
          </cell>
          <cell r="HD1431">
            <v>0</v>
          </cell>
          <cell r="HE1431">
            <v>0</v>
          </cell>
          <cell r="HF1431">
            <v>0</v>
          </cell>
          <cell r="HG1431">
            <v>0</v>
          </cell>
          <cell r="HH1431">
            <v>0</v>
          </cell>
          <cell r="HI1431">
            <v>0</v>
          </cell>
          <cell r="HJ1431">
            <v>0</v>
          </cell>
          <cell r="HK1431">
            <v>0</v>
          </cell>
          <cell r="HL1431">
            <v>0</v>
          </cell>
          <cell r="HM1431">
            <v>0</v>
          </cell>
          <cell r="HN1431">
            <v>0</v>
          </cell>
          <cell r="HO1431">
            <v>0</v>
          </cell>
          <cell r="HP1431">
            <v>0</v>
          </cell>
          <cell r="HQ1431">
            <v>0</v>
          </cell>
          <cell r="HR1431">
            <v>0</v>
          </cell>
          <cell r="HS1431">
            <v>0</v>
          </cell>
          <cell r="HT1431">
            <v>0</v>
          </cell>
          <cell r="HU1431">
            <v>0</v>
          </cell>
          <cell r="HV1431">
            <v>0</v>
          </cell>
          <cell r="HW1431">
            <v>0</v>
          </cell>
          <cell r="HX1431">
            <v>0</v>
          </cell>
          <cell r="HY1431">
            <v>0</v>
          </cell>
          <cell r="HZ1431">
            <v>0</v>
          </cell>
          <cell r="IA1431">
            <v>0</v>
          </cell>
          <cell r="IB1431">
            <v>0</v>
          </cell>
          <cell r="IC1431">
            <v>0</v>
          </cell>
          <cell r="ID1431">
            <v>0</v>
          </cell>
          <cell r="IE1431">
            <v>0</v>
          </cell>
          <cell r="IF1431">
            <v>0</v>
          </cell>
          <cell r="IG1431">
            <v>0</v>
          </cell>
          <cell r="IH1431">
            <v>0</v>
          </cell>
          <cell r="II1431">
            <v>0</v>
          </cell>
          <cell r="IJ1431">
            <v>0</v>
          </cell>
          <cell r="IK1431">
            <v>0</v>
          </cell>
          <cell r="IL1431">
            <v>0</v>
          </cell>
          <cell r="IM1431">
            <v>0</v>
          </cell>
          <cell r="IN1431">
            <v>0</v>
          </cell>
          <cell r="IO1431">
            <v>0</v>
          </cell>
          <cell r="IP1431">
            <v>0</v>
          </cell>
          <cell r="IQ1431">
            <v>0</v>
          </cell>
          <cell r="IR1431">
            <v>0</v>
          </cell>
          <cell r="IS1431">
            <v>0</v>
          </cell>
          <cell r="IT1431">
            <v>0</v>
          </cell>
          <cell r="IU1431">
            <v>0</v>
          </cell>
          <cell r="IV1431">
            <v>0</v>
          </cell>
          <cell r="IW1431">
            <v>0</v>
          </cell>
          <cell r="IX1431">
            <v>0</v>
          </cell>
          <cell r="IY1431">
            <v>0</v>
          </cell>
          <cell r="IZ1431">
            <v>0</v>
          </cell>
          <cell r="JA1431">
            <v>0</v>
          </cell>
          <cell r="JB1431">
            <v>0</v>
          </cell>
          <cell r="JC1431">
            <v>0</v>
          </cell>
          <cell r="JD1431">
            <v>0</v>
          </cell>
          <cell r="JE1431">
            <v>0</v>
          </cell>
          <cell r="JF1431">
            <v>0</v>
          </cell>
          <cell r="JG1431">
            <v>0</v>
          </cell>
          <cell r="JH1431">
            <v>0</v>
          </cell>
          <cell r="JI1431">
            <v>0</v>
          </cell>
          <cell r="JJ1431">
            <v>0</v>
          </cell>
          <cell r="JK1431">
            <v>0</v>
          </cell>
          <cell r="JL1431">
            <v>0</v>
          </cell>
          <cell r="JM1431">
            <v>0</v>
          </cell>
          <cell r="JN1431">
            <v>0</v>
          </cell>
          <cell r="JO1431">
            <v>0</v>
          </cell>
          <cell r="JP1431">
            <v>0</v>
          </cell>
          <cell r="JQ1431">
            <v>0</v>
          </cell>
        </row>
        <row r="1432">
          <cell r="D1432" t="str">
            <v>PV_.PX.WWA._.PTC.Utility_Scale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890.00496455980465</v>
          </cell>
          <cell r="BS1432">
            <v>0</v>
          </cell>
          <cell r="BT1432">
            <v>2.2071664200047962</v>
          </cell>
          <cell r="BU1432">
            <v>29.812260639999295</v>
          </cell>
          <cell r="BV1432">
            <v>-305.21564718999434</v>
          </cell>
          <cell r="BW1432">
            <v>282.85337341992999</v>
          </cell>
          <cell r="BX1432">
            <v>94.475135430024238</v>
          </cell>
          <cell r="BY1432">
            <v>681.94406627002172</v>
          </cell>
          <cell r="BZ1432">
            <v>-545.36871362995589</v>
          </cell>
          <cell r="CA1432">
            <v>899.87387607997516</v>
          </cell>
          <cell r="CB1432">
            <v>-250.5765528799966</v>
          </cell>
          <cell r="CC1432">
            <v>0</v>
          </cell>
          <cell r="CD1432">
            <v>0</v>
          </cell>
          <cell r="CE1432">
            <v>-744.27582072978839</v>
          </cell>
          <cell r="CF1432">
            <v>0</v>
          </cell>
          <cell r="CG1432">
            <v>79.923918699991191</v>
          </cell>
          <cell r="CH1432">
            <v>-39.78677470999537</v>
          </cell>
          <cell r="CI1432">
            <v>-142.20856694001122</v>
          </cell>
          <cell r="CJ1432">
            <v>-58.547822980035562</v>
          </cell>
          <cell r="CK1432">
            <v>-1084.1147443699592</v>
          </cell>
          <cell r="CL1432">
            <v>54.402346729999408</v>
          </cell>
          <cell r="CM1432">
            <v>87.115583410050021</v>
          </cell>
          <cell r="CN1432">
            <v>284.87315224003396</v>
          </cell>
          <cell r="CO1432">
            <v>74.06708718999289</v>
          </cell>
          <cell r="CP1432">
            <v>0</v>
          </cell>
          <cell r="CQ1432">
            <v>0</v>
          </cell>
          <cell r="CR1432">
            <v>-1744.9080169899389</v>
          </cell>
          <cell r="CS1432">
            <v>0</v>
          </cell>
          <cell r="CT1432">
            <v>-64.512684180008364</v>
          </cell>
          <cell r="CU1432">
            <v>-382.50486838002689</v>
          </cell>
          <cell r="CV1432">
            <v>266.57021443004487</v>
          </cell>
          <cell r="CW1432">
            <v>-250.75762437001686</v>
          </cell>
          <cell r="CX1432">
            <v>237.73846632995992</v>
          </cell>
          <cell r="CY1432">
            <v>328.08945427995059</v>
          </cell>
          <cell r="CZ1432">
            <v>-817.79673570007435</v>
          </cell>
          <cell r="DA1432">
            <v>-425.86681362002855</v>
          </cell>
          <cell r="DB1432">
            <v>-635.86742577997211</v>
          </cell>
          <cell r="DC1432">
            <v>0</v>
          </cell>
          <cell r="DD1432">
            <v>0</v>
          </cell>
          <cell r="DE1432">
            <v>2278.6701207500882</v>
          </cell>
          <cell r="DF1432">
            <v>0</v>
          </cell>
          <cell r="DG1432">
            <v>0</v>
          </cell>
          <cell r="DH1432">
            <v>967.4386051800102</v>
          </cell>
          <cell r="DI1432">
            <v>-607.77058251999551</v>
          </cell>
          <cell r="DJ1432">
            <v>1157.0895279599936</v>
          </cell>
          <cell r="DK1432">
            <v>-577.67230542004108</v>
          </cell>
          <cell r="DL1432">
            <v>35.401025300030597</v>
          </cell>
          <cell r="DM1432">
            <v>1269.2248919000267</v>
          </cell>
          <cell r="DN1432">
            <v>150.14271712000482</v>
          </cell>
          <cell r="DO1432">
            <v>-115.18375876999926</v>
          </cell>
          <cell r="DP1432">
            <v>0</v>
          </cell>
          <cell r="DQ1432">
            <v>0</v>
          </cell>
          <cell r="DR1432">
            <v>1050.3615747296717</v>
          </cell>
          <cell r="DS1432">
            <v>0</v>
          </cell>
          <cell r="DT1432">
            <v>-2.0071202400140464</v>
          </cell>
          <cell r="DU1432">
            <v>41.849885159987025</v>
          </cell>
          <cell r="DV1432">
            <v>851.44399502995657</v>
          </cell>
          <cell r="DW1432">
            <v>350.34062535999692</v>
          </cell>
          <cell r="DX1432">
            <v>107.95933844996034</v>
          </cell>
          <cell r="DY1432">
            <v>-167.52887389995158</v>
          </cell>
          <cell r="DZ1432">
            <v>346.64268854996772</v>
          </cell>
          <cell r="EA1432">
            <v>-104.78718272998231</v>
          </cell>
          <cell r="EB1432">
            <v>-373.55178095001611</v>
          </cell>
          <cell r="EC1432">
            <v>0</v>
          </cell>
          <cell r="ED1432">
            <v>0</v>
          </cell>
          <cell r="EE1432">
            <v>-63.153066899860278</v>
          </cell>
          <cell r="EF1432">
            <v>0</v>
          </cell>
          <cell r="EG1432">
            <v>-2.0071202400140464</v>
          </cell>
          <cell r="EH1432">
            <v>156.27620511001442</v>
          </cell>
          <cell r="EI1432">
            <v>-270.51062412004103</v>
          </cell>
          <cell r="EJ1432">
            <v>-253.93728997997823</v>
          </cell>
          <cell r="EK1432">
            <v>-183.08014803001424</v>
          </cell>
          <cell r="EL1432">
            <v>-68.08529884996824</v>
          </cell>
          <cell r="EM1432">
            <v>195.75413567005307</v>
          </cell>
          <cell r="EN1432">
            <v>-40.76413299003616</v>
          </cell>
          <cell r="EO1432">
            <v>403.20120653002232</v>
          </cell>
          <cell r="EP1432">
            <v>0</v>
          </cell>
          <cell r="EQ1432">
            <v>0</v>
          </cell>
          <cell r="ER1432">
            <v>286.72870304016396</v>
          </cell>
          <cell r="ES1432">
            <v>0</v>
          </cell>
          <cell r="ET1432">
            <v>-36.236888240004191</v>
          </cell>
          <cell r="EU1432">
            <v>99.979893929994432</v>
          </cell>
          <cell r="EV1432">
            <v>-419.45602111995686</v>
          </cell>
          <cell r="EW1432">
            <v>-617.59287461996428</v>
          </cell>
          <cell r="EX1432">
            <v>-62.483800049958518</v>
          </cell>
          <cell r="EY1432">
            <v>1085.6698635900975</v>
          </cell>
          <cell r="EZ1432">
            <v>282.41421353994519</v>
          </cell>
          <cell r="FA1432">
            <v>192.30903391999891</v>
          </cell>
          <cell r="FB1432">
            <v>-237.8747179100028</v>
          </cell>
          <cell r="FC1432">
            <v>0</v>
          </cell>
          <cell r="FD1432">
            <v>0</v>
          </cell>
          <cell r="FE1432">
            <v>-223.67718581017107</v>
          </cell>
          <cell r="FF1432">
            <v>0</v>
          </cell>
          <cell r="FG1432">
            <v>24.586870819999604</v>
          </cell>
          <cell r="FH1432">
            <v>-668.60011538001709</v>
          </cell>
          <cell r="FI1432">
            <v>-634.99485032001394</v>
          </cell>
          <cell r="FJ1432">
            <v>-541.01357173998258</v>
          </cell>
          <cell r="FK1432">
            <v>431.43596991003142</v>
          </cell>
          <cell r="FL1432">
            <v>532.42670318996534</v>
          </cell>
          <cell r="FM1432">
            <v>-45.671644089976326</v>
          </cell>
          <cell r="FN1432">
            <v>354.67581895002513</v>
          </cell>
          <cell r="FO1432">
            <v>323.47763284998655</v>
          </cell>
          <cell r="FP1432">
            <v>0</v>
          </cell>
          <cell r="FQ1432">
            <v>0</v>
          </cell>
          <cell r="FR1432">
            <v>554.23750198958442</v>
          </cell>
          <cell r="FS1432">
            <v>0</v>
          </cell>
          <cell r="FT1432">
            <v>0</v>
          </cell>
          <cell r="FU1432">
            <v>-100.03652373001387</v>
          </cell>
          <cell r="FV1432">
            <v>125.46379547994002</v>
          </cell>
          <cell r="FW1432">
            <v>-582.45794276002562</v>
          </cell>
          <cell r="FX1432">
            <v>-178.91277744001127</v>
          </cell>
          <cell r="FY1432">
            <v>404.2695538699918</v>
          </cell>
          <cell r="FZ1432">
            <v>396.23361058998853</v>
          </cell>
          <cell r="GA1432">
            <v>430.45443156000692</v>
          </cell>
          <cell r="GB1432">
            <v>59.223354419998941</v>
          </cell>
          <cell r="GC1432">
            <v>0</v>
          </cell>
          <cell r="GD1432">
            <v>0</v>
          </cell>
          <cell r="GE1432">
            <v>-1756.4675958601292</v>
          </cell>
          <cell r="GF1432">
            <v>0</v>
          </cell>
          <cell r="GG1432">
            <v>-8.1364987300039502</v>
          </cell>
          <cell r="GH1432">
            <v>-438.5049797899992</v>
          </cell>
          <cell r="GI1432">
            <v>-658.50313085998641</v>
          </cell>
          <cell r="GJ1432">
            <v>306.43835377998766</v>
          </cell>
          <cell r="GK1432">
            <v>-405.08640104002552</v>
          </cell>
          <cell r="GL1432">
            <v>-869.28937923998456</v>
          </cell>
          <cell r="GM1432">
            <v>381.34425793003174</v>
          </cell>
          <cell r="GN1432">
            <v>57.568908800021745</v>
          </cell>
          <cell r="GO1432">
            <v>-122.29872671001067</v>
          </cell>
          <cell r="GP1432">
            <v>0</v>
          </cell>
          <cell r="GQ1432">
            <v>0</v>
          </cell>
          <cell r="GR1432">
            <v>0</v>
          </cell>
          <cell r="GS1432">
            <v>0</v>
          </cell>
          <cell r="GT1432">
            <v>0</v>
          </cell>
          <cell r="GU1432">
            <v>0</v>
          </cell>
          <cell r="GV1432">
            <v>0</v>
          </cell>
          <cell r="GW1432">
            <v>0</v>
          </cell>
          <cell r="GX1432">
            <v>0</v>
          </cell>
          <cell r="GY1432">
            <v>0</v>
          </cell>
          <cell r="GZ1432">
            <v>0</v>
          </cell>
          <cell r="HA1432">
            <v>0</v>
          </cell>
          <cell r="HB1432">
            <v>0</v>
          </cell>
          <cell r="HC1432">
            <v>0</v>
          </cell>
          <cell r="HD1432">
            <v>0</v>
          </cell>
          <cell r="HE1432">
            <v>0</v>
          </cell>
          <cell r="HF1432">
            <v>0</v>
          </cell>
          <cell r="HG1432">
            <v>0</v>
          </cell>
          <cell r="HH1432">
            <v>0</v>
          </cell>
          <cell r="HI1432">
            <v>0</v>
          </cell>
          <cell r="HJ1432">
            <v>0</v>
          </cell>
          <cell r="HK1432">
            <v>0</v>
          </cell>
          <cell r="HL1432">
            <v>0</v>
          </cell>
          <cell r="HM1432">
            <v>0</v>
          </cell>
          <cell r="HN1432">
            <v>0</v>
          </cell>
          <cell r="HO1432">
            <v>0</v>
          </cell>
          <cell r="HP1432">
            <v>0</v>
          </cell>
          <cell r="HQ1432">
            <v>0</v>
          </cell>
          <cell r="HR1432">
            <v>0</v>
          </cell>
          <cell r="HS1432">
            <v>0</v>
          </cell>
          <cell r="HT1432">
            <v>0</v>
          </cell>
          <cell r="HU1432">
            <v>0</v>
          </cell>
          <cell r="HV1432">
            <v>0</v>
          </cell>
          <cell r="HW1432">
            <v>0</v>
          </cell>
          <cell r="HX1432">
            <v>0</v>
          </cell>
          <cell r="HY1432">
            <v>0</v>
          </cell>
          <cell r="HZ1432">
            <v>0</v>
          </cell>
          <cell r="IA1432">
            <v>0</v>
          </cell>
          <cell r="IB1432">
            <v>0</v>
          </cell>
          <cell r="IC1432">
            <v>0</v>
          </cell>
          <cell r="ID1432">
            <v>0</v>
          </cell>
          <cell r="IE1432">
            <v>0</v>
          </cell>
          <cell r="IF1432">
            <v>0</v>
          </cell>
          <cell r="IG1432">
            <v>0</v>
          </cell>
          <cell r="IH1432">
            <v>0</v>
          </cell>
          <cell r="II1432">
            <v>0</v>
          </cell>
          <cell r="IJ1432">
            <v>0</v>
          </cell>
          <cell r="IK1432">
            <v>0</v>
          </cell>
          <cell r="IL1432">
            <v>0</v>
          </cell>
          <cell r="IM1432">
            <v>0</v>
          </cell>
          <cell r="IN1432">
            <v>0</v>
          </cell>
          <cell r="IO1432">
            <v>0</v>
          </cell>
          <cell r="IP1432">
            <v>0</v>
          </cell>
          <cell r="IQ1432">
            <v>0</v>
          </cell>
          <cell r="IR1432">
            <v>0</v>
          </cell>
          <cell r="IS1432">
            <v>0</v>
          </cell>
          <cell r="IT1432">
            <v>0</v>
          </cell>
          <cell r="IU1432">
            <v>0</v>
          </cell>
          <cell r="IV1432">
            <v>0</v>
          </cell>
          <cell r="IW1432">
            <v>0</v>
          </cell>
          <cell r="IX1432">
            <v>0</v>
          </cell>
          <cell r="IY1432">
            <v>0</v>
          </cell>
          <cell r="IZ1432">
            <v>0</v>
          </cell>
          <cell r="JA1432">
            <v>0</v>
          </cell>
          <cell r="JB1432">
            <v>0</v>
          </cell>
          <cell r="JC1432">
            <v>0</v>
          </cell>
          <cell r="JD1432">
            <v>0</v>
          </cell>
          <cell r="JE1432">
            <v>1.6360350099999437</v>
          </cell>
          <cell r="JF1432">
            <v>0</v>
          </cell>
          <cell r="JG1432">
            <v>0.38898325000000256</v>
          </cell>
          <cell r="JH1432">
            <v>-1.1547756400000004</v>
          </cell>
          <cell r="JI1432">
            <v>2.6767738499999894</v>
          </cell>
          <cell r="JJ1432">
            <v>-0.54006792000000559</v>
          </cell>
          <cell r="JK1432">
            <v>0</v>
          </cell>
          <cell r="JL1432">
            <v>0.3687963299999879</v>
          </cell>
          <cell r="JM1432">
            <v>-0.27243265999999267</v>
          </cell>
          <cell r="JN1432">
            <v>0.16875780000000162</v>
          </cell>
          <cell r="JO1432">
            <v>0</v>
          </cell>
          <cell r="JP1432">
            <v>0</v>
          </cell>
          <cell r="JQ1432">
            <v>0</v>
          </cell>
        </row>
        <row r="1433">
          <cell r="D1433" t="str">
            <v>PV_.PX.GOE._.PTC.Small_Scale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-1.6116900000042733E-2</v>
          </cell>
          <cell r="BF1433">
            <v>0</v>
          </cell>
          <cell r="BG1433">
            <v>0</v>
          </cell>
          <cell r="BH1433">
            <v>0</v>
          </cell>
          <cell r="BI1433">
            <v>-1.6116900000003653E-2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-0.25897457000002078</v>
          </cell>
          <cell r="BS1433">
            <v>0</v>
          </cell>
          <cell r="BT1433">
            <v>0</v>
          </cell>
          <cell r="BU1433">
            <v>0</v>
          </cell>
          <cell r="BV1433">
            <v>-0.24999948999999688</v>
          </cell>
          <cell r="BW1433">
            <v>-8.9750800000025777E-3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-2.4957229999984065E-2</v>
          </cell>
          <cell r="CF1433">
            <v>0</v>
          </cell>
          <cell r="CG1433">
            <v>0</v>
          </cell>
          <cell r="CH1433">
            <v>0</v>
          </cell>
          <cell r="CI1433">
            <v>-2.4957229999998276E-2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4.099369999977398E-3</v>
          </cell>
          <cell r="CS1433">
            <v>0</v>
          </cell>
          <cell r="CT1433">
            <v>0</v>
          </cell>
          <cell r="CU1433">
            <v>-0.1372831699999999</v>
          </cell>
          <cell r="CV1433">
            <v>0.10502317999999988</v>
          </cell>
          <cell r="CW1433">
            <v>3.6359360000002283E-2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6.5006890000006479E-2</v>
          </cell>
          <cell r="DF1433">
            <v>0</v>
          </cell>
          <cell r="DG1433">
            <v>0</v>
          </cell>
          <cell r="DH1433">
            <v>-4.999985000000251E-2</v>
          </cell>
          <cell r="DI1433">
            <v>0</v>
          </cell>
          <cell r="DJ1433">
            <v>0.11500674000000188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-3.1137960000023668E-2</v>
          </cell>
          <cell r="DS1433">
            <v>0</v>
          </cell>
          <cell r="DT1433">
            <v>0</v>
          </cell>
          <cell r="DU1433">
            <v>0</v>
          </cell>
          <cell r="DV1433">
            <v>-3.1137960000002352E-2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  <cell r="EJ1433">
            <v>0</v>
          </cell>
          <cell r="EK1433">
            <v>0</v>
          </cell>
          <cell r="EL1433">
            <v>0</v>
          </cell>
          <cell r="EM1433">
            <v>0</v>
          </cell>
          <cell r="EN1433">
            <v>0</v>
          </cell>
          <cell r="EO1433">
            <v>0</v>
          </cell>
          <cell r="EP1433">
            <v>0</v>
          </cell>
          <cell r="EQ1433">
            <v>0</v>
          </cell>
          <cell r="ER1433">
            <v>0</v>
          </cell>
          <cell r="ES1433">
            <v>0</v>
          </cell>
          <cell r="ET1433">
            <v>0</v>
          </cell>
          <cell r="EU1433">
            <v>0</v>
          </cell>
          <cell r="EV1433">
            <v>0</v>
          </cell>
          <cell r="EW1433">
            <v>0</v>
          </cell>
          <cell r="EX1433">
            <v>0</v>
          </cell>
          <cell r="EY1433">
            <v>0</v>
          </cell>
          <cell r="EZ1433">
            <v>0</v>
          </cell>
          <cell r="FA1433">
            <v>0</v>
          </cell>
          <cell r="FB1433">
            <v>0</v>
          </cell>
          <cell r="FC1433">
            <v>0</v>
          </cell>
          <cell r="FD1433">
            <v>0</v>
          </cell>
          <cell r="FE1433">
            <v>0</v>
          </cell>
          <cell r="FF1433">
            <v>0</v>
          </cell>
          <cell r="FG1433">
            <v>0</v>
          </cell>
          <cell r="FH1433">
            <v>0</v>
          </cell>
          <cell r="FI1433">
            <v>0</v>
          </cell>
          <cell r="FJ1433">
            <v>0</v>
          </cell>
          <cell r="FK1433">
            <v>0</v>
          </cell>
          <cell r="FL1433">
            <v>0</v>
          </cell>
          <cell r="FM1433">
            <v>0</v>
          </cell>
          <cell r="FN1433">
            <v>0</v>
          </cell>
          <cell r="FO1433">
            <v>0</v>
          </cell>
          <cell r="FP1433">
            <v>0</v>
          </cell>
          <cell r="FQ1433">
            <v>0</v>
          </cell>
          <cell r="FR1433">
            <v>0</v>
          </cell>
          <cell r="FS1433">
            <v>0</v>
          </cell>
          <cell r="FT1433">
            <v>0</v>
          </cell>
          <cell r="FU1433">
            <v>0</v>
          </cell>
          <cell r="FV1433">
            <v>0</v>
          </cell>
          <cell r="FW1433">
            <v>0</v>
          </cell>
          <cell r="FX1433">
            <v>0</v>
          </cell>
          <cell r="FY1433">
            <v>0</v>
          </cell>
          <cell r="FZ1433">
            <v>0</v>
          </cell>
          <cell r="GA1433">
            <v>0</v>
          </cell>
          <cell r="GB1433">
            <v>0</v>
          </cell>
          <cell r="GC1433">
            <v>0</v>
          </cell>
          <cell r="GD1433">
            <v>0</v>
          </cell>
          <cell r="GE1433">
            <v>0</v>
          </cell>
          <cell r="GF1433">
            <v>0</v>
          </cell>
          <cell r="GG1433">
            <v>0</v>
          </cell>
          <cell r="GH1433">
            <v>0</v>
          </cell>
          <cell r="GI1433">
            <v>0</v>
          </cell>
          <cell r="GJ1433">
            <v>0</v>
          </cell>
          <cell r="GK1433">
            <v>0</v>
          </cell>
          <cell r="GL1433">
            <v>0</v>
          </cell>
          <cell r="GM1433">
            <v>0</v>
          </cell>
          <cell r="GN1433">
            <v>0</v>
          </cell>
          <cell r="GO1433">
            <v>0</v>
          </cell>
          <cell r="GP1433">
            <v>0</v>
          </cell>
          <cell r="GQ1433">
            <v>0</v>
          </cell>
          <cell r="GR1433">
            <v>0</v>
          </cell>
          <cell r="GS1433">
            <v>0</v>
          </cell>
          <cell r="GT1433">
            <v>0</v>
          </cell>
          <cell r="GU1433">
            <v>0</v>
          </cell>
          <cell r="GV1433">
            <v>0</v>
          </cell>
          <cell r="GW1433">
            <v>0</v>
          </cell>
          <cell r="GX1433">
            <v>0</v>
          </cell>
          <cell r="GY1433">
            <v>0</v>
          </cell>
          <cell r="GZ1433">
            <v>0</v>
          </cell>
          <cell r="HA1433">
            <v>0</v>
          </cell>
          <cell r="HB1433">
            <v>0</v>
          </cell>
          <cell r="HC1433">
            <v>0</v>
          </cell>
          <cell r="HD1433">
            <v>0</v>
          </cell>
          <cell r="HE1433">
            <v>0</v>
          </cell>
          <cell r="HF1433">
            <v>0</v>
          </cell>
          <cell r="HG1433">
            <v>0</v>
          </cell>
          <cell r="HH1433">
            <v>0</v>
          </cell>
          <cell r="HI1433">
            <v>0</v>
          </cell>
          <cell r="HJ1433">
            <v>0</v>
          </cell>
          <cell r="HK1433">
            <v>0</v>
          </cell>
          <cell r="HL1433">
            <v>0</v>
          </cell>
          <cell r="HM1433">
            <v>0</v>
          </cell>
          <cell r="HN1433">
            <v>0</v>
          </cell>
          <cell r="HO1433">
            <v>0</v>
          </cell>
          <cell r="HP1433">
            <v>0</v>
          </cell>
          <cell r="HQ1433">
            <v>0</v>
          </cell>
          <cell r="HR1433">
            <v>0</v>
          </cell>
          <cell r="HS1433">
            <v>0</v>
          </cell>
          <cell r="HT1433">
            <v>0</v>
          </cell>
          <cell r="HU1433">
            <v>0</v>
          </cell>
          <cell r="HV1433">
            <v>0</v>
          </cell>
          <cell r="HW1433">
            <v>0</v>
          </cell>
          <cell r="HX1433">
            <v>0</v>
          </cell>
          <cell r="HY1433">
            <v>0</v>
          </cell>
          <cell r="HZ1433">
            <v>0</v>
          </cell>
          <cell r="IA1433">
            <v>0</v>
          </cell>
          <cell r="IB1433">
            <v>0</v>
          </cell>
          <cell r="IC1433">
            <v>0</v>
          </cell>
          <cell r="ID1433">
            <v>0</v>
          </cell>
          <cell r="IE1433">
            <v>0</v>
          </cell>
          <cell r="IF1433">
            <v>0</v>
          </cell>
          <cell r="IG1433">
            <v>0</v>
          </cell>
          <cell r="IH1433">
            <v>0</v>
          </cell>
          <cell r="II1433">
            <v>0</v>
          </cell>
          <cell r="IJ1433">
            <v>0</v>
          </cell>
          <cell r="IK1433">
            <v>0</v>
          </cell>
          <cell r="IL1433">
            <v>0</v>
          </cell>
          <cell r="IM1433">
            <v>0</v>
          </cell>
          <cell r="IN1433">
            <v>0</v>
          </cell>
          <cell r="IO1433">
            <v>0</v>
          </cell>
          <cell r="IP1433">
            <v>0</v>
          </cell>
          <cell r="IQ1433">
            <v>0</v>
          </cell>
          <cell r="IR1433">
            <v>0</v>
          </cell>
          <cell r="IS1433">
            <v>0</v>
          </cell>
          <cell r="IT1433">
            <v>0</v>
          </cell>
          <cell r="IU1433">
            <v>0</v>
          </cell>
          <cell r="IV1433">
            <v>0</v>
          </cell>
          <cell r="IW1433">
            <v>0</v>
          </cell>
          <cell r="IX1433">
            <v>0</v>
          </cell>
          <cell r="IY1433">
            <v>0</v>
          </cell>
          <cell r="IZ1433">
            <v>0</v>
          </cell>
          <cell r="JA1433">
            <v>0</v>
          </cell>
          <cell r="JB1433">
            <v>0</v>
          </cell>
          <cell r="JC1433">
            <v>0</v>
          </cell>
          <cell r="JD1433">
            <v>0</v>
          </cell>
          <cell r="JE1433">
            <v>0</v>
          </cell>
          <cell r="JF1433">
            <v>0</v>
          </cell>
          <cell r="JG1433">
            <v>0</v>
          </cell>
          <cell r="JH1433">
            <v>0</v>
          </cell>
          <cell r="JI1433">
            <v>0</v>
          </cell>
          <cell r="JJ1433">
            <v>0</v>
          </cell>
          <cell r="JK1433">
            <v>0</v>
          </cell>
          <cell r="JL1433">
            <v>0</v>
          </cell>
          <cell r="JM1433">
            <v>0</v>
          </cell>
          <cell r="JN1433">
            <v>0</v>
          </cell>
          <cell r="JO1433">
            <v>0</v>
          </cell>
          <cell r="JP1433">
            <v>0</v>
          </cell>
          <cell r="JQ1433">
            <v>0</v>
          </cell>
        </row>
        <row r="1434">
          <cell r="D1434" t="str">
            <v>PV_.PX.GOE._.PTC.Utility_Scale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-1.8910740000023907E-2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-1.891074000000259E-2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  <cell r="EJ1434">
            <v>0</v>
          </cell>
          <cell r="EK1434">
            <v>0</v>
          </cell>
          <cell r="EL1434">
            <v>0</v>
          </cell>
          <cell r="EM1434">
            <v>0</v>
          </cell>
          <cell r="EN1434">
            <v>0</v>
          </cell>
          <cell r="EO1434">
            <v>0</v>
          </cell>
          <cell r="EP1434">
            <v>0</v>
          </cell>
          <cell r="EQ1434">
            <v>0</v>
          </cell>
          <cell r="ER1434">
            <v>0</v>
          </cell>
          <cell r="ES1434">
            <v>0</v>
          </cell>
          <cell r="ET1434">
            <v>0</v>
          </cell>
          <cell r="EU1434">
            <v>0</v>
          </cell>
          <cell r="EV1434">
            <v>0</v>
          </cell>
          <cell r="EW1434">
            <v>0</v>
          </cell>
          <cell r="EX1434">
            <v>0</v>
          </cell>
          <cell r="EY1434">
            <v>0</v>
          </cell>
          <cell r="EZ1434">
            <v>0</v>
          </cell>
          <cell r="FA1434">
            <v>0</v>
          </cell>
          <cell r="FB1434">
            <v>0</v>
          </cell>
          <cell r="FC1434">
            <v>0</v>
          </cell>
          <cell r="FD1434">
            <v>0</v>
          </cell>
          <cell r="FE1434">
            <v>0</v>
          </cell>
          <cell r="FF1434">
            <v>0</v>
          </cell>
          <cell r="FG1434">
            <v>0</v>
          </cell>
          <cell r="FH1434">
            <v>0</v>
          </cell>
          <cell r="FI1434">
            <v>0</v>
          </cell>
          <cell r="FJ1434">
            <v>0</v>
          </cell>
          <cell r="FK1434">
            <v>0</v>
          </cell>
          <cell r="FL1434">
            <v>0</v>
          </cell>
          <cell r="FM1434">
            <v>0</v>
          </cell>
          <cell r="FN1434">
            <v>0</v>
          </cell>
          <cell r="FO1434">
            <v>0</v>
          </cell>
          <cell r="FP1434">
            <v>0</v>
          </cell>
          <cell r="FQ1434">
            <v>0</v>
          </cell>
          <cell r="FR1434">
            <v>0</v>
          </cell>
          <cell r="FS1434">
            <v>0</v>
          </cell>
          <cell r="FT1434">
            <v>0</v>
          </cell>
          <cell r="FU1434">
            <v>0</v>
          </cell>
          <cell r="FV1434">
            <v>0</v>
          </cell>
          <cell r="FW1434">
            <v>0</v>
          </cell>
          <cell r="FX1434">
            <v>0</v>
          </cell>
          <cell r="FY1434">
            <v>0</v>
          </cell>
          <cell r="FZ1434">
            <v>0</v>
          </cell>
          <cell r="GA1434">
            <v>0</v>
          </cell>
          <cell r="GB1434">
            <v>0</v>
          </cell>
          <cell r="GC1434">
            <v>0</v>
          </cell>
          <cell r="GD1434">
            <v>0</v>
          </cell>
          <cell r="GE1434">
            <v>0</v>
          </cell>
          <cell r="GF1434">
            <v>0</v>
          </cell>
          <cell r="GG1434">
            <v>0</v>
          </cell>
          <cell r="GH1434">
            <v>0</v>
          </cell>
          <cell r="GI1434">
            <v>0</v>
          </cell>
          <cell r="GJ1434">
            <v>0</v>
          </cell>
          <cell r="GK1434">
            <v>0</v>
          </cell>
          <cell r="GL1434">
            <v>0</v>
          </cell>
          <cell r="GM1434">
            <v>0</v>
          </cell>
          <cell r="GN1434">
            <v>0</v>
          </cell>
          <cell r="GO1434">
            <v>0</v>
          </cell>
          <cell r="GP1434">
            <v>0</v>
          </cell>
          <cell r="GQ1434">
            <v>0</v>
          </cell>
          <cell r="GR1434">
            <v>0</v>
          </cell>
          <cell r="GS1434">
            <v>0</v>
          </cell>
          <cell r="GT1434">
            <v>0</v>
          </cell>
          <cell r="GU1434">
            <v>0</v>
          </cell>
          <cell r="GV1434">
            <v>0</v>
          </cell>
          <cell r="GW1434">
            <v>0</v>
          </cell>
          <cell r="GX1434">
            <v>0</v>
          </cell>
          <cell r="GY1434">
            <v>0</v>
          </cell>
          <cell r="GZ1434">
            <v>0</v>
          </cell>
          <cell r="HA1434">
            <v>0</v>
          </cell>
          <cell r="HB1434">
            <v>0</v>
          </cell>
          <cell r="HC1434">
            <v>0</v>
          </cell>
          <cell r="HD1434">
            <v>0</v>
          </cell>
          <cell r="HE1434">
            <v>0</v>
          </cell>
          <cell r="HF1434">
            <v>0</v>
          </cell>
          <cell r="HG1434">
            <v>0</v>
          </cell>
          <cell r="HH1434">
            <v>0</v>
          </cell>
          <cell r="HI1434">
            <v>0</v>
          </cell>
          <cell r="HJ1434">
            <v>0</v>
          </cell>
          <cell r="HK1434">
            <v>0</v>
          </cell>
          <cell r="HL1434">
            <v>0</v>
          </cell>
          <cell r="HM1434">
            <v>0</v>
          </cell>
          <cell r="HN1434">
            <v>0</v>
          </cell>
          <cell r="HO1434">
            <v>0</v>
          </cell>
          <cell r="HP1434">
            <v>0</v>
          </cell>
          <cell r="HQ1434">
            <v>0</v>
          </cell>
          <cell r="HR1434">
            <v>0</v>
          </cell>
          <cell r="HS1434">
            <v>0</v>
          </cell>
          <cell r="HT1434">
            <v>0</v>
          </cell>
          <cell r="HU1434">
            <v>0</v>
          </cell>
          <cell r="HV1434">
            <v>0</v>
          </cell>
          <cell r="HW1434">
            <v>0</v>
          </cell>
          <cell r="HX1434">
            <v>0</v>
          </cell>
          <cell r="HY1434">
            <v>0</v>
          </cell>
          <cell r="HZ1434">
            <v>0</v>
          </cell>
          <cell r="IA1434">
            <v>0</v>
          </cell>
          <cell r="IB1434">
            <v>0</v>
          </cell>
          <cell r="IC1434">
            <v>0</v>
          </cell>
          <cell r="ID1434">
            <v>0</v>
          </cell>
          <cell r="IE1434">
            <v>0</v>
          </cell>
          <cell r="IF1434">
            <v>0</v>
          </cell>
          <cell r="IG1434">
            <v>0</v>
          </cell>
          <cell r="IH1434">
            <v>0</v>
          </cell>
          <cell r="II1434">
            <v>0</v>
          </cell>
          <cell r="IJ1434">
            <v>0</v>
          </cell>
          <cell r="IK1434">
            <v>0</v>
          </cell>
          <cell r="IL1434">
            <v>0</v>
          </cell>
          <cell r="IM1434">
            <v>0</v>
          </cell>
          <cell r="IN1434">
            <v>0</v>
          </cell>
          <cell r="IO1434">
            <v>0</v>
          </cell>
          <cell r="IP1434">
            <v>0</v>
          </cell>
          <cell r="IQ1434">
            <v>0</v>
          </cell>
          <cell r="IR1434">
            <v>0</v>
          </cell>
          <cell r="IS1434">
            <v>0</v>
          </cell>
          <cell r="IT1434">
            <v>0</v>
          </cell>
          <cell r="IU1434">
            <v>0</v>
          </cell>
          <cell r="IV1434">
            <v>0</v>
          </cell>
          <cell r="IW1434">
            <v>0</v>
          </cell>
          <cell r="IX1434">
            <v>0</v>
          </cell>
          <cell r="IY1434">
            <v>0</v>
          </cell>
          <cell r="IZ1434">
            <v>0</v>
          </cell>
          <cell r="JA1434">
            <v>0</v>
          </cell>
          <cell r="JB1434">
            <v>0</v>
          </cell>
          <cell r="JC1434">
            <v>0</v>
          </cell>
          <cell r="JD1434">
            <v>0</v>
          </cell>
          <cell r="JE1434">
            <v>0</v>
          </cell>
          <cell r="JF1434">
            <v>0</v>
          </cell>
          <cell r="JG1434">
            <v>0</v>
          </cell>
          <cell r="JH1434">
            <v>0</v>
          </cell>
          <cell r="JI1434">
            <v>0</v>
          </cell>
          <cell r="JJ1434">
            <v>0</v>
          </cell>
          <cell r="JK1434">
            <v>0</v>
          </cell>
          <cell r="JL1434">
            <v>0</v>
          </cell>
          <cell r="JM1434">
            <v>0</v>
          </cell>
          <cell r="JN1434">
            <v>0</v>
          </cell>
          <cell r="JO1434">
            <v>0</v>
          </cell>
          <cell r="JP1434">
            <v>0</v>
          </cell>
          <cell r="JQ1434">
            <v>0</v>
          </cell>
        </row>
        <row r="1435">
          <cell r="D1435" t="str">
            <v>PV_.PX.NUT._.PTC.Utility_Scale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  <cell r="EJ1435">
            <v>0</v>
          </cell>
          <cell r="EK1435">
            <v>0</v>
          </cell>
          <cell r="EL1435">
            <v>0</v>
          </cell>
          <cell r="EM1435">
            <v>0</v>
          </cell>
          <cell r="EN1435">
            <v>0</v>
          </cell>
          <cell r="EO1435">
            <v>0</v>
          </cell>
          <cell r="EP1435">
            <v>0</v>
          </cell>
          <cell r="EQ1435">
            <v>0</v>
          </cell>
          <cell r="ER1435">
            <v>0</v>
          </cell>
          <cell r="ES1435">
            <v>0</v>
          </cell>
          <cell r="ET1435">
            <v>0</v>
          </cell>
          <cell r="EU1435">
            <v>0</v>
          </cell>
          <cell r="EV1435">
            <v>0</v>
          </cell>
          <cell r="EW1435">
            <v>0</v>
          </cell>
          <cell r="EX1435">
            <v>0</v>
          </cell>
          <cell r="EY1435">
            <v>0</v>
          </cell>
          <cell r="EZ1435">
            <v>0</v>
          </cell>
          <cell r="FA1435">
            <v>0</v>
          </cell>
          <cell r="FB1435">
            <v>0</v>
          </cell>
          <cell r="FC1435">
            <v>0</v>
          </cell>
          <cell r="FD1435">
            <v>0</v>
          </cell>
          <cell r="FE1435">
            <v>0</v>
          </cell>
          <cell r="FF1435">
            <v>0</v>
          </cell>
          <cell r="FG1435">
            <v>0</v>
          </cell>
          <cell r="FH1435">
            <v>0</v>
          </cell>
          <cell r="FI1435">
            <v>0</v>
          </cell>
          <cell r="FJ1435">
            <v>0</v>
          </cell>
          <cell r="FK1435">
            <v>0</v>
          </cell>
          <cell r="FL1435">
            <v>0</v>
          </cell>
          <cell r="FM1435">
            <v>0</v>
          </cell>
          <cell r="FN1435">
            <v>0</v>
          </cell>
          <cell r="FO1435">
            <v>0</v>
          </cell>
          <cell r="FP1435">
            <v>0</v>
          </cell>
          <cell r="FQ1435">
            <v>0</v>
          </cell>
          <cell r="FR1435">
            <v>0</v>
          </cell>
          <cell r="FS1435">
            <v>0</v>
          </cell>
          <cell r="FT1435">
            <v>0</v>
          </cell>
          <cell r="FU1435">
            <v>0</v>
          </cell>
          <cell r="FV1435">
            <v>0</v>
          </cell>
          <cell r="FW1435">
            <v>0</v>
          </cell>
          <cell r="FX1435">
            <v>0</v>
          </cell>
          <cell r="FY1435">
            <v>0</v>
          </cell>
          <cell r="FZ1435">
            <v>0</v>
          </cell>
          <cell r="GA1435">
            <v>0</v>
          </cell>
          <cell r="GB1435">
            <v>0</v>
          </cell>
          <cell r="GC1435">
            <v>0</v>
          </cell>
          <cell r="GD1435">
            <v>0</v>
          </cell>
          <cell r="GE1435">
            <v>0</v>
          </cell>
          <cell r="GF1435">
            <v>0</v>
          </cell>
          <cell r="GG1435">
            <v>0</v>
          </cell>
          <cell r="GH1435">
            <v>0</v>
          </cell>
          <cell r="GI1435">
            <v>0</v>
          </cell>
          <cell r="GJ1435">
            <v>0</v>
          </cell>
          <cell r="GK1435">
            <v>0</v>
          </cell>
          <cell r="GL1435">
            <v>0</v>
          </cell>
          <cell r="GM1435">
            <v>0</v>
          </cell>
          <cell r="GN1435">
            <v>0</v>
          </cell>
          <cell r="GO1435">
            <v>0</v>
          </cell>
          <cell r="GP1435">
            <v>0</v>
          </cell>
          <cell r="GQ1435">
            <v>0</v>
          </cell>
          <cell r="GR1435">
            <v>0</v>
          </cell>
          <cell r="GS1435">
            <v>0</v>
          </cell>
          <cell r="GT1435">
            <v>0</v>
          </cell>
          <cell r="GU1435">
            <v>0</v>
          </cell>
          <cell r="GV1435">
            <v>0</v>
          </cell>
          <cell r="GW1435">
            <v>0</v>
          </cell>
          <cell r="GX1435">
            <v>0</v>
          </cell>
          <cell r="GY1435">
            <v>0</v>
          </cell>
          <cell r="GZ1435">
            <v>0</v>
          </cell>
          <cell r="HA1435">
            <v>0</v>
          </cell>
          <cell r="HB1435">
            <v>0</v>
          </cell>
          <cell r="HC1435">
            <v>0</v>
          </cell>
          <cell r="HD1435">
            <v>0</v>
          </cell>
          <cell r="HE1435">
            <v>0</v>
          </cell>
          <cell r="HF1435">
            <v>0</v>
          </cell>
          <cell r="HG1435">
            <v>0</v>
          </cell>
          <cell r="HH1435">
            <v>0</v>
          </cell>
          <cell r="HI1435">
            <v>0</v>
          </cell>
          <cell r="HJ1435">
            <v>0</v>
          </cell>
          <cell r="HK1435">
            <v>0</v>
          </cell>
          <cell r="HL1435">
            <v>0</v>
          </cell>
          <cell r="HM1435">
            <v>0</v>
          </cell>
          <cell r="HN1435">
            <v>0</v>
          </cell>
          <cell r="HO1435">
            <v>0</v>
          </cell>
          <cell r="HP1435">
            <v>0</v>
          </cell>
          <cell r="HQ1435">
            <v>0</v>
          </cell>
          <cell r="HR1435">
            <v>0</v>
          </cell>
          <cell r="HS1435">
            <v>0</v>
          </cell>
          <cell r="HT1435">
            <v>0</v>
          </cell>
          <cell r="HU1435">
            <v>0</v>
          </cell>
          <cell r="HV1435">
            <v>0</v>
          </cell>
          <cell r="HW1435">
            <v>0</v>
          </cell>
          <cell r="HX1435">
            <v>0</v>
          </cell>
          <cell r="HY1435">
            <v>0</v>
          </cell>
          <cell r="HZ1435">
            <v>0</v>
          </cell>
          <cell r="IA1435">
            <v>0</v>
          </cell>
          <cell r="IB1435">
            <v>0</v>
          </cell>
          <cell r="IC1435">
            <v>0</v>
          </cell>
          <cell r="ID1435">
            <v>0</v>
          </cell>
          <cell r="IE1435">
            <v>0</v>
          </cell>
          <cell r="IF1435">
            <v>0</v>
          </cell>
          <cell r="IG1435">
            <v>0</v>
          </cell>
          <cell r="IH1435">
            <v>0</v>
          </cell>
          <cell r="II1435">
            <v>0</v>
          </cell>
          <cell r="IJ1435">
            <v>0</v>
          </cell>
          <cell r="IK1435">
            <v>0</v>
          </cell>
          <cell r="IL1435">
            <v>0</v>
          </cell>
          <cell r="IM1435">
            <v>0</v>
          </cell>
          <cell r="IN1435">
            <v>0</v>
          </cell>
          <cell r="IO1435">
            <v>0</v>
          </cell>
          <cell r="IP1435">
            <v>0</v>
          </cell>
          <cell r="IQ1435">
            <v>0</v>
          </cell>
          <cell r="IR1435">
            <v>0</v>
          </cell>
          <cell r="IS1435">
            <v>0</v>
          </cell>
          <cell r="IT1435">
            <v>0</v>
          </cell>
          <cell r="IU1435">
            <v>0</v>
          </cell>
          <cell r="IV1435">
            <v>0</v>
          </cell>
          <cell r="IW1435">
            <v>0</v>
          </cell>
          <cell r="IX1435">
            <v>0</v>
          </cell>
          <cell r="IY1435">
            <v>0</v>
          </cell>
          <cell r="IZ1435">
            <v>0</v>
          </cell>
          <cell r="JA1435">
            <v>0</v>
          </cell>
          <cell r="JB1435">
            <v>0</v>
          </cell>
          <cell r="JC1435">
            <v>0</v>
          </cell>
          <cell r="JD1435">
            <v>0</v>
          </cell>
          <cell r="JE1435">
            <v>0</v>
          </cell>
          <cell r="JF1435">
            <v>0</v>
          </cell>
          <cell r="JG1435">
            <v>0</v>
          </cell>
          <cell r="JH1435">
            <v>0</v>
          </cell>
          <cell r="JI1435">
            <v>0</v>
          </cell>
          <cell r="JJ1435">
            <v>0</v>
          </cell>
          <cell r="JK1435">
            <v>0</v>
          </cell>
          <cell r="JL1435">
            <v>0</v>
          </cell>
          <cell r="JM1435">
            <v>0</v>
          </cell>
          <cell r="JN1435">
            <v>0</v>
          </cell>
          <cell r="JO1435">
            <v>0</v>
          </cell>
          <cell r="JP1435">
            <v>0</v>
          </cell>
          <cell r="JQ1435">
            <v>0</v>
          </cell>
        </row>
        <row r="1436">
          <cell r="D1436" t="str">
            <v>PV_.PX.SOR._.PTC.Utility_Scale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-152.67322627000976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-152.67322627000976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  <cell r="EE1436">
            <v>418.45239934988786</v>
          </cell>
          <cell r="EF1436">
            <v>0</v>
          </cell>
          <cell r="EG1436">
            <v>0</v>
          </cell>
          <cell r="EH1436">
            <v>0</v>
          </cell>
          <cell r="EI1436">
            <v>232.41167683000094</v>
          </cell>
          <cell r="EJ1436">
            <v>186.04072251998878</v>
          </cell>
          <cell r="EK1436">
            <v>0</v>
          </cell>
          <cell r="EL1436">
            <v>0</v>
          </cell>
          <cell r="EM1436">
            <v>0</v>
          </cell>
          <cell r="EN1436">
            <v>0</v>
          </cell>
          <cell r="EO1436">
            <v>0</v>
          </cell>
          <cell r="EP1436">
            <v>0</v>
          </cell>
          <cell r="EQ1436">
            <v>0</v>
          </cell>
          <cell r="ER1436">
            <v>272.8702224700246</v>
          </cell>
          <cell r="ES1436">
            <v>0</v>
          </cell>
          <cell r="ET1436">
            <v>0</v>
          </cell>
          <cell r="EU1436">
            <v>0</v>
          </cell>
          <cell r="EV1436">
            <v>-27.340571900000214</v>
          </cell>
          <cell r="EW1436">
            <v>354.56899071000225</v>
          </cell>
          <cell r="EX1436">
            <v>-54.358196340021095</v>
          </cell>
          <cell r="EY1436">
            <v>0</v>
          </cell>
          <cell r="EZ1436">
            <v>0</v>
          </cell>
          <cell r="FA1436">
            <v>0</v>
          </cell>
          <cell r="FB1436">
            <v>0</v>
          </cell>
          <cell r="FC1436">
            <v>0</v>
          </cell>
          <cell r="FD1436">
            <v>0</v>
          </cell>
          <cell r="FE1436">
            <v>-311.53221073001623</v>
          </cell>
          <cell r="FF1436">
            <v>0</v>
          </cell>
          <cell r="FG1436">
            <v>0</v>
          </cell>
          <cell r="FH1436">
            <v>21.474909980002849</v>
          </cell>
          <cell r="FI1436">
            <v>101.10450765999849</v>
          </cell>
          <cell r="FJ1436">
            <v>-290.48162836999109</v>
          </cell>
          <cell r="FK1436">
            <v>-143.63000000000466</v>
          </cell>
          <cell r="FL1436">
            <v>0</v>
          </cell>
          <cell r="FM1436">
            <v>0</v>
          </cell>
          <cell r="FN1436">
            <v>0</v>
          </cell>
          <cell r="FO1436">
            <v>0</v>
          </cell>
          <cell r="FP1436">
            <v>0</v>
          </cell>
          <cell r="FQ1436">
            <v>0</v>
          </cell>
          <cell r="FR1436">
            <v>446.49100556992926</v>
          </cell>
          <cell r="FS1436">
            <v>0</v>
          </cell>
          <cell r="FT1436">
            <v>0</v>
          </cell>
          <cell r="FU1436">
            <v>-245.15344697000546</v>
          </cell>
          <cell r="FV1436">
            <v>204.90922051000234</v>
          </cell>
          <cell r="FW1436">
            <v>555.55344651998894</v>
          </cell>
          <cell r="FX1436">
            <v>-68.818214490020182</v>
          </cell>
          <cell r="FY1436">
            <v>0</v>
          </cell>
          <cell r="FZ1436">
            <v>0</v>
          </cell>
          <cell r="GA1436">
            <v>0</v>
          </cell>
          <cell r="GB1436">
            <v>0</v>
          </cell>
          <cell r="GC1436">
            <v>0</v>
          </cell>
          <cell r="GD1436">
            <v>0</v>
          </cell>
          <cell r="GE1436">
            <v>808.33342508005444</v>
          </cell>
          <cell r="GF1436">
            <v>0</v>
          </cell>
          <cell r="GG1436">
            <v>0</v>
          </cell>
          <cell r="GH1436">
            <v>0</v>
          </cell>
          <cell r="GI1436">
            <v>535.89452910999535</v>
          </cell>
          <cell r="GJ1436">
            <v>272.43889597000089</v>
          </cell>
          <cell r="GK1436">
            <v>0</v>
          </cell>
          <cell r="GL1436">
            <v>0</v>
          </cell>
          <cell r="GM1436">
            <v>0</v>
          </cell>
          <cell r="GN1436">
            <v>0</v>
          </cell>
          <cell r="GO1436">
            <v>0</v>
          </cell>
          <cell r="GP1436">
            <v>0</v>
          </cell>
          <cell r="GQ1436">
            <v>0</v>
          </cell>
          <cell r="GR1436">
            <v>0</v>
          </cell>
          <cell r="GS1436">
            <v>0</v>
          </cell>
          <cell r="GT1436">
            <v>0</v>
          </cell>
          <cell r="GU1436">
            <v>0</v>
          </cell>
          <cell r="GV1436">
            <v>0</v>
          </cell>
          <cell r="GW1436">
            <v>0</v>
          </cell>
          <cell r="GX1436">
            <v>0</v>
          </cell>
          <cell r="GY1436">
            <v>0</v>
          </cell>
          <cell r="GZ1436">
            <v>0</v>
          </cell>
          <cell r="HA1436">
            <v>0</v>
          </cell>
          <cell r="HB1436">
            <v>0</v>
          </cell>
          <cell r="HC1436">
            <v>0</v>
          </cell>
          <cell r="HD1436">
            <v>0</v>
          </cell>
          <cell r="HE1436">
            <v>0</v>
          </cell>
          <cell r="HF1436">
            <v>0</v>
          </cell>
          <cell r="HG1436">
            <v>0</v>
          </cell>
          <cell r="HH1436">
            <v>0</v>
          </cell>
          <cell r="HI1436">
            <v>0</v>
          </cell>
          <cell r="HJ1436">
            <v>0</v>
          </cell>
          <cell r="HK1436">
            <v>0</v>
          </cell>
          <cell r="HL1436">
            <v>0</v>
          </cell>
          <cell r="HM1436">
            <v>0</v>
          </cell>
          <cell r="HN1436">
            <v>0</v>
          </cell>
          <cell r="HO1436">
            <v>0</v>
          </cell>
          <cell r="HP1436">
            <v>0</v>
          </cell>
          <cell r="HQ1436">
            <v>0</v>
          </cell>
          <cell r="HR1436">
            <v>0</v>
          </cell>
          <cell r="HS1436">
            <v>0</v>
          </cell>
          <cell r="HT1436">
            <v>0</v>
          </cell>
          <cell r="HU1436">
            <v>0</v>
          </cell>
          <cell r="HV1436">
            <v>0</v>
          </cell>
          <cell r="HW1436">
            <v>0</v>
          </cell>
          <cell r="HX1436">
            <v>0</v>
          </cell>
          <cell r="HY1436">
            <v>0</v>
          </cell>
          <cell r="HZ1436">
            <v>0</v>
          </cell>
          <cell r="IA1436">
            <v>0</v>
          </cell>
          <cell r="IB1436">
            <v>0</v>
          </cell>
          <cell r="IC1436">
            <v>0</v>
          </cell>
          <cell r="ID1436">
            <v>0</v>
          </cell>
          <cell r="IE1436">
            <v>0</v>
          </cell>
          <cell r="IF1436">
            <v>0</v>
          </cell>
          <cell r="IG1436">
            <v>0</v>
          </cell>
          <cell r="IH1436">
            <v>0</v>
          </cell>
          <cell r="II1436">
            <v>0</v>
          </cell>
          <cell r="IJ1436">
            <v>0</v>
          </cell>
          <cell r="IK1436">
            <v>0</v>
          </cell>
          <cell r="IL1436">
            <v>0</v>
          </cell>
          <cell r="IM1436">
            <v>0</v>
          </cell>
          <cell r="IN1436">
            <v>0</v>
          </cell>
          <cell r="IO1436">
            <v>0</v>
          </cell>
          <cell r="IP1436">
            <v>0</v>
          </cell>
          <cell r="IQ1436">
            <v>0</v>
          </cell>
          <cell r="IR1436">
            <v>0</v>
          </cell>
          <cell r="IS1436">
            <v>0</v>
          </cell>
          <cell r="IT1436">
            <v>0</v>
          </cell>
          <cell r="IU1436">
            <v>0</v>
          </cell>
          <cell r="IV1436">
            <v>0</v>
          </cell>
          <cell r="IW1436">
            <v>0</v>
          </cell>
          <cell r="IX1436">
            <v>0</v>
          </cell>
          <cell r="IY1436">
            <v>0</v>
          </cell>
          <cell r="IZ1436">
            <v>0</v>
          </cell>
          <cell r="JA1436">
            <v>0</v>
          </cell>
          <cell r="JB1436">
            <v>0</v>
          </cell>
          <cell r="JC1436">
            <v>0</v>
          </cell>
          <cell r="JD1436">
            <v>0</v>
          </cell>
          <cell r="JE1436">
            <v>-595.0458175499225</v>
          </cell>
          <cell r="JF1436">
            <v>0</v>
          </cell>
          <cell r="JG1436">
            <v>-25.717094280007586</v>
          </cell>
          <cell r="JH1436">
            <v>394.46831257000304</v>
          </cell>
          <cell r="JI1436">
            <v>363.01920768999116</v>
          </cell>
          <cell r="JJ1436">
            <v>-537.2029740899743</v>
          </cell>
          <cell r="JK1436">
            <v>-70.73560075002024</v>
          </cell>
          <cell r="JL1436">
            <v>-377.81857632001629</v>
          </cell>
          <cell r="JM1436">
            <v>-25.24911891001102</v>
          </cell>
          <cell r="JN1436">
            <v>-144.7415464500009</v>
          </cell>
          <cell r="JO1436">
            <v>-171.0684270099955</v>
          </cell>
          <cell r="JP1436">
            <v>0</v>
          </cell>
          <cell r="JQ1436">
            <v>0</v>
          </cell>
        </row>
        <row r="1437">
          <cell r="D1437" t="str">
            <v>PV_.PX.WYE._.PTC.Utility_Scale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  <cell r="EJ1437">
            <v>0</v>
          </cell>
          <cell r="EK1437">
            <v>0</v>
          </cell>
          <cell r="EL1437">
            <v>0</v>
          </cell>
          <cell r="EM1437">
            <v>0</v>
          </cell>
          <cell r="EN1437">
            <v>0</v>
          </cell>
          <cell r="EO1437">
            <v>0</v>
          </cell>
          <cell r="EP1437">
            <v>0</v>
          </cell>
          <cell r="EQ1437">
            <v>0</v>
          </cell>
          <cell r="ER1437">
            <v>0</v>
          </cell>
          <cell r="ES1437">
            <v>0</v>
          </cell>
          <cell r="ET1437">
            <v>0</v>
          </cell>
          <cell r="EU1437">
            <v>0</v>
          </cell>
          <cell r="EV1437">
            <v>0</v>
          </cell>
          <cell r="EW1437">
            <v>0</v>
          </cell>
          <cell r="EX1437">
            <v>0</v>
          </cell>
          <cell r="EY1437">
            <v>0</v>
          </cell>
          <cell r="EZ1437">
            <v>0</v>
          </cell>
          <cell r="FA1437">
            <v>0</v>
          </cell>
          <cell r="FB1437">
            <v>0</v>
          </cell>
          <cell r="FC1437">
            <v>0</v>
          </cell>
          <cell r="FD1437">
            <v>0</v>
          </cell>
          <cell r="FE1437">
            <v>0</v>
          </cell>
          <cell r="FF1437">
            <v>0</v>
          </cell>
          <cell r="FG1437">
            <v>0</v>
          </cell>
          <cell r="FH1437">
            <v>0</v>
          </cell>
          <cell r="FI1437">
            <v>0</v>
          </cell>
          <cell r="FJ1437">
            <v>0</v>
          </cell>
          <cell r="FK1437">
            <v>0</v>
          </cell>
          <cell r="FL1437">
            <v>0</v>
          </cell>
          <cell r="FM1437">
            <v>0</v>
          </cell>
          <cell r="FN1437">
            <v>0</v>
          </cell>
          <cell r="FO1437">
            <v>0</v>
          </cell>
          <cell r="FP1437">
            <v>0</v>
          </cell>
          <cell r="FQ1437">
            <v>0</v>
          </cell>
          <cell r="FR1437">
            <v>0</v>
          </cell>
          <cell r="FS1437">
            <v>0</v>
          </cell>
          <cell r="FT1437">
            <v>0</v>
          </cell>
          <cell r="FU1437">
            <v>0</v>
          </cell>
          <cell r="FV1437">
            <v>0</v>
          </cell>
          <cell r="FW1437">
            <v>0</v>
          </cell>
          <cell r="FX1437">
            <v>0</v>
          </cell>
          <cell r="FY1437">
            <v>0</v>
          </cell>
          <cell r="FZ1437">
            <v>0</v>
          </cell>
          <cell r="GA1437">
            <v>0</v>
          </cell>
          <cell r="GB1437">
            <v>0</v>
          </cell>
          <cell r="GC1437">
            <v>0</v>
          </cell>
          <cell r="GD1437">
            <v>0</v>
          </cell>
          <cell r="GE1437">
            <v>0</v>
          </cell>
          <cell r="GF1437">
            <v>0</v>
          </cell>
          <cell r="GG1437">
            <v>0</v>
          </cell>
          <cell r="GH1437">
            <v>0</v>
          </cell>
          <cell r="GI1437">
            <v>0</v>
          </cell>
          <cell r="GJ1437">
            <v>0</v>
          </cell>
          <cell r="GK1437">
            <v>0</v>
          </cell>
          <cell r="GL1437">
            <v>0</v>
          </cell>
          <cell r="GM1437">
            <v>0</v>
          </cell>
          <cell r="GN1437">
            <v>0</v>
          </cell>
          <cell r="GO1437">
            <v>0</v>
          </cell>
          <cell r="GP1437">
            <v>0</v>
          </cell>
          <cell r="GQ1437">
            <v>0</v>
          </cell>
          <cell r="GR1437">
            <v>0</v>
          </cell>
          <cell r="GS1437">
            <v>0</v>
          </cell>
          <cell r="GT1437">
            <v>0</v>
          </cell>
          <cell r="GU1437">
            <v>0</v>
          </cell>
          <cell r="GV1437">
            <v>0</v>
          </cell>
          <cell r="GW1437">
            <v>0</v>
          </cell>
          <cell r="GX1437">
            <v>0</v>
          </cell>
          <cell r="GY1437">
            <v>0</v>
          </cell>
          <cell r="GZ1437">
            <v>0</v>
          </cell>
          <cell r="HA1437">
            <v>0</v>
          </cell>
          <cell r="HB1437">
            <v>0</v>
          </cell>
          <cell r="HC1437">
            <v>0</v>
          </cell>
          <cell r="HD1437">
            <v>0</v>
          </cell>
          <cell r="HE1437">
            <v>0</v>
          </cell>
          <cell r="HF1437">
            <v>0</v>
          </cell>
          <cell r="HG1437">
            <v>0</v>
          </cell>
          <cell r="HH1437">
            <v>0</v>
          </cell>
          <cell r="HI1437">
            <v>0</v>
          </cell>
          <cell r="HJ1437">
            <v>0</v>
          </cell>
          <cell r="HK1437">
            <v>0</v>
          </cell>
          <cell r="HL1437">
            <v>0</v>
          </cell>
          <cell r="HM1437">
            <v>0</v>
          </cell>
          <cell r="HN1437">
            <v>0</v>
          </cell>
          <cell r="HO1437">
            <v>0</v>
          </cell>
          <cell r="HP1437">
            <v>0</v>
          </cell>
          <cell r="HQ1437">
            <v>0</v>
          </cell>
          <cell r="HR1437">
            <v>0</v>
          </cell>
          <cell r="HS1437">
            <v>0</v>
          </cell>
          <cell r="HT1437">
            <v>0</v>
          </cell>
          <cell r="HU1437">
            <v>0</v>
          </cell>
          <cell r="HV1437">
            <v>0</v>
          </cell>
          <cell r="HW1437">
            <v>0</v>
          </cell>
          <cell r="HX1437">
            <v>0</v>
          </cell>
          <cell r="HY1437">
            <v>0</v>
          </cell>
          <cell r="HZ1437">
            <v>0</v>
          </cell>
          <cell r="IA1437">
            <v>0</v>
          </cell>
          <cell r="IB1437">
            <v>0</v>
          </cell>
          <cell r="IC1437">
            <v>0</v>
          </cell>
          <cell r="ID1437">
            <v>0</v>
          </cell>
          <cell r="IE1437">
            <v>0</v>
          </cell>
          <cell r="IF1437">
            <v>0</v>
          </cell>
          <cell r="IG1437">
            <v>0</v>
          </cell>
          <cell r="IH1437">
            <v>0</v>
          </cell>
          <cell r="II1437">
            <v>0</v>
          </cell>
          <cell r="IJ1437">
            <v>0</v>
          </cell>
          <cell r="IK1437">
            <v>0</v>
          </cell>
          <cell r="IL1437">
            <v>0</v>
          </cell>
          <cell r="IM1437">
            <v>0</v>
          </cell>
          <cell r="IN1437">
            <v>0</v>
          </cell>
          <cell r="IO1437">
            <v>0</v>
          </cell>
          <cell r="IP1437">
            <v>0</v>
          </cell>
          <cell r="IQ1437">
            <v>0</v>
          </cell>
          <cell r="IR1437">
            <v>0</v>
          </cell>
          <cell r="IS1437">
            <v>0</v>
          </cell>
          <cell r="IT1437">
            <v>0</v>
          </cell>
          <cell r="IU1437">
            <v>0</v>
          </cell>
          <cell r="IV1437">
            <v>0</v>
          </cell>
          <cell r="IW1437">
            <v>0</v>
          </cell>
          <cell r="IX1437">
            <v>0</v>
          </cell>
          <cell r="IY1437">
            <v>0</v>
          </cell>
          <cell r="IZ1437">
            <v>0</v>
          </cell>
          <cell r="JA1437">
            <v>0</v>
          </cell>
          <cell r="JB1437">
            <v>0</v>
          </cell>
          <cell r="JC1437">
            <v>0</v>
          </cell>
          <cell r="JD1437">
            <v>0</v>
          </cell>
          <cell r="JE1437">
            <v>0</v>
          </cell>
          <cell r="JF1437">
            <v>0</v>
          </cell>
          <cell r="JG1437">
            <v>0</v>
          </cell>
          <cell r="JH1437">
            <v>0</v>
          </cell>
          <cell r="JI1437">
            <v>0</v>
          </cell>
          <cell r="JJ1437">
            <v>0</v>
          </cell>
          <cell r="JK1437">
            <v>0</v>
          </cell>
          <cell r="JL1437">
            <v>0</v>
          </cell>
          <cell r="JM1437">
            <v>0</v>
          </cell>
          <cell r="JN1437">
            <v>0</v>
          </cell>
          <cell r="JO1437">
            <v>0</v>
          </cell>
          <cell r="JP1437">
            <v>0</v>
          </cell>
          <cell r="JQ1437">
            <v>0</v>
          </cell>
        </row>
        <row r="1438">
          <cell r="D1438" t="str">
            <v>PV_.PX.BDG._.NTC.Small_Scale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  <cell r="EJ1438">
            <v>0</v>
          </cell>
          <cell r="EK1438">
            <v>0</v>
          </cell>
          <cell r="EL1438">
            <v>0</v>
          </cell>
          <cell r="EM1438">
            <v>0</v>
          </cell>
          <cell r="EN1438">
            <v>0</v>
          </cell>
          <cell r="EO1438">
            <v>0</v>
          </cell>
          <cell r="EP1438">
            <v>0</v>
          </cell>
          <cell r="EQ1438">
            <v>0</v>
          </cell>
          <cell r="ER1438">
            <v>0</v>
          </cell>
          <cell r="ES1438">
            <v>0</v>
          </cell>
          <cell r="ET1438">
            <v>0</v>
          </cell>
          <cell r="EU1438">
            <v>0</v>
          </cell>
          <cell r="EV1438">
            <v>0</v>
          </cell>
          <cell r="EW1438">
            <v>0</v>
          </cell>
          <cell r="EX1438">
            <v>0</v>
          </cell>
          <cell r="EY1438">
            <v>0</v>
          </cell>
          <cell r="EZ1438">
            <v>0</v>
          </cell>
          <cell r="FA1438">
            <v>0</v>
          </cell>
          <cell r="FB1438">
            <v>0</v>
          </cell>
          <cell r="FC1438">
            <v>0</v>
          </cell>
          <cell r="FD1438">
            <v>0</v>
          </cell>
          <cell r="FE1438">
            <v>0</v>
          </cell>
          <cell r="FF1438">
            <v>0</v>
          </cell>
          <cell r="FG1438">
            <v>0</v>
          </cell>
          <cell r="FH1438">
            <v>0</v>
          </cell>
          <cell r="FI1438">
            <v>0</v>
          </cell>
          <cell r="FJ1438">
            <v>0</v>
          </cell>
          <cell r="FK1438">
            <v>0</v>
          </cell>
          <cell r="FL1438">
            <v>0</v>
          </cell>
          <cell r="FM1438">
            <v>0</v>
          </cell>
          <cell r="FN1438">
            <v>0</v>
          </cell>
          <cell r="FO1438">
            <v>0</v>
          </cell>
          <cell r="FP1438">
            <v>0</v>
          </cell>
          <cell r="FQ1438">
            <v>0</v>
          </cell>
          <cell r="FR1438">
            <v>0</v>
          </cell>
          <cell r="FS1438">
            <v>0</v>
          </cell>
          <cell r="FT1438">
            <v>0</v>
          </cell>
          <cell r="FU1438">
            <v>0</v>
          </cell>
          <cell r="FV1438">
            <v>0</v>
          </cell>
          <cell r="FW1438">
            <v>0</v>
          </cell>
          <cell r="FX1438">
            <v>0</v>
          </cell>
          <cell r="FY1438">
            <v>0</v>
          </cell>
          <cell r="FZ1438">
            <v>0</v>
          </cell>
          <cell r="GA1438">
            <v>0</v>
          </cell>
          <cell r="GB1438">
            <v>0</v>
          </cell>
          <cell r="GC1438">
            <v>0</v>
          </cell>
          <cell r="GD1438">
            <v>0</v>
          </cell>
          <cell r="GE1438">
            <v>0</v>
          </cell>
          <cell r="GF1438">
            <v>0</v>
          </cell>
          <cell r="GG1438">
            <v>0</v>
          </cell>
          <cell r="GH1438">
            <v>0</v>
          </cell>
          <cell r="GI1438">
            <v>0</v>
          </cell>
          <cell r="GJ1438">
            <v>0</v>
          </cell>
          <cell r="GK1438">
            <v>0</v>
          </cell>
          <cell r="GL1438">
            <v>0</v>
          </cell>
          <cell r="GM1438">
            <v>0</v>
          </cell>
          <cell r="GN1438">
            <v>0</v>
          </cell>
          <cell r="GO1438">
            <v>0</v>
          </cell>
          <cell r="GP1438">
            <v>0</v>
          </cell>
          <cell r="GQ1438">
            <v>0</v>
          </cell>
          <cell r="GR1438">
            <v>0</v>
          </cell>
          <cell r="GS1438">
            <v>0</v>
          </cell>
          <cell r="GT1438">
            <v>0</v>
          </cell>
          <cell r="GU1438">
            <v>0</v>
          </cell>
          <cell r="GV1438">
            <v>0</v>
          </cell>
          <cell r="GW1438">
            <v>0</v>
          </cell>
          <cell r="GX1438">
            <v>0</v>
          </cell>
          <cell r="GY1438">
            <v>0</v>
          </cell>
          <cell r="GZ1438">
            <v>0</v>
          </cell>
          <cell r="HA1438">
            <v>0</v>
          </cell>
          <cell r="HB1438">
            <v>0</v>
          </cell>
          <cell r="HC1438">
            <v>0</v>
          </cell>
          <cell r="HD1438">
            <v>0</v>
          </cell>
          <cell r="HE1438">
            <v>0</v>
          </cell>
          <cell r="HF1438">
            <v>0</v>
          </cell>
          <cell r="HG1438">
            <v>0</v>
          </cell>
          <cell r="HH1438">
            <v>0</v>
          </cell>
          <cell r="HI1438">
            <v>0</v>
          </cell>
          <cell r="HJ1438">
            <v>0</v>
          </cell>
          <cell r="HK1438">
            <v>0</v>
          </cell>
          <cell r="HL1438">
            <v>0</v>
          </cell>
          <cell r="HM1438">
            <v>0</v>
          </cell>
          <cell r="HN1438">
            <v>0</v>
          </cell>
          <cell r="HO1438">
            <v>0</v>
          </cell>
          <cell r="HP1438">
            <v>0</v>
          </cell>
          <cell r="HQ1438">
            <v>0</v>
          </cell>
          <cell r="HR1438">
            <v>0</v>
          </cell>
          <cell r="HS1438">
            <v>0</v>
          </cell>
          <cell r="HT1438">
            <v>0</v>
          </cell>
          <cell r="HU1438">
            <v>0</v>
          </cell>
          <cell r="HV1438">
            <v>0</v>
          </cell>
          <cell r="HW1438">
            <v>0</v>
          </cell>
          <cell r="HX1438">
            <v>0</v>
          </cell>
          <cell r="HY1438">
            <v>0</v>
          </cell>
          <cell r="HZ1438">
            <v>0</v>
          </cell>
          <cell r="IA1438">
            <v>0</v>
          </cell>
          <cell r="IB1438">
            <v>0</v>
          </cell>
          <cell r="IC1438">
            <v>0</v>
          </cell>
          <cell r="ID1438">
            <v>0</v>
          </cell>
          <cell r="IE1438">
            <v>0</v>
          </cell>
          <cell r="IF1438">
            <v>0</v>
          </cell>
          <cell r="IG1438">
            <v>0</v>
          </cell>
          <cell r="IH1438">
            <v>0</v>
          </cell>
          <cell r="II1438">
            <v>0</v>
          </cell>
          <cell r="IJ1438">
            <v>0</v>
          </cell>
          <cell r="IK1438">
            <v>0</v>
          </cell>
          <cell r="IL1438">
            <v>0</v>
          </cell>
          <cell r="IM1438">
            <v>0</v>
          </cell>
          <cell r="IN1438">
            <v>0</v>
          </cell>
          <cell r="IO1438">
            <v>0</v>
          </cell>
          <cell r="IP1438">
            <v>0</v>
          </cell>
          <cell r="IQ1438">
            <v>0</v>
          </cell>
          <cell r="IR1438">
            <v>0</v>
          </cell>
          <cell r="IS1438">
            <v>0</v>
          </cell>
          <cell r="IT1438">
            <v>0</v>
          </cell>
          <cell r="IU1438">
            <v>0</v>
          </cell>
          <cell r="IV1438">
            <v>0</v>
          </cell>
          <cell r="IW1438">
            <v>0</v>
          </cell>
          <cell r="IX1438">
            <v>0</v>
          </cell>
          <cell r="IY1438">
            <v>0</v>
          </cell>
          <cell r="IZ1438">
            <v>0</v>
          </cell>
          <cell r="JA1438">
            <v>0</v>
          </cell>
          <cell r="JB1438">
            <v>0</v>
          </cell>
          <cell r="JC1438">
            <v>0</v>
          </cell>
          <cell r="JD1438">
            <v>0</v>
          </cell>
          <cell r="JE1438">
            <v>0</v>
          </cell>
          <cell r="JF1438">
            <v>0</v>
          </cell>
          <cell r="JG1438">
            <v>0</v>
          </cell>
          <cell r="JH1438">
            <v>0</v>
          </cell>
          <cell r="JI1438">
            <v>0</v>
          </cell>
          <cell r="JJ1438">
            <v>0</v>
          </cell>
          <cell r="JK1438">
            <v>0</v>
          </cell>
          <cell r="JL1438">
            <v>0</v>
          </cell>
          <cell r="JM1438">
            <v>0</v>
          </cell>
          <cell r="JN1438">
            <v>0</v>
          </cell>
          <cell r="JO1438">
            <v>0</v>
          </cell>
          <cell r="JP1438">
            <v>0</v>
          </cell>
          <cell r="JQ1438">
            <v>0</v>
          </cell>
        </row>
        <row r="1439">
          <cell r="D1439" t="str">
            <v>PV_.PX.BDG._.NTC.Utility_Scale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  <cell r="EJ1439">
            <v>0</v>
          </cell>
          <cell r="EK1439">
            <v>0</v>
          </cell>
          <cell r="EL1439">
            <v>0</v>
          </cell>
          <cell r="EM1439">
            <v>0</v>
          </cell>
          <cell r="EN1439">
            <v>0</v>
          </cell>
          <cell r="EO1439">
            <v>0</v>
          </cell>
          <cell r="EP1439">
            <v>0</v>
          </cell>
          <cell r="EQ1439">
            <v>0</v>
          </cell>
          <cell r="ER1439">
            <v>0</v>
          </cell>
          <cell r="ES1439">
            <v>0</v>
          </cell>
          <cell r="ET1439">
            <v>0</v>
          </cell>
          <cell r="EU1439">
            <v>0</v>
          </cell>
          <cell r="EV1439">
            <v>0</v>
          </cell>
          <cell r="EW1439">
            <v>0</v>
          </cell>
          <cell r="EX1439">
            <v>0</v>
          </cell>
          <cell r="EY1439">
            <v>0</v>
          </cell>
          <cell r="EZ1439">
            <v>0</v>
          </cell>
          <cell r="FA1439">
            <v>0</v>
          </cell>
          <cell r="FB1439">
            <v>0</v>
          </cell>
          <cell r="FC1439">
            <v>0</v>
          </cell>
          <cell r="FD1439">
            <v>0</v>
          </cell>
          <cell r="FE1439">
            <v>5.1395109999987199E-2</v>
          </cell>
          <cell r="FF1439">
            <v>0</v>
          </cell>
          <cell r="FG1439">
            <v>6.8122490000000369E-2</v>
          </cell>
          <cell r="FH1439">
            <v>-0.3833618199999993</v>
          </cell>
          <cell r="FI1439">
            <v>0.22270703999999952</v>
          </cell>
          <cell r="FJ1439">
            <v>0.19392739999999975</v>
          </cell>
          <cell r="FK1439">
            <v>0</v>
          </cell>
          <cell r="FL1439">
            <v>0</v>
          </cell>
          <cell r="FM1439">
            <v>0</v>
          </cell>
          <cell r="FN1439">
            <v>0</v>
          </cell>
          <cell r="FO1439">
            <v>-5.0000000000000711E-2</v>
          </cell>
          <cell r="FP1439">
            <v>0</v>
          </cell>
          <cell r="FQ1439">
            <v>0</v>
          </cell>
          <cell r="FR1439">
            <v>-0.285478640000008</v>
          </cell>
          <cell r="FS1439">
            <v>0</v>
          </cell>
          <cell r="FT1439">
            <v>-2.4498040000000998E-2</v>
          </cell>
          <cell r="FU1439">
            <v>-0.24181205000000006</v>
          </cell>
          <cell r="FV1439">
            <v>8.7330339999997619E-2</v>
          </cell>
          <cell r="FW1439">
            <v>-0.10649878000000612</v>
          </cell>
          <cell r="FX1439">
            <v>-1.0999999489058609E-7</v>
          </cell>
          <cell r="FY1439">
            <v>0</v>
          </cell>
          <cell r="FZ1439">
            <v>0</v>
          </cell>
          <cell r="GA1439">
            <v>0</v>
          </cell>
          <cell r="GB1439">
            <v>0</v>
          </cell>
          <cell r="GC1439">
            <v>0</v>
          </cell>
          <cell r="GD1439">
            <v>0</v>
          </cell>
          <cell r="GE1439">
            <v>-0.6172884200000226</v>
          </cell>
          <cell r="GF1439">
            <v>0</v>
          </cell>
          <cell r="GG1439">
            <v>7.0594720000000777E-2</v>
          </cell>
          <cell r="GH1439">
            <v>-0.25046097999999972</v>
          </cell>
          <cell r="GI1439">
            <v>9.1570890000003402E-2</v>
          </cell>
          <cell r="GJ1439">
            <v>-0.4789930499999997</v>
          </cell>
          <cell r="GK1439">
            <v>0</v>
          </cell>
          <cell r="GL1439">
            <v>0</v>
          </cell>
          <cell r="GM1439">
            <v>0</v>
          </cell>
          <cell r="GN1439">
            <v>0</v>
          </cell>
          <cell r="GO1439">
            <v>-5.0000000000000711E-2</v>
          </cell>
          <cell r="GP1439">
            <v>0</v>
          </cell>
          <cell r="GQ1439">
            <v>0</v>
          </cell>
          <cell r="GR1439">
            <v>-0.46066773999996258</v>
          </cell>
          <cell r="GS1439">
            <v>0</v>
          </cell>
          <cell r="GT1439">
            <v>3.8172490000002668E-2</v>
          </cell>
          <cell r="GU1439">
            <v>-6.3343239999998247E-2</v>
          </cell>
          <cell r="GV1439">
            <v>0.15842882000000102</v>
          </cell>
          <cell r="GW1439">
            <v>-0.59392580999999467</v>
          </cell>
          <cell r="GX1439">
            <v>0</v>
          </cell>
          <cell r="GY1439">
            <v>0</v>
          </cell>
          <cell r="GZ1439">
            <v>0</v>
          </cell>
          <cell r="HA1439">
            <v>0</v>
          </cell>
          <cell r="HB1439">
            <v>0</v>
          </cell>
          <cell r="HC1439">
            <v>0</v>
          </cell>
          <cell r="HD1439">
            <v>0</v>
          </cell>
          <cell r="HE1439">
            <v>-140.40968247997807</v>
          </cell>
          <cell r="HF1439">
            <v>0</v>
          </cell>
          <cell r="HG1439">
            <v>0</v>
          </cell>
          <cell r="HH1439">
            <v>99.685000429995853</v>
          </cell>
          <cell r="HI1439">
            <v>-50.373498430002655</v>
          </cell>
          <cell r="HJ1439">
            <v>-189.72118447999674</v>
          </cell>
          <cell r="HK1439">
            <v>0</v>
          </cell>
          <cell r="HL1439">
            <v>0</v>
          </cell>
          <cell r="HM1439">
            <v>0</v>
          </cell>
          <cell r="HN1439">
            <v>0</v>
          </cell>
          <cell r="HO1439">
            <v>0</v>
          </cell>
          <cell r="HP1439">
            <v>0</v>
          </cell>
          <cell r="HQ1439">
            <v>0</v>
          </cell>
          <cell r="HR1439">
            <v>152.40470638003899</v>
          </cell>
          <cell r="HS1439">
            <v>0</v>
          </cell>
          <cell r="HT1439">
            <v>0</v>
          </cell>
          <cell r="HU1439">
            <v>38.133486049999192</v>
          </cell>
          <cell r="HV1439">
            <v>-12.619660050004313</v>
          </cell>
          <cell r="HW1439">
            <v>126.89088038000045</v>
          </cell>
          <cell r="HX1439">
            <v>0</v>
          </cell>
          <cell r="HY1439">
            <v>0</v>
          </cell>
          <cell r="HZ1439">
            <v>0</v>
          </cell>
          <cell r="IA1439">
            <v>0</v>
          </cell>
          <cell r="IB1439">
            <v>0</v>
          </cell>
          <cell r="IC1439">
            <v>0</v>
          </cell>
          <cell r="ID1439">
            <v>0</v>
          </cell>
          <cell r="IE1439">
            <v>-40.30005617000279</v>
          </cell>
          <cell r="IF1439">
            <v>0</v>
          </cell>
          <cell r="IG1439">
            <v>0</v>
          </cell>
          <cell r="IH1439">
            <v>0</v>
          </cell>
          <cell r="II1439">
            <v>0</v>
          </cell>
          <cell r="IJ1439">
            <v>-40.30005617000279</v>
          </cell>
          <cell r="IK1439">
            <v>0</v>
          </cell>
          <cell r="IL1439">
            <v>0</v>
          </cell>
          <cell r="IM1439">
            <v>0</v>
          </cell>
          <cell r="IN1439">
            <v>0</v>
          </cell>
          <cell r="IO1439">
            <v>0</v>
          </cell>
          <cell r="IP1439">
            <v>0</v>
          </cell>
          <cell r="IQ1439">
            <v>0</v>
          </cell>
          <cell r="IR1439">
            <v>0</v>
          </cell>
          <cell r="IS1439">
            <v>0</v>
          </cell>
          <cell r="IT1439">
            <v>0</v>
          </cell>
          <cell r="IU1439">
            <v>0</v>
          </cell>
          <cell r="IV1439">
            <v>0</v>
          </cell>
          <cell r="IW1439">
            <v>0</v>
          </cell>
          <cell r="IX1439">
            <v>0</v>
          </cell>
          <cell r="IY1439">
            <v>0</v>
          </cell>
          <cell r="IZ1439">
            <v>0</v>
          </cell>
          <cell r="JA1439">
            <v>0</v>
          </cell>
          <cell r="JB1439">
            <v>0</v>
          </cell>
          <cell r="JC1439">
            <v>0</v>
          </cell>
          <cell r="JD1439">
            <v>0</v>
          </cell>
          <cell r="JE1439">
            <v>0</v>
          </cell>
          <cell r="JF1439">
            <v>0</v>
          </cell>
          <cell r="JG1439">
            <v>0</v>
          </cell>
          <cell r="JH1439">
            <v>0</v>
          </cell>
          <cell r="JI1439">
            <v>0</v>
          </cell>
          <cell r="JJ1439">
            <v>0</v>
          </cell>
          <cell r="JK1439">
            <v>0</v>
          </cell>
          <cell r="JL1439">
            <v>0</v>
          </cell>
          <cell r="JM1439">
            <v>0</v>
          </cell>
          <cell r="JN1439">
            <v>0</v>
          </cell>
          <cell r="JO1439">
            <v>0</v>
          </cell>
          <cell r="JP1439">
            <v>0</v>
          </cell>
          <cell r="JQ1439">
            <v>0</v>
          </cell>
        </row>
        <row r="1440">
          <cell r="D1440" t="str">
            <v>PV_.PX.BOR._.NTC.Small_Scale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  <cell r="EJ1440">
            <v>0</v>
          </cell>
          <cell r="EK1440">
            <v>0</v>
          </cell>
          <cell r="EL1440">
            <v>0</v>
          </cell>
          <cell r="EM1440">
            <v>0</v>
          </cell>
          <cell r="EN1440">
            <v>0</v>
          </cell>
          <cell r="EO1440">
            <v>0</v>
          </cell>
          <cell r="EP1440">
            <v>0</v>
          </cell>
          <cell r="EQ1440">
            <v>0</v>
          </cell>
          <cell r="ER1440">
            <v>0</v>
          </cell>
          <cell r="ES1440">
            <v>0</v>
          </cell>
          <cell r="ET1440">
            <v>0</v>
          </cell>
          <cell r="EU1440">
            <v>0</v>
          </cell>
          <cell r="EV1440">
            <v>0</v>
          </cell>
          <cell r="EW1440">
            <v>0</v>
          </cell>
          <cell r="EX1440">
            <v>0</v>
          </cell>
          <cell r="EY1440">
            <v>0</v>
          </cell>
          <cell r="EZ1440">
            <v>0</v>
          </cell>
          <cell r="FA1440">
            <v>0</v>
          </cell>
          <cell r="FB1440">
            <v>0</v>
          </cell>
          <cell r="FC1440">
            <v>0</v>
          </cell>
          <cell r="FD1440">
            <v>0</v>
          </cell>
          <cell r="FE1440">
            <v>0</v>
          </cell>
          <cell r="FF1440">
            <v>0</v>
          </cell>
          <cell r="FG1440">
            <v>0</v>
          </cell>
          <cell r="FH1440">
            <v>0</v>
          </cell>
          <cell r="FI1440">
            <v>0</v>
          </cell>
          <cell r="FJ1440">
            <v>0</v>
          </cell>
          <cell r="FK1440">
            <v>0</v>
          </cell>
          <cell r="FL1440">
            <v>0</v>
          </cell>
          <cell r="FM1440">
            <v>0</v>
          </cell>
          <cell r="FN1440">
            <v>0</v>
          </cell>
          <cell r="FO1440">
            <v>0</v>
          </cell>
          <cell r="FP1440">
            <v>0</v>
          </cell>
          <cell r="FQ1440">
            <v>0</v>
          </cell>
          <cell r="FR1440">
            <v>0</v>
          </cell>
          <cell r="FS1440">
            <v>0</v>
          </cell>
          <cell r="FT1440">
            <v>0</v>
          </cell>
          <cell r="FU1440">
            <v>0</v>
          </cell>
          <cell r="FV1440">
            <v>0</v>
          </cell>
          <cell r="FW1440">
            <v>0</v>
          </cell>
          <cell r="FX1440">
            <v>0</v>
          </cell>
          <cell r="FY1440">
            <v>0</v>
          </cell>
          <cell r="FZ1440">
            <v>0</v>
          </cell>
          <cell r="GA1440">
            <v>0</v>
          </cell>
          <cell r="GB1440">
            <v>0</v>
          </cell>
          <cell r="GC1440">
            <v>0</v>
          </cell>
          <cell r="GD1440">
            <v>0</v>
          </cell>
          <cell r="GE1440">
            <v>0</v>
          </cell>
          <cell r="GF1440">
            <v>0</v>
          </cell>
          <cell r="GG1440">
            <v>0</v>
          </cell>
          <cell r="GH1440">
            <v>0</v>
          </cell>
          <cell r="GI1440">
            <v>0</v>
          </cell>
          <cell r="GJ1440">
            <v>0</v>
          </cell>
          <cell r="GK1440">
            <v>0</v>
          </cell>
          <cell r="GL1440">
            <v>0</v>
          </cell>
          <cell r="GM1440">
            <v>0</v>
          </cell>
          <cell r="GN1440">
            <v>0</v>
          </cell>
          <cell r="GO1440">
            <v>0</v>
          </cell>
          <cell r="GP1440">
            <v>0</v>
          </cell>
          <cell r="GQ1440">
            <v>0</v>
          </cell>
          <cell r="GR1440">
            <v>0</v>
          </cell>
          <cell r="GS1440">
            <v>0</v>
          </cell>
          <cell r="GT1440">
            <v>0</v>
          </cell>
          <cell r="GU1440">
            <v>0</v>
          </cell>
          <cell r="GV1440">
            <v>0</v>
          </cell>
          <cell r="GW1440">
            <v>0</v>
          </cell>
          <cell r="GX1440">
            <v>0</v>
          </cell>
          <cell r="GY1440">
            <v>0</v>
          </cell>
          <cell r="GZ1440">
            <v>0</v>
          </cell>
          <cell r="HA1440">
            <v>0</v>
          </cell>
          <cell r="HB1440">
            <v>0</v>
          </cell>
          <cell r="HC1440">
            <v>0</v>
          </cell>
          <cell r="HD1440">
            <v>0</v>
          </cell>
          <cell r="HE1440">
            <v>0</v>
          </cell>
          <cell r="HF1440">
            <v>0</v>
          </cell>
          <cell r="HG1440">
            <v>0</v>
          </cell>
          <cell r="HH1440">
            <v>0</v>
          </cell>
          <cell r="HI1440">
            <v>0</v>
          </cell>
          <cell r="HJ1440">
            <v>0</v>
          </cell>
          <cell r="HK1440">
            <v>0</v>
          </cell>
          <cell r="HL1440">
            <v>0</v>
          </cell>
          <cell r="HM1440">
            <v>0</v>
          </cell>
          <cell r="HN1440">
            <v>0</v>
          </cell>
          <cell r="HO1440">
            <v>0</v>
          </cell>
          <cell r="HP1440">
            <v>0</v>
          </cell>
          <cell r="HQ1440">
            <v>0</v>
          </cell>
          <cell r="HR1440">
            <v>0</v>
          </cell>
          <cell r="HS1440">
            <v>0</v>
          </cell>
          <cell r="HT1440">
            <v>0</v>
          </cell>
          <cell r="HU1440">
            <v>0</v>
          </cell>
          <cell r="HV1440">
            <v>0</v>
          </cell>
          <cell r="HW1440">
            <v>0</v>
          </cell>
          <cell r="HX1440">
            <v>0</v>
          </cell>
          <cell r="HY1440">
            <v>0</v>
          </cell>
          <cell r="HZ1440">
            <v>0</v>
          </cell>
          <cell r="IA1440">
            <v>0</v>
          </cell>
          <cell r="IB1440">
            <v>0</v>
          </cell>
          <cell r="IC1440">
            <v>0</v>
          </cell>
          <cell r="ID1440">
            <v>0</v>
          </cell>
          <cell r="IE1440">
            <v>0</v>
          </cell>
          <cell r="IF1440">
            <v>0</v>
          </cell>
          <cell r="IG1440">
            <v>0</v>
          </cell>
          <cell r="IH1440">
            <v>0</v>
          </cell>
          <cell r="II1440">
            <v>0</v>
          </cell>
          <cell r="IJ1440">
            <v>0</v>
          </cell>
          <cell r="IK1440">
            <v>0</v>
          </cell>
          <cell r="IL1440">
            <v>0</v>
          </cell>
          <cell r="IM1440">
            <v>0</v>
          </cell>
          <cell r="IN1440">
            <v>0</v>
          </cell>
          <cell r="IO1440">
            <v>0</v>
          </cell>
          <cell r="IP1440">
            <v>0</v>
          </cell>
          <cell r="IQ1440">
            <v>0</v>
          </cell>
          <cell r="IR1440">
            <v>0</v>
          </cell>
          <cell r="IS1440">
            <v>0</v>
          </cell>
          <cell r="IT1440">
            <v>0</v>
          </cell>
          <cell r="IU1440">
            <v>0</v>
          </cell>
          <cell r="IV1440">
            <v>0</v>
          </cell>
          <cell r="IW1440">
            <v>0</v>
          </cell>
          <cell r="IX1440">
            <v>0</v>
          </cell>
          <cell r="IY1440">
            <v>0</v>
          </cell>
          <cell r="IZ1440">
            <v>0</v>
          </cell>
          <cell r="JA1440">
            <v>0</v>
          </cell>
          <cell r="JB1440">
            <v>0</v>
          </cell>
          <cell r="JC1440">
            <v>0</v>
          </cell>
          <cell r="JD1440">
            <v>0</v>
          </cell>
          <cell r="JE1440">
            <v>0</v>
          </cell>
          <cell r="JF1440">
            <v>0</v>
          </cell>
          <cell r="JG1440">
            <v>0</v>
          </cell>
          <cell r="JH1440">
            <v>0</v>
          </cell>
          <cell r="JI1440">
            <v>0</v>
          </cell>
          <cell r="JJ1440">
            <v>0</v>
          </cell>
          <cell r="JK1440">
            <v>0</v>
          </cell>
          <cell r="JL1440">
            <v>0</v>
          </cell>
          <cell r="JM1440">
            <v>0</v>
          </cell>
          <cell r="JN1440">
            <v>0</v>
          </cell>
          <cell r="JO1440">
            <v>0</v>
          </cell>
          <cell r="JP1440">
            <v>0</v>
          </cell>
          <cell r="JQ1440">
            <v>0</v>
          </cell>
        </row>
        <row r="1441">
          <cell r="D1441" t="str">
            <v>PV_.PX.BOR._.NTC.Utility_Scale</v>
          </cell>
        </row>
        <row r="1442">
          <cell r="D1442" t="str">
            <v>PV_.PX.BOR._.PTC.Utility_Scale</v>
          </cell>
        </row>
        <row r="1443">
          <cell r="D1443" t="str">
            <v>PV_.PX.CLV._.NTC.Small_Scale</v>
          </cell>
        </row>
        <row r="1444">
          <cell r="D1444" t="str">
            <v>PV_.PX.COR._.NTC.Small_Scale</v>
          </cell>
        </row>
        <row r="1445">
          <cell r="D1445" t="str">
            <v>PV_.PX.COR._.NTC.Utility_Scale</v>
          </cell>
        </row>
        <row r="1446">
          <cell r="D1446" t="str">
            <v>PV_.PX.DJW._.NTC.Utility_Scale</v>
          </cell>
        </row>
        <row r="1447">
          <cell r="D1447" t="str">
            <v>PV_.PX.HTG._.NTC.Utility_Scale</v>
          </cell>
        </row>
        <row r="1448">
          <cell r="D1448" t="str">
            <v>PV_.PX.NTN._.NTC.Utility_Scale</v>
          </cell>
        </row>
        <row r="1449">
          <cell r="D1449" t="str">
            <v>PV_.PX.NUT._.NTC.Small_Scale</v>
          </cell>
        </row>
        <row r="1450">
          <cell r="D1450" t="str">
            <v>PV_.PX.NUT._.NTC.Utility_Scale</v>
          </cell>
        </row>
        <row r="1451">
          <cell r="D1451" t="str">
            <v>PV_.PX.SOR._.NTC.Small_Scale</v>
          </cell>
        </row>
        <row r="1452">
          <cell r="D1452" t="str">
            <v>PV_.PX.SOR._.NTC.Utility_Scale</v>
          </cell>
        </row>
        <row r="1453">
          <cell r="D1453" t="str">
            <v>PV_.PX.SUM._.NTC.Small_Scale</v>
          </cell>
        </row>
        <row r="1454">
          <cell r="D1454" t="str">
            <v>PV_.PX.UTS._.NTC.Small_Scale</v>
          </cell>
        </row>
        <row r="1455">
          <cell r="D1455" t="str">
            <v>PV_.PX.UTS._.NTC.Utility_Scale</v>
          </cell>
        </row>
        <row r="1456">
          <cell r="D1456" t="str">
            <v>PV_.PX.WMV._.NTC.Small_Scale</v>
          </cell>
        </row>
        <row r="1457">
          <cell r="D1457" t="str">
            <v>PV_.PX.WMV._.NTC.Utility_Scale</v>
          </cell>
        </row>
        <row r="1458">
          <cell r="D1458" t="str">
            <v>PV_.PX.WSF._.NTC.Small_Scale</v>
          </cell>
        </row>
        <row r="1459">
          <cell r="D1459" t="str">
            <v>PV_.PX.WWA._.NTC.Small_Scale</v>
          </cell>
        </row>
        <row r="1460">
          <cell r="D1460" t="str">
            <v>PV_.PX.WWA._.NTC.Utility_Scale</v>
          </cell>
        </row>
        <row r="1461">
          <cell r="D1461" t="str">
            <v>PV_.PX.WYC._.NTC.Small_Scale</v>
          </cell>
        </row>
        <row r="1462">
          <cell r="D1462" t="str">
            <v>PV_.PX.WYE._.NTC.Small_Scale</v>
          </cell>
        </row>
        <row r="1463">
          <cell r="D1463" t="str">
            <v>PV_.PX.WYE._.NTC.Utility_Scale</v>
          </cell>
        </row>
        <row r="1464">
          <cell r="D1464" t="str">
            <v>PV_.PX.WYN._.NTC.Small_Scale</v>
          </cell>
        </row>
        <row r="1465">
          <cell r="D1465" t="str">
            <v>PV_.PX.YAK._.NTC.Small_Scale</v>
          </cell>
        </row>
        <row r="1466">
          <cell r="D1466" t="str">
            <v>PV_.PX.YAK._.NTC.Utility_Scale</v>
          </cell>
        </row>
        <row r="1467">
          <cell r="D1467" t="str">
            <v>PV_.PX.SUM._.NTC.Utility_Scale</v>
          </cell>
        </row>
        <row r="1468">
          <cell r="D1468" t="str">
            <v>PV_.PX.GOE._.NTC.Small_Scale</v>
          </cell>
        </row>
        <row r="1470">
          <cell r="D1470">
            <v>0</v>
          </cell>
        </row>
        <row r="1471">
          <cell r="D1471">
            <v>0</v>
          </cell>
        </row>
        <row r="1472">
          <cell r="D1472">
            <v>0</v>
          </cell>
        </row>
        <row r="1473">
          <cell r="D1473">
            <v>0</v>
          </cell>
        </row>
        <row r="1474">
          <cell r="D1474">
            <v>0</v>
          </cell>
        </row>
        <row r="1475">
          <cell r="D1475">
            <v>0</v>
          </cell>
        </row>
        <row r="1476">
          <cell r="D1476">
            <v>0</v>
          </cell>
        </row>
        <row r="1479">
          <cell r="D1479" t="str">
            <v>WD_.PX.BDG._.PTC.Small_Scale</v>
          </cell>
        </row>
        <row r="1480">
          <cell r="D1480" t="str">
            <v>WD_.PX.BDG._.PTC.Utility_Scale</v>
          </cell>
        </row>
        <row r="1481">
          <cell r="D1481" t="str">
            <v>WD_.PX.BOR._.PTC.Small_Scale</v>
          </cell>
        </row>
        <row r="1482">
          <cell r="D1482" t="str">
            <v>WD_.PX.DJW._.PTC.Utility_Scale</v>
          </cell>
        </row>
        <row r="1483">
          <cell r="D1483" t="str">
            <v>WD_.PX.GOE._.PTC.Small_Scale</v>
          </cell>
        </row>
        <row r="1484">
          <cell r="D1484" t="str">
            <v>WD_.PX.WWA._.PTC.Small_Scale</v>
          </cell>
        </row>
        <row r="1485">
          <cell r="D1485" t="str">
            <v>WD_.PX.WYC._.PTC.Small_Scale</v>
          </cell>
        </row>
        <row r="1486">
          <cell r="D1486" t="str">
            <v>WD_.PX.WYE._.PTC.Small_Scale</v>
          </cell>
        </row>
        <row r="1487">
          <cell r="D1487" t="str">
            <v>WD_.PX.WYN._.PTC.Small_Scale</v>
          </cell>
        </row>
        <row r="1488">
          <cell r="D1488" t="str">
            <v>WD_.PX.YAK._.PTC.Small_Scale</v>
          </cell>
        </row>
        <row r="1489">
          <cell r="D1489" t="str">
            <v>WD_.PX.YAK._.PTC.Utility_Scale</v>
          </cell>
        </row>
        <row r="1490">
          <cell r="D1490" t="str">
            <v>WD_.PX.NTN._.PTC.Utility_Scale</v>
          </cell>
        </row>
        <row r="1491">
          <cell r="D1491" t="str">
            <v>WD_.PX.WWA._.PTC.Utility_Scale</v>
          </cell>
        </row>
        <row r="1492">
          <cell r="D1492" t="str">
            <v>WD_.PX.GOE._.PTC.Utility_Scale</v>
          </cell>
        </row>
        <row r="1493">
          <cell r="D1493" t="str">
            <v>WD_.PX.HTG._.PTC.Utility_Scale</v>
          </cell>
        </row>
        <row r="1494">
          <cell r="D1494" t="str">
            <v>WD_.PX.WMV._.PTC.Small_Scale</v>
          </cell>
        </row>
        <row r="1495">
          <cell r="D1495" t="str">
            <v>WD_.PX.WMV._.PTC.Utility_Scale</v>
          </cell>
        </row>
        <row r="1496">
          <cell r="D1496" t="str">
            <v>WD_.PX.WSF._.PTC.Small_Scale</v>
          </cell>
        </row>
        <row r="1497">
          <cell r="D1497" t="str">
            <v>WD_.PX.CLV._.PTC.Small_Scale</v>
          </cell>
        </row>
        <row r="1498">
          <cell r="D1498" t="str">
            <v>WD_.PX.COR._.PTC.Small_Scale</v>
          </cell>
        </row>
        <row r="1499">
          <cell r="D1499" t="str">
            <v>WD_.PX.COR._.PTC.Utility_Scale</v>
          </cell>
        </row>
        <row r="1500">
          <cell r="D1500" t="str">
            <v>WD_.PX.NUT._.PTC.Small_Scale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C8272-9FA7-4291-9CB1-A829B453F843}">
  <sheetPr>
    <pageSetUpPr fitToPage="1"/>
  </sheetPr>
  <dimension ref="A1:L47"/>
  <sheetViews>
    <sheetView showGridLines="0" tabSelected="1" view="pageBreakPreview" zoomScale="80" zoomScaleNormal="90" zoomScaleSheetLayoutView="80" workbookViewId="0">
      <selection activeCell="B4" sqref="B4"/>
    </sheetView>
  </sheetViews>
  <sheetFormatPr defaultColWidth="9.33203125" defaultRowHeight="12.75"/>
  <cols>
    <col min="1" max="1" width="17.6640625" style="43" customWidth="1"/>
    <col min="2" max="2" width="17.33203125" style="43" customWidth="1"/>
    <col min="3" max="3" width="13.6640625" style="43" customWidth="1"/>
    <col min="4" max="4" width="15.83203125" style="43" customWidth="1"/>
    <col min="5" max="5" width="13.83203125" style="43" customWidth="1"/>
    <col min="6" max="6" width="13.6640625" style="43" customWidth="1"/>
    <col min="7" max="7" width="15.33203125" style="43" customWidth="1"/>
    <col min="8" max="8" width="16.33203125" style="43" customWidth="1"/>
    <col min="9" max="9" width="13.6640625" style="43" customWidth="1"/>
    <col min="10" max="10" width="16" style="43" customWidth="1"/>
    <col min="11" max="11" width="20" style="43" customWidth="1"/>
    <col min="12" max="12" width="28.6640625" style="43" customWidth="1"/>
    <col min="13" max="16384" width="9.33203125" style="43"/>
  </cols>
  <sheetData>
    <row r="1" spans="2:12" ht="15.75">
      <c r="B1" s="413" t="s">
        <v>336</v>
      </c>
      <c r="C1" s="413"/>
      <c r="D1" s="413"/>
      <c r="E1" s="413"/>
      <c r="F1" s="413"/>
      <c r="G1" s="413"/>
      <c r="H1" s="413"/>
      <c r="I1" s="413"/>
      <c r="J1" s="413"/>
      <c r="K1" s="413"/>
    </row>
    <row r="2" spans="2:12" ht="9" customHeight="1">
      <c r="B2" s="373"/>
      <c r="C2" s="374"/>
      <c r="D2" s="374"/>
      <c r="E2" s="374"/>
      <c r="F2" s="374"/>
      <c r="G2" s="374"/>
      <c r="H2" s="374"/>
      <c r="I2" s="375"/>
      <c r="J2" s="375"/>
      <c r="K2" s="375"/>
    </row>
    <row r="3" spans="2:12" ht="15.75">
      <c r="B3" s="376" t="s">
        <v>318</v>
      </c>
      <c r="C3" s="376"/>
      <c r="D3" s="376"/>
      <c r="E3" s="376"/>
      <c r="F3" s="376"/>
      <c r="G3" s="376"/>
      <c r="H3" s="376"/>
      <c r="I3" s="373"/>
      <c r="J3" s="373"/>
      <c r="K3" s="373"/>
    </row>
    <row r="4" spans="2:12" ht="15.75">
      <c r="B4" s="4" t="s">
        <v>370</v>
      </c>
      <c r="C4" s="376"/>
      <c r="D4" s="376"/>
      <c r="E4" s="376"/>
      <c r="F4" s="376"/>
      <c r="G4" s="376"/>
      <c r="H4" s="376"/>
      <c r="I4" s="373"/>
      <c r="J4" s="373"/>
      <c r="K4" s="373"/>
    </row>
    <row r="5" spans="2:12" ht="15.75">
      <c r="B5" s="4"/>
      <c r="C5" s="376"/>
      <c r="D5" s="376"/>
      <c r="E5" s="376"/>
      <c r="F5" s="376"/>
      <c r="G5" s="376"/>
      <c r="H5" s="376"/>
      <c r="I5" s="373"/>
      <c r="J5" s="373"/>
      <c r="K5" s="373"/>
    </row>
    <row r="6" spans="2:12" ht="16.5" customHeight="1">
      <c r="C6" s="377" t="s">
        <v>319</v>
      </c>
      <c r="D6" s="378" t="s">
        <v>320</v>
      </c>
      <c r="E6" s="379" t="s">
        <v>321</v>
      </c>
      <c r="F6" s="377" t="s">
        <v>319</v>
      </c>
      <c r="G6" s="378" t="s">
        <v>320</v>
      </c>
      <c r="H6" s="379" t="s">
        <v>321</v>
      </c>
      <c r="I6" s="377" t="s">
        <v>319</v>
      </c>
      <c r="J6" s="378" t="s">
        <v>320</v>
      </c>
      <c r="K6" s="379" t="s">
        <v>321</v>
      </c>
      <c r="L6" s="380"/>
    </row>
    <row r="7" spans="2:12">
      <c r="B7" s="381" t="s">
        <v>0</v>
      </c>
      <c r="C7" s="382" t="s">
        <v>322</v>
      </c>
      <c r="D7" s="383" t="str">
        <f>C7</f>
        <v>UT 2025.Q4</v>
      </c>
      <c r="E7" s="384" t="str">
        <f>C7</f>
        <v>UT 2025.Q4</v>
      </c>
      <c r="F7" s="382" t="s">
        <v>323</v>
      </c>
      <c r="G7" s="383" t="str">
        <f>F7</f>
        <v>UT 2025.Q3</v>
      </c>
      <c r="H7" s="384" t="str">
        <f>F7</f>
        <v>UT 2025.Q3</v>
      </c>
      <c r="I7" s="385"/>
      <c r="J7" s="386"/>
      <c r="K7" s="387"/>
    </row>
    <row r="8" spans="2:12">
      <c r="B8" s="381"/>
      <c r="C8" s="388" t="s">
        <v>324</v>
      </c>
      <c r="D8" s="389" t="s">
        <v>325</v>
      </c>
      <c r="E8" s="390" t="s">
        <v>326</v>
      </c>
      <c r="F8" s="388" t="s">
        <v>324</v>
      </c>
      <c r="G8" s="389" t="s">
        <v>325</v>
      </c>
      <c r="H8" s="390" t="s">
        <v>326</v>
      </c>
      <c r="I8" s="391" t="s">
        <v>327</v>
      </c>
      <c r="J8" s="392" t="s">
        <v>327</v>
      </c>
      <c r="K8" s="393" t="s">
        <v>327</v>
      </c>
    </row>
    <row r="9" spans="2:12" ht="48.75" customHeight="1">
      <c r="B9" s="394"/>
      <c r="C9" s="414" t="s">
        <v>328</v>
      </c>
      <c r="D9" s="415"/>
      <c r="E9" s="416"/>
      <c r="F9" s="414" t="s">
        <v>329</v>
      </c>
      <c r="G9" s="415"/>
      <c r="H9" s="416"/>
      <c r="I9" s="417" t="s">
        <v>330</v>
      </c>
      <c r="J9" s="418"/>
      <c r="K9" s="419"/>
    </row>
    <row r="10" spans="2:12">
      <c r="B10" s="394">
        <v>2026</v>
      </c>
      <c r="C10" s="395">
        <f>VLOOKUP($B10,'[1]Table 1'!$B$13:$G$37,6,FALSE)</f>
        <v>23.325280363051494</v>
      </c>
      <c r="D10" s="396">
        <f ca="1">VLOOKUP($B10,'Table 1'!$B$13:$G$34,6,FALSE)</f>
        <v>15.205935527702252</v>
      </c>
      <c r="E10" s="397">
        <f>VLOOKUP($B10,'[2]Table 1'!$B$13:$G$42,6,FALSE)</f>
        <v>17.602168798610805</v>
      </c>
      <c r="F10" s="395">
        <f>VLOOKUP($B10,'[3]Table 1'!$B$13:$G$34,6,FALSE)</f>
        <v>27.407915346386115</v>
      </c>
      <c r="G10" s="396">
        <f>VLOOKUP($B10,'[4]Table 1'!$B$13:$G$33,6,FALSE)</f>
        <v>17.693435394804801</v>
      </c>
      <c r="H10" s="396">
        <f>VLOOKUP($B10,'[5]Table 1'!$B$13:$G$33,6,FALSE)</f>
        <v>21.172259907329156</v>
      </c>
      <c r="I10" s="395">
        <f t="shared" ref="I10:K26" si="0">C10-F10</f>
        <v>-4.0826349833346214</v>
      </c>
      <c r="J10" s="396">
        <f t="shared" ca="1" si="0"/>
        <v>-2.4874998671025494</v>
      </c>
      <c r="K10" s="397">
        <f t="shared" si="0"/>
        <v>-3.5700911087183513</v>
      </c>
      <c r="L10" s="398"/>
    </row>
    <row r="11" spans="2:12">
      <c r="B11" s="399">
        <f>B10+1</f>
        <v>2027</v>
      </c>
      <c r="C11" s="400">
        <f>VLOOKUP($B11,'[1]Table 1'!$B$13:$G$37,6,FALSE)</f>
        <v>28.540160364408681</v>
      </c>
      <c r="D11" s="398">
        <f ca="1">VLOOKUP($B11,'Table 1'!$B$13:$G$34,6,FALSE)</f>
        <v>19.574511081972712</v>
      </c>
      <c r="E11" s="401">
        <f>VLOOKUP($B11,'[2]Table 1'!$B$13:$G$42,6,FALSE)</f>
        <v>22.273937364678094</v>
      </c>
      <c r="F11" s="398">
        <f>VLOOKUP($B11,'[3]Table 1'!$B$13:$G$34,6,FALSE)</f>
        <v>30.549249414416046</v>
      </c>
      <c r="G11" s="398">
        <f>VLOOKUP($B11,'[4]Table 1'!$B$13:$G$33,6,FALSE)</f>
        <v>20.687543119075965</v>
      </c>
      <c r="H11" s="398">
        <f>VLOOKUP($B11,'[5]Table 1'!$B$13:$G$33,6,FALSE)</f>
        <v>24.252065928193758</v>
      </c>
      <c r="I11" s="400">
        <f t="shared" si="0"/>
        <v>-2.0090890500073648</v>
      </c>
      <c r="J11" s="398">
        <f t="shared" ca="1" si="0"/>
        <v>-1.1130320371032525</v>
      </c>
      <c r="K11" s="401">
        <f t="shared" si="0"/>
        <v>-1.9781285635156642</v>
      </c>
      <c r="L11" s="398"/>
    </row>
    <row r="12" spans="2:12">
      <c r="B12" s="399">
        <f t="shared" ref="B12:B26" si="1">B11+1</f>
        <v>2028</v>
      </c>
      <c r="C12" s="400">
        <f>VLOOKUP($B12,'[1]Table 1'!$B$13:$G$37,6,FALSE)</f>
        <v>30.309970285719277</v>
      </c>
      <c r="D12" s="398">
        <f ca="1">VLOOKUP($B12,'Table 1'!$B$13:$G$34,6,FALSE)</f>
        <v>20.855859122560229</v>
      </c>
      <c r="E12" s="401">
        <f>VLOOKUP($B12,'[2]Table 1'!$B$13:$G$42,6,FALSE)</f>
        <v>23.676981109433868</v>
      </c>
      <c r="F12" s="398">
        <f>VLOOKUP($B12,'[3]Table 1'!$B$13:$G$34,6,FALSE)</f>
        <v>32.091708861572961</v>
      </c>
      <c r="G12" s="398">
        <f>VLOOKUP($B12,'[4]Table 1'!$B$13:$G$33,6,FALSE)</f>
        <v>22.025375865581289</v>
      </c>
      <c r="H12" s="398">
        <f>VLOOKUP($B12,'[5]Table 1'!$B$13:$G$33,6,FALSE)</f>
        <v>25.381324963702042</v>
      </c>
      <c r="I12" s="400">
        <f t="shared" si="0"/>
        <v>-1.7817385758536837</v>
      </c>
      <c r="J12" s="398">
        <f t="shared" ca="1" si="0"/>
        <v>-1.1695167430210596</v>
      </c>
      <c r="K12" s="401">
        <f t="shared" si="0"/>
        <v>-1.7043438542681741</v>
      </c>
      <c r="L12" s="398"/>
    </row>
    <row r="13" spans="2:12">
      <c r="B13" s="399">
        <f t="shared" si="1"/>
        <v>2029</v>
      </c>
      <c r="C13" s="400">
        <f>VLOOKUP($B13,'[1]Table 1'!$B$13:$G$37,6,FALSE)</f>
        <v>35.125738656181611</v>
      </c>
      <c r="D13" s="398">
        <f ca="1">VLOOKUP($B13,'Table 1'!$B$13:$G$34,6,FALSE)</f>
        <v>25.0929837946187</v>
      </c>
      <c r="E13" s="401">
        <f>VLOOKUP($B13,'[2]Table 1'!$B$13:$G$42,6,FALSE)</f>
        <v>-4.8277585302708221</v>
      </c>
      <c r="F13" s="398">
        <f>VLOOKUP($B13,'[3]Table 1'!$B$13:$G$34,6,FALSE)</f>
        <v>35.390984479640558</v>
      </c>
      <c r="G13" s="398">
        <f>VLOOKUP($B13,'[4]Table 1'!$B$13:$G$33,6,FALSE)</f>
        <v>24.780866953527429</v>
      </c>
      <c r="H13" s="398">
        <f>VLOOKUP($B13,'[5]Table 1'!$B$13:$G$33,6,FALSE)</f>
        <v>-4.9684260347645886</v>
      </c>
      <c r="I13" s="400">
        <f t="shared" si="0"/>
        <v>-0.26524582345894743</v>
      </c>
      <c r="J13" s="398">
        <f t="shared" ca="1" si="0"/>
        <v>0.31211684109127091</v>
      </c>
      <c r="K13" s="401">
        <f t="shared" si="0"/>
        <v>0.14066750449376642</v>
      </c>
      <c r="L13" s="398"/>
    </row>
    <row r="14" spans="2:12">
      <c r="B14" s="399">
        <f t="shared" si="1"/>
        <v>2030</v>
      </c>
      <c r="C14" s="400">
        <f>VLOOKUP($B14,'[1]Table 1'!$B$13:$G$37,6,FALSE)</f>
        <v>40.234951906679505</v>
      </c>
      <c r="D14" s="398">
        <f ca="1">VLOOKUP($B14,'Table 1'!$B$13:$G$34,6,FALSE)</f>
        <v>25.344482457407477</v>
      </c>
      <c r="E14" s="401">
        <f>VLOOKUP($B14,'[2]Table 1'!$B$13:$G$42,6,FALSE)</f>
        <v>-6.9181998477564433</v>
      </c>
      <c r="F14" s="398">
        <f>VLOOKUP($B14,'[3]Table 1'!$B$13:$G$34,6,FALSE)</f>
        <v>38.461428658875782</v>
      </c>
      <c r="G14" s="398">
        <f>VLOOKUP($B14,'[4]Table 1'!$B$13:$G$33,6,FALSE)</f>
        <v>24.029798225878316</v>
      </c>
      <c r="H14" s="398">
        <f>VLOOKUP($B14,'[5]Table 1'!$B$13:$G$33,6,FALSE)</f>
        <v>-6.7748639231400754</v>
      </c>
      <c r="I14" s="400">
        <f t="shared" si="0"/>
        <v>1.7735232478037233</v>
      </c>
      <c r="J14" s="398">
        <f t="shared" ca="1" si="0"/>
        <v>1.31468423152916</v>
      </c>
      <c r="K14" s="401">
        <f t="shared" si="0"/>
        <v>-0.1433359246163679</v>
      </c>
      <c r="L14" s="398"/>
    </row>
    <row r="15" spans="2:12">
      <c r="B15" s="399">
        <f t="shared" si="1"/>
        <v>2031</v>
      </c>
      <c r="C15" s="400">
        <f>VLOOKUP($B15,'[1]Table 1'!$B$13:$G$37,6,FALSE)</f>
        <v>40.999807176706973</v>
      </c>
      <c r="D15" s="398">
        <f ca="1">VLOOKUP($B15,'Table 1'!$B$13:$G$34,6,FALSE)</f>
        <v>-10.973487206145469</v>
      </c>
      <c r="E15" s="401">
        <f>VLOOKUP($B15,'[2]Table 1'!$B$13:$G$42,6,FALSE)</f>
        <v>-8.7701409929245351</v>
      </c>
      <c r="F15" s="398">
        <f>VLOOKUP($B15,'[3]Table 1'!$B$13:$G$34,6,FALSE)</f>
        <v>38.962032022310616</v>
      </c>
      <c r="G15" s="398">
        <f>VLOOKUP($B15,'[4]Table 1'!$B$13:$G$33,6,FALSE)</f>
        <v>-11.30978116739926</v>
      </c>
      <c r="H15" s="398">
        <f>VLOOKUP($B15,'[5]Table 1'!$B$13:$G$33,6,FALSE)</f>
        <v>-8.5522953652737517</v>
      </c>
      <c r="I15" s="400">
        <f t="shared" si="0"/>
        <v>2.0377751543963569</v>
      </c>
      <c r="J15" s="398">
        <f t="shared" ca="1" si="0"/>
        <v>0.33629396125379074</v>
      </c>
      <c r="K15" s="401">
        <f t="shared" si="0"/>
        <v>-0.21784562765078341</v>
      </c>
      <c r="L15" s="398"/>
    </row>
    <row r="16" spans="2:12">
      <c r="B16" s="399">
        <f t="shared" si="1"/>
        <v>2032</v>
      </c>
      <c r="C16" s="400">
        <f>VLOOKUP($B16,'[1]Table 1'!$B$13:$G$37,6,FALSE)</f>
        <v>39.542038939672615</v>
      </c>
      <c r="D16" s="398">
        <f ca="1">VLOOKUP($B16,'Table 1'!$B$13:$G$34,6,FALSE)</f>
        <v>-10.978228944394576</v>
      </c>
      <c r="E16" s="401">
        <f>VLOOKUP($B16,'[2]Table 1'!$B$13:$G$42,6,FALSE)</f>
        <v>-11.153721239148211</v>
      </c>
      <c r="F16" s="398">
        <f>VLOOKUP($B16,'[3]Table 1'!$B$13:$G$34,6,FALSE)</f>
        <v>37.802637703219126</v>
      </c>
      <c r="G16" s="398">
        <f>VLOOKUP($B16,'[4]Table 1'!$B$13:$G$33,6,FALSE)</f>
        <v>-11.121541941000713</v>
      </c>
      <c r="H16" s="398">
        <f>VLOOKUP($B16,'[5]Table 1'!$B$13:$G$33,6,FALSE)</f>
        <v>-10.33402792577302</v>
      </c>
      <c r="I16" s="400">
        <f t="shared" si="0"/>
        <v>1.7394012364534888</v>
      </c>
      <c r="J16" s="398">
        <f t="shared" ca="1" si="0"/>
        <v>0.14331299660613617</v>
      </c>
      <c r="K16" s="401">
        <f t="shared" si="0"/>
        <v>-0.81969331337519158</v>
      </c>
      <c r="L16" s="398"/>
    </row>
    <row r="17" spans="1:12">
      <c r="B17" s="399">
        <f t="shared" si="1"/>
        <v>2033</v>
      </c>
      <c r="C17" s="400">
        <f>VLOOKUP($B17,'[1]Table 1'!$B$13:$G$37,6,FALSE)</f>
        <v>40.698992153053055</v>
      </c>
      <c r="D17" s="398">
        <f ca="1">VLOOKUP($B17,'Table 1'!$B$13:$G$34,6,FALSE)</f>
        <v>-10.922642698402219</v>
      </c>
      <c r="E17" s="401">
        <f>VLOOKUP($B17,'[2]Table 1'!$B$13:$G$42,6,FALSE)</f>
        <v>-9.5732009038148504</v>
      </c>
      <c r="F17" s="398">
        <f>VLOOKUP($B17,'[3]Table 1'!$B$13:$G$34,6,FALSE)</f>
        <v>38.364413473638251</v>
      </c>
      <c r="G17" s="398">
        <f>VLOOKUP($B17,'[4]Table 1'!$B$13:$G$33,6,FALSE)</f>
        <v>-11.354400687373129</v>
      </c>
      <c r="H17" s="398">
        <f>VLOOKUP($B17,'[5]Table 1'!$B$13:$G$33,6,FALSE)</f>
        <v>-9.0611762360626305</v>
      </c>
      <c r="I17" s="400">
        <f t="shared" si="0"/>
        <v>2.334578679414804</v>
      </c>
      <c r="J17" s="398">
        <f t="shared" ca="1" si="0"/>
        <v>0.43175798897090978</v>
      </c>
      <c r="K17" s="401">
        <f t="shared" si="0"/>
        <v>-0.51202466775222</v>
      </c>
      <c r="L17" s="398"/>
    </row>
    <row r="18" spans="1:12">
      <c r="B18" s="399">
        <f t="shared" si="1"/>
        <v>2034</v>
      </c>
      <c r="C18" s="400">
        <f>VLOOKUP($B18,'[1]Table 1'!$B$13:$G$37,6,FALSE)</f>
        <v>41.842965679320223</v>
      </c>
      <c r="D18" s="398">
        <f ca="1">VLOOKUP($B18,'Table 1'!$B$13:$G$34,6,FALSE)</f>
        <v>-10.620309679155115</v>
      </c>
      <c r="E18" s="401">
        <f>VLOOKUP($B18,'[2]Table 1'!$B$13:$G$42,6,FALSE)</f>
        <v>-9.5472498117127049</v>
      </c>
      <c r="F18" s="398">
        <f>VLOOKUP($B18,'[3]Table 1'!$B$13:$G$34,6,FALSE)</f>
        <v>39.712558060242323</v>
      </c>
      <c r="G18" s="398">
        <f>VLOOKUP($B18,'[4]Table 1'!$B$13:$G$33,6,FALSE)</f>
        <v>-11.56247035055431</v>
      </c>
      <c r="H18" s="398">
        <f>VLOOKUP($B18,'[5]Table 1'!$B$13:$G$33,6,FALSE)</f>
        <v>-9.0786668942295758</v>
      </c>
      <c r="I18" s="400">
        <f t="shared" si="0"/>
        <v>2.1304076190779</v>
      </c>
      <c r="J18" s="398">
        <f t="shared" ca="1" si="0"/>
        <v>0.94216067139919524</v>
      </c>
      <c r="K18" s="401">
        <f t="shared" si="0"/>
        <v>-0.46858291748312908</v>
      </c>
      <c r="L18" s="398"/>
    </row>
    <row r="19" spans="1:12">
      <c r="B19" s="399">
        <f t="shared" si="1"/>
        <v>2035</v>
      </c>
      <c r="C19" s="400">
        <f>VLOOKUP($B19,'[1]Table 1'!$B$13:$G$37,6,FALSE)</f>
        <v>42.260585352978708</v>
      </c>
      <c r="D19" s="398">
        <f ca="1">VLOOKUP($B19,'Table 1'!$B$13:$G$34,6,FALSE)</f>
        <v>-11.867032085766304</v>
      </c>
      <c r="E19" s="401">
        <f>VLOOKUP($B19,'[2]Table 1'!$B$13:$G$42,6,FALSE)</f>
        <v>-10.497232160241966</v>
      </c>
      <c r="F19" s="398">
        <f>VLOOKUP($B19,'[3]Table 1'!$B$13:$G$34,6,FALSE)</f>
        <v>40.446077383620334</v>
      </c>
      <c r="G19" s="398">
        <f>VLOOKUP($B19,'[4]Table 1'!$B$13:$G$33,6,FALSE)</f>
        <v>-12.360617421896267</v>
      </c>
      <c r="H19" s="398">
        <f>VLOOKUP($B19,'[5]Table 1'!$B$13:$G$33,6,FALSE)</f>
        <v>-9.734045367896293</v>
      </c>
      <c r="I19" s="400">
        <f t="shared" si="0"/>
        <v>1.8145079693583739</v>
      </c>
      <c r="J19" s="398">
        <f t="shared" ca="1" si="0"/>
        <v>0.49358533612996247</v>
      </c>
      <c r="K19" s="401">
        <f t="shared" si="0"/>
        <v>-0.76318679234567277</v>
      </c>
      <c r="L19" s="398"/>
    </row>
    <row r="20" spans="1:12">
      <c r="B20" s="399">
        <f t="shared" si="1"/>
        <v>2036</v>
      </c>
      <c r="C20" s="400">
        <f>VLOOKUP($B20,'[1]Table 1'!$B$13:$G$37,6,FALSE)</f>
        <v>43.626492863750684</v>
      </c>
      <c r="D20" s="398">
        <f ca="1">VLOOKUP($B20,'Table 1'!$B$13:$G$34,6,FALSE)</f>
        <v>-12.610181515773013</v>
      </c>
      <c r="E20" s="401">
        <f>VLOOKUP($B20,'[2]Table 1'!$B$13:$G$42,6,FALSE)</f>
        <v>-11.660634774079035</v>
      </c>
      <c r="F20" s="398">
        <f>VLOOKUP($B20,'[3]Table 1'!$B$13:$G$34,6,FALSE)</f>
        <v>41.698225001756761</v>
      </c>
      <c r="G20" s="398">
        <f>VLOOKUP($B20,'[4]Table 1'!$B$13:$G$33,6,FALSE)</f>
        <v>-12.84450328082918</v>
      </c>
      <c r="H20" s="398">
        <f>VLOOKUP($B20,'[5]Table 1'!$B$13:$G$33,6,FALSE)</f>
        <v>-12.509580894391352</v>
      </c>
      <c r="I20" s="400">
        <f t="shared" si="0"/>
        <v>1.9282678619939233</v>
      </c>
      <c r="J20" s="398">
        <f t="shared" ca="1" si="0"/>
        <v>0.23432176505616731</v>
      </c>
      <c r="K20" s="401">
        <f t="shared" si="0"/>
        <v>0.84894612031231631</v>
      </c>
      <c r="L20" s="398"/>
    </row>
    <row r="21" spans="1:12">
      <c r="B21" s="399">
        <f t="shared" si="1"/>
        <v>2037</v>
      </c>
      <c r="C21" s="400">
        <f>VLOOKUP($B21,'[1]Table 1'!$B$13:$G$37,6,FALSE)</f>
        <v>45.360484997537277</v>
      </c>
      <c r="D21" s="398">
        <f ca="1">VLOOKUP($B21,'Table 1'!$B$13:$G$34,6,FALSE)</f>
        <v>-13.404297756375344</v>
      </c>
      <c r="E21" s="401">
        <f>VLOOKUP($B21,'[2]Table 1'!$B$13:$G$42,6,FALSE)</f>
        <v>-11.203535250725261</v>
      </c>
      <c r="F21" s="398">
        <f>VLOOKUP($B21,'[3]Table 1'!$B$13:$G$34,6,FALSE)</f>
        <v>43.681556652044513</v>
      </c>
      <c r="G21" s="398">
        <f>VLOOKUP($B21,'[4]Table 1'!$B$13:$G$33,6,FALSE)</f>
        <v>-13.454868752679323</v>
      </c>
      <c r="H21" s="398">
        <f>VLOOKUP($B21,'[5]Table 1'!$B$13:$G$33,6,FALSE)</f>
        <v>-11.148671820089106</v>
      </c>
      <c r="I21" s="400">
        <f t="shared" si="0"/>
        <v>1.6789283454927642</v>
      </c>
      <c r="J21" s="398">
        <f t="shared" ca="1" si="0"/>
        <v>5.0570996303978433E-2</v>
      </c>
      <c r="K21" s="401">
        <f t="shared" si="0"/>
        <v>-5.4863430636155286E-2</v>
      </c>
      <c r="L21" s="398"/>
    </row>
    <row r="22" spans="1:12">
      <c r="B22" s="399">
        <f t="shared" si="1"/>
        <v>2038</v>
      </c>
      <c r="C22" s="400">
        <f>VLOOKUP($B22,'[1]Table 1'!$B$13:$G$37,6,FALSE)</f>
        <v>47.762057704918043</v>
      </c>
      <c r="D22" s="398">
        <f ca="1">VLOOKUP($B22,'Table 1'!$B$13:$G$34,6,FALSE)</f>
        <v>-12.217476536637587</v>
      </c>
      <c r="E22" s="401">
        <f>VLOOKUP($B22,'[2]Table 1'!$B$13:$G$42,6,FALSE)</f>
        <v>-9.059885179684489</v>
      </c>
      <c r="F22" s="398">
        <f>VLOOKUP($B22,'[3]Table 1'!$B$13:$G$34,6,FALSE)</f>
        <v>45.330821175727991</v>
      </c>
      <c r="G22" s="398">
        <f>VLOOKUP($B22,'[4]Table 1'!$B$13:$G$33,6,FALSE)</f>
        <v>-12.764479806282628</v>
      </c>
      <c r="H22" s="398">
        <f>VLOOKUP($B22,'[5]Table 1'!$B$13:$G$33,6,FALSE)</f>
        <v>-9.7567782771803131</v>
      </c>
      <c r="I22" s="400">
        <f t="shared" si="0"/>
        <v>2.431236529190052</v>
      </c>
      <c r="J22" s="398">
        <f t="shared" ca="1" si="0"/>
        <v>0.54700326964504065</v>
      </c>
      <c r="K22" s="401">
        <f t="shared" si="0"/>
        <v>0.69689309749582407</v>
      </c>
      <c r="L22" s="398"/>
    </row>
    <row r="23" spans="1:12">
      <c r="B23" s="399">
        <f t="shared" si="1"/>
        <v>2039</v>
      </c>
      <c r="C23" s="400">
        <f>VLOOKUP($B23,'[1]Table 1'!$B$13:$G$37,6,FALSE)</f>
        <v>48.29005071990003</v>
      </c>
      <c r="D23" s="398">
        <f ca="1">VLOOKUP($B23,'Table 1'!$B$13:$G$34,6,FALSE)</f>
        <v>-12.680487300719205</v>
      </c>
      <c r="E23" s="401">
        <f>VLOOKUP($B23,'[2]Table 1'!$B$13:$G$42,6,FALSE)</f>
        <v>44.965355888480595</v>
      </c>
      <c r="F23" s="398">
        <f>VLOOKUP($B23,'[3]Table 1'!$B$13:$G$34,6,FALSE)</f>
        <v>46.470047752842959</v>
      </c>
      <c r="G23" s="398">
        <f>VLOOKUP($B23,'[4]Table 1'!$B$13:$G$33,6,FALSE)</f>
        <v>-12.76075328790542</v>
      </c>
      <c r="H23" s="398">
        <f>VLOOKUP($B23,'[5]Table 1'!$B$13:$G$33,6,FALSE)</f>
        <v>45.274744185631057</v>
      </c>
      <c r="I23" s="400">
        <f t="shared" si="0"/>
        <v>1.8200029670570714</v>
      </c>
      <c r="J23" s="398">
        <f t="shared" ca="1" si="0"/>
        <v>8.026598718621436E-2</v>
      </c>
      <c r="K23" s="401">
        <f t="shared" si="0"/>
        <v>-0.30938829715046268</v>
      </c>
      <c r="L23" s="398"/>
    </row>
    <row r="24" spans="1:12">
      <c r="B24" s="399">
        <f t="shared" si="1"/>
        <v>2040</v>
      </c>
      <c r="C24" s="400">
        <f>VLOOKUP($B24,'[1]Table 1'!$B$13:$G$37,6,FALSE)</f>
        <v>49.96758693702494</v>
      </c>
      <c r="D24" s="398">
        <f ca="1">VLOOKUP($B24,'Table 1'!$B$13:$G$34,6,FALSE)</f>
        <v>-13.901336668594475</v>
      </c>
      <c r="E24" s="401">
        <f>VLOOKUP($B24,'[2]Table 1'!$B$13:$G$42,6,FALSE)</f>
        <v>44.797973657050754</v>
      </c>
      <c r="F24" s="398">
        <f>VLOOKUP($B24,'[3]Table 1'!$B$13:$G$34,6,FALSE)</f>
        <v>47.18582038457221</v>
      </c>
      <c r="G24" s="398">
        <f>VLOOKUP($B24,'[4]Table 1'!$B$13:$G$33,6,FALSE)</f>
        <v>-14.257465348842977</v>
      </c>
      <c r="H24" s="398">
        <f>VLOOKUP($B24,'[5]Table 1'!$B$13:$G$33,6,FALSE)</f>
        <v>44.467979552351807</v>
      </c>
      <c r="I24" s="400">
        <f t="shared" si="0"/>
        <v>2.78176655245273</v>
      </c>
      <c r="J24" s="398">
        <f t="shared" ca="1" si="0"/>
        <v>0.35612868024850286</v>
      </c>
      <c r="K24" s="401">
        <f t="shared" si="0"/>
        <v>0.32999410469894741</v>
      </c>
      <c r="L24" s="398"/>
    </row>
    <row r="25" spans="1:12">
      <c r="B25" s="399">
        <f t="shared" si="1"/>
        <v>2041</v>
      </c>
      <c r="C25" s="400">
        <f>VLOOKUP($B25,'[1]Table 1'!$B$13:$G$37,6,FALSE)</f>
        <v>52.307686482317422</v>
      </c>
      <c r="D25" s="398">
        <f ca="1">VLOOKUP($B25,'Table 1'!$B$13:$G$34,6,FALSE)</f>
        <v>48.279086499884862</v>
      </c>
      <c r="E25" s="401">
        <f>VLOOKUP($B25,'[2]Table 1'!$B$13:$G$42,6,FALSE)</f>
        <v>44.632407077090754</v>
      </c>
      <c r="F25" s="398">
        <f>VLOOKUP($B25,'[3]Table 1'!$B$13:$G$34,6,FALSE)</f>
        <v>49.182183714212734</v>
      </c>
      <c r="G25" s="398">
        <f>VLOOKUP($B25,'[4]Table 1'!$B$13:$G$33,6,FALSE)</f>
        <v>47.869066078917093</v>
      </c>
      <c r="H25" s="398">
        <f>VLOOKUP($B25,'[5]Table 1'!$B$13:$G$33,6,FALSE)</f>
        <v>44.118205934847794</v>
      </c>
      <c r="I25" s="400">
        <f t="shared" si="0"/>
        <v>3.1255027681046883</v>
      </c>
      <c r="J25" s="398">
        <f t="shared" ca="1" si="0"/>
        <v>0.41002042096776847</v>
      </c>
      <c r="K25" s="401">
        <f t="shared" si="0"/>
        <v>0.51420114224296043</v>
      </c>
      <c r="L25" s="398"/>
    </row>
    <row r="26" spans="1:12">
      <c r="B26" s="402">
        <f t="shared" si="1"/>
        <v>2042</v>
      </c>
      <c r="C26" s="403">
        <f>VLOOKUP($B26,'[1]Table 1'!$B$13:$G$37,6,FALSE)</f>
        <v>56.338347587304703</v>
      </c>
      <c r="D26" s="404">
        <f ca="1">VLOOKUP($B26,'Table 1'!$B$13:$G$34,6,FALSE)</f>
        <v>48.737182067742395</v>
      </c>
      <c r="E26" s="405">
        <f>VLOOKUP($B26,'[2]Table 1'!$B$13:$G$42,6,FALSE)</f>
        <v>46.390727232435374</v>
      </c>
      <c r="F26" s="404">
        <f>VLOOKUP($B26,'[3]Table 1'!$B$13:$G$34,6,FALSE)</f>
        <v>54.141931335827387</v>
      </c>
      <c r="G26" s="404">
        <f>VLOOKUP($B26,'[4]Table 1'!$B$13:$G$33,6,FALSE)</f>
        <v>49.088785813791404</v>
      </c>
      <c r="H26" s="404">
        <f>VLOOKUP($B26,'[5]Table 1'!$B$13:$G$33,6,FALSE)</f>
        <v>46.272923199369181</v>
      </c>
      <c r="I26" s="403">
        <f t="shared" si="0"/>
        <v>2.1964162514773165</v>
      </c>
      <c r="J26" s="404">
        <f t="shared" ca="1" si="0"/>
        <v>-0.35160374604900824</v>
      </c>
      <c r="K26" s="405">
        <f t="shared" si="0"/>
        <v>0.11780403306619291</v>
      </c>
      <c r="L26" s="398"/>
    </row>
    <row r="28" spans="1:12">
      <c r="B28" s="44" t="s">
        <v>331</v>
      </c>
    </row>
    <row r="29" spans="1:12">
      <c r="A29" t="s">
        <v>332</v>
      </c>
      <c r="B29" s="406" t="s">
        <v>31</v>
      </c>
      <c r="C29" s="398">
        <f>ROUND('[1]Table 1'!$G$57,2)</f>
        <v>37.909999999999997</v>
      </c>
      <c r="D29" s="398">
        <f ca="1">ROUND('Table 1'!$G$57,2)</f>
        <v>2.79</v>
      </c>
      <c r="E29" s="398">
        <f>ROUND('[2]Table 1'!$G$57,2)</f>
        <v>4.12</v>
      </c>
      <c r="F29" s="398">
        <f>ROUND('[3]Table 1'!$G$57,2)</f>
        <v>37.4</v>
      </c>
      <c r="G29" s="398">
        <f>ROUND('[4]Table 1'!$G$57,2)</f>
        <v>2.93</v>
      </c>
      <c r="H29" s="398">
        <f>ROUND('[5]Table 1'!$G$57,2)</f>
        <v>4.9000000000000004</v>
      </c>
      <c r="I29" s="398">
        <f>C29-F29</f>
        <v>0.50999999999999801</v>
      </c>
      <c r="J29" s="398">
        <f ca="1">D29-G29</f>
        <v>-0.14000000000000012</v>
      </c>
      <c r="K29" s="398">
        <f>E29-H29</f>
        <v>-0.78000000000000025</v>
      </c>
      <c r="L29" s="407"/>
    </row>
    <row r="30" spans="1:12" ht="17.25" customHeight="1">
      <c r="B30" s="408"/>
      <c r="C30" s="398"/>
      <c r="D30" s="398"/>
      <c r="E30" s="398"/>
      <c r="F30" s="398"/>
      <c r="G30" s="398"/>
      <c r="H30" s="398"/>
      <c r="I30" s="409">
        <f>I29/F29</f>
        <v>1.3636363636363584E-2</v>
      </c>
      <c r="J30" s="409">
        <f ca="1">J29/G29</f>
        <v>-4.7781569965870345E-2</v>
      </c>
      <c r="K30" s="409">
        <f>K29/H29</f>
        <v>-0.1591836734693878</v>
      </c>
    </row>
    <row r="31" spans="1:12">
      <c r="A31" t="s">
        <v>333</v>
      </c>
      <c r="B31" s="406" t="s">
        <v>31</v>
      </c>
      <c r="C31" s="398">
        <f>ROUND('[1]Table 1'!$G$62,2)</f>
        <v>40.049999999999997</v>
      </c>
      <c r="D31" s="398">
        <f ca="1">ROUND('Table 1'!$G$62,2)</f>
        <v>3.26</v>
      </c>
      <c r="E31" s="398">
        <f>ROUND('[2]Table 1'!$G$62,2)</f>
        <v>4.3899999999999997</v>
      </c>
      <c r="F31" s="398">
        <f>ROUND('[3]Table 1'!$G$62,2)</f>
        <v>38.950000000000003</v>
      </c>
      <c r="G31" s="398">
        <f>ROUND('[4]Table 1'!$G$62,2)</f>
        <v>3.12</v>
      </c>
      <c r="H31" s="398">
        <f>ROUND('[5]Table 1'!$G$62,2)</f>
        <v>4.83</v>
      </c>
      <c r="I31" s="398">
        <f>C31-F31</f>
        <v>1.0999999999999943</v>
      </c>
      <c r="J31" s="398">
        <f ca="1">D31-G31</f>
        <v>0.13999999999999968</v>
      </c>
      <c r="K31" s="398">
        <f>E31-H31</f>
        <v>-0.44000000000000039</v>
      </c>
      <c r="L31" s="407"/>
    </row>
    <row r="32" spans="1:12" ht="17.25" customHeight="1">
      <c r="B32" s="408"/>
      <c r="C32" s="398"/>
      <c r="D32" s="398"/>
      <c r="E32" s="398"/>
      <c r="F32" s="398"/>
      <c r="G32" s="398"/>
      <c r="H32" s="398"/>
      <c r="I32" s="409">
        <f>I31/F31</f>
        <v>2.8241335044929247E-2</v>
      </c>
      <c r="J32" s="409">
        <f ca="1">J31/G31</f>
        <v>4.4871794871794768E-2</v>
      </c>
      <c r="K32" s="409">
        <f>K31/H31</f>
        <v>-9.1097308488612916E-2</v>
      </c>
    </row>
    <row r="33" spans="1:11">
      <c r="A33"/>
      <c r="B33" s="406"/>
      <c r="C33" s="398"/>
      <c r="D33" s="398"/>
      <c r="E33" s="398"/>
      <c r="F33" s="398"/>
      <c r="G33" s="398"/>
      <c r="H33" s="398"/>
      <c r="I33" s="398"/>
      <c r="J33" s="398"/>
      <c r="K33" s="398"/>
    </row>
    <row r="34" spans="1:11" ht="17.25" customHeight="1">
      <c r="B34" s="408"/>
      <c r="C34" s="398"/>
      <c r="D34" s="398"/>
      <c r="E34" s="398"/>
      <c r="F34" s="398"/>
      <c r="G34" s="398"/>
      <c r="H34" s="398"/>
      <c r="I34" s="409"/>
      <c r="J34" s="409"/>
      <c r="K34" s="409"/>
    </row>
    <row r="35" spans="1:11" ht="10.5" customHeight="1">
      <c r="B35" s="406"/>
      <c r="C35" s="398"/>
      <c r="D35" s="398"/>
      <c r="E35" s="398"/>
      <c r="F35" s="398"/>
      <c r="G35" s="398"/>
      <c r="H35" s="398"/>
      <c r="I35" s="398"/>
      <c r="J35" s="398"/>
      <c r="K35" s="398"/>
    </row>
    <row r="36" spans="1:11" ht="5.25" customHeight="1"/>
    <row r="37" spans="1:11">
      <c r="B37" s="43" t="s">
        <v>334</v>
      </c>
      <c r="C37" s="410"/>
      <c r="D37" s="410"/>
      <c r="E37" s="410"/>
      <c r="F37" s="410"/>
      <c r="G37" s="410"/>
      <c r="H37" s="410"/>
      <c r="I37" s="411"/>
      <c r="J37" s="411"/>
      <c r="K37" s="411"/>
    </row>
    <row r="38" spans="1:11">
      <c r="B38" s="41" t="s">
        <v>335</v>
      </c>
      <c r="C38" s="410"/>
      <c r="D38" s="410"/>
      <c r="E38" s="410"/>
      <c r="F38" s="410"/>
      <c r="G38" s="410"/>
      <c r="H38" s="410"/>
      <c r="I38" s="411"/>
      <c r="J38" s="411"/>
      <c r="K38" s="411"/>
    </row>
    <row r="39" spans="1:11">
      <c r="B39" s="412" t="str">
        <f>"(2)   Total Avoided Costs with Capacity, based on stated CF"</f>
        <v>(2)   Total Avoided Costs with Capacity, based on stated CF</v>
      </c>
    </row>
    <row r="40" spans="1:11">
      <c r="B40" s="43" t="str">
        <f>"(3)   15-Years: "&amp;B10&amp;" - "&amp;B24&amp;", levelized monthly"</f>
        <v>(3)   15-Years: 2026 - 2040, levelized monthly</v>
      </c>
    </row>
    <row r="41" spans="1:11">
      <c r="B41" s="9"/>
    </row>
    <row r="42" spans="1:11">
      <c r="B42" s="9"/>
    </row>
    <row r="43" spans="1:11">
      <c r="B43" s="9"/>
    </row>
    <row r="44" spans="1:11" hidden="1"/>
    <row r="45" spans="1:11">
      <c r="C45" s="398"/>
      <c r="D45" s="398"/>
      <c r="E45" s="398"/>
      <c r="F45" s="398"/>
      <c r="G45" s="398"/>
      <c r="H45" s="398"/>
    </row>
    <row r="47" spans="1:11">
      <c r="C47" s="407"/>
      <c r="D47" s="407"/>
      <c r="E47" s="407"/>
      <c r="F47" s="407"/>
      <c r="G47" s="407"/>
      <c r="H47" s="407"/>
      <c r="I47" s="407"/>
      <c r="J47" s="407"/>
      <c r="K47" s="407"/>
    </row>
  </sheetData>
  <mergeCells count="4">
    <mergeCell ref="B1:K1"/>
    <mergeCell ref="C9:E9"/>
    <mergeCell ref="F9:H9"/>
    <mergeCell ref="I9:K9"/>
  </mergeCells>
  <conditionalFormatting sqref="I10:K26">
    <cfRule type="expression" dxfId="3" priority="1">
      <formula>ISNA(#REF!)</formula>
    </cfRule>
  </conditionalFormatting>
  <printOptions horizontalCentered="1"/>
  <pageMargins left="0.25" right="0.25" top="0.75" bottom="0.75" header="0.3" footer="0.3"/>
  <pageSetup scale="6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37798-9896-4DEB-A0F6-AE841F6FCE46}">
  <sheetPr>
    <tabColor rgb="FFCCFFCC"/>
    <pageSetUpPr fitToPage="1"/>
  </sheetPr>
  <dimension ref="B1:AC89"/>
  <sheetViews>
    <sheetView workbookViewId="0">
      <selection activeCell="G27" sqref="G27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21.5" style="61" customWidth="1"/>
    <col min="7" max="7" width="17.66406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Assumptions'!$E$371:$E$394,'WD_.PX.BDG._.PTC.2031'!$B10-2023,1)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Assumptions'!$E$371:$E$394,'WD_.PX.BDG._.PTC.2031'!$B11-2023,1)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Assumptions'!$E$371:$E$394,'WD_.PX.BDG._.PTC.2031'!$B12-2023,1)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Assumptions'!$E$371:$E$394,'WD_.PX.BDG._.PTC.2031'!$B13-2023,1)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Assumptions'!$E$371:$E$394,'WD_.PX.BDG._.PTC.2031'!$B14-2023,1)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69"/>
      <c r="E15" s="69" cm="1">
        <f t="array" ref="E15">$E$9*INDEX('2025 IRP Assumptions'!$E$371:$E$394,'WD_.PX.BDG._.PTC.2031'!$B15-2023,1)</f>
        <v>36.022106376299995</v>
      </c>
      <c r="F15" s="237"/>
      <c r="G15" s="70"/>
      <c r="H15" s="69"/>
      <c r="I15" s="69"/>
      <c r="J15" s="70"/>
      <c r="K15" s="70"/>
      <c r="L15" s="69"/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Assumptions'!$E$236:$E$256,MATCH(B16,'2025 IRP Assumptions'!$S$236:$S$256,0),1)</f>
        <v>1408.2311634594403</v>
      </c>
      <c r="D16" s="205">
        <f>C16*$C$60</f>
        <v>88.943880284098242</v>
      </c>
      <c r="E16" s="69" cm="1">
        <f t="array" ref="E16">$E$9*INDEX('2025 IRP Assumptions'!$E$371:$E$394,'WD_.PX.BDG._.PTC.2031'!$B16-2023,1)</f>
        <v>36.80738829405</v>
      </c>
      <c r="F16" s="237"/>
      <c r="G16" s="70">
        <f t="shared" ref="G16:G46" si="1">(D16+E16+F16)/(8.76*$C$61)</f>
        <v>36.058122380098993</v>
      </c>
      <c r="H16" s="69"/>
      <c r="I16" s="69">
        <f>-I64</f>
        <v>-49.06</v>
      </c>
      <c r="J16" s="70">
        <f t="shared" ref="J16:J35" si="2">(G16+H16+I16)</f>
        <v>-13.001877619901009</v>
      </c>
      <c r="K16" s="70">
        <f t="shared" ref="K16:K46" si="3">ROUND(J16*$C$61*8.76,2)</f>
        <v>-45.34</v>
      </c>
      <c r="L16" s="69">
        <f t="shared" ref="L16:L35" si="4">(D16+E16+F16)</f>
        <v>125.75126857814824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Assumptions'!$E$371:$E$394,'WD_.PX.BDG._.PTC.2031'!$B17-2023,1)/INDEX('2025 IRP Assumptions'!$E$371:$E$394,'WD_.PX.BDG._.PTC.2031'!$B17-2023-1,1)</f>
        <v>90.882856849618747</v>
      </c>
      <c r="E17" s="69" cm="1">
        <f t="array" ref="E17">$E$9*INDEX('2025 IRP Assumptions'!$E$371:$E$394,'WD_.PX.BDG._.PTC.2031'!$B17-2023,1)</f>
        <v>37.609789348650004</v>
      </c>
      <c r="F17" s="237"/>
      <c r="G17" s="70">
        <f t="shared" si="1"/>
        <v>36.844189437982706</v>
      </c>
      <c r="H17" s="69"/>
      <c r="I17" s="69">
        <f t="shared" ref="I17:I25" si="5">-I65</f>
        <v>-50.39</v>
      </c>
      <c r="J17" s="70">
        <f t="shared" si="2"/>
        <v>-13.545810562017294</v>
      </c>
      <c r="K17" s="70">
        <f t="shared" si="3"/>
        <v>-47.24</v>
      </c>
      <c r="L17" s="69">
        <f t="shared" si="4"/>
        <v>128.49264619826874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Assumptions'!$E$371:$E$394,'WD_.PX.BDG._.PTC.2031'!$B18-2023,1)/INDEX('2025 IRP Assumptions'!$E$371:$E$394,'WD_.PX.BDG._.PTC.2031'!$B18-2023-1,1)</f>
        <v>92.86410313002645</v>
      </c>
      <c r="E18" s="69" cm="1">
        <f t="array" ref="E18">$E$9*INDEX('2025 IRP Assumptions'!$E$371:$E$394,'WD_.PX.BDG._.PTC.2031'!$B18-2023,1)</f>
        <v>38.429682756899993</v>
      </c>
      <c r="F18" s="237"/>
      <c r="G18" s="70">
        <f t="shared" si="1"/>
        <v>37.647392768171009</v>
      </c>
      <c r="H18" s="69"/>
      <c r="I18" s="69">
        <f t="shared" si="5"/>
        <v>-50.39</v>
      </c>
      <c r="J18" s="70">
        <f t="shared" si="2"/>
        <v>-12.742607231828991</v>
      </c>
      <c r="K18" s="70">
        <f t="shared" si="3"/>
        <v>-44.44</v>
      </c>
      <c r="L18" s="69">
        <f t="shared" si="4"/>
        <v>131.29378588692646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Assumptions'!$E$371:$E$394,'WD_.PX.BDG._.PTC.2031'!$B19-2023,1)/INDEX('2025 IRP Assumptions'!$E$371:$E$394,'WD_.PX.BDG._.PTC.2031'!$B19-2023-1,1)</f>
        <v>94.888540647491823</v>
      </c>
      <c r="E19" s="69" cm="1">
        <f t="array" ref="E19">$E$9*INDEX('2025 IRP Assumptions'!$E$371:$E$394,'WD_.PX.BDG._.PTC.2031'!$B19-2023,1)</f>
        <v>39.267449869649994</v>
      </c>
      <c r="F19" s="237"/>
      <c r="G19" s="70">
        <f t="shared" si="1"/>
        <v>38.468105958583514</v>
      </c>
      <c r="H19" s="69"/>
      <c r="I19" s="69">
        <f t="shared" si="5"/>
        <v>-51.71</v>
      </c>
      <c r="J19" s="70">
        <f t="shared" si="2"/>
        <v>-13.241894041416487</v>
      </c>
      <c r="K19" s="70">
        <f t="shared" si="3"/>
        <v>-46.18</v>
      </c>
      <c r="L19" s="69">
        <f t="shared" si="4"/>
        <v>134.15599051714182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Assumptions'!$E$371:$E$394,'WD_.PX.BDG._.PTC.2031'!$B20-2023,1)/INDEX('2025 IRP Assumptions'!$E$371:$E$394,'WD_.PX.BDG._.PTC.2031'!$B20-2023-1,1)</f>
        <v>96.957110809301412</v>
      </c>
      <c r="E20" s="69" cm="1">
        <f t="array" ref="E20">$E$9*INDEX('2025 IRP Assumptions'!$E$371:$E$394,'WD_.PX.BDG._.PTC.2031'!$B20-2023,1)</f>
        <v>40.123480266749993</v>
      </c>
      <c r="F20" s="237"/>
      <c r="G20" s="70">
        <f t="shared" si="1"/>
        <v>39.306710658627011</v>
      </c>
      <c r="H20" s="69"/>
      <c r="I20" s="69">
        <f t="shared" si="5"/>
        <v>-53.04</v>
      </c>
      <c r="J20" s="70">
        <f t="shared" si="2"/>
        <v>-13.733289341372988</v>
      </c>
      <c r="K20" s="70">
        <f t="shared" si="3"/>
        <v>-47.89</v>
      </c>
      <c r="L20" s="69">
        <f t="shared" si="4"/>
        <v>137.08059107605141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Assumptions'!$E$371:$E$394,'WD_.PX.BDG._.PTC.2031'!$B21-2023,1)/INDEX('2025 IRP Assumptions'!$E$371:$E$394,'WD_.PX.BDG._.PTC.2031'!$B21-2023-1,1)</f>
        <v>99.070775825632509</v>
      </c>
      <c r="E21" s="69" cm="1">
        <f t="array" ref="E21">$E$9*INDEX('2025 IRP Assumptions'!$E$371:$E$394,'WD_.PX.BDG._.PTC.2031'!$B21-2023,1)</f>
        <v>40.998172136849995</v>
      </c>
      <c r="F21" s="237"/>
      <c r="G21" s="70">
        <f t="shared" si="1"/>
        <v>40.163596951264132</v>
      </c>
      <c r="H21" s="69"/>
      <c r="I21" s="69">
        <f t="shared" si="5"/>
        <v>-54.37</v>
      </c>
      <c r="J21" s="70">
        <f t="shared" si="2"/>
        <v>-14.206403048735865</v>
      </c>
      <c r="K21" s="70">
        <f t="shared" si="3"/>
        <v>-49.54</v>
      </c>
      <c r="L21" s="69">
        <f t="shared" si="4"/>
        <v>140.0689479624825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Assumptions'!$E$371:$E$394,'WD_.PX.BDG._.PTC.2031'!$B22-2023,1)/INDEX('2025 IRP Assumptions'!$E$371:$E$394,'WD_.PX.BDG._.PTC.2031'!$B22-2023-1,1)</f>
        <v>101.23051870955315</v>
      </c>
      <c r="E22" s="69" cm="1">
        <f t="array" ref="E22">$E$9*INDEX('2025 IRP Assumptions'!$E$371:$E$394,'WD_.PX.BDG._.PTC.2031'!$B22-2023,1)</f>
        <v>41.891932277399995</v>
      </c>
      <c r="F22" s="237"/>
      <c r="G22" s="70">
        <f t="shared" si="1"/>
        <v>41.039163353013315</v>
      </c>
      <c r="H22" s="69"/>
      <c r="I22" s="69">
        <f t="shared" si="5"/>
        <v>-55.69</v>
      </c>
      <c r="J22" s="70">
        <f t="shared" si="2"/>
        <v>-14.650836646986683</v>
      </c>
      <c r="K22" s="70">
        <f t="shared" si="3"/>
        <v>-51.09</v>
      </c>
      <c r="L22" s="69">
        <f t="shared" si="4"/>
        <v>143.12245098695314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Assumptions'!$E$371:$E$394,'WD_.PX.BDG._.PTC.2031'!$B23-2023,1)/INDEX('2025 IRP Assumptions'!$E$371:$E$394,'WD_.PX.BDG._.PTC.2031'!$B23-2023-1,1)</f>
        <v>103.43734404183422</v>
      </c>
      <c r="E23" s="69" cm="1">
        <f t="array" ref="E23">$E$9*INDEX('2025 IRP Assumptions'!$E$371:$E$394,'WD_.PX.BDG._.PTC.2031'!$B23-2023,1)</f>
        <v>42.805176411150001</v>
      </c>
      <c r="F23" s="237"/>
      <c r="G23" s="70">
        <f t="shared" si="1"/>
        <v>41.93381712400604</v>
      </c>
      <c r="H23" s="69"/>
      <c r="I23" s="69">
        <f t="shared" si="5"/>
        <v>-55.69</v>
      </c>
      <c r="J23" s="70">
        <f t="shared" si="2"/>
        <v>-13.756182875993957</v>
      </c>
      <c r="K23" s="70">
        <f t="shared" si="3"/>
        <v>-47.97</v>
      </c>
      <c r="L23" s="69">
        <f t="shared" si="4"/>
        <v>146.24252045298422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Assumptions'!$E$371:$E$394,'WD_.PX.BDG._.PTC.2031'!$B24-2023,1)/INDEX('2025 IRP Assumptions'!$E$371:$E$394,'WD_.PX.BDG._.PTC.2031'!$B24-2023-1,1)</f>
        <v>105.69227812391193</v>
      </c>
      <c r="E24" s="69" cm="1">
        <f t="array" ref="E24">$E$9*INDEX('2025 IRP Assumptions'!$E$371:$E$394,'WD_.PX.BDG._.PTC.2031'!$B24-2023,1)</f>
        <v>43.738329249449997</v>
      </c>
      <c r="F24" s="237"/>
      <c r="G24" s="70">
        <f t="shared" si="1"/>
        <v>42.847974329998223</v>
      </c>
      <c r="H24" s="69"/>
      <c r="I24" s="69">
        <f t="shared" si="5"/>
        <v>-57.02</v>
      </c>
      <c r="J24" s="70">
        <f t="shared" si="2"/>
        <v>-14.17202567000178</v>
      </c>
      <c r="K24" s="70">
        <f t="shared" si="3"/>
        <v>-49.42</v>
      </c>
      <c r="L24" s="69">
        <f t="shared" si="4"/>
        <v>149.43060737336194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Assumptions'!$E$371:$E$394,'WD_.PX.BDG._.PTC.2031'!$B25-2023,1)/INDEX('2025 IRP Assumptions'!$E$371:$E$394,'WD_.PX.BDG._.PTC.2031'!$B25-2023-1,1)</f>
        <v>107.99636981918123</v>
      </c>
      <c r="E25" s="69" cm="1">
        <f t="array" ref="E25">$E$9*INDEX('2025 IRP Assumptions'!$E$371:$E$394,'WD_.PX.BDG._.PTC.2031'!$B25-2023,1)</f>
        <v>44.691824840399995</v>
      </c>
      <c r="F25" s="237"/>
      <c r="G25" s="70">
        <f t="shared" si="1"/>
        <v>43.782060183433195</v>
      </c>
      <c r="H25" s="69"/>
      <c r="I25" s="69">
        <f t="shared" si="5"/>
        <v>-58.35</v>
      </c>
      <c r="J25" s="70">
        <f t="shared" si="2"/>
        <v>-14.567939816566806</v>
      </c>
      <c r="K25" s="70">
        <f t="shared" si="3"/>
        <v>-50.81</v>
      </c>
      <c r="L25" s="69">
        <f t="shared" si="4"/>
        <v>152.68819465958123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Assumptions'!$E$371:$E$394,'WD_.PX.BDG._.PTC.2031'!$B26-2023,1)/INDEX('2025 IRP Assumptions'!$E$371:$E$394,'WD_.PX.BDG._.PTC.2031'!$B26-2023-1,1)</f>
        <v>110.3506906294769</v>
      </c>
      <c r="E26" s="69" cm="1">
        <f t="array" ref="E26">$E$9*INDEX('2025 IRP Assumptions'!$E$371:$E$394,'WD_.PX.BDG._.PTC.2031'!$B26-2023,1)</f>
        <v>45.666106600499994</v>
      </c>
      <c r="F26" s="237"/>
      <c r="G26" s="70">
        <f t="shared" si="1"/>
        <v>44.736509074447369</v>
      </c>
      <c r="H26" s="69"/>
      <c r="I26" s="69"/>
      <c r="J26" s="70">
        <f t="shared" si="2"/>
        <v>44.736509074447369</v>
      </c>
      <c r="K26" s="70">
        <f t="shared" si="3"/>
        <v>156.02000000000001</v>
      </c>
      <c r="L26" s="69">
        <f t="shared" si="4"/>
        <v>156.0167972299769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Assumptions'!$E$371:$E$394,'WD_.PX.BDG._.PTC.2031'!$B27-2023,1)/INDEX('2025 IRP Assumptions'!$E$371:$E$394,'WD_.PX.BDG._.PTC.2031'!$B27-2023-1,1)</f>
        <v>112.75633568932949</v>
      </c>
      <c r="E27" s="69" cm="1">
        <f t="array" ref="E27">$E$9*INDEX('2025 IRP Assumptions'!$E$371:$E$394,'WD_.PX.BDG._.PTC.2031'!$B27-2023,1)</f>
        <v>46.661627726100001</v>
      </c>
      <c r="F27" s="237"/>
      <c r="G27" s="70">
        <f t="shared" si="1"/>
        <v>45.711764973944632</v>
      </c>
      <c r="H27" s="69"/>
      <c r="I27" s="69"/>
      <c r="J27" s="70">
        <f t="shared" si="2"/>
        <v>45.711764973944632</v>
      </c>
      <c r="K27" s="70">
        <f t="shared" si="3"/>
        <v>159.41999999999999</v>
      </c>
      <c r="L27" s="69">
        <f t="shared" si="4"/>
        <v>159.41796341542948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Assumptions'!$E$371:$E$394,'WD_.PX.BDG._.PTC.2031'!$B28-2023,1)/INDEX('2025 IRP Assumptions'!$E$371:$E$394,'WD_.PX.BDG._.PTC.2031'!$B28-2023-1,1)</f>
        <v>115.21442384244646</v>
      </c>
      <c r="E28" s="69" cm="1">
        <f t="array" ref="E28">$E$9*INDEX('2025 IRP Assumptions'!$E$371:$E$394,'WD_.PX.BDG._.PTC.2031'!$B28-2023,1)</f>
        <v>47.678851225049996</v>
      </c>
      <c r="F28" s="237"/>
      <c r="G28" s="70">
        <f t="shared" si="1"/>
        <v>46.708281464602052</v>
      </c>
      <c r="H28" s="69"/>
      <c r="I28" s="69"/>
      <c r="J28" s="70">
        <f t="shared" si="2"/>
        <v>46.708281464602052</v>
      </c>
      <c r="K28" s="70">
        <f t="shared" si="3"/>
        <v>162.88999999999999</v>
      </c>
      <c r="L28" s="69">
        <f t="shared" si="4"/>
        <v>162.89327506749646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Assumptions'!$E$371:$E$394,'WD_.PX.BDG._.PTC.2031'!$B29-2023,1)/INDEX('2025 IRP Assumptions'!$E$371:$E$394,'WD_.PX.BDG._.PTC.2031'!$B29-2023-1,1)</f>
        <v>117.72609825356193</v>
      </c>
      <c r="E29" s="69" cm="1">
        <f t="array" ref="E29">$E$9*INDEX('2025 IRP Assumptions'!$E$371:$E$394,'WD_.PX.BDG._.PTC.2031'!$B29-2023,1)</f>
        <v>48.718250169900003</v>
      </c>
      <c r="F29" s="237"/>
      <c r="G29" s="70">
        <f t="shared" si="1"/>
        <v>47.726521988915628</v>
      </c>
      <c r="H29" s="69"/>
      <c r="I29" s="69"/>
      <c r="J29" s="70">
        <f t="shared" si="2"/>
        <v>47.726521988915628</v>
      </c>
      <c r="K29" s="70">
        <f t="shared" si="3"/>
        <v>166.44</v>
      </c>
      <c r="L29" s="69">
        <f t="shared" si="4"/>
        <v>166.44434842346192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Assumptions'!$E$371:$E$394,'WD_.PX.BDG._.PTC.2031'!$B30-2023,1)/INDEX('2025 IRP Assumptions'!$E$371:$E$394,'WD_.PX.BDG._.PTC.2031'!$B30-2023-1,1)</f>
        <v>120.29252724973006</v>
      </c>
      <c r="E30" s="69" cm="1">
        <f t="array" ref="E30">$E$9*INDEX('2025 IRP Assumptions'!$E$371:$E$394,'WD_.PX.BDG._.PTC.2031'!$B30-2023,1)</f>
        <v>49.780308046050003</v>
      </c>
      <c r="F30" s="237"/>
      <c r="G30" s="70">
        <f t="shared" si="1"/>
        <v>48.766960190263255</v>
      </c>
      <c r="H30" s="69"/>
      <c r="I30" s="69"/>
      <c r="J30" s="70">
        <f t="shared" si="2"/>
        <v>48.766960190263255</v>
      </c>
      <c r="K30" s="70">
        <f t="shared" si="3"/>
        <v>170.07</v>
      </c>
      <c r="L30" s="69">
        <f t="shared" si="4"/>
        <v>170.07283529578007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Assumptions'!$E$371:$E$394,'WD_.PX.BDG._.PTC.2031'!$B31-2023,1)/INDEX('2025 IRP Assumptions'!$E$371:$E$394,'WD_.PX.BDG._.PTC.2031'!$B31-2023-1,1)</f>
        <v>122.91490432032502</v>
      </c>
      <c r="E31" s="69" cm="1">
        <f t="array" ref="E31">$E$9*INDEX('2025 IRP Assumptions'!$E$371:$E$394,'WD_.PX.BDG._.PTC.2031'!$B31-2023,1)</f>
        <v>50.865518751749995</v>
      </c>
      <c r="F31" s="237"/>
      <c r="G31" s="70">
        <f t="shared" si="1"/>
        <v>49.83007991290463</v>
      </c>
      <c r="H31" s="69"/>
      <c r="I31" s="69"/>
      <c r="J31" s="70">
        <f t="shared" si="2"/>
        <v>49.83007991290463</v>
      </c>
      <c r="K31" s="70">
        <f t="shared" si="3"/>
        <v>173.78</v>
      </c>
      <c r="L31" s="69">
        <f t="shared" si="4"/>
        <v>173.78042307207502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Assumptions'!$E$371:$E$394,'WD_.PX.BDG._.PTC.2031'!$B32-2023,1)/INDEX('2025 IRP Assumptions'!$E$371:$E$394,'WD_.PX.BDG._.PTC.2031'!$B32-2023-1,1)</f>
        <v>125.59444918777807</v>
      </c>
      <c r="E32" s="69" cm="1">
        <f t="array" ref="E32">$E$9*INDEX('2025 IRP Assumptions'!$E$371:$E$394,'WD_.PX.BDG._.PTC.2031'!$B32-2023,1)</f>
        <v>51.974387041199996</v>
      </c>
      <c r="F32" s="237"/>
      <c r="G32" s="70">
        <f t="shared" si="1"/>
        <v>50.916375636061453</v>
      </c>
      <c r="H32" s="69"/>
      <c r="I32" s="69"/>
      <c r="J32" s="70">
        <f t="shared" si="2"/>
        <v>50.916375636061453</v>
      </c>
      <c r="K32" s="70">
        <f t="shared" si="3"/>
        <v>177.57</v>
      </c>
      <c r="L32" s="69">
        <f t="shared" si="4"/>
        <v>177.56883622897806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128.33240813232288</v>
      </c>
      <c r="E33" s="232">
        <f t="shared" si="6"/>
        <v>53.107428658938439</v>
      </c>
      <c r="F33" s="237"/>
      <c r="G33" s="70">
        <f t="shared" si="1"/>
        <v>52.026352605570104</v>
      </c>
      <c r="H33" s="69"/>
      <c r="I33" s="321"/>
      <c r="J33" s="70">
        <f t="shared" si="2"/>
        <v>52.026352605570104</v>
      </c>
      <c r="K33" s="70">
        <f t="shared" si="3"/>
        <v>181.44</v>
      </c>
      <c r="L33" s="69">
        <f t="shared" si="4"/>
        <v>181.43983679126131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131.13005458081784</v>
      </c>
      <c r="E34" s="232">
        <f t="shared" si="6"/>
        <v>54.26517058351282</v>
      </c>
      <c r="F34" s="237"/>
      <c r="G34" s="70">
        <f t="shared" si="1"/>
        <v>53.160527072592053</v>
      </c>
      <c r="H34" s="69"/>
      <c r="I34" s="321"/>
      <c r="J34" s="70">
        <f t="shared" si="2"/>
        <v>53.160527072592053</v>
      </c>
      <c r="K34" s="70">
        <f t="shared" si="3"/>
        <v>185.4</v>
      </c>
      <c r="L34" s="69">
        <f t="shared" si="4"/>
        <v>185.39522516433067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133.98868972082636</v>
      </c>
      <c r="E35" s="232">
        <f t="shared" si="6"/>
        <v>55.448151281602769</v>
      </c>
      <c r="F35" s="237"/>
      <c r="G35" s="70">
        <f t="shared" si="1"/>
        <v>54.319426542563882</v>
      </c>
      <c r="H35" s="69"/>
      <c r="I35" s="321"/>
      <c r="J35" s="70">
        <f t="shared" si="2"/>
        <v>54.319426542563882</v>
      </c>
      <c r="K35" s="70">
        <f t="shared" si="3"/>
        <v>189.44</v>
      </c>
      <c r="L35" s="69">
        <f t="shared" si="4"/>
        <v>189.43684100242913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136.90964310580026</v>
      </c>
      <c r="E36" s="232">
        <f t="shared" si="7"/>
        <v>56.656920958461328</v>
      </c>
      <c r="F36" s="237"/>
      <c r="G36" s="70">
        <f t="shared" si="1"/>
        <v>55.503590020540493</v>
      </c>
      <c r="H36" s="69"/>
      <c r="I36" s="321"/>
      <c r="J36" s="70">
        <f t="shared" ref="J36:J45" si="8">(G36+H36+I36)</f>
        <v>55.503590020540493</v>
      </c>
      <c r="K36" s="70">
        <f t="shared" si="3"/>
        <v>193.57</v>
      </c>
      <c r="L36" s="69">
        <f t="shared" ref="L36:L45" si="9">(D36+E36+F36)</f>
        <v>193.56656406426157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139.89427327345609</v>
      </c>
      <c r="E37" s="232">
        <f t="shared" si="10"/>
        <v>57.892041813815851</v>
      </c>
      <c r="F37" s="237"/>
      <c r="G37" s="70">
        <f t="shared" si="1"/>
        <v>56.713568261886806</v>
      </c>
      <c r="H37" s="69"/>
      <c r="I37" s="321"/>
      <c r="J37" s="70">
        <f t="shared" si="8"/>
        <v>56.713568261886806</v>
      </c>
      <c r="K37" s="70">
        <f t="shared" si="3"/>
        <v>197.79</v>
      </c>
      <c r="L37" s="69">
        <f t="shared" si="9"/>
        <v>197.78631508727193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142.9439683776321</v>
      </c>
      <c r="E38" s="232">
        <f t="shared" si="11"/>
        <v>59.154088303347535</v>
      </c>
      <c r="F38" s="237"/>
      <c r="G38" s="70">
        <f t="shared" si="1"/>
        <v>57.949924028434452</v>
      </c>
      <c r="H38" s="69"/>
      <c r="I38" s="321"/>
      <c r="J38" s="70">
        <f t="shared" si="8"/>
        <v>57.949924028434452</v>
      </c>
      <c r="K38" s="70">
        <f t="shared" si="3"/>
        <v>202.1</v>
      </c>
      <c r="L38" s="69">
        <f t="shared" si="9"/>
        <v>202.09805668097965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146.06014683391973</v>
      </c>
      <c r="E39" s="232">
        <f t="shared" si="12"/>
        <v>60.443647405871204</v>
      </c>
      <c r="F39" s="237"/>
      <c r="G39" s="70">
        <f t="shared" si="1"/>
        <v>59.213232350222796</v>
      </c>
      <c r="H39" s="69"/>
      <c r="I39" s="321"/>
      <c r="J39" s="70">
        <f t="shared" si="8"/>
        <v>59.213232350222796</v>
      </c>
      <c r="K39" s="70">
        <f t="shared" si="3"/>
        <v>206.5</v>
      </c>
      <c r="L39" s="69">
        <f t="shared" si="9"/>
        <v>206.50379423979092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149.24425797936971</v>
      </c>
      <c r="E40" s="232">
        <f t="shared" si="13"/>
        <v>61.761318896339617</v>
      </c>
      <c r="F40" s="237"/>
      <c r="G40" s="70">
        <f t="shared" si="1"/>
        <v>60.504080792945842</v>
      </c>
      <c r="H40" s="69"/>
      <c r="I40" s="321"/>
      <c r="J40" s="70">
        <f t="shared" si="8"/>
        <v>60.504080792945842</v>
      </c>
      <c r="K40" s="70">
        <f t="shared" si="3"/>
        <v>211.01</v>
      </c>
      <c r="L40" s="69">
        <f t="shared" si="9"/>
        <v>211.00557687570932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152.49778274657996</v>
      </c>
      <c r="E41" s="232">
        <f t="shared" si="14"/>
        <v>63.10771562479929</v>
      </c>
      <c r="F41" s="237"/>
      <c r="G41" s="70">
        <f t="shared" si="1"/>
        <v>61.823069731229495</v>
      </c>
      <c r="H41" s="69"/>
      <c r="I41" s="321"/>
      <c r="J41" s="70">
        <f t="shared" si="8"/>
        <v>61.823069731229495</v>
      </c>
      <c r="K41" s="70">
        <f t="shared" si="3"/>
        <v>215.61</v>
      </c>
      <c r="L41" s="69">
        <f t="shared" si="9"/>
        <v>215.60549837137924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155.82223435247846</v>
      </c>
      <c r="E42" s="232">
        <f t="shared" si="15"/>
        <v>64.483463801427504</v>
      </c>
      <c r="F42" s="237"/>
      <c r="G42" s="70">
        <f t="shared" si="1"/>
        <v>63.170812627866269</v>
      </c>
      <c r="H42" s="69"/>
      <c r="I42" s="321"/>
      <c r="J42" s="70">
        <f t="shared" si="8"/>
        <v>63.170812627866269</v>
      </c>
      <c r="K42" s="70">
        <f t="shared" si="3"/>
        <v>220.31</v>
      </c>
      <c r="L42" s="69">
        <f t="shared" si="9"/>
        <v>220.30569815390595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159.21915900212167</v>
      </c>
      <c r="E43" s="232">
        <f t="shared" si="16"/>
        <v>65.889203287783189</v>
      </c>
      <c r="F43" s="237"/>
      <c r="G43" s="70">
        <f t="shared" si="1"/>
        <v>64.547936319137349</v>
      </c>
      <c r="H43" s="69"/>
      <c r="I43" s="321"/>
      <c r="J43" s="70">
        <f t="shared" si="8"/>
        <v>64.547936319137349</v>
      </c>
      <c r="K43" s="70">
        <f t="shared" si="3"/>
        <v>225.11</v>
      </c>
      <c r="L43" s="69">
        <f t="shared" si="9"/>
        <v>225.10836228990485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162.69013660783565</v>
      </c>
      <c r="E44" s="232">
        <f t="shared" si="17"/>
        <v>67.325587894406993</v>
      </c>
      <c r="F44" s="237"/>
      <c r="G44" s="70">
        <f t="shared" si="1"/>
        <v>65.955081306354586</v>
      </c>
      <c r="H44" s="69"/>
      <c r="I44" s="321"/>
      <c r="J44" s="70">
        <f t="shared" si="8"/>
        <v>65.955081306354586</v>
      </c>
      <c r="K44" s="70">
        <f t="shared" si="3"/>
        <v>230.02</v>
      </c>
      <c r="L44" s="69">
        <f t="shared" si="9"/>
        <v>230.01572450224265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6" si="18">D44*D44/D43</f>
        <v>166.2367815240346</v>
      </c>
      <c r="E45" s="232">
        <f t="shared" si="18"/>
        <v>68.793285684909108</v>
      </c>
      <c r="F45" s="237"/>
      <c r="G45" s="70">
        <f t="shared" si="1"/>
        <v>67.392902053758192</v>
      </c>
      <c r="H45" s="69"/>
      <c r="I45" s="321"/>
      <c r="J45" s="70">
        <f t="shared" si="8"/>
        <v>67.392902053758192</v>
      </c>
      <c r="K45" s="70">
        <f t="shared" si="3"/>
        <v>235.03</v>
      </c>
      <c r="L45" s="69">
        <f t="shared" si="9"/>
        <v>235.03006720894371</v>
      </c>
      <c r="P45" s="79"/>
      <c r="Q45" s="70"/>
    </row>
    <row r="46" spans="2:17" ht="15">
      <c r="B46" s="68">
        <f t="shared" si="0"/>
        <v>2061</v>
      </c>
      <c r="C46" s="71"/>
      <c r="D46" s="232">
        <f t="shared" si="18"/>
        <v>169.86074329805831</v>
      </c>
      <c r="E46" s="232">
        <f t="shared" si="18"/>
        <v>70.292979286686176</v>
      </c>
      <c r="F46" s="237"/>
      <c r="G46" s="70">
        <f t="shared" si="1"/>
        <v>68.862067292908549</v>
      </c>
      <c r="H46" s="69"/>
      <c r="I46" s="321"/>
      <c r="J46" s="70">
        <f t="shared" ref="J46" si="19">(G46+H46+I46)</f>
        <v>68.862067292908549</v>
      </c>
      <c r="K46" s="70">
        <f t="shared" si="3"/>
        <v>240.15</v>
      </c>
      <c r="L46" s="69">
        <f t="shared" ref="L46" si="20">(D46+E46+F46)</f>
        <v>240.15372258474449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C48" s="71"/>
      <c r="D48" s="69"/>
      <c r="E48" s="69"/>
      <c r="F48" s="69">
        <f>NPV(Discount_Rate,F16:F45)</f>
        <v>0</v>
      </c>
      <c r="G48" s="70"/>
      <c r="H48" s="69"/>
      <c r="I48" s="69"/>
      <c r="J48" s="70">
        <f>-PMT(Discount_Rate,COUNT(J$16:J$45),NPV(Discount_Rate,J$16:J$45))</f>
        <v>16.532197477806097</v>
      </c>
      <c r="K48" s="70">
        <f>-PMT(Discount_Rate,COUNT(K$16:K$45),NPV(Discount_Rate,K$16:K$45))</f>
        <v>57.656960432582011</v>
      </c>
      <c r="L48" s="70">
        <f>-PMT(Discount_Rate,COUNT(L$16:L$45),NPV(Discount_Rate,L$16:L$45))</f>
        <v>158.8067412592269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39.8%)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144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5">
        <v>0.39811190096326704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171.09479998461904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21">I65*(8.76*$C$61)</f>
        <v>175.73312212036186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2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1"/>
        <v>175.73312212036186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2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21"/>
        <v>180.33656965358031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2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21"/>
        <v>184.97489178932315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2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21"/>
        <v>189.61321392506596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2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21"/>
        <v>194.21666145828442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2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1"/>
        <v>194.21666145828442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2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21"/>
        <v>198.85498359402726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2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21"/>
        <v>203.4933057297701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78.387942811987912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B8A2FE57-18D5-40B3-9A91-F46D8ADDDC17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7375-8AE8-4F87-8C0C-ACEFA93D93BC}">
  <sheetPr>
    <tabColor rgb="FFCCFFCC"/>
    <pageSetUpPr fitToPage="1"/>
  </sheetPr>
  <dimension ref="B1:AC89"/>
  <sheetViews>
    <sheetView workbookViewId="0">
      <selection activeCell="F20" sqref="F19:F20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6.83203125" style="61" customWidth="1"/>
    <col min="7" max="7" width="18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WD_.PX.DJW._.PTC.Utility_Scale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42%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 ht="51.75" customHeight="1">
      <c r="B4" s="62" t="s">
        <v>0</v>
      </c>
      <c r="C4" s="63" t="s">
        <v>10</v>
      </c>
      <c r="D4" s="63" t="s">
        <v>11</v>
      </c>
      <c r="E4" s="63" t="s">
        <v>12</v>
      </c>
      <c r="F4" s="14"/>
      <c r="G4" s="63" t="s">
        <v>59</v>
      </c>
      <c r="H4" s="14" t="s">
        <v>13</v>
      </c>
      <c r="I4" s="63" t="s">
        <v>113</v>
      </c>
      <c r="J4" s="63" t="s">
        <v>65</v>
      </c>
      <c r="K4" s="14" t="s">
        <v>49</v>
      </c>
      <c r="L4" s="63" t="s">
        <v>87</v>
      </c>
      <c r="N4" s="100"/>
      <c r="O4" s="100"/>
      <c r="Q4" s="100"/>
      <c r="T4" s="142"/>
      <c r="Z4" s="100"/>
      <c r="AA4" s="100"/>
    </row>
    <row r="5" spans="2:29" ht="24" customHeight="1">
      <c r="B5" s="64"/>
      <c r="C5" s="65" t="s">
        <v>8</v>
      </c>
      <c r="D5" s="66" t="s">
        <v>9</v>
      </c>
      <c r="E5" s="66" t="s">
        <v>9</v>
      </c>
      <c r="F5" s="16"/>
      <c r="G5" s="65" t="s">
        <v>31</v>
      </c>
      <c r="H5" s="15" t="s">
        <v>31</v>
      </c>
      <c r="I5" s="15" t="s">
        <v>31</v>
      </c>
      <c r="J5" s="65" t="s">
        <v>31</v>
      </c>
      <c r="K5" s="16" t="s">
        <v>9</v>
      </c>
      <c r="L5" s="66" t="s">
        <v>9</v>
      </c>
      <c r="W5" s="79"/>
      <c r="X5" s="79"/>
    </row>
    <row r="6" spans="2:29">
      <c r="C6" s="67" t="s">
        <v>1</v>
      </c>
      <c r="D6" s="67" t="s">
        <v>2</v>
      </c>
      <c r="E6" s="67" t="s">
        <v>3</v>
      </c>
      <c r="F6" s="67"/>
      <c r="G6" s="67" t="s">
        <v>5</v>
      </c>
      <c r="H6" s="67" t="s">
        <v>7</v>
      </c>
      <c r="I6" s="67" t="s">
        <v>22</v>
      </c>
      <c r="J6" s="67" t="s">
        <v>22</v>
      </c>
      <c r="K6" s="67" t="s">
        <v>23</v>
      </c>
      <c r="L6" s="67" t="s">
        <v>24</v>
      </c>
      <c r="R6" s="72"/>
      <c r="S6" s="79"/>
      <c r="U6" s="79"/>
    </row>
    <row r="7" spans="2:29" ht="21.75" hidden="1" customHeight="1">
      <c r="R7" s="72"/>
      <c r="X7" s="72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Assumptions'!$E$371:$E$394,'WD_.PX.DJW._.PTC.2029'!$B10-2023,1)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Assumptions'!$E$371:$E$394,'WD_.PX.DJW._.PTC.2029'!$B11-2023,1)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Assumptions'!$E$371:$E$394,'WD_.PX.DJW._.PTC.2029'!$B12-2023,1)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Assumptions'!$E$371:$E$394,'WD_.PX.DJW._.PTC.2029'!$B13-2023,1)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205">
        <f>C14*$C$60</f>
        <v>88.055569992524042</v>
      </c>
      <c r="E14" s="69" cm="1">
        <f t="array" ref="E14">$E$9*INDEX('2025 IRP Assumptions'!$E$371:$E$394,'WD_.PX.DJW._.PTC.2029'!$B14-2023,1)</f>
        <v>35.253578386050002</v>
      </c>
      <c r="F14" s="237"/>
      <c r="G14" s="70">
        <f t="shared" ref="G14:G46" si="1">(D14+E14+F14)/(8.76*$C$61)</f>
        <v>33.825964309469285</v>
      </c>
      <c r="H14" s="69"/>
      <c r="I14" s="69">
        <f t="shared" ref="I14:I23" si="2">-I64</f>
        <v>-47.74</v>
      </c>
      <c r="J14" s="70">
        <f t="shared" ref="J14:J33" si="3">(G14+H14+I14)</f>
        <v>-13.914035690530717</v>
      </c>
      <c r="K14" s="70">
        <f t="shared" ref="K14:K46" si="4">ROUND(J14*$C$61*8.76,2)</f>
        <v>-50.72</v>
      </c>
      <c r="L14" s="69">
        <f t="shared" ref="L14:L33" si="5">(D14+E14+F14)</f>
        <v>123.30914837857404</v>
      </c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/>
      <c r="D15" s="69" cm="1">
        <f t="array" ref="D15">D14*INDEX('2025 IRP Assumptions'!$E$371:$E$394,'WD_.PX.DJW._.PTC.2029'!$B15-2023,1)/INDEX('2025 IRP Assumptions'!$E$371:$E$394,'WD_.PX.DJW._.PTC.2029'!$B15-2023-1,1)</f>
        <v>89.975181371987603</v>
      </c>
      <c r="E15" s="69" cm="1">
        <f t="array" ref="E15">$E$9*INDEX('2025 IRP Assumptions'!$E$371:$E$394,'WD_.PX.DJW._.PTC.2029'!$B15-2023,1)</f>
        <v>36.022106376299995</v>
      </c>
      <c r="F15" s="237"/>
      <c r="G15" s="70">
        <f t="shared" si="1"/>
        <v>34.563370313601652</v>
      </c>
      <c r="H15" s="69"/>
      <c r="I15" s="69">
        <f t="shared" si="2"/>
        <v>-47.74</v>
      </c>
      <c r="J15" s="70">
        <f t="shared" si="3"/>
        <v>-13.17662968639835</v>
      </c>
      <c r="K15" s="70">
        <f t="shared" si="4"/>
        <v>-48.03</v>
      </c>
      <c r="L15" s="69">
        <f t="shared" si="5"/>
        <v>125.99728774828759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Assumptions'!$E$371:$E$394,'WD_.PX.DJW._.PTC.2029'!$B16-2023,1)/INDEX('2025 IRP Assumptions'!$E$371:$E$394,'WD_.PX.DJW._.PTC.2029'!$B16-2023-1,1)</f>
        <v>91.93664032276638</v>
      </c>
      <c r="E16" s="69" cm="1">
        <f t="array" ref="E16">$E$9*INDEX('2025 IRP Assumptions'!$E$371:$E$394,'WD_.PX.DJW._.PTC.2029'!$B16-2023,1)</f>
        <v>36.80738829405</v>
      </c>
      <c r="F16" s="237"/>
      <c r="G16" s="70">
        <f t="shared" si="1"/>
        <v>35.316851785235585</v>
      </c>
      <c r="H16" s="69"/>
      <c r="I16" s="69">
        <f t="shared" si="2"/>
        <v>-49.06</v>
      </c>
      <c r="J16" s="70">
        <f t="shared" si="3"/>
        <v>-13.743148214764418</v>
      </c>
      <c r="K16" s="70">
        <f t="shared" si="4"/>
        <v>-50.1</v>
      </c>
      <c r="L16" s="69">
        <f t="shared" si="5"/>
        <v>128.74402861681637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Assumptions'!$E$371:$E$394,'WD_.PX.DJW._.PTC.2029'!$B17-2023,1)/INDEX('2025 IRP Assumptions'!$E$371:$E$394,'WD_.PX.DJW._.PTC.2029'!$B17-2023-1,1)</f>
        <v>93.940859056299658</v>
      </c>
      <c r="E17" s="69" cm="1">
        <f t="array" ref="E17">$E$9*INDEX('2025 IRP Assumptions'!$E$371:$E$394,'WD_.PX.DJW._.PTC.2029'!$B17-2023,1)</f>
        <v>37.609789348650004</v>
      </c>
      <c r="F17" s="237"/>
      <c r="G17" s="70">
        <f t="shared" si="1"/>
        <v>36.086759144356911</v>
      </c>
      <c r="H17" s="69"/>
      <c r="I17" s="69">
        <f t="shared" si="2"/>
        <v>-50.39</v>
      </c>
      <c r="J17" s="70">
        <f t="shared" si="3"/>
        <v>-14.303240855643089</v>
      </c>
      <c r="K17" s="70">
        <f t="shared" si="4"/>
        <v>-52.14</v>
      </c>
      <c r="L17" s="69">
        <f t="shared" si="5"/>
        <v>131.55064840494967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Assumptions'!$E$371:$E$394,'WD_.PX.DJW._.PTC.2029'!$B18-2023,1)/INDEX('2025 IRP Assumptions'!$E$371:$E$394,'WD_.PX.DJW._.PTC.2029'!$B18-2023-1,1)</f>
        <v>95.988769784849552</v>
      </c>
      <c r="E18" s="69" cm="1">
        <f t="array" ref="E18">$E$9*INDEX('2025 IRP Assumptions'!$E$371:$E$394,'WD_.PX.DJW._.PTC.2029'!$B18-2023,1)</f>
        <v>38.429682756899993</v>
      </c>
      <c r="F18" s="237"/>
      <c r="G18" s="70">
        <f t="shared" si="1"/>
        <v>36.873450494135113</v>
      </c>
      <c r="H18" s="69"/>
      <c r="I18" s="69">
        <f t="shared" si="2"/>
        <v>-50.39</v>
      </c>
      <c r="J18" s="70">
        <f t="shared" si="3"/>
        <v>-13.516549505864887</v>
      </c>
      <c r="K18" s="70">
        <f t="shared" si="4"/>
        <v>-49.27</v>
      </c>
      <c r="L18" s="69">
        <f t="shared" si="5"/>
        <v>134.41845254174956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Assumptions'!$E$371:$E$394,'WD_.PX.DJW._.PTC.2029'!$B19-2023,1)/INDEX('2025 IRP Assumptions'!$E$371:$E$394,'WD_.PX.DJW._.PTC.2029'!$B19-2023-1,1)</f>
        <v>98.081325037719537</v>
      </c>
      <c r="E19" s="69" cm="1">
        <f t="array" ref="E19">$E$9*INDEX('2025 IRP Assumptions'!$E$371:$E$394,'WD_.PX.DJW._.PTC.2029'!$B19-2023,1)</f>
        <v>39.267449869649994</v>
      </c>
      <c r="F19" s="237"/>
      <c r="G19" s="70">
        <f t="shared" si="1"/>
        <v>37.677291742396662</v>
      </c>
      <c r="H19" s="69"/>
      <c r="I19" s="69">
        <f t="shared" si="2"/>
        <v>-51.71</v>
      </c>
      <c r="J19" s="70">
        <f t="shared" si="3"/>
        <v>-14.032708257603339</v>
      </c>
      <c r="K19" s="70">
        <f t="shared" si="4"/>
        <v>-51.15</v>
      </c>
      <c r="L19" s="69">
        <f t="shared" si="5"/>
        <v>137.34877490736955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Assumptions'!$E$371:$E$394,'WD_.PX.DJW._.PTC.2029'!$B20-2023,1)/INDEX('2025 IRP Assumptions'!$E$371:$E$394,'WD_.PX.DJW._.PTC.2029'!$B20-2023-1,1)</f>
        <v>100.21949789841825</v>
      </c>
      <c r="E20" s="69" cm="1">
        <f t="array" ref="E20">$E$9*INDEX('2025 IRP Assumptions'!$E$371:$E$394,'WD_.PX.DJW._.PTC.2029'!$B20-2023,1)</f>
        <v>40.123480266749993</v>
      </c>
      <c r="F20" s="237"/>
      <c r="G20" s="70">
        <f t="shared" si="1"/>
        <v>38.498656692729853</v>
      </c>
      <c r="H20" s="69"/>
      <c r="I20" s="69">
        <f t="shared" si="2"/>
        <v>-53.04</v>
      </c>
      <c r="J20" s="70">
        <f t="shared" si="3"/>
        <v>-14.541343307270147</v>
      </c>
      <c r="K20" s="70">
        <f t="shared" si="4"/>
        <v>-53.01</v>
      </c>
      <c r="L20" s="69">
        <f t="shared" si="5"/>
        <v>140.34297816516823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Assumptions'!$E$371:$E$394,'WD_.PX.DJW._.PTC.2029'!$B21-2023,1)/INDEX('2025 IRP Assumptions'!$E$371:$E$394,'WD_.PX.DJW._.PTC.2029'!$B21-2023-1,1)</f>
        <v>102.40428295331526</v>
      </c>
      <c r="E21" s="69" cm="1">
        <f t="array" ref="E21">$E$9*INDEX('2025 IRP Assumptions'!$E$371:$E$394,'WD_.PX.DJW._.PTC.2029'!$B21-2023,1)</f>
        <v>40.998172136849995</v>
      </c>
      <c r="F21" s="237"/>
      <c r="G21" s="70">
        <f t="shared" si="1"/>
        <v>39.337927408904683</v>
      </c>
      <c r="H21" s="69"/>
      <c r="I21" s="69">
        <f t="shared" si="2"/>
        <v>-54.37</v>
      </c>
      <c r="J21" s="70">
        <f t="shared" si="3"/>
        <v>-15.032072591095314</v>
      </c>
      <c r="K21" s="70">
        <f t="shared" si="4"/>
        <v>-54.8</v>
      </c>
      <c r="L21" s="69">
        <f t="shared" si="5"/>
        <v>143.40245509016526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Assumptions'!$E$371:$E$394,'WD_.PX.DJW._.PTC.2029'!$B22-2023,1)/INDEX('2025 IRP Assumptions'!$E$371:$E$394,'WD_.PX.DJW._.PTC.2029'!$B22-2023-1,1)</f>
        <v>104.63669629164096</v>
      </c>
      <c r="E22" s="69" cm="1">
        <f t="array" ref="E22">$E$9*INDEX('2025 IRP Assumptions'!$E$371:$E$394,'WD_.PX.DJW._.PTC.2029'!$B22-2023,1)</f>
        <v>41.891932277399995</v>
      </c>
      <c r="F22" s="237"/>
      <c r="G22" s="70">
        <f t="shared" si="1"/>
        <v>40.195494214872767</v>
      </c>
      <c r="H22" s="69"/>
      <c r="I22" s="69">
        <f t="shared" si="2"/>
        <v>-55.69</v>
      </c>
      <c r="J22" s="70">
        <f t="shared" si="3"/>
        <v>-15.494505785127231</v>
      </c>
      <c r="K22" s="70">
        <f t="shared" si="4"/>
        <v>-56.48</v>
      </c>
      <c r="L22" s="69">
        <f t="shared" si="5"/>
        <v>146.52862856904096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Assumptions'!$E$371:$E$394,'WD_.PX.DJW._.PTC.2029'!$B23-2023,1)/INDEX('2025 IRP Assumptions'!$E$371:$E$394,'WD_.PX.DJW._.PTC.2029'!$B23-2023-1,1)</f>
        <v>106.91777629603298</v>
      </c>
      <c r="E23" s="69" cm="1">
        <f t="array" ref="E23">$E$9*INDEX('2025 IRP Assumptions'!$E$371:$E$394,'WD_.PX.DJW._.PTC.2029'!$B23-2023,1)</f>
        <v>42.805176411150001</v>
      </c>
      <c r="F23" s="237"/>
      <c r="G23" s="70">
        <f t="shared" si="1"/>
        <v>41.071755998450563</v>
      </c>
      <c r="H23" s="69"/>
      <c r="I23" s="69">
        <f t="shared" si="2"/>
        <v>-55.69</v>
      </c>
      <c r="J23" s="70">
        <f t="shared" si="3"/>
        <v>-14.618244001549435</v>
      </c>
      <c r="K23" s="70">
        <f t="shared" si="4"/>
        <v>-53.29</v>
      </c>
      <c r="L23" s="69">
        <f t="shared" si="5"/>
        <v>149.72295270718297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Assumptions'!$E$371:$E$394,'WD_.PX.DJW._.PTC.2029'!$B24-2023,1)/INDEX('2025 IRP Assumptions'!$E$371:$E$394,'WD_.PX.DJW._.PTC.2029'!$B24-2023-1,1)</f>
        <v>109.24858380064542</v>
      </c>
      <c r="E24" s="69" cm="1">
        <f t="array" ref="E24">$E$9*INDEX('2025 IRP Assumptions'!$E$371:$E$394,'WD_.PX.DJW._.PTC.2029'!$B24-2023,1)</f>
        <v>43.738329249449997</v>
      </c>
      <c r="F24" s="237"/>
      <c r="G24" s="70">
        <f t="shared" si="1"/>
        <v>41.967120272055936</v>
      </c>
      <c r="H24" s="69"/>
      <c r="I24" s="69"/>
      <c r="J24" s="70">
        <f t="shared" si="3"/>
        <v>41.967120272055936</v>
      </c>
      <c r="K24" s="70">
        <f t="shared" si="4"/>
        <v>152.99</v>
      </c>
      <c r="L24" s="69">
        <f t="shared" si="5"/>
        <v>152.98691305009541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Assumptions'!$E$371:$E$394,'WD_.PX.DJW._.PTC.2029'!$B25-2023,1)/INDEX('2025 IRP Assumptions'!$E$371:$E$394,'WD_.PX.DJW._.PTC.2029'!$B25-2023-1,1)</f>
        <v>111.63020296074988</v>
      </c>
      <c r="E25" s="69" cm="1">
        <f t="array" ref="E25">$E$9*INDEX('2025 IRP Assumptions'!$E$371:$E$394,'WD_.PX.DJW._.PTC.2029'!$B25-2023,1)</f>
        <v>44.691824840399995</v>
      </c>
      <c r="F25" s="237"/>
      <c r="G25" s="70">
        <f t="shared" si="1"/>
        <v>42.882003506759673</v>
      </c>
      <c r="H25" s="69"/>
      <c r="I25" s="69"/>
      <c r="J25" s="70">
        <f t="shared" si="3"/>
        <v>42.882003506759673</v>
      </c>
      <c r="K25" s="70">
        <f t="shared" si="4"/>
        <v>156.32</v>
      </c>
      <c r="L25" s="69">
        <f t="shared" si="5"/>
        <v>156.32202780114989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Assumptions'!$E$371:$E$394,'WD_.PX.DJW._.PTC.2029'!$B26-2023,1)/INDEX('2025 IRP Assumptions'!$E$371:$E$394,'WD_.PX.DJW._.PTC.2029'!$B26-2023-1,1)</f>
        <v>114.06374133179006</v>
      </c>
      <c r="E26" s="69" cm="1">
        <f t="array" ref="E26">$E$9*INDEX('2025 IRP Assumptions'!$E$371:$E$394,'WD_.PX.DJW._.PTC.2029'!$B26-2023,1)</f>
        <v>45.666106600499994</v>
      </c>
      <c r="F26" s="237"/>
      <c r="G26" s="70">
        <f t="shared" si="1"/>
        <v>43.816831162653763</v>
      </c>
      <c r="H26" s="69"/>
      <c r="I26" s="69"/>
      <c r="J26" s="70">
        <f t="shared" si="3"/>
        <v>43.816831162653763</v>
      </c>
      <c r="K26" s="70">
        <f t="shared" si="4"/>
        <v>159.72999999999999</v>
      </c>
      <c r="L26" s="69">
        <f t="shared" si="5"/>
        <v>159.72984793229006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Assumptions'!$E$371:$E$394,'WD_.PX.DJW._.PTC.2029'!$B27-2023,1)/INDEX('2025 IRP Assumptions'!$E$371:$E$394,'WD_.PX.DJW._.PTC.2029'!$B27-2023-1,1)</f>
        <v>116.55033089709202</v>
      </c>
      <c r="E27" s="69" cm="1">
        <f t="array" ref="E27">$E$9*INDEX('2025 IRP Assumptions'!$E$371:$E$394,'WD_.PX.DJW._.PTC.2029'!$B27-2023,1)</f>
        <v>46.661627726100001</v>
      </c>
      <c r="F27" s="237"/>
      <c r="G27" s="70">
        <f t="shared" si="1"/>
        <v>44.772038083639501</v>
      </c>
      <c r="H27" s="69"/>
      <c r="I27" s="69"/>
      <c r="J27" s="70">
        <f t="shared" si="3"/>
        <v>44.772038083639501</v>
      </c>
      <c r="K27" s="70">
        <f t="shared" si="4"/>
        <v>163.21</v>
      </c>
      <c r="L27" s="69">
        <f t="shared" si="5"/>
        <v>163.21195862319203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Assumptions'!$E$371:$E$394,'WD_.PX.DJW._.PTC.2029'!$B28-2023,1)/INDEX('2025 IRP Assumptions'!$E$371:$E$394,'WD_.PX.DJW._.PTC.2029'!$B28-2023-1,1)</f>
        <v>119.0911281469189</v>
      </c>
      <c r="E28" s="69" cm="1">
        <f t="array" ref="E28">$E$9*INDEX('2025 IRP Assumptions'!$E$371:$E$394,'WD_.PX.DJW._.PTC.2029'!$B28-2023,1)</f>
        <v>47.678851225049996</v>
      </c>
      <c r="F28" s="237"/>
      <c r="G28" s="70">
        <f t="shared" si="1"/>
        <v>45.748068527795823</v>
      </c>
      <c r="H28" s="69"/>
      <c r="I28" s="69"/>
      <c r="J28" s="70">
        <f t="shared" si="3"/>
        <v>45.748068527795823</v>
      </c>
      <c r="K28" s="70">
        <f t="shared" si="4"/>
        <v>166.77</v>
      </c>
      <c r="L28" s="69">
        <f t="shared" si="5"/>
        <v>166.7699793719689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Assumptions'!$E$371:$E$394,'WD_.PX.DJW._.PTC.2029'!$B29-2023,1)/INDEX('2025 IRP Assumptions'!$E$371:$E$394,'WD_.PX.DJW._.PTC.2029'!$B29-2023-1,1)</f>
        <v>121.68731471090787</v>
      </c>
      <c r="E29" s="69" cm="1">
        <f t="array" ref="E29">$E$9*INDEX('2025 IRP Assumptions'!$E$371:$E$394,'WD_.PX.DJW._.PTC.2029'!$B29-2023,1)</f>
        <v>48.718250169900003</v>
      </c>
      <c r="F29" s="237"/>
      <c r="G29" s="70">
        <f t="shared" si="1"/>
        <v>46.745376410325804</v>
      </c>
      <c r="H29" s="69"/>
      <c r="I29" s="69"/>
      <c r="J29" s="70">
        <f t="shared" si="3"/>
        <v>46.745376410325804</v>
      </c>
      <c r="K29" s="70">
        <f t="shared" si="4"/>
        <v>170.41</v>
      </c>
      <c r="L29" s="69">
        <f t="shared" si="5"/>
        <v>170.40556488080787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Assumptions'!$E$371:$E$394,'WD_.PX.DJW._.PTC.2029'!$B30-2023,1)/INDEX('2025 IRP Assumptions'!$E$371:$E$394,'WD_.PX.DJW._.PTC.2029'!$B30-2023-1,1)</f>
        <v>124.34009822767121</v>
      </c>
      <c r="E30" s="69" cm="1">
        <f t="array" ref="E30">$E$9*INDEX('2025 IRP Assumptions'!$E$371:$E$394,'WD_.PX.DJW._.PTC.2029'!$B30-2023,1)</f>
        <v>49.780308046050003</v>
      </c>
      <c r="F30" s="237"/>
      <c r="G30" s="70">
        <f t="shared" si="1"/>
        <v>47.76442563760812</v>
      </c>
      <c r="H30" s="69"/>
      <c r="I30" s="69"/>
      <c r="J30" s="70">
        <f t="shared" si="3"/>
        <v>47.76442563760812</v>
      </c>
      <c r="K30" s="70">
        <f t="shared" si="4"/>
        <v>174.12</v>
      </c>
      <c r="L30" s="69">
        <f t="shared" si="5"/>
        <v>174.12040627372122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Assumptions'!$E$371:$E$394,'WD_.PX.DJW._.PTC.2029'!$B31-2023,1)/INDEX('2025 IRP Assumptions'!$E$371:$E$394,'WD_.PX.DJW._.PTC.2029'!$B31-2023-1,1)</f>
        <v>127.05071234479628</v>
      </c>
      <c r="E31" s="69" cm="1">
        <f t="array" ref="E31">$E$9*INDEX('2025 IRP Assumptions'!$E$371:$E$394,'WD_.PX.DJW._.PTC.2029'!$B31-2023,1)</f>
        <v>50.865518751749995</v>
      </c>
      <c r="F31" s="237"/>
      <c r="G31" s="70">
        <f t="shared" si="1"/>
        <v>48.805690107197044</v>
      </c>
      <c r="H31" s="69"/>
      <c r="I31" s="69"/>
      <c r="J31" s="70">
        <f t="shared" si="3"/>
        <v>48.805690107197044</v>
      </c>
      <c r="K31" s="70">
        <f t="shared" si="4"/>
        <v>177.92</v>
      </c>
      <c r="L31" s="69">
        <f t="shared" si="5"/>
        <v>177.91623109654628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Assumptions'!$E$371:$E$394,'WD_.PX.DJW._.PTC.2029'!$B32-2023,1)/INDEX('2025 IRP Assumptions'!$E$371:$E$394,'WD_.PX.DJW._.PTC.2029'!$B32-2023-1,1)</f>
        <v>129.82041782561046</v>
      </c>
      <c r="E32" s="69" cm="1">
        <f t="array" ref="E32">$E$9*INDEX('2025 IRP Assumptions'!$E$371:$E$394,'WD_.PX.DJW._.PTC.2029'!$B32-2023,1)</f>
        <v>51.974387041199996</v>
      </c>
      <c r="F32" s="237"/>
      <c r="G32" s="70">
        <f t="shared" si="1"/>
        <v>49.869654132978901</v>
      </c>
      <c r="H32" s="69"/>
      <c r="I32" s="69"/>
      <c r="J32" s="70">
        <f t="shared" si="3"/>
        <v>49.869654132978901</v>
      </c>
      <c r="K32" s="70">
        <f t="shared" si="4"/>
        <v>181.79</v>
      </c>
      <c r="L32" s="69">
        <f t="shared" si="5"/>
        <v>181.79480486681047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3" si="6">D32*D32/D31</f>
        <v>132.65050288485341</v>
      </c>
      <c r="E33" s="232">
        <f t="shared" si="6"/>
        <v>53.107428658938439</v>
      </c>
      <c r="F33" s="237"/>
      <c r="G33" s="70">
        <f t="shared" si="1"/>
        <v>50.956812574118302</v>
      </c>
      <c r="H33" s="69"/>
      <c r="I33" s="69"/>
      <c r="J33" s="70">
        <f t="shared" si="3"/>
        <v>50.956812574118302</v>
      </c>
      <c r="K33" s="70">
        <f t="shared" si="4"/>
        <v>185.76</v>
      </c>
      <c r="L33" s="69">
        <f t="shared" si="5"/>
        <v>185.75793154379184</v>
      </c>
      <c r="P33" s="79"/>
      <c r="Q33" s="70"/>
    </row>
    <row r="34" spans="2:17" ht="15">
      <c r="B34" s="68">
        <f t="shared" si="0"/>
        <v>2049</v>
      </c>
      <c r="C34" s="71"/>
      <c r="D34" s="232">
        <f t="shared" ref="D34:E34" si="7">D33*D33/D32</f>
        <v>135.54228379731191</v>
      </c>
      <c r="E34" s="232">
        <f t="shared" si="7"/>
        <v>54.26517058351282</v>
      </c>
      <c r="F34" s="237"/>
      <c r="G34" s="70">
        <f t="shared" si="1"/>
        <v>52.067671068861237</v>
      </c>
      <c r="H34" s="69"/>
      <c r="I34" s="69"/>
      <c r="J34" s="70">
        <f t="shared" ref="J34:J43" si="8">(G34+H34+I34)</f>
        <v>52.067671068861237</v>
      </c>
      <c r="K34" s="70">
        <f t="shared" si="4"/>
        <v>189.81</v>
      </c>
      <c r="L34" s="69">
        <f t="shared" ref="L34:L43" si="9">(D34+E34+F34)</f>
        <v>189.80745438082474</v>
      </c>
      <c r="P34" s="79"/>
      <c r="Q34" s="70"/>
    </row>
    <row r="35" spans="2:17" ht="15">
      <c r="B35" s="68">
        <f t="shared" si="0"/>
        <v>2050</v>
      </c>
      <c r="C35" s="71"/>
      <c r="D35" s="232">
        <f t="shared" ref="D35:E35" si="10">D34*D34/D33</f>
        <v>138.49710553256259</v>
      </c>
      <c r="E35" s="232">
        <f t="shared" si="10"/>
        <v>55.448151281602769</v>
      </c>
      <c r="F35" s="237"/>
      <c r="G35" s="70">
        <f t="shared" si="1"/>
        <v>53.202746278367222</v>
      </c>
      <c r="H35" s="69"/>
      <c r="I35" s="69"/>
      <c r="J35" s="70">
        <f t="shared" si="8"/>
        <v>53.202746278367222</v>
      </c>
      <c r="K35" s="70">
        <f t="shared" si="4"/>
        <v>193.95</v>
      </c>
      <c r="L35" s="69">
        <f t="shared" si="9"/>
        <v>193.94525681416536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11">D35*D35/D34</f>
        <v>141.51634238051835</v>
      </c>
      <c r="E36" s="232">
        <f t="shared" si="11"/>
        <v>56.656920958461328</v>
      </c>
      <c r="F36" s="237"/>
      <c r="G36" s="70">
        <f t="shared" si="1"/>
        <v>54.362566127008904</v>
      </c>
      <c r="H36" s="69"/>
      <c r="I36" s="69"/>
      <c r="J36" s="70">
        <f t="shared" si="8"/>
        <v>54.362566127008904</v>
      </c>
      <c r="K36" s="70">
        <f t="shared" si="4"/>
        <v>198.17</v>
      </c>
      <c r="L36" s="69">
        <f t="shared" si="9"/>
        <v>198.17326333897967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2">D36*D36/D35</f>
        <v>144.60139859061169</v>
      </c>
      <c r="E37" s="232">
        <f t="shared" si="12"/>
        <v>57.892041813815851</v>
      </c>
      <c r="F37" s="237"/>
      <c r="G37" s="70">
        <f t="shared" si="1"/>
        <v>55.547670047910032</v>
      </c>
      <c r="H37" s="69"/>
      <c r="I37" s="69"/>
      <c r="J37" s="70">
        <f t="shared" si="8"/>
        <v>55.547670047910032</v>
      </c>
      <c r="K37" s="70">
        <f t="shared" si="4"/>
        <v>202.49</v>
      </c>
      <c r="L37" s="69">
        <f t="shared" si="9"/>
        <v>202.49344040442753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3">D37*D37/D36</f>
        <v>147.75370902491221</v>
      </c>
      <c r="E38" s="232">
        <f t="shared" si="13"/>
        <v>59.154088303347535</v>
      </c>
      <c r="F38" s="237"/>
      <c r="G38" s="70">
        <f t="shared" si="1"/>
        <v>56.75860923383626</v>
      </c>
      <c r="H38" s="69"/>
      <c r="I38" s="69"/>
      <c r="J38" s="70">
        <f t="shared" si="8"/>
        <v>56.75860923383626</v>
      </c>
      <c r="K38" s="70">
        <f t="shared" si="4"/>
        <v>206.91</v>
      </c>
      <c r="L38" s="69">
        <f t="shared" si="9"/>
        <v>206.90779732825973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4">D38*D38/D37</f>
        <v>150.97473982548203</v>
      </c>
      <c r="E39" s="232">
        <f t="shared" si="14"/>
        <v>60.443647405871204</v>
      </c>
      <c r="F39" s="237"/>
      <c r="G39" s="70">
        <f t="shared" si="1"/>
        <v>57.995946893555299</v>
      </c>
      <c r="H39" s="69"/>
      <c r="I39" s="69"/>
      <c r="J39" s="70">
        <f t="shared" si="8"/>
        <v>57.995946893555299</v>
      </c>
      <c r="K39" s="70">
        <f t="shared" si="4"/>
        <v>211.42</v>
      </c>
      <c r="L39" s="69">
        <f t="shared" si="9"/>
        <v>211.41838723135322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5">D39*D39/D38</f>
        <v>154.2659890962797</v>
      </c>
      <c r="E40" s="232">
        <f t="shared" si="15"/>
        <v>61.761318896339617</v>
      </c>
      <c r="F40" s="237"/>
      <c r="G40" s="70">
        <f t="shared" si="1"/>
        <v>59.260258513785807</v>
      </c>
      <c r="H40" s="69"/>
      <c r="I40" s="69"/>
      <c r="J40" s="70">
        <f t="shared" si="8"/>
        <v>59.260258513785807</v>
      </c>
      <c r="K40" s="70">
        <f t="shared" si="4"/>
        <v>216.03</v>
      </c>
      <c r="L40" s="69">
        <f t="shared" si="9"/>
        <v>216.02730799261931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6">D40*D40/D39</f>
        <v>157.62898759992947</v>
      </c>
      <c r="E41" s="232">
        <f t="shared" si="16"/>
        <v>63.10771562479929</v>
      </c>
      <c r="F41" s="237"/>
      <c r="G41" s="70">
        <f t="shared" si="1"/>
        <v>60.552132126856662</v>
      </c>
      <c r="H41" s="69"/>
      <c r="I41" s="69"/>
      <c r="J41" s="70">
        <f t="shared" si="8"/>
        <v>60.552132126856662</v>
      </c>
      <c r="K41" s="70">
        <f t="shared" si="4"/>
        <v>220.74</v>
      </c>
      <c r="L41" s="69">
        <f t="shared" si="9"/>
        <v>220.73670322472876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7">D41*D41/D40</f>
        <v>161.06529946968027</v>
      </c>
      <c r="E42" s="232">
        <f t="shared" si="17"/>
        <v>64.483463801427504</v>
      </c>
      <c r="F42" s="237"/>
      <c r="G42" s="70">
        <f t="shared" si="1"/>
        <v>61.872168584201319</v>
      </c>
      <c r="H42" s="69"/>
      <c r="I42" s="69"/>
      <c r="J42" s="70">
        <f t="shared" si="8"/>
        <v>61.872168584201319</v>
      </c>
      <c r="K42" s="70">
        <f t="shared" si="4"/>
        <v>225.55</v>
      </c>
      <c r="L42" s="69">
        <f t="shared" si="9"/>
        <v>225.54876327110776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8">D42*D42/D41</f>
        <v>164.57652293688523</v>
      </c>
      <c r="E43" s="232">
        <f t="shared" si="18"/>
        <v>65.889203287783189</v>
      </c>
      <c r="F43" s="237"/>
      <c r="G43" s="70">
        <f t="shared" si="1"/>
        <v>63.220981835814243</v>
      </c>
      <c r="H43" s="69"/>
      <c r="I43" s="69"/>
      <c r="J43" s="70">
        <f t="shared" si="8"/>
        <v>63.220981835814243</v>
      </c>
      <c r="K43" s="70">
        <f t="shared" si="4"/>
        <v>230.47</v>
      </c>
      <c r="L43" s="69">
        <f t="shared" si="9"/>
        <v>230.4657262246684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9">D43*D43/D42</f>
        <v>168.16429107434033</v>
      </c>
      <c r="E44" s="232">
        <f t="shared" si="19"/>
        <v>67.325587894406993</v>
      </c>
      <c r="F44" s="237"/>
      <c r="G44" s="70">
        <f t="shared" si="1"/>
        <v>64.59919921579953</v>
      </c>
      <c r="H44" s="69"/>
      <c r="I44" s="69"/>
      <c r="J44" s="70">
        <f t="shared" ref="J44:J45" si="20">(G44+H44+I44)</f>
        <v>64.59919921579953</v>
      </c>
      <c r="K44" s="70">
        <f t="shared" si="4"/>
        <v>235.49</v>
      </c>
      <c r="L44" s="69">
        <f t="shared" ref="L44:L45" si="21">(D44+E44+F44)</f>
        <v>235.48987896874732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6" si="22">D44*D44/D43</f>
        <v>171.83027255582795</v>
      </c>
      <c r="E45" s="232">
        <f t="shared" si="22"/>
        <v>68.793285684909108</v>
      </c>
      <c r="F45" s="237"/>
      <c r="G45" s="70">
        <f t="shared" si="1"/>
        <v>66.007461734144528</v>
      </c>
      <c r="H45" s="69"/>
      <c r="I45" s="69"/>
      <c r="J45" s="70">
        <f t="shared" si="20"/>
        <v>66.007461734144528</v>
      </c>
      <c r="K45" s="70">
        <f t="shared" si="4"/>
        <v>240.62</v>
      </c>
      <c r="L45" s="69">
        <f t="shared" si="21"/>
        <v>240.62355824073705</v>
      </c>
      <c r="P45" s="79"/>
      <c r="Q45" s="70"/>
    </row>
    <row r="46" spans="2:17" ht="15">
      <c r="B46" s="68">
        <f t="shared" si="0"/>
        <v>2061</v>
      </c>
      <c r="C46" s="71"/>
      <c r="D46" s="232">
        <f t="shared" si="22"/>
        <v>175.57617243221827</v>
      </c>
      <c r="E46" s="232">
        <f t="shared" si="22"/>
        <v>70.292979286686176</v>
      </c>
      <c r="F46" s="237"/>
      <c r="G46" s="70">
        <f t="shared" si="1"/>
        <v>67.446424374854047</v>
      </c>
      <c r="H46" s="69"/>
      <c r="I46" s="69"/>
      <c r="J46" s="70">
        <f t="shared" ref="J46" si="23">(G46+H46+I46)</f>
        <v>67.446424374854047</v>
      </c>
      <c r="K46" s="70">
        <f t="shared" si="4"/>
        <v>245.87</v>
      </c>
      <c r="L46" s="69">
        <f t="shared" ref="L46" si="24">(D46+E46+F46)</f>
        <v>245.86915171890445</v>
      </c>
      <c r="P46" s="79"/>
      <c r="Q46" s="70"/>
    </row>
    <row r="47" spans="2:17" ht="15">
      <c r="B47" s="68"/>
      <c r="C47" s="71"/>
      <c r="D47" s="232"/>
      <c r="E47" s="232"/>
      <c r="F47" s="69"/>
      <c r="G47" s="70"/>
      <c r="H47" s="69"/>
      <c r="I47" s="69"/>
      <c r="J47" s="70"/>
      <c r="K47" s="70"/>
      <c r="L47" s="69"/>
      <c r="P47" s="79"/>
      <c r="Q47" s="70"/>
    </row>
    <row r="48" spans="2:17">
      <c r="B48" s="68" t="s">
        <v>304</v>
      </c>
      <c r="C48" s="71"/>
      <c r="D48" s="69"/>
      <c r="E48" s="69"/>
      <c r="F48" s="69">
        <f>NPV(Discount_Rate,F14:F43)</f>
        <v>0</v>
      </c>
      <c r="G48" s="70"/>
      <c r="H48" s="69"/>
      <c r="I48" s="69"/>
      <c r="J48" s="70">
        <f>-PMT(Discount_Rate,COUNT(J$14:J$43),NPV(Discount_Rate,J$14:J$43))</f>
        <v>14.788511065475495</v>
      </c>
      <c r="K48" s="70">
        <f>-PMT(Discount_Rate,COUNT(K$14:K$43),NPV(Discount_Rate,K$14:K$43))</f>
        <v>53.911253918317513</v>
      </c>
      <c r="L48" s="70">
        <f>-PMT(Discount_Rate,COUNT(L$14:L$43),NPV(Discount_Rate,L$14:L$43))</f>
        <v>155.72267569903218</v>
      </c>
      <c r="M48" s="69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C6</f>
        <v>(a)</v>
      </c>
      <c r="D52" s="61" t="s">
        <v>62</v>
      </c>
    </row>
    <row r="53" spans="2:20">
      <c r="C53" s="76" t="str">
        <f>D6</f>
        <v>(b)</v>
      </c>
      <c r="D53" s="70" t="str">
        <f>"= "&amp;C6&amp;" x "&amp;C60</f>
        <v>= (a) x 0.06316</v>
      </c>
    </row>
    <row r="54" spans="2:20">
      <c r="C54" s="76">
        <f>F6</f>
        <v>0</v>
      </c>
      <c r="D54" s="70" t="str">
        <f>"= ("&amp;$D$6&amp;" + "&amp;$E$6&amp;") /  (8.76 x "&amp;TEXT(C61,"0.0%")&amp;")"</f>
        <v>= ((b) + (c)) /  (8.76 x 41.6%)</v>
      </c>
    </row>
    <row r="55" spans="2:20">
      <c r="C55" s="76" t="str">
        <f>J6</f>
        <v>(g)</v>
      </c>
      <c r="D55" s="70" t="str">
        <f>"= "&amp;$G$6&amp;" + "&amp;$H$6</f>
        <v>= (e) + (f)</v>
      </c>
    </row>
    <row r="56" spans="2:20">
      <c r="C56" s="76" t="str">
        <f>K6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2029</v>
      </c>
      <c r="T57" s="156" t="s">
        <v>147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4">
        <v>0.41614147855251299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233"/>
      <c r="G64" s="233">
        <v>47119</v>
      </c>
      <c r="H64" s="68">
        <f>YEAR(G64)</f>
        <v>2029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174.03136507020946</v>
      </c>
    </row>
    <row r="65" spans="3:10" ht="15">
      <c r="C65" s="233"/>
      <c r="D65" s="105"/>
      <c r="E65" s="214"/>
      <c r="F65" s="233"/>
      <c r="G65" s="233">
        <v>47484</v>
      </c>
      <c r="H65" s="68">
        <f>YEAR(G65)</f>
        <v>2030</v>
      </c>
      <c r="I65" s="69">
        <f>IF($H$62=110%,INDEX('2025 IRP Assumptions'!$E$339:$E$359,MATCH(H65,'2025 IRP Assumptions'!$S$339:$S$359,0),1),INDEX('2025 IRP Assumptions'!$E$307:$E$336,MATCH(H65,'2025 IRP Assumptions'!$S$339:$S$359,0)))</f>
        <v>47.74</v>
      </c>
      <c r="J65" s="79">
        <f t="shared" ref="J65:J73" si="25">I65*(8.76*$C$61)</f>
        <v>174.03136507020946</v>
      </c>
    </row>
    <row r="66" spans="3:10" ht="15">
      <c r="C66" s="233"/>
      <c r="D66" s="105"/>
      <c r="E66" s="214"/>
      <c r="F66" s="233"/>
      <c r="G66" s="233">
        <v>47849</v>
      </c>
      <c r="H66" s="68">
        <f t="shared" ref="H66:H73" si="26">YEAR(G66)</f>
        <v>2031</v>
      </c>
      <c r="I66" s="69">
        <f>IF($H$62=110%,INDEX('2025 IRP Assumptions'!$E$339:$E$359,MATCH(H66,'2025 IRP Assumptions'!$S$339:$S$359,0),1),INDEX('2025 IRP Assumptions'!$E$307:$E$336,MATCH(H66,'2025 IRP Assumptions'!$S$339:$S$359,0)))</f>
        <v>49.06</v>
      </c>
      <c r="J66" s="79">
        <f t="shared" si="25"/>
        <v>178.84329221500789</v>
      </c>
    </row>
    <row r="67" spans="3:10" ht="15">
      <c r="C67" s="233"/>
      <c r="D67" s="105"/>
      <c r="E67" s="214"/>
      <c r="F67" s="233"/>
      <c r="G67" s="233">
        <v>48214</v>
      </c>
      <c r="H67" s="68">
        <f t="shared" si="26"/>
        <v>2032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25"/>
        <v>183.6916733533275</v>
      </c>
    </row>
    <row r="68" spans="3:10" ht="15">
      <c r="C68" s="233"/>
      <c r="D68" s="105"/>
      <c r="E68" s="214"/>
      <c r="F68" s="233"/>
      <c r="G68" s="233">
        <v>48580</v>
      </c>
      <c r="H68" s="68">
        <f t="shared" si="26"/>
        <v>2033</v>
      </c>
      <c r="I68" s="69">
        <f>IF($H$62=110%,INDEX('2025 IRP Assumptions'!$E$339:$E$359,MATCH(H68,'2025 IRP Assumptions'!$S$339:$S$359,0),1),INDEX('2025 IRP Assumptions'!$E$307:$E$336,MATCH(H68,'2025 IRP Assumptions'!$S$339:$S$359,0)))</f>
        <v>50.39</v>
      </c>
      <c r="J68" s="79">
        <f t="shared" si="25"/>
        <v>183.6916733533275</v>
      </c>
    </row>
    <row r="69" spans="3:10" ht="15">
      <c r="C69" s="233"/>
      <c r="D69" s="105"/>
      <c r="E69" s="214"/>
      <c r="F69" s="233"/>
      <c r="G69" s="233">
        <v>48945</v>
      </c>
      <c r="H69" s="68">
        <f t="shared" si="26"/>
        <v>2034</v>
      </c>
      <c r="I69" s="69">
        <f>IF($H$62=110%,INDEX('2025 IRP Assumptions'!$E$339:$E$359,MATCH(H69,'2025 IRP Assumptions'!$S$339:$S$359,0),1),INDEX('2025 IRP Assumptions'!$E$307:$E$336,MATCH(H69,'2025 IRP Assumptions'!$S$339:$S$359,0)))</f>
        <v>51.71</v>
      </c>
      <c r="J69" s="79">
        <f t="shared" si="25"/>
        <v>188.50360049812593</v>
      </c>
    </row>
    <row r="70" spans="3:10" ht="15">
      <c r="C70" s="233"/>
      <c r="D70" s="105"/>
      <c r="E70" s="214"/>
      <c r="F70" s="233"/>
      <c r="G70" s="233">
        <v>49310</v>
      </c>
      <c r="H70" s="68">
        <f t="shared" si="26"/>
        <v>2035</v>
      </c>
      <c r="I70" s="69">
        <f>IF($H$62=110%,INDEX('2025 IRP Assumptions'!$E$339:$E$359,MATCH(H70,'2025 IRP Assumptions'!$S$339:$S$359,0),1),INDEX('2025 IRP Assumptions'!$E$307:$E$336,MATCH(H70,'2025 IRP Assumptions'!$S$339:$S$359,0)))</f>
        <v>53.04</v>
      </c>
      <c r="J70" s="79">
        <f t="shared" si="25"/>
        <v>193.35198163644554</v>
      </c>
    </row>
    <row r="71" spans="3:10" ht="15">
      <c r="C71" s="233"/>
      <c r="D71" s="105"/>
      <c r="E71" s="214"/>
      <c r="F71" s="233"/>
      <c r="G71" s="233">
        <v>49675</v>
      </c>
      <c r="H71" s="68">
        <f t="shared" si="26"/>
        <v>2036</v>
      </c>
      <c r="I71" s="69">
        <f>IF($H$62=110%,INDEX('2025 IRP Assumptions'!$E$339:$E$359,MATCH(H71,'2025 IRP Assumptions'!$S$339:$S$359,0),1),INDEX('2025 IRP Assumptions'!$E$307:$E$336,MATCH(H71,'2025 IRP Assumptions'!$S$339:$S$359,0)))</f>
        <v>54.37</v>
      </c>
      <c r="J71" s="79">
        <f t="shared" si="25"/>
        <v>198.20036277476515</v>
      </c>
    </row>
    <row r="72" spans="3:10" ht="15">
      <c r="C72" s="233"/>
      <c r="D72" s="105"/>
      <c r="E72" s="214"/>
      <c r="F72" s="233"/>
      <c r="G72" s="233">
        <v>50041</v>
      </c>
      <c r="H72" s="68">
        <f t="shared" si="26"/>
        <v>2037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25"/>
        <v>203.01228991956356</v>
      </c>
    </row>
    <row r="73" spans="3:10" ht="15">
      <c r="C73" s="233"/>
      <c r="D73" s="105"/>
      <c r="E73" s="214"/>
      <c r="F73" s="233"/>
      <c r="G73" s="233">
        <v>50406</v>
      </c>
      <c r="H73" s="68">
        <f t="shared" si="26"/>
        <v>2038</v>
      </c>
      <c r="I73" s="69">
        <f>IF($H$62=110%,INDEX('2025 IRP Assumptions'!$E$339:$E$359,MATCH(H73,'2025 IRP Assumptions'!$S$339:$S$359,0),1),INDEX('2025 IRP Assumptions'!$E$307:$E$336,MATCH(H73,'2025 IRP Assumptions'!$S$339:$S$359,0)))</f>
        <v>55.69</v>
      </c>
      <c r="J73" s="79">
        <f t="shared" si="25"/>
        <v>203.01228991956356</v>
      </c>
    </row>
    <row r="74" spans="3:10" ht="15">
      <c r="C74" s="233"/>
      <c r="D74" s="105"/>
      <c r="E74" s="214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105"/>
      <c r="G77" s="105" t="s">
        <v>300</v>
      </c>
      <c r="I77" s="234"/>
      <c r="J77" s="234">
        <f>-PMT(Real_Discount_Rate,J76,NPV(Discount_Rate,J64:J73))</f>
        <v>78.900412015409401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2F6AB356-4513-4071-BF3F-4464EE446051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CC724-7BBB-4260-895B-E3CF1E265ACE}">
  <sheetPr>
    <tabColor rgb="FFCCFFCC"/>
    <pageSetUpPr fitToPage="1"/>
  </sheetPr>
  <dimension ref="B1:AC89"/>
  <sheetViews>
    <sheetView topLeftCell="A12" workbookViewId="0">
      <selection activeCell="F26" sqref="F26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9.5" style="61" customWidth="1"/>
    <col min="7" max="7" width="17.66406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WD_.PX.DJW._.PTC.Utility_Scale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42%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 t="s">
        <v>305</v>
      </c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 t="s">
        <v>9</v>
      </c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Assumptions'!$E$371:$E$394,'WD_.PX.DJW._.PTC.2030'!$B10-2023,1)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Assumptions'!$E$371:$E$394,'WD_.PX.DJW._.PTC.2030'!$B11-2023,1)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Assumptions'!$E$371:$E$394,'WD_.PX.DJW._.PTC.2030'!$B12-2023,1)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Assumptions'!$E$371:$E$394,'WD_.PX.DJW._.PTC.2030'!$B13-2023,1)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Assumptions'!$E$371:$E$394,'WD_.PX.DJW._.PTC.2030'!$B14-2023,1)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205">
        <f>C15*$C$60</f>
        <v>87.961668799999998</v>
      </c>
      <c r="E15" s="69" cm="1">
        <f t="array" ref="E15">$E$9*INDEX('2025 IRP Assumptions'!$E$371:$E$394,'WD_.PX.DJW._.PTC.2030'!$B15-2023,1)</f>
        <v>36.022106376299995</v>
      </c>
      <c r="F15" s="237"/>
      <c r="G15" s="70">
        <f t="shared" ref="G15:G46" si="1">(D15+E15+F15)/(8.76*$C$61)</f>
        <v>34.011026831448831</v>
      </c>
      <c r="H15" s="69"/>
      <c r="I15" s="69">
        <f>-I64</f>
        <v>-47.74</v>
      </c>
      <c r="J15" s="70">
        <f t="shared" ref="J15:J35" si="2">(G15+H15+I15)</f>
        <v>-13.728973168551171</v>
      </c>
      <c r="K15" s="70">
        <f t="shared" ref="K15:K46" si="3">ROUND(J15*$C$61*8.76,2)</f>
        <v>-50.05</v>
      </c>
      <c r="L15" s="69">
        <f t="shared" ref="L15:L35" si="4">(D15+E15+F15)</f>
        <v>123.98377517629999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Assumptions'!$E$371:$E$394,'WD_.PX.DJW._.PTC.2030'!$B16-2023,1)/INDEX('2025 IRP Assumptions'!$E$371:$E$394,'WD_.PX.DJW._.PTC.2030'!$B16-2023-1,1)</f>
        <v>89.879233176779508</v>
      </c>
      <c r="E16" s="69" cm="1">
        <f t="array" ref="E16">$E$9*INDEX('2025 IRP Assumptions'!$E$371:$E$394,'WD_.PX.DJW._.PTC.2030'!$B16-2023,1)</f>
        <v>36.80738829405</v>
      </c>
      <c r="F16" s="237"/>
      <c r="G16" s="70">
        <f t="shared" si="1"/>
        <v>34.752467215191061</v>
      </c>
      <c r="H16" s="69"/>
      <c r="I16" s="69">
        <f t="shared" ref="I16:I24" si="5">-I65</f>
        <v>-49.06</v>
      </c>
      <c r="J16" s="70">
        <f t="shared" si="2"/>
        <v>-14.307532784808942</v>
      </c>
      <c r="K16" s="70">
        <f t="shared" si="3"/>
        <v>-52.16</v>
      </c>
      <c r="L16" s="69">
        <f t="shared" si="4"/>
        <v>126.68662147082951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Assumptions'!$E$371:$E$394,'WD_.PX.DJW._.PTC.2030'!$B17-2023,1)/INDEX('2025 IRP Assumptions'!$E$371:$E$394,'WD_.PX.DJW._.PTC.2030'!$B17-2023-1,1)</f>
        <v>91.838600435101</v>
      </c>
      <c r="E17" s="69" cm="1">
        <f t="array" ref="E17">$E$9*INDEX('2025 IRP Assumptions'!$E$371:$E$394,'WD_.PX.DJW._.PTC.2030'!$B17-2023,1)</f>
        <v>37.609789348650004</v>
      </c>
      <c r="F17" s="237"/>
      <c r="G17" s="70">
        <f t="shared" si="1"/>
        <v>35.510070990841967</v>
      </c>
      <c r="H17" s="69"/>
      <c r="I17" s="69">
        <f t="shared" si="5"/>
        <v>-50.39</v>
      </c>
      <c r="J17" s="70">
        <f t="shared" si="2"/>
        <v>-14.879929009158033</v>
      </c>
      <c r="K17" s="70">
        <f t="shared" si="3"/>
        <v>-54.24</v>
      </c>
      <c r="L17" s="69">
        <f t="shared" si="4"/>
        <v>129.448389783751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Assumptions'!$E$371:$E$394,'WD_.PX.DJW._.PTC.2030'!$B18-2023,1)/INDEX('2025 IRP Assumptions'!$E$371:$E$394,'WD_.PX.DJW._.PTC.2030'!$B18-2023-1,1)</f>
        <v>93.84068192568364</v>
      </c>
      <c r="E18" s="69" cm="1">
        <f t="array" ref="E18">$E$9*INDEX('2025 IRP Assumptions'!$E$371:$E$394,'WD_.PX.DJW._.PTC.2030'!$B18-2023,1)</f>
        <v>38.429682756899993</v>
      </c>
      <c r="F18" s="237"/>
      <c r="G18" s="70">
        <f t="shared" si="1"/>
        <v>36.284190538866653</v>
      </c>
      <c r="H18" s="69"/>
      <c r="I18" s="69">
        <f t="shared" si="5"/>
        <v>-50.39</v>
      </c>
      <c r="J18" s="70">
        <f t="shared" si="2"/>
        <v>-14.105809461133347</v>
      </c>
      <c r="K18" s="70">
        <f t="shared" si="3"/>
        <v>-51.42</v>
      </c>
      <c r="L18" s="69">
        <f t="shared" si="4"/>
        <v>132.27036468258365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Assumptions'!$E$371:$E$394,'WD_.PX.DJW._.PTC.2030'!$B19-2023,1)/INDEX('2025 IRP Assumptions'!$E$371:$E$394,'WD_.PX.DJW._.PTC.2030'!$B19-2023-1,1)</f>
        <v>95.886408861622385</v>
      </c>
      <c r="E19" s="69" cm="1">
        <f t="array" ref="E19">$E$9*INDEX('2025 IRP Assumptions'!$E$371:$E$394,'WD_.PX.DJW._.PTC.2030'!$B19-2023,1)</f>
        <v>39.267449869649994</v>
      </c>
      <c r="F19" s="237"/>
      <c r="G19" s="70">
        <f t="shared" si="1"/>
        <v>37.075185919664051</v>
      </c>
      <c r="H19" s="69"/>
      <c r="I19" s="69">
        <f t="shared" si="5"/>
        <v>-51.71</v>
      </c>
      <c r="J19" s="70">
        <f t="shared" si="2"/>
        <v>-14.63481408033595</v>
      </c>
      <c r="K19" s="70">
        <f t="shared" si="3"/>
        <v>-53.35</v>
      </c>
      <c r="L19" s="69">
        <f t="shared" si="4"/>
        <v>135.15385873127238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Assumptions'!$E$371:$E$394,'WD_.PX.DJW._.PTC.2030'!$B20-2023,1)/INDEX('2025 IRP Assumptions'!$E$371:$E$394,'WD_.PX.DJW._.PTC.2030'!$B20-2023-1,1)</f>
        <v>97.976732550244421</v>
      </c>
      <c r="E20" s="69" cm="1">
        <f t="array" ref="E20">$E$9*INDEX('2025 IRP Assumptions'!$E$371:$E$394,'WD_.PX.DJW._.PTC.2030'!$B20-2023,1)</f>
        <v>40.123480266749993</v>
      </c>
      <c r="F20" s="237"/>
      <c r="G20" s="70">
        <f t="shared" si="1"/>
        <v>37.883424963215909</v>
      </c>
      <c r="H20" s="69"/>
      <c r="I20" s="69">
        <f t="shared" si="5"/>
        <v>-53.04</v>
      </c>
      <c r="J20" s="70">
        <f t="shared" si="2"/>
        <v>-15.156575036784091</v>
      </c>
      <c r="K20" s="70">
        <f t="shared" si="3"/>
        <v>-55.25</v>
      </c>
      <c r="L20" s="69">
        <f t="shared" si="4"/>
        <v>138.10021281699443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Assumptions'!$E$371:$E$394,'WD_.PX.DJW._.PTC.2030'!$B21-2023,1)/INDEX('2025 IRP Assumptions'!$E$371:$E$394,'WD_.PX.DJW._.PTC.2030'!$B21-2023-1,1)</f>
        <v>100.11262532053532</v>
      </c>
      <c r="E21" s="69" cm="1">
        <f t="array" ref="E21">$E$9*INDEX('2025 IRP Assumptions'!$E$371:$E$394,'WD_.PX.DJW._.PTC.2030'!$B21-2023,1)</f>
        <v>40.998172136849995</v>
      </c>
      <c r="F21" s="237"/>
      <c r="G21" s="70">
        <f t="shared" si="1"/>
        <v>38.709283627682957</v>
      </c>
      <c r="H21" s="69"/>
      <c r="I21" s="69">
        <f t="shared" si="5"/>
        <v>-54.37</v>
      </c>
      <c r="J21" s="70">
        <f t="shared" si="2"/>
        <v>-15.66071637231704</v>
      </c>
      <c r="K21" s="70">
        <f t="shared" si="3"/>
        <v>-57.09</v>
      </c>
      <c r="L21" s="69">
        <f t="shared" si="4"/>
        <v>141.1107974573853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Assumptions'!$E$371:$E$394,'WD_.PX.DJW._.PTC.2030'!$B22-2023,1)/INDEX('2025 IRP Assumptions'!$E$371:$E$394,'WD_.PX.DJW._.PTC.2030'!$B22-2023-1,1)</f>
        <v>102.29508052313903</v>
      </c>
      <c r="E22" s="69" cm="1">
        <f t="array" ref="E22">$E$9*INDEX('2025 IRP Assumptions'!$E$371:$E$394,'WD_.PX.DJW._.PTC.2030'!$B22-2023,1)</f>
        <v>41.891932277399995</v>
      </c>
      <c r="F22" s="237"/>
      <c r="G22" s="70">
        <f t="shared" si="1"/>
        <v>39.553145999404926</v>
      </c>
      <c r="H22" s="69"/>
      <c r="I22" s="69">
        <f t="shared" si="5"/>
        <v>-55.69</v>
      </c>
      <c r="J22" s="70">
        <f t="shared" si="2"/>
        <v>-16.136854000595072</v>
      </c>
      <c r="K22" s="70">
        <f t="shared" si="3"/>
        <v>-58.83</v>
      </c>
      <c r="L22" s="69">
        <f t="shared" si="4"/>
        <v>144.18701280053904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Assumptions'!$E$371:$E$394,'WD_.PX.DJW._.PTC.2030'!$B23-2023,1)/INDEX('2025 IRP Assumptions'!$E$371:$E$394,'WD_.PX.DJW._.PTC.2030'!$B23-2023-1,1)</f>
        <v>104.52511330321302</v>
      </c>
      <c r="E23" s="69" cm="1">
        <f t="array" ref="E23">$E$9*INDEX('2025 IRP Assumptions'!$E$371:$E$394,'WD_.PX.DJW._.PTC.2030'!$B23-2023,1)</f>
        <v>42.805176411150001</v>
      </c>
      <c r="F23" s="237"/>
      <c r="G23" s="70">
        <f t="shared" si="1"/>
        <v>40.415404591730614</v>
      </c>
      <c r="H23" s="69"/>
      <c r="I23" s="69">
        <f t="shared" si="5"/>
        <v>-55.69</v>
      </c>
      <c r="J23" s="70">
        <f t="shared" si="2"/>
        <v>-15.274595408269384</v>
      </c>
      <c r="K23" s="70">
        <f t="shared" si="3"/>
        <v>-55.68</v>
      </c>
      <c r="L23" s="69">
        <f t="shared" si="4"/>
        <v>147.330289714363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Assumptions'!$E$371:$E$394,'WD_.PX.DJW._.PTC.2030'!$B24-2023,1)/INDEX('2025 IRP Assumptions'!$E$371:$E$394,'WD_.PX.DJW._.PTC.2030'!$B24-2023-1,1)</f>
        <v>106.80376075499913</v>
      </c>
      <c r="E24" s="69" cm="1">
        <f t="array" ref="E24">$E$9*INDEX('2025 IRP Assumptions'!$E$371:$E$394,'WD_.PX.DJW._.PTC.2030'!$B24-2023,1)</f>
        <v>43.738329249449997</v>
      </c>
      <c r="F24" s="237"/>
      <c r="G24" s="70">
        <f t="shared" si="1"/>
        <v>41.296460404783929</v>
      </c>
      <c r="H24" s="69"/>
      <c r="I24" s="69">
        <f t="shared" si="5"/>
        <v>-57.02</v>
      </c>
      <c r="J24" s="70">
        <f t="shared" si="2"/>
        <v>-15.723539595216074</v>
      </c>
      <c r="K24" s="70">
        <f t="shared" si="3"/>
        <v>-57.32</v>
      </c>
      <c r="L24" s="69">
        <f t="shared" si="4"/>
        <v>150.54209000444914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Assumptions'!$E$371:$E$394,'WD_.PX.DJW._.PTC.2030'!$B25-2023,1)/INDEX('2025 IRP Assumptions'!$E$371:$E$394,'WD_.PX.DJW._.PTC.2030'!$B25-2023-1,1)</f>
        <v>109.13208277196439</v>
      </c>
      <c r="E25" s="69" cm="1">
        <f t="array" ref="E25">$E$9*INDEX('2025 IRP Assumptions'!$E$371:$E$394,'WD_.PX.DJW._.PTC.2030'!$B25-2023,1)</f>
        <v>44.691824840399995</v>
      </c>
      <c r="F25" s="237"/>
      <c r="G25" s="70">
        <f t="shared" si="1"/>
        <v>42.196723254177009</v>
      </c>
      <c r="H25" s="69"/>
      <c r="I25" s="69"/>
      <c r="J25" s="70">
        <f t="shared" si="2"/>
        <v>42.196723254177009</v>
      </c>
      <c r="K25" s="70">
        <f t="shared" si="3"/>
        <v>153.82</v>
      </c>
      <c r="L25" s="69">
        <f t="shared" si="4"/>
        <v>153.82390761236439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Assumptions'!$E$371:$E$394,'WD_.PX.DJW._.PTC.2030'!$B26-2023,1)/INDEX('2025 IRP Assumptions'!$E$371:$E$394,'WD_.PX.DJW._.PTC.2030'!$B26-2023-1,1)</f>
        <v>111.51116212408637</v>
      </c>
      <c r="E26" s="69" cm="1">
        <f t="array" ref="E26">$E$9*INDEX('2025 IRP Assumptions'!$E$371:$E$394,'WD_.PX.DJW._.PTC.2030'!$B26-2023,1)</f>
        <v>45.666106600499994</v>
      </c>
      <c r="F26" s="237"/>
      <c r="G26" s="70">
        <f t="shared" si="1"/>
        <v>43.116611800893239</v>
      </c>
      <c r="H26" s="69"/>
      <c r="I26" s="69"/>
      <c r="J26" s="70">
        <f t="shared" si="2"/>
        <v>43.116611800893239</v>
      </c>
      <c r="K26" s="70">
        <f t="shared" si="3"/>
        <v>157.18</v>
      </c>
      <c r="L26" s="69">
        <f t="shared" si="4"/>
        <v>157.17726872458636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Assumptions'!$E$371:$E$394,'WD_.PX.DJW._.PTC.2030'!$B27-2023,1)/INDEX('2025 IRP Assumptions'!$E$371:$E$394,'WD_.PX.DJW._.PTC.2030'!$B27-2023-1,1)</f>
        <v>113.94210546256487</v>
      </c>
      <c r="E27" s="69" cm="1">
        <f t="array" ref="E27">$E$9*INDEX('2025 IRP Assumptions'!$E$371:$E$394,'WD_.PX.DJW._.PTC.2030'!$B27-2023,1)</f>
        <v>46.661627726100001</v>
      </c>
      <c r="F27" s="237"/>
      <c r="G27" s="70">
        <f t="shared" si="1"/>
        <v>44.056553939766403</v>
      </c>
      <c r="H27" s="69"/>
      <c r="I27" s="69"/>
      <c r="J27" s="70">
        <f t="shared" si="2"/>
        <v>44.056553939766403</v>
      </c>
      <c r="K27" s="70">
        <f t="shared" si="3"/>
        <v>160.6</v>
      </c>
      <c r="L27" s="69">
        <f t="shared" si="4"/>
        <v>160.60373318866488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Assumptions'!$E$371:$E$394,'WD_.PX.DJW._.PTC.2030'!$B28-2023,1)/INDEX('2025 IRP Assumptions'!$E$371:$E$394,'WD_.PX.DJW._.PTC.2030'!$B28-2023-1,1)</f>
        <v>116.42604339710736</v>
      </c>
      <c r="E28" s="69" cm="1">
        <f t="array" ref="E28">$E$9*INDEX('2025 IRP Assumptions'!$E$371:$E$394,'WD_.PX.DJW._.PTC.2030'!$B28-2023,1)</f>
        <v>47.678851225049996</v>
      </c>
      <c r="F28" s="237"/>
      <c r="G28" s="70">
        <f t="shared" si="1"/>
        <v>45.016986829363624</v>
      </c>
      <c r="H28" s="69"/>
      <c r="I28" s="69"/>
      <c r="J28" s="70">
        <f t="shared" si="2"/>
        <v>45.016986829363624</v>
      </c>
      <c r="K28" s="70">
        <f t="shared" si="3"/>
        <v>164.1</v>
      </c>
      <c r="L28" s="69">
        <f t="shared" si="4"/>
        <v>164.10489462215736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Assumptions'!$E$371:$E$394,'WD_.PX.DJW._.PTC.2030'!$B29-2023,1)/INDEX('2025 IRP Assumptions'!$E$371:$E$394,'WD_.PX.DJW._.PTC.2030'!$B29-2023-1,1)</f>
        <v>118.96413111421316</v>
      </c>
      <c r="E29" s="69" cm="1">
        <f t="array" ref="E29">$E$9*INDEX('2025 IRP Assumptions'!$E$371:$E$394,'WD_.PX.DJW._.PTC.2030'!$B29-2023,1)</f>
        <v>48.718250169900003</v>
      </c>
      <c r="F29" s="237"/>
      <c r="G29" s="70">
        <f t="shared" si="1"/>
        <v>45.99835713104958</v>
      </c>
      <c r="H29" s="69"/>
      <c r="I29" s="69"/>
      <c r="J29" s="70">
        <f t="shared" si="2"/>
        <v>45.99835713104958</v>
      </c>
      <c r="K29" s="70">
        <f t="shared" si="3"/>
        <v>167.68</v>
      </c>
      <c r="L29" s="69">
        <f t="shared" si="4"/>
        <v>167.68238128411315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Assumptions'!$E$371:$E$394,'WD_.PX.DJW._.PTC.2030'!$B30-2023,1)/INDEX('2025 IRP Assumptions'!$E$371:$E$394,'WD_.PX.DJW._.PTC.2030'!$B30-2023-1,1)</f>
        <v>121.5575492273139</v>
      </c>
      <c r="E30" s="69" cm="1">
        <f t="array" ref="E30">$E$9*INDEX('2025 IRP Assumptions'!$E$371:$E$394,'WD_.PX.DJW._.PTC.2030'!$B30-2023,1)</f>
        <v>49.780308046050003</v>
      </c>
      <c r="F30" s="237"/>
      <c r="G30" s="70">
        <f t="shared" si="1"/>
        <v>47.001121337699495</v>
      </c>
      <c r="H30" s="69"/>
      <c r="I30" s="69"/>
      <c r="J30" s="70">
        <f t="shared" si="2"/>
        <v>47.001121337699495</v>
      </c>
      <c r="K30" s="70">
        <f t="shared" si="3"/>
        <v>171.34</v>
      </c>
      <c r="L30" s="69">
        <f t="shared" si="4"/>
        <v>171.33785727336391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Assumptions'!$E$371:$E$394,'WD_.PX.DJW._.PTC.2030'!$B31-2023,1)/INDEX('2025 IRP Assumptions'!$E$371:$E$394,'WD_.PX.DJW._.PTC.2030'!$B31-2023-1,1)</f>
        <v>124.20750377677359</v>
      </c>
      <c r="E31" s="69" cm="1">
        <f t="array" ref="E31">$E$9*INDEX('2025 IRP Assumptions'!$E$371:$E$394,'WD_.PX.DJW._.PTC.2030'!$B31-2023,1)</f>
        <v>50.865518751749995</v>
      </c>
      <c r="F31" s="237"/>
      <c r="G31" s="70">
        <f t="shared" si="1"/>
        <v>48.025745773699207</v>
      </c>
      <c r="H31" s="69"/>
      <c r="I31" s="69"/>
      <c r="J31" s="70">
        <f t="shared" si="2"/>
        <v>48.025745773699207</v>
      </c>
      <c r="K31" s="70">
        <f t="shared" si="3"/>
        <v>175.07</v>
      </c>
      <c r="L31" s="69">
        <f t="shared" si="4"/>
        <v>175.07302252852358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Assumptions'!$E$371:$E$394,'WD_.PX.DJW._.PTC.2030'!$B32-2023,1)/INDEX('2025 IRP Assumptions'!$E$371:$E$394,'WD_.PX.DJW._.PTC.2030'!$B32-2023-1,1)</f>
        <v>126.9152273118858</v>
      </c>
      <c r="E32" s="69" cm="1">
        <f t="array" ref="E32">$E$9*INDEX('2025 IRP Assumptions'!$E$371:$E$394,'WD_.PX.DJW._.PTC.2030'!$B32-2023,1)</f>
        <v>51.974387041199996</v>
      </c>
      <c r="F32" s="237"/>
      <c r="G32" s="70">
        <f t="shared" si="1"/>
        <v>49.07270701330733</v>
      </c>
      <c r="H32" s="69"/>
      <c r="I32" s="69"/>
      <c r="J32" s="70">
        <f t="shared" si="2"/>
        <v>49.07270701330733</v>
      </c>
      <c r="K32" s="70">
        <f t="shared" si="3"/>
        <v>178.89</v>
      </c>
      <c r="L32" s="69">
        <f t="shared" si="4"/>
        <v>178.88961435308579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129.68197921903402</v>
      </c>
      <c r="E33" s="232">
        <f t="shared" si="6"/>
        <v>53.107428658938439</v>
      </c>
      <c r="F33" s="237"/>
      <c r="G33" s="70">
        <f t="shared" si="1"/>
        <v>50.142492007540866</v>
      </c>
      <c r="H33" s="69"/>
      <c r="I33" s="232"/>
      <c r="J33" s="70">
        <f t="shared" si="2"/>
        <v>50.142492007540866</v>
      </c>
      <c r="K33" s="70">
        <f t="shared" si="3"/>
        <v>182.79</v>
      </c>
      <c r="L33" s="69">
        <f t="shared" si="4"/>
        <v>182.78940787797245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132.50904631670619</v>
      </c>
      <c r="E34" s="232">
        <f t="shared" si="6"/>
        <v>54.26517058351282</v>
      </c>
      <c r="F34" s="237"/>
      <c r="G34" s="70">
        <f t="shared" si="1"/>
        <v>51.23559831424199</v>
      </c>
      <c r="H34" s="69"/>
      <c r="I34" s="232"/>
      <c r="J34" s="70">
        <f t="shared" si="2"/>
        <v>51.23559831424199</v>
      </c>
      <c r="K34" s="70">
        <f t="shared" si="3"/>
        <v>186.77</v>
      </c>
      <c r="L34" s="69">
        <f t="shared" si="4"/>
        <v>186.77421690021902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135.39774347603282</v>
      </c>
      <c r="E35" s="232">
        <f t="shared" si="6"/>
        <v>55.448151281602769</v>
      </c>
      <c r="F35" s="237"/>
      <c r="G35" s="70">
        <f t="shared" si="1"/>
        <v>52.352534338013612</v>
      </c>
      <c r="H35" s="69"/>
      <c r="I35" s="232"/>
      <c r="J35" s="70">
        <f t="shared" si="2"/>
        <v>52.352534338013612</v>
      </c>
      <c r="K35" s="70">
        <f t="shared" si="3"/>
        <v>190.85</v>
      </c>
      <c r="L35" s="69">
        <f t="shared" si="4"/>
        <v>190.84589475763559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138.34941423233451</v>
      </c>
      <c r="E36" s="232">
        <f t="shared" si="7"/>
        <v>56.656920958461328</v>
      </c>
      <c r="F36" s="237"/>
      <c r="G36" s="70">
        <f t="shared" si="1"/>
        <v>53.493819566678802</v>
      </c>
      <c r="H36" s="69"/>
      <c r="I36" s="232"/>
      <c r="J36" s="70">
        <f t="shared" ref="J36:J46" si="8">(G36+H36+I36)</f>
        <v>53.493819566678802</v>
      </c>
      <c r="K36" s="70">
        <f t="shared" si="3"/>
        <v>195.01</v>
      </c>
      <c r="L36" s="69">
        <f t="shared" ref="L36:L46" si="9">(D36+E36+F36)</f>
        <v>195.00633519079582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141.36543141000141</v>
      </c>
      <c r="E37" s="232">
        <f t="shared" si="10"/>
        <v>57.892041813815851</v>
      </c>
      <c r="F37" s="237"/>
      <c r="G37" s="70">
        <f t="shared" si="1"/>
        <v>54.659984812895011</v>
      </c>
      <c r="H37" s="69"/>
      <c r="I37" s="232"/>
      <c r="J37" s="70">
        <f t="shared" si="8"/>
        <v>54.659984812895011</v>
      </c>
      <c r="K37" s="70">
        <f t="shared" si="3"/>
        <v>199.26</v>
      </c>
      <c r="L37" s="69">
        <f t="shared" si="9"/>
        <v>199.25747322381727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144.44719776099481</v>
      </c>
      <c r="E38" s="232">
        <f t="shared" si="11"/>
        <v>59.154088303347535</v>
      </c>
      <c r="F38" s="237"/>
      <c r="G38" s="70">
        <f t="shared" si="1"/>
        <v>55.851572461035367</v>
      </c>
      <c r="H38" s="69"/>
      <c r="I38" s="232"/>
      <c r="J38" s="70">
        <f t="shared" si="8"/>
        <v>55.851572461035367</v>
      </c>
      <c r="K38" s="70">
        <f t="shared" si="3"/>
        <v>203.6</v>
      </c>
      <c r="L38" s="69">
        <f t="shared" si="9"/>
        <v>203.60128606434233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147.59614661726823</v>
      </c>
      <c r="E39" s="232">
        <f t="shared" si="12"/>
        <v>60.443647405871204</v>
      </c>
      <c r="F39" s="237"/>
      <c r="G39" s="70">
        <f t="shared" si="1"/>
        <v>57.069136719452175</v>
      </c>
      <c r="H39" s="69"/>
      <c r="I39" s="232"/>
      <c r="J39" s="70">
        <f t="shared" si="8"/>
        <v>57.069136719452175</v>
      </c>
      <c r="K39" s="70">
        <f t="shared" si="3"/>
        <v>208.04</v>
      </c>
      <c r="L39" s="69">
        <f t="shared" si="9"/>
        <v>208.03979402313945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150.81374255741125</v>
      </c>
      <c r="E40" s="232">
        <f t="shared" si="13"/>
        <v>61.761318896339617</v>
      </c>
      <c r="F40" s="237"/>
      <c r="G40" s="70">
        <f t="shared" si="1"/>
        <v>58.313243878239561</v>
      </c>
      <c r="H40" s="69"/>
      <c r="I40" s="232"/>
      <c r="J40" s="70">
        <f t="shared" si="8"/>
        <v>58.313243878239561</v>
      </c>
      <c r="K40" s="70">
        <f t="shared" si="3"/>
        <v>212.58</v>
      </c>
      <c r="L40" s="69">
        <f t="shared" si="9"/>
        <v>212.57506145375086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154.1014820878261</v>
      </c>
      <c r="E41" s="232">
        <f t="shared" si="14"/>
        <v>63.10771562479929</v>
      </c>
      <c r="F41" s="237"/>
      <c r="G41" s="70">
        <f t="shared" si="1"/>
        <v>59.584472572615525</v>
      </c>
      <c r="H41" s="69"/>
      <c r="I41" s="232"/>
      <c r="J41" s="70">
        <f t="shared" si="8"/>
        <v>59.584472572615525</v>
      </c>
      <c r="K41" s="70">
        <f t="shared" si="3"/>
        <v>217.21</v>
      </c>
      <c r="L41" s="69">
        <f t="shared" si="9"/>
        <v>217.20919771262538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157.46089433875406</v>
      </c>
      <c r="E42" s="232">
        <f t="shared" si="15"/>
        <v>64.483463801427504</v>
      </c>
      <c r="F42" s="237"/>
      <c r="G42" s="70">
        <f t="shared" si="1"/>
        <v>60.883414052045602</v>
      </c>
      <c r="H42" s="69"/>
      <c r="I42" s="232"/>
      <c r="J42" s="70">
        <f t="shared" si="8"/>
        <v>60.883414052045602</v>
      </c>
      <c r="K42" s="70">
        <f t="shared" si="3"/>
        <v>221.94</v>
      </c>
      <c r="L42" s="69">
        <f t="shared" si="9"/>
        <v>221.94435814018158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160.89354177547506</v>
      </c>
      <c r="E43" s="232">
        <f t="shared" si="16"/>
        <v>65.889203287783189</v>
      </c>
      <c r="F43" s="237"/>
      <c r="G43" s="70">
        <f t="shared" si="1"/>
        <v>62.2106724552334</v>
      </c>
      <c r="H43" s="69"/>
      <c r="I43" s="232"/>
      <c r="J43" s="70">
        <f t="shared" si="8"/>
        <v>62.2106724552334</v>
      </c>
      <c r="K43" s="70">
        <f t="shared" si="3"/>
        <v>226.78</v>
      </c>
      <c r="L43" s="69">
        <f t="shared" si="9"/>
        <v>226.78274506325823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164.40102092501155</v>
      </c>
      <c r="E44" s="232">
        <f t="shared" si="17"/>
        <v>67.325587894406993</v>
      </c>
      <c r="F44" s="237"/>
      <c r="G44" s="70">
        <f t="shared" si="1"/>
        <v>63.566865091106109</v>
      </c>
      <c r="H44" s="69"/>
      <c r="I44" s="232"/>
      <c r="J44" s="70">
        <f t="shared" si="8"/>
        <v>63.566865091106109</v>
      </c>
      <c r="K44" s="70">
        <f t="shared" si="3"/>
        <v>231.73</v>
      </c>
      <c r="L44" s="69">
        <f t="shared" si="9"/>
        <v>231.72660881941854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5" si="18">D44*D44/D43</f>
        <v>167.98496311867447</v>
      </c>
      <c r="E45" s="232">
        <f t="shared" si="18"/>
        <v>68.793285684909108</v>
      </c>
      <c r="F45" s="237"/>
      <c r="G45" s="70">
        <f t="shared" si="1"/>
        <v>64.952622725925252</v>
      </c>
      <c r="H45" s="69"/>
      <c r="I45" s="232"/>
      <c r="J45" s="70">
        <f t="shared" si="8"/>
        <v>64.952622725925252</v>
      </c>
      <c r="K45" s="70">
        <f t="shared" si="3"/>
        <v>236.78</v>
      </c>
      <c r="L45" s="69">
        <f t="shared" si="9"/>
        <v>236.77824880358358</v>
      </c>
      <c r="P45" s="79"/>
      <c r="Q45" s="70"/>
    </row>
    <row r="46" spans="2:17" ht="15">
      <c r="B46" s="68">
        <f t="shared" si="0"/>
        <v>2061</v>
      </c>
      <c r="C46" s="71"/>
      <c r="D46" s="232">
        <f t="shared" ref="D46:E46" si="19">D45*D45/D44</f>
        <v>171.6470352507967</v>
      </c>
      <c r="E46" s="232">
        <f t="shared" si="19"/>
        <v>70.292979286686176</v>
      </c>
      <c r="F46" s="237"/>
      <c r="G46" s="70">
        <f t="shared" si="1"/>
        <v>66.3685898766566</v>
      </c>
      <c r="H46" s="69"/>
      <c r="I46" s="232"/>
      <c r="J46" s="70">
        <f t="shared" si="8"/>
        <v>66.3685898766566</v>
      </c>
      <c r="K46" s="70">
        <f t="shared" si="3"/>
        <v>241.94</v>
      </c>
      <c r="L46" s="69">
        <f t="shared" si="9"/>
        <v>241.94001453748288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F48" s="69">
        <f>NPV(Discount_Rate,F15:F44)</f>
        <v>0</v>
      </c>
      <c r="G48" s="70"/>
      <c r="H48" s="69"/>
      <c r="I48" s="69"/>
      <c r="J48" s="70">
        <f>-PMT(Discount_Rate,COUNT(J$15:J$44),NPV(Discount_Rate,J$15:J$44))</f>
        <v>14.527484781733044</v>
      </c>
      <c r="K48" s="70">
        <f>-PMT(Discount_Rate,COUNT(K$15:K$44),NPV(Discount_Rate,K$15:K$44))</f>
        <v>52.957964289160955</v>
      </c>
      <c r="L48" s="70">
        <f>-PMT(Discount_Rate,COUNT(L$15:L$44),NPV(Discount_Rate,L$15:L$44))</f>
        <v>156.57463760784563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41.6%)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2030</v>
      </c>
      <c r="T57" s="156" t="s">
        <v>147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4">
        <v>0.41614147855251299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47484</v>
      </c>
      <c r="H64" s="68">
        <f>YEAR(G64)</f>
        <v>2030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174.03136507020946</v>
      </c>
    </row>
    <row r="65" spans="3:10" ht="15">
      <c r="C65" s="233"/>
      <c r="D65" s="105"/>
      <c r="E65" s="214"/>
      <c r="F65" s="238"/>
      <c r="G65" s="233">
        <v>47849</v>
      </c>
      <c r="H65" s="68">
        <f>YEAR(G65)</f>
        <v>2031</v>
      </c>
      <c r="I65" s="69">
        <f>IF($H$62=110%,INDEX('2025 IRP Assumptions'!$E$339:$E$359,MATCH(H65,'2025 IRP Assumptions'!$S$339:$S$359,0),1),INDEX('2025 IRP Assumptions'!$E$307:$E$336,MATCH(H65,'2025 IRP Assumptions'!$S$339:$S$359,0)))</f>
        <v>49.06</v>
      </c>
      <c r="J65" s="79">
        <f t="shared" ref="J65:J73" si="20">I65*(8.76*$C$61)</f>
        <v>178.84329221500789</v>
      </c>
    </row>
    <row r="66" spans="3:10" ht="15">
      <c r="C66" s="233"/>
      <c r="D66" s="105"/>
      <c r="E66" s="214"/>
      <c r="F66" s="238"/>
      <c r="G66" s="233">
        <v>48214</v>
      </c>
      <c r="H66" s="68">
        <f t="shared" ref="H66:H73" si="21">YEAR(G66)</f>
        <v>2032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0"/>
        <v>183.6916733533275</v>
      </c>
    </row>
    <row r="67" spans="3:10" ht="15">
      <c r="C67" s="233"/>
      <c r="D67" s="105"/>
      <c r="E67" s="214"/>
      <c r="F67" s="238"/>
      <c r="G67" s="233">
        <v>48580</v>
      </c>
      <c r="H67" s="68">
        <f t="shared" si="21"/>
        <v>2033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20"/>
        <v>183.6916733533275</v>
      </c>
    </row>
    <row r="68" spans="3:10" ht="15">
      <c r="C68" s="233"/>
      <c r="D68" s="105"/>
      <c r="E68" s="214"/>
      <c r="F68" s="238"/>
      <c r="G68" s="233">
        <v>48945</v>
      </c>
      <c r="H68" s="68">
        <f t="shared" si="21"/>
        <v>2034</v>
      </c>
      <c r="I68" s="69">
        <f>IF($H$62=110%,INDEX('2025 IRP Assumptions'!$E$339:$E$359,MATCH(H68,'2025 IRP Assumptions'!$S$339:$S$359,0),1),INDEX('2025 IRP Assumptions'!$E$307:$E$336,MATCH(H68,'2025 IRP Assumptions'!$S$339:$S$359,0)))</f>
        <v>51.71</v>
      </c>
      <c r="J68" s="79">
        <f t="shared" si="20"/>
        <v>188.50360049812593</v>
      </c>
    </row>
    <row r="69" spans="3:10" ht="15">
      <c r="C69" s="233"/>
      <c r="D69" s="105"/>
      <c r="E69" s="214"/>
      <c r="F69" s="238"/>
      <c r="G69" s="233">
        <v>49310</v>
      </c>
      <c r="H69" s="68">
        <f t="shared" si="21"/>
        <v>2035</v>
      </c>
      <c r="I69" s="69">
        <f>IF($H$62=110%,INDEX('2025 IRP Assumptions'!$E$339:$E$359,MATCH(H69,'2025 IRP Assumptions'!$S$339:$S$359,0),1),INDEX('2025 IRP Assumptions'!$E$307:$E$336,MATCH(H69,'2025 IRP Assumptions'!$S$339:$S$359,0)))</f>
        <v>53.04</v>
      </c>
      <c r="J69" s="79">
        <f t="shared" si="20"/>
        <v>193.35198163644554</v>
      </c>
    </row>
    <row r="70" spans="3:10" ht="15">
      <c r="C70" s="233"/>
      <c r="D70" s="105"/>
      <c r="E70" s="214"/>
      <c r="F70" s="238"/>
      <c r="G70" s="233">
        <v>49675</v>
      </c>
      <c r="H70" s="68">
        <f t="shared" si="21"/>
        <v>2036</v>
      </c>
      <c r="I70" s="69">
        <f>IF($H$62=110%,INDEX('2025 IRP Assumptions'!$E$339:$E$359,MATCH(H70,'2025 IRP Assumptions'!$S$339:$S$359,0),1),INDEX('2025 IRP Assumptions'!$E$307:$E$336,MATCH(H70,'2025 IRP Assumptions'!$S$339:$S$359,0)))</f>
        <v>54.37</v>
      </c>
      <c r="J70" s="79">
        <f t="shared" si="20"/>
        <v>198.20036277476515</v>
      </c>
    </row>
    <row r="71" spans="3:10" ht="15">
      <c r="C71" s="233"/>
      <c r="D71" s="105"/>
      <c r="E71" s="214"/>
      <c r="F71" s="238"/>
      <c r="G71" s="233">
        <v>50041</v>
      </c>
      <c r="H71" s="68">
        <f t="shared" si="21"/>
        <v>2037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0"/>
        <v>203.01228991956356</v>
      </c>
    </row>
    <row r="72" spans="3:10" ht="15">
      <c r="C72" s="233"/>
      <c r="D72" s="105"/>
      <c r="E72" s="214"/>
      <c r="F72" s="238"/>
      <c r="G72" s="233">
        <v>50406</v>
      </c>
      <c r="H72" s="68">
        <f t="shared" si="21"/>
        <v>2038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20"/>
        <v>203.01228991956356</v>
      </c>
    </row>
    <row r="73" spans="3:10" ht="15">
      <c r="C73" s="233"/>
      <c r="D73" s="105"/>
      <c r="E73" s="214"/>
      <c r="F73" s="238"/>
      <c r="G73" s="233">
        <v>50771</v>
      </c>
      <c r="H73" s="68">
        <f t="shared" si="21"/>
        <v>2039</v>
      </c>
      <c r="I73" s="69">
        <f>IF($H$62=110%,INDEX('2025 IRP Assumptions'!$E$339:$E$359,MATCH(H73,'2025 IRP Assumptions'!$S$339:$S$359,0),1),INDEX('2025 IRP Assumptions'!$E$307:$E$336,MATCH(H73,'2025 IRP Assumptions'!$S$339:$S$359,0)))</f>
        <v>57.02</v>
      </c>
      <c r="J73" s="79">
        <f t="shared" si="20"/>
        <v>207.8606710578832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306</v>
      </c>
      <c r="I77" s="234"/>
      <c r="J77" s="234">
        <f>-PMT(Real_Discount_Rate,J76,NPV(Discount_Rate,J64:J73))</f>
        <v>80.2980521506299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1A31F0DF-0BB8-48FA-93A8-430AFBE86DEC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A701A-1462-4B25-AD71-5C49A09803DE}">
  <sheetPr>
    <tabColor rgb="FFCCFFCC"/>
    <pageSetUpPr fitToPage="1"/>
  </sheetPr>
  <dimension ref="B1:AC89"/>
  <sheetViews>
    <sheetView workbookViewId="0">
      <selection activeCell="F13" sqref="F13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9.5" style="61" customWidth="1"/>
    <col min="7" max="7" width="17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WD_.PX.DJW._.PTC.Utility_Scale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42%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Assumptions'!$E$371:$E$394,'WD_.PX.DJW._.PTC.2031'!$B10-2023,1)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Assumptions'!$E$371:$E$394,'WD_.PX.DJW._.PTC.2031'!$B11-2023,1)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Assumptions'!$E$371:$E$394,'WD_.PX.DJW._.PTC.2031'!$B12-2023,1)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Assumptions'!$E$371:$E$394,'WD_.PX.DJW._.PTC.2031'!$B13-2023,1)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Assumptions'!$E$371:$E$394,'WD_.PX.DJW._.PTC.2031'!$B14-2023,1)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69"/>
      <c r="E15" s="69" cm="1">
        <f t="array" ref="E15">$E$9*INDEX('2025 IRP Assumptions'!$E$371:$E$394,'WD_.PX.DJW._.PTC.2031'!$B15-2023,1)</f>
        <v>36.022106376299995</v>
      </c>
      <c r="F15" s="237"/>
      <c r="G15" s="70"/>
      <c r="H15" s="69"/>
      <c r="I15" s="69"/>
      <c r="J15" s="70"/>
      <c r="K15" s="70"/>
      <c r="L15" s="69"/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Assumptions'!$E$236:$E$256,MATCH(B16,'2025 IRP Assumptions'!$S$236:$S$256,0),1)</f>
        <v>1408.2311634594403</v>
      </c>
      <c r="D16" s="205">
        <f>C16*$C$60</f>
        <v>88.943880284098242</v>
      </c>
      <c r="E16" s="69" cm="1">
        <f t="array" ref="E16">$E$9*INDEX('2025 IRP Assumptions'!$E$371:$E$394,'WD_.PX.DJW._.PTC.2031'!$B16-2023,1)</f>
        <v>36.80738829405</v>
      </c>
      <c r="F16" s="237"/>
      <c r="G16" s="70">
        <f t="shared" ref="G16:G46" si="1">(D16+E16+F16)/(8.76*$C$61)</f>
        <v>34.495882736418572</v>
      </c>
      <c r="H16" s="69"/>
      <c r="I16" s="69">
        <f>-I64</f>
        <v>-49.06</v>
      </c>
      <c r="J16" s="70">
        <f t="shared" ref="J16:J35" si="2">(G16+H16+I16)</f>
        <v>-14.56411726358143</v>
      </c>
      <c r="K16" s="70">
        <f t="shared" ref="K16:K46" si="3">ROUND(J16*$C$61*8.76,2)</f>
        <v>-53.09</v>
      </c>
      <c r="L16" s="69">
        <f t="shared" ref="L16:L35" si="4">(D16+E16+F16)</f>
        <v>125.75126857814824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Assumptions'!$E$371:$E$394,'WD_.PX.DJW._.PTC.2031'!$B17-2023,1)/INDEX('2025 IRP Assumptions'!$E$371:$E$394,'WD_.PX.DJW._.PTC.2031'!$B17-2023-1,1)</f>
        <v>90.882856849618747</v>
      </c>
      <c r="E17" s="69" cm="1">
        <f t="array" ref="E17">$E$9*INDEX('2025 IRP Assumptions'!$E$371:$E$394,'WD_.PX.DJW._.PTC.2031'!$B17-2023,1)</f>
        <v>37.609789348650004</v>
      </c>
      <c r="F17" s="237"/>
      <c r="G17" s="70">
        <f t="shared" si="1"/>
        <v>35.247892970503415</v>
      </c>
      <c r="H17" s="69"/>
      <c r="I17" s="69">
        <f t="shared" ref="I17:I25" si="5">-I65</f>
        <v>-50.39</v>
      </c>
      <c r="J17" s="70">
        <f t="shared" si="2"/>
        <v>-15.142107029496586</v>
      </c>
      <c r="K17" s="70">
        <f t="shared" si="3"/>
        <v>-55.2</v>
      </c>
      <c r="L17" s="69">
        <f t="shared" si="4"/>
        <v>128.49264619826874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Assumptions'!$E$371:$E$394,'WD_.PX.DJW._.PTC.2031'!$B18-2023,1)/INDEX('2025 IRP Assumptions'!$E$371:$E$394,'WD_.PX.DJW._.PTC.2031'!$B18-2023-1,1)</f>
        <v>92.86410313002645</v>
      </c>
      <c r="E18" s="69" cm="1">
        <f t="array" ref="E18">$E$9*INDEX('2025 IRP Assumptions'!$E$371:$E$394,'WD_.PX.DJW._.PTC.2031'!$B18-2023,1)</f>
        <v>38.429682756899993</v>
      </c>
      <c r="F18" s="237"/>
      <c r="G18" s="70">
        <f t="shared" si="1"/>
        <v>36.016297037681596</v>
      </c>
      <c r="H18" s="69"/>
      <c r="I18" s="69">
        <f t="shared" si="5"/>
        <v>-50.39</v>
      </c>
      <c r="J18" s="70">
        <f t="shared" si="2"/>
        <v>-14.373702962318404</v>
      </c>
      <c r="K18" s="70">
        <f t="shared" si="3"/>
        <v>-52.4</v>
      </c>
      <c r="L18" s="69">
        <f t="shared" si="4"/>
        <v>131.29378588692646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Assumptions'!$E$371:$E$394,'WD_.PX.DJW._.PTC.2031'!$B19-2023,1)/INDEX('2025 IRP Assumptions'!$E$371:$E$394,'WD_.PX.DJW._.PTC.2031'!$B19-2023-1,1)</f>
        <v>94.888540647491823</v>
      </c>
      <c r="E19" s="69" cm="1">
        <f t="array" ref="E19">$E$9*INDEX('2025 IRP Assumptions'!$E$371:$E$394,'WD_.PX.DJW._.PTC.2031'!$B19-2023,1)</f>
        <v>39.267449869649994</v>
      </c>
      <c r="F19" s="237"/>
      <c r="G19" s="70">
        <f t="shared" si="1"/>
        <v>36.801452339953435</v>
      </c>
      <c r="H19" s="69"/>
      <c r="I19" s="69">
        <f t="shared" si="5"/>
        <v>-51.71</v>
      </c>
      <c r="J19" s="70">
        <f t="shared" si="2"/>
        <v>-14.908547660046565</v>
      </c>
      <c r="K19" s="70">
        <f t="shared" si="3"/>
        <v>-54.35</v>
      </c>
      <c r="L19" s="69">
        <f t="shared" si="4"/>
        <v>134.15599051714182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Assumptions'!$E$371:$E$394,'WD_.PX.DJW._.PTC.2031'!$B20-2023,1)/INDEX('2025 IRP Assumptions'!$E$371:$E$394,'WD_.PX.DJW._.PTC.2031'!$B20-2023-1,1)</f>
        <v>96.957110809301412</v>
      </c>
      <c r="E20" s="69" cm="1">
        <f t="array" ref="E20">$E$9*INDEX('2025 IRP Assumptions'!$E$371:$E$394,'WD_.PX.DJW._.PTC.2031'!$B20-2023,1)</f>
        <v>40.123480266749993</v>
      </c>
      <c r="F20" s="237"/>
      <c r="G20" s="70">
        <f t="shared" si="1"/>
        <v>37.603723991537713</v>
      </c>
      <c r="H20" s="69"/>
      <c r="I20" s="69">
        <f t="shared" si="5"/>
        <v>-53.04</v>
      </c>
      <c r="J20" s="70">
        <f t="shared" si="2"/>
        <v>-15.436276008462286</v>
      </c>
      <c r="K20" s="70">
        <f t="shared" si="3"/>
        <v>-56.27</v>
      </c>
      <c r="L20" s="69">
        <f t="shared" si="4"/>
        <v>137.08059107605141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Assumptions'!$E$371:$E$394,'WD_.PX.DJW._.PTC.2031'!$B21-2023,1)/INDEX('2025 IRP Assumptions'!$E$371:$E$394,'WD_.PX.DJW._.PTC.2031'!$B21-2023-1,1)</f>
        <v>99.070775825632509</v>
      </c>
      <c r="E21" s="69" cm="1">
        <f t="array" ref="E21">$E$9*INDEX('2025 IRP Assumptions'!$E$371:$E$394,'WD_.PX.DJW._.PTC.2031'!$B21-2023,1)</f>
        <v>40.998172136849995</v>
      </c>
      <c r="F21" s="237"/>
      <c r="G21" s="70">
        <f t="shared" si="1"/>
        <v>38.423485174820193</v>
      </c>
      <c r="H21" s="69"/>
      <c r="I21" s="69">
        <f t="shared" si="5"/>
        <v>-54.37</v>
      </c>
      <c r="J21" s="70">
        <f t="shared" si="2"/>
        <v>-15.946514825179804</v>
      </c>
      <c r="K21" s="70">
        <f t="shared" si="3"/>
        <v>-58.13</v>
      </c>
      <c r="L21" s="69">
        <f t="shared" si="4"/>
        <v>140.0689479624825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Assumptions'!$E$371:$E$394,'WD_.PX.DJW._.PTC.2031'!$B22-2023,1)/INDEX('2025 IRP Assumptions'!$E$371:$E$394,'WD_.PX.DJW._.PTC.2031'!$B22-2023-1,1)</f>
        <v>101.23051870955315</v>
      </c>
      <c r="E22" s="69" cm="1">
        <f t="array" ref="E22">$E$9*INDEX('2025 IRP Assumptions'!$E$371:$E$394,'WD_.PX.DJW._.PTC.2031'!$B22-2023,1)</f>
        <v>41.891932277399995</v>
      </c>
      <c r="F22" s="237"/>
      <c r="G22" s="70">
        <f t="shared" si="1"/>
        <v>39.26111714035364</v>
      </c>
      <c r="H22" s="69"/>
      <c r="I22" s="69">
        <f t="shared" si="5"/>
        <v>-55.69</v>
      </c>
      <c r="J22" s="70">
        <f t="shared" si="2"/>
        <v>-16.428882859646357</v>
      </c>
      <c r="K22" s="70">
        <f t="shared" si="3"/>
        <v>-59.89</v>
      </c>
      <c r="L22" s="69">
        <f t="shared" si="4"/>
        <v>143.12245098695314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Assumptions'!$E$371:$E$394,'WD_.PX.DJW._.PTC.2031'!$B23-2023,1)/INDEX('2025 IRP Assumptions'!$E$371:$E$394,'WD_.PX.DJW._.PTC.2031'!$B23-2023-1,1)</f>
        <v>103.43734404183422</v>
      </c>
      <c r="E23" s="69" cm="1">
        <f t="array" ref="E23">$E$9*INDEX('2025 IRP Assumptions'!$E$371:$E$394,'WD_.PX.DJW._.PTC.2031'!$B23-2023,1)</f>
        <v>42.805176411150001</v>
      </c>
      <c r="F23" s="237"/>
      <c r="G23" s="70">
        <f t="shared" si="1"/>
        <v>40.11700950348159</v>
      </c>
      <c r="H23" s="69"/>
      <c r="I23" s="69">
        <f t="shared" si="5"/>
        <v>-55.69</v>
      </c>
      <c r="J23" s="70">
        <f t="shared" si="2"/>
        <v>-15.572990496518408</v>
      </c>
      <c r="K23" s="70">
        <f t="shared" si="3"/>
        <v>-56.77</v>
      </c>
      <c r="L23" s="69">
        <f t="shared" si="4"/>
        <v>146.24252045298422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Assumptions'!$E$371:$E$394,'WD_.PX.DJW._.PTC.2031'!$B24-2023,1)/INDEX('2025 IRP Assumptions'!$E$371:$E$394,'WD_.PX.DJW._.PTC.2031'!$B24-2023-1,1)</f>
        <v>105.69227812391193</v>
      </c>
      <c r="E24" s="69" cm="1">
        <f t="array" ref="E24">$E$9*INDEX('2025 IRP Assumptions'!$E$371:$E$394,'WD_.PX.DJW._.PTC.2031'!$B24-2023,1)</f>
        <v>43.738329249449997</v>
      </c>
      <c r="F24" s="237"/>
      <c r="G24" s="70">
        <f t="shared" si="1"/>
        <v>40.9915603036631</v>
      </c>
      <c r="H24" s="69"/>
      <c r="I24" s="69">
        <f t="shared" si="5"/>
        <v>-57.02</v>
      </c>
      <c r="J24" s="70">
        <f t="shared" si="2"/>
        <v>-16.028439696336903</v>
      </c>
      <c r="K24" s="70">
        <f t="shared" si="3"/>
        <v>-58.43</v>
      </c>
      <c r="L24" s="69">
        <f t="shared" si="4"/>
        <v>149.43060737336194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Assumptions'!$E$371:$E$394,'WD_.PX.DJW._.PTC.2031'!$B25-2023,1)/INDEX('2025 IRP Assumptions'!$E$371:$E$394,'WD_.PX.DJW._.PTC.2031'!$B25-2023-1,1)</f>
        <v>107.99636981918123</v>
      </c>
      <c r="E25" s="69" cm="1">
        <f t="array" ref="E25">$E$9*INDEX('2025 IRP Assumptions'!$E$371:$E$394,'WD_.PX.DJW._.PTC.2031'!$B25-2023,1)</f>
        <v>44.691824840399995</v>
      </c>
      <c r="F25" s="237"/>
      <c r="G25" s="70">
        <f t="shared" si="1"/>
        <v>41.885176330758952</v>
      </c>
      <c r="H25" s="69"/>
      <c r="I25" s="69">
        <f t="shared" si="5"/>
        <v>-58.35</v>
      </c>
      <c r="J25" s="70">
        <f t="shared" si="2"/>
        <v>-16.464823669241049</v>
      </c>
      <c r="K25" s="70">
        <f t="shared" si="3"/>
        <v>-60.02</v>
      </c>
      <c r="L25" s="69">
        <f t="shared" si="4"/>
        <v>152.68819465958123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Assumptions'!$E$371:$E$394,'WD_.PX.DJW._.PTC.2031'!$B26-2023,1)/INDEX('2025 IRP Assumptions'!$E$371:$E$394,'WD_.PX.DJW._.PTC.2031'!$B26-2023-1,1)</f>
        <v>110.3506906294769</v>
      </c>
      <c r="E26" s="69" cm="1">
        <f t="array" ref="E26">$E$9*INDEX('2025 IRP Assumptions'!$E$371:$E$394,'WD_.PX.DJW._.PTC.2031'!$B26-2023,1)</f>
        <v>45.666106600499994</v>
      </c>
      <c r="F26" s="237"/>
      <c r="G26" s="70">
        <f t="shared" si="1"/>
        <v>42.798273154694002</v>
      </c>
      <c r="H26" s="69"/>
      <c r="I26" s="69"/>
      <c r="J26" s="70">
        <f t="shared" si="2"/>
        <v>42.798273154694002</v>
      </c>
      <c r="K26" s="70">
        <f t="shared" si="3"/>
        <v>156.02000000000001</v>
      </c>
      <c r="L26" s="69">
        <f t="shared" si="4"/>
        <v>156.0167972299769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Assumptions'!$E$371:$E$394,'WD_.PX.DJW._.PTC.2031'!$B27-2023,1)/INDEX('2025 IRP Assumptions'!$E$371:$E$394,'WD_.PX.DJW._.PTC.2031'!$B27-2023-1,1)</f>
        <v>112.75633568932949</v>
      </c>
      <c r="E27" s="69" cm="1">
        <f t="array" ref="E27">$E$9*INDEX('2025 IRP Assumptions'!$E$371:$E$394,'WD_.PX.DJW._.PTC.2031'!$B27-2023,1)</f>
        <v>46.661627726100001</v>
      </c>
      <c r="F27" s="237"/>
      <c r="G27" s="70">
        <f t="shared" si="1"/>
        <v>43.731275511068098</v>
      </c>
      <c r="H27" s="69"/>
      <c r="I27" s="69"/>
      <c r="J27" s="70">
        <f t="shared" si="2"/>
        <v>43.731275511068098</v>
      </c>
      <c r="K27" s="70">
        <f t="shared" si="3"/>
        <v>159.41999999999999</v>
      </c>
      <c r="L27" s="69">
        <f t="shared" si="4"/>
        <v>159.41796341542948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Assumptions'!$E$371:$E$394,'WD_.PX.DJW._.PTC.2031'!$B28-2023,1)/INDEX('2025 IRP Assumptions'!$E$371:$E$394,'WD_.PX.DJW._.PTC.2031'!$B28-2023-1,1)</f>
        <v>115.21442384244646</v>
      </c>
      <c r="E28" s="69" cm="1">
        <f t="array" ref="E28">$E$9*INDEX('2025 IRP Assumptions'!$E$371:$E$394,'WD_.PX.DJW._.PTC.2031'!$B28-2023,1)</f>
        <v>47.678851225049996</v>
      </c>
      <c r="F28" s="237"/>
      <c r="G28" s="70">
        <f t="shared" si="1"/>
        <v>44.68461733081849</v>
      </c>
      <c r="H28" s="69"/>
      <c r="I28" s="69"/>
      <c r="J28" s="70">
        <f t="shared" si="2"/>
        <v>44.68461733081849</v>
      </c>
      <c r="K28" s="70">
        <f t="shared" si="3"/>
        <v>162.88999999999999</v>
      </c>
      <c r="L28" s="69">
        <f t="shared" si="4"/>
        <v>162.89327506749646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Assumptions'!$E$371:$E$394,'WD_.PX.DJW._.PTC.2031'!$B29-2023,1)/INDEX('2025 IRP Assumptions'!$E$371:$E$394,'WD_.PX.DJW._.PTC.2031'!$B29-2023-1,1)</f>
        <v>117.72609825356193</v>
      </c>
      <c r="E29" s="69" cm="1">
        <f t="array" ref="E29">$E$9*INDEX('2025 IRP Assumptions'!$E$371:$E$394,'WD_.PX.DJW._.PTC.2031'!$B29-2023,1)</f>
        <v>48.718250169900003</v>
      </c>
      <c r="F29" s="237"/>
      <c r="G29" s="70">
        <f t="shared" si="1"/>
        <v>45.658741977518801</v>
      </c>
      <c r="H29" s="69"/>
      <c r="I29" s="69"/>
      <c r="J29" s="70">
        <f t="shared" si="2"/>
        <v>45.658741977518801</v>
      </c>
      <c r="K29" s="70">
        <f t="shared" si="3"/>
        <v>166.44</v>
      </c>
      <c r="L29" s="69">
        <f t="shared" si="4"/>
        <v>166.44434842346192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Assumptions'!$E$371:$E$394,'WD_.PX.DJW._.PTC.2031'!$B30-2023,1)/INDEX('2025 IRP Assumptions'!$E$371:$E$394,'WD_.PX.DJW._.PTC.2031'!$B30-2023-1,1)</f>
        <v>120.29252724973006</v>
      </c>
      <c r="E30" s="69" cm="1">
        <f t="array" ref="E30">$E$9*INDEX('2025 IRP Assumptions'!$E$371:$E$394,'WD_.PX.DJW._.PTC.2031'!$B30-2023,1)</f>
        <v>49.780308046050003</v>
      </c>
      <c r="F30" s="237"/>
      <c r="G30" s="70">
        <f t="shared" si="1"/>
        <v>46.654102573665277</v>
      </c>
      <c r="H30" s="69"/>
      <c r="I30" s="69"/>
      <c r="J30" s="70">
        <f t="shared" si="2"/>
        <v>46.654102573665277</v>
      </c>
      <c r="K30" s="70">
        <f t="shared" si="3"/>
        <v>170.07</v>
      </c>
      <c r="L30" s="69">
        <f t="shared" si="4"/>
        <v>170.07283529578007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Assumptions'!$E$371:$E$394,'WD_.PX.DJW._.PTC.2031'!$B31-2023,1)/INDEX('2025 IRP Assumptions'!$E$371:$E$394,'WD_.PX.DJW._.PTC.2031'!$B31-2023-1,1)</f>
        <v>122.91490432032502</v>
      </c>
      <c r="E31" s="69" cm="1">
        <f t="array" ref="E31">$E$9*INDEX('2025 IRP Assumptions'!$E$371:$E$394,'WD_.PX.DJW._.PTC.2031'!$B31-2023,1)</f>
        <v>50.865518751749995</v>
      </c>
      <c r="F31" s="237"/>
      <c r="G31" s="70">
        <f t="shared" si="1"/>
        <v>47.671162000676688</v>
      </c>
      <c r="H31" s="69"/>
      <c r="I31" s="69"/>
      <c r="J31" s="70">
        <f t="shared" si="2"/>
        <v>47.671162000676688</v>
      </c>
      <c r="K31" s="70">
        <f t="shared" si="3"/>
        <v>173.78</v>
      </c>
      <c r="L31" s="69">
        <f t="shared" si="4"/>
        <v>173.78042307207502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Assumptions'!$E$371:$E$394,'WD_.PX.DJW._.PTC.2031'!$B32-2023,1)/INDEX('2025 IRP Assumptions'!$E$371:$E$394,'WD_.PX.DJW._.PTC.2031'!$B32-2023-1,1)</f>
        <v>125.59444918777807</v>
      </c>
      <c r="E32" s="69" cm="1">
        <f t="array" ref="E32">$E$9*INDEX('2025 IRP Assumptions'!$E$371:$E$394,'WD_.PX.DJW._.PTC.2031'!$B32-2023,1)</f>
        <v>51.974387041199996</v>
      </c>
      <c r="F32" s="237"/>
      <c r="G32" s="70">
        <f t="shared" si="1"/>
        <v>48.710393314167717</v>
      </c>
      <c r="H32" s="69"/>
      <c r="I32" s="69"/>
      <c r="J32" s="70">
        <f t="shared" si="2"/>
        <v>48.710393314167717</v>
      </c>
      <c r="K32" s="70">
        <f t="shared" si="3"/>
        <v>177.57</v>
      </c>
      <c r="L32" s="69">
        <f t="shared" si="4"/>
        <v>177.56883622897806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128.33240813232288</v>
      </c>
      <c r="E33" s="232">
        <f t="shared" si="6"/>
        <v>53.107428658938439</v>
      </c>
      <c r="F33" s="237"/>
      <c r="G33" s="70">
        <f t="shared" si="1"/>
        <v>49.772279869897766</v>
      </c>
      <c r="H33" s="69"/>
      <c r="I33" s="232"/>
      <c r="J33" s="70">
        <f t="shared" si="2"/>
        <v>49.772279869897766</v>
      </c>
      <c r="K33" s="70">
        <f t="shared" si="3"/>
        <v>181.44</v>
      </c>
      <c r="L33" s="69">
        <f t="shared" si="4"/>
        <v>181.43983679126131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131.13005458081784</v>
      </c>
      <c r="E34" s="232">
        <f t="shared" si="6"/>
        <v>54.26517058351282</v>
      </c>
      <c r="F34" s="237"/>
      <c r="G34" s="70">
        <f t="shared" si="1"/>
        <v>50.857315552139013</v>
      </c>
      <c r="H34" s="69"/>
      <c r="I34" s="232"/>
      <c r="J34" s="70">
        <f t="shared" si="2"/>
        <v>50.857315552139013</v>
      </c>
      <c r="K34" s="70">
        <f t="shared" si="3"/>
        <v>185.4</v>
      </c>
      <c r="L34" s="69">
        <f t="shared" si="4"/>
        <v>185.39522516433067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133.98868972082636</v>
      </c>
      <c r="E35" s="232">
        <f t="shared" si="6"/>
        <v>55.448151281602769</v>
      </c>
      <c r="F35" s="237"/>
      <c r="G35" s="70">
        <f t="shared" si="1"/>
        <v>51.966005011840608</v>
      </c>
      <c r="H35" s="69"/>
      <c r="I35" s="232"/>
      <c r="J35" s="70">
        <f t="shared" si="2"/>
        <v>51.966005011840608</v>
      </c>
      <c r="K35" s="70">
        <f t="shared" si="3"/>
        <v>189.44</v>
      </c>
      <c r="L35" s="69">
        <f t="shared" si="4"/>
        <v>189.43684100242913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136.90964310580026</v>
      </c>
      <c r="E36" s="232">
        <f t="shared" si="7"/>
        <v>56.656920958461328</v>
      </c>
      <c r="F36" s="237"/>
      <c r="G36" s="70">
        <f t="shared" si="1"/>
        <v>53.098863901342177</v>
      </c>
      <c r="H36" s="69"/>
      <c r="I36" s="232"/>
      <c r="J36" s="70">
        <f t="shared" ref="J36:J45" si="8">(G36+H36+I36)</f>
        <v>53.098863901342177</v>
      </c>
      <c r="K36" s="70">
        <f t="shared" si="3"/>
        <v>193.57</v>
      </c>
      <c r="L36" s="69">
        <f t="shared" ref="L36:L45" si="9">(D36+E36+F36)</f>
        <v>193.56656406426157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139.89427327345609</v>
      </c>
      <c r="E37" s="232">
        <f t="shared" si="10"/>
        <v>57.892041813815851</v>
      </c>
      <c r="F37" s="237"/>
      <c r="G37" s="70">
        <f t="shared" si="1"/>
        <v>54.256419114204199</v>
      </c>
      <c r="H37" s="69"/>
      <c r="I37" s="232"/>
      <c r="J37" s="70">
        <f t="shared" si="8"/>
        <v>54.256419114204199</v>
      </c>
      <c r="K37" s="70">
        <f t="shared" si="3"/>
        <v>197.79</v>
      </c>
      <c r="L37" s="69">
        <f t="shared" si="9"/>
        <v>197.78631508727193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142.9439683776321</v>
      </c>
      <c r="E38" s="232">
        <f t="shared" si="11"/>
        <v>59.154088303347535</v>
      </c>
      <c r="F38" s="237"/>
      <c r="G38" s="70">
        <f t="shared" si="1"/>
        <v>55.439209030266539</v>
      </c>
      <c r="H38" s="69"/>
      <c r="I38" s="232"/>
      <c r="J38" s="70">
        <f t="shared" si="8"/>
        <v>55.439209030266539</v>
      </c>
      <c r="K38" s="70">
        <f t="shared" si="3"/>
        <v>202.1</v>
      </c>
      <c r="L38" s="69">
        <f t="shared" si="9"/>
        <v>202.09805668097965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146.06014683391973</v>
      </c>
      <c r="E39" s="232">
        <f t="shared" si="12"/>
        <v>60.443647405871204</v>
      </c>
      <c r="F39" s="237"/>
      <c r="G39" s="70">
        <f t="shared" si="1"/>
        <v>56.647783766049344</v>
      </c>
      <c r="H39" s="69"/>
      <c r="I39" s="232"/>
      <c r="J39" s="70">
        <f t="shared" si="8"/>
        <v>56.647783766049344</v>
      </c>
      <c r="K39" s="70">
        <f t="shared" si="3"/>
        <v>206.5</v>
      </c>
      <c r="L39" s="69">
        <f t="shared" si="9"/>
        <v>206.50379423979092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149.24425797936971</v>
      </c>
      <c r="E40" s="232">
        <f t="shared" si="13"/>
        <v>61.761318896339617</v>
      </c>
      <c r="F40" s="237"/>
      <c r="G40" s="70">
        <f t="shared" si="1"/>
        <v>57.882705430612752</v>
      </c>
      <c r="H40" s="69"/>
      <c r="I40" s="232"/>
      <c r="J40" s="70">
        <f t="shared" si="8"/>
        <v>57.882705430612752</v>
      </c>
      <c r="K40" s="70">
        <f t="shared" si="3"/>
        <v>211.01</v>
      </c>
      <c r="L40" s="69">
        <f t="shared" si="9"/>
        <v>211.00557687570932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152.49778274657996</v>
      </c>
      <c r="E41" s="232">
        <f t="shared" si="14"/>
        <v>63.10771562479929</v>
      </c>
      <c r="F41" s="237"/>
      <c r="G41" s="70">
        <f t="shared" si="1"/>
        <v>59.144548386994138</v>
      </c>
      <c r="H41" s="69"/>
      <c r="I41" s="232"/>
      <c r="J41" s="70">
        <f t="shared" si="8"/>
        <v>59.144548386994138</v>
      </c>
      <c r="K41" s="70">
        <f t="shared" si="3"/>
        <v>215.61</v>
      </c>
      <c r="L41" s="69">
        <f t="shared" si="9"/>
        <v>215.60549837137924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155.82223435247846</v>
      </c>
      <c r="E42" s="232">
        <f t="shared" si="15"/>
        <v>64.483463801427504</v>
      </c>
      <c r="F42" s="237"/>
      <c r="G42" s="70">
        <f t="shared" si="1"/>
        <v>60.433899519344912</v>
      </c>
      <c r="H42" s="69"/>
      <c r="I42" s="232"/>
      <c r="J42" s="70">
        <f t="shared" si="8"/>
        <v>60.433899519344912</v>
      </c>
      <c r="K42" s="70">
        <f t="shared" si="3"/>
        <v>220.31</v>
      </c>
      <c r="L42" s="69">
        <f t="shared" si="9"/>
        <v>220.30569815390595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159.21915900212167</v>
      </c>
      <c r="E43" s="232">
        <f t="shared" si="16"/>
        <v>65.889203287783189</v>
      </c>
      <c r="F43" s="237"/>
      <c r="G43" s="70">
        <f t="shared" si="1"/>
        <v>61.751358505890749</v>
      </c>
      <c r="H43" s="69"/>
      <c r="I43" s="232"/>
      <c r="J43" s="70">
        <f t="shared" si="8"/>
        <v>61.751358505890749</v>
      </c>
      <c r="K43" s="70">
        <f t="shared" si="3"/>
        <v>225.11</v>
      </c>
      <c r="L43" s="69">
        <f t="shared" si="9"/>
        <v>225.10836228990485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162.69013660783565</v>
      </c>
      <c r="E44" s="232">
        <f t="shared" si="17"/>
        <v>67.325587894406993</v>
      </c>
      <c r="F44" s="237"/>
      <c r="G44" s="70">
        <f t="shared" si="1"/>
        <v>63.097538097842417</v>
      </c>
      <c r="H44" s="69"/>
      <c r="I44" s="232"/>
      <c r="J44" s="70">
        <f t="shared" si="8"/>
        <v>63.097538097842417</v>
      </c>
      <c r="K44" s="70">
        <f t="shared" si="3"/>
        <v>230.02</v>
      </c>
      <c r="L44" s="69">
        <f t="shared" si="9"/>
        <v>230.01572450224265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6" si="18">D44*D44/D43</f>
        <v>166.2367815240346</v>
      </c>
      <c r="E45" s="232">
        <f t="shared" si="18"/>
        <v>68.793285684909108</v>
      </c>
      <c r="F45" s="237"/>
      <c r="G45" s="70">
        <f t="shared" si="1"/>
        <v>64.473064404386832</v>
      </c>
      <c r="H45" s="69"/>
      <c r="I45" s="232"/>
      <c r="J45" s="70">
        <f t="shared" si="8"/>
        <v>64.473064404386832</v>
      </c>
      <c r="K45" s="70">
        <f t="shared" si="3"/>
        <v>235.03</v>
      </c>
      <c r="L45" s="69">
        <f t="shared" si="9"/>
        <v>235.03006720894371</v>
      </c>
      <c r="P45" s="79"/>
      <c r="Q45" s="70"/>
    </row>
    <row r="46" spans="2:17" ht="15">
      <c r="B46" s="68">
        <f t="shared" si="0"/>
        <v>2061</v>
      </c>
      <c r="C46" s="71"/>
      <c r="D46" s="232">
        <f t="shared" si="18"/>
        <v>169.86074329805831</v>
      </c>
      <c r="E46" s="232">
        <f t="shared" si="18"/>
        <v>70.292979286686176</v>
      </c>
      <c r="F46" s="237"/>
      <c r="G46" s="70">
        <f t="shared" si="1"/>
        <v>65.878577183890968</v>
      </c>
      <c r="H46" s="69"/>
      <c r="I46" s="232"/>
      <c r="J46" s="70">
        <f t="shared" ref="J46" si="19">(G46+H46+I46)</f>
        <v>65.878577183890968</v>
      </c>
      <c r="K46" s="70">
        <f t="shared" si="3"/>
        <v>240.15</v>
      </c>
      <c r="L46" s="69">
        <f t="shared" ref="L46" si="20">(D46+E46+F46)</f>
        <v>240.15372258474449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C48" s="71"/>
      <c r="D48" s="69"/>
      <c r="E48" s="69"/>
      <c r="F48" s="69">
        <f>NPV(Discount_Rate,F16:F45)</f>
        <v>0</v>
      </c>
      <c r="G48" s="70"/>
      <c r="H48" s="69"/>
      <c r="I48" s="69"/>
      <c r="J48" s="70">
        <f>-PMT(Discount_Rate,COUNT(J$16:J$45),NPV(Discount_Rate,J$16:J$45))</f>
        <v>14.559301381535818</v>
      </c>
      <c r="K48" s="70">
        <f>-PMT(Discount_Rate,COUNT(K$16:K$45),NPV(Discount_Rate,K$16:K$45))</f>
        <v>53.074897199128884</v>
      </c>
      <c r="L48" s="70">
        <f>-PMT(Discount_Rate,COUNT(L$16:L$45),NPV(Discount_Rate,L$16:L$45))</f>
        <v>158.8067412592269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41.6%)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147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244.18979999999999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4">
        <v>0.41614147855251299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178.84329221500789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21">I65*(8.76*$C$61)</f>
        <v>183.6916733533275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2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1"/>
        <v>183.6916733533275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2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21"/>
        <v>188.50360049812593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2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21"/>
        <v>193.35198163644554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2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21"/>
        <v>198.20036277476515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2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21"/>
        <v>203.01228991956356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2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1"/>
        <v>203.01228991956356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2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21"/>
        <v>207.8606710578832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2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21"/>
        <v>212.7090521962028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81.937953483787723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2ECB194A-DBBB-4F8C-B20C-A1A332164D80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086A-67B2-493D-A5A8-007331A6CF79}">
  <sheetPr>
    <pageSetUpPr fitToPage="1"/>
  </sheetPr>
  <dimension ref="B1:AC89"/>
  <sheetViews>
    <sheetView view="pageBreakPreview" zoomScale="60" zoomScaleNormal="100" workbookViewId="0">
      <selection activeCell="B4" sqref="B4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3.5" style="61" customWidth="1"/>
    <col min="7" max="7" width="21.16406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PV_.PX.NTN._.PTC.Utility_Scale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30%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  <c r="Q4" s="236"/>
      <c r="R4" s="236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236"/>
      <c r="R5" s="236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U7" s="79"/>
    </row>
    <row r="8" spans="2:29" ht="21.75" customHeight="1">
      <c r="X8" s="72"/>
    </row>
    <row r="9" spans="2:29">
      <c r="B9" s="68">
        <v>2024</v>
      </c>
      <c r="C9" s="157">
        <f>INDEX('2025 IRP Assumptions'!$E$2:$E$58,MATCH($T$57,'2025 IRP Assumptions'!$C$2:$C$58,0),1)</f>
        <v>1216.55</v>
      </c>
      <c r="D9" s="69"/>
      <c r="E9" s="205">
        <f>INDEX('2025 IRP Assumptions'!$E$62:$E$118,MATCH($T$57,'2025 IRP Assumptions'!$C$62:$C$118,0),1)</f>
        <v>20.52</v>
      </c>
      <c r="F9" s="69"/>
      <c r="G9" s="70"/>
      <c r="H9" s="69"/>
      <c r="I9" s="69"/>
      <c r="J9" s="70"/>
      <c r="K9" s="70"/>
      <c r="L9" s="69"/>
      <c r="T9" s="71"/>
      <c r="X9" s="158"/>
    </row>
    <row r="10" spans="2:29">
      <c r="B10" s="68">
        <f t="shared" ref="B10:B35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Assumptions'!$E$371:$E$394,'Table 3 PV_.PX.NTN._.PTC.2031'!$B10-2023,1)</f>
        <v>20.967336</v>
      </c>
      <c r="F10" s="69"/>
      <c r="G10" s="70"/>
      <c r="H10" s="69"/>
      <c r="I10" s="69"/>
      <c r="J10" s="70"/>
      <c r="K10" s="70"/>
      <c r="L10" s="69"/>
      <c r="Q10" s="69"/>
      <c r="R10" s="69"/>
      <c r="U10" s="156"/>
      <c r="X10" s="158"/>
    </row>
    <row r="11" spans="2:29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Assumptions'!$E$371:$E$394,'Table 3 PV_.PX.NTN._.PTC.2031'!$B11-2023,1)</f>
        <v>21.424423924799999</v>
      </c>
      <c r="F11" s="69"/>
      <c r="G11" s="70"/>
      <c r="H11" s="69"/>
      <c r="I11" s="69"/>
      <c r="J11" s="70"/>
      <c r="K11" s="70"/>
      <c r="L11" s="69"/>
      <c r="Q11" s="69"/>
      <c r="R11" s="69"/>
      <c r="X11" s="158"/>
      <c r="AC11" s="144"/>
    </row>
    <row r="12" spans="2:29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Assumptions'!$E$371:$E$394,'Table 3 PV_.PX.NTN._.PTC.2031'!$B12-2023,1)</f>
        <v>21.891476361600002</v>
      </c>
      <c r="F12" s="69"/>
      <c r="G12" s="70"/>
      <c r="H12" s="69"/>
      <c r="I12" s="69"/>
      <c r="J12" s="70"/>
      <c r="K12" s="70"/>
      <c r="L12" s="69"/>
      <c r="P12" s="79"/>
      <c r="Q12" s="69"/>
      <c r="R12" s="69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Assumptions'!$E$371:$E$394,'Table 3 PV_.PX.NTN._.PTC.2031'!$B13-2023,1)</f>
        <v>22.36871055564</v>
      </c>
      <c r="F13" s="237"/>
      <c r="G13" s="70"/>
      <c r="H13" s="69"/>
      <c r="I13" s="69"/>
      <c r="J13" s="70"/>
      <c r="K13" s="70"/>
      <c r="L13" s="69"/>
      <c r="P13" s="79"/>
      <c r="Q13" s="69"/>
      <c r="R13" s="69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Assumptions'!$E$371:$E$394,'Table 3 PV_.PX.NTN._.PTC.2031'!$B14-2023,1)</f>
        <v>22.856348451240002</v>
      </c>
      <c r="F14" s="237"/>
      <c r="G14" s="70"/>
      <c r="H14" s="69"/>
      <c r="I14" s="69"/>
      <c r="J14" s="70"/>
      <c r="K14" s="70"/>
      <c r="L14" s="69"/>
      <c r="P14" s="79"/>
      <c r="Q14" s="69"/>
      <c r="R14" s="69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Assumptions'!$E$371:$E$394,'Table 3 PV_.PX.NTN._.PTC.2031'!$B15-2023,1)</f>
        <v>23.354616835439998</v>
      </c>
      <c r="F15" s="237"/>
      <c r="G15" s="70"/>
      <c r="H15" s="69"/>
      <c r="I15" s="69"/>
      <c r="J15" s="70"/>
      <c r="K15" s="70"/>
      <c r="L15" s="69"/>
      <c r="P15" s="79"/>
      <c r="Q15" s="69"/>
      <c r="R15" s="69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Assumptions'!$E$371:$E$394,'Table 3 PV_.PX.NTN._.PTC.2031'!$B16-2023,1)</f>
        <v>23.863747481640001</v>
      </c>
      <c r="F16" s="237"/>
      <c r="G16" s="70">
        <f t="shared" ref="G16:G35" si="1">(D16+E16+F16)/(8.76*$C$61)</f>
        <v>38.074542243651457</v>
      </c>
      <c r="H16" s="69"/>
      <c r="I16" s="69">
        <f>-I64</f>
        <v>-49.06</v>
      </c>
      <c r="J16" s="70">
        <f t="shared" ref="J16:J35" si="2">(G16+H16+I16)</f>
        <v>-10.985457756348545</v>
      </c>
      <c r="K16" s="70">
        <f t="shared" ref="K16:K35" si="3">ROUND(J16*$C$61*8.76,2)</f>
        <v>-29.08</v>
      </c>
      <c r="L16" s="69">
        <f t="shared" ref="L16:L35" si="4">(D16+E16+F16)</f>
        <v>100.77501427340231</v>
      </c>
      <c r="P16" s="79"/>
      <c r="Q16" s="69"/>
      <c r="R16" s="69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Assumptions'!$E$371:$E$394,'Table 3 PV_.PX.NTN._.PTC.2031'!$B17-2023,1)/INDEX('2025 IRP Assumptions'!$E$371:$E$394,'Table 3 PV_.PX.NTN._.PTC.2031'!$B17-2023-1,1)</f>
        <v>78.587932386487694</v>
      </c>
      <c r="E17" s="69" cm="1">
        <f t="array" ref="E17">$E$9*INDEX('2025 IRP Assumptions'!$E$371:$E$394,'Table 3 PV_.PX.NTN._.PTC.2031'!$B17-2023,1)</f>
        <v>24.383977170120001</v>
      </c>
      <c r="F17" s="237"/>
      <c r="G17" s="70">
        <f t="shared" si="1"/>
        <v>38.904567254001257</v>
      </c>
      <c r="H17" s="69"/>
      <c r="I17" s="69">
        <f t="shared" ref="I17:I25" si="5">-I65</f>
        <v>-50.39</v>
      </c>
      <c r="J17" s="70">
        <f t="shared" si="2"/>
        <v>-11.485432745998743</v>
      </c>
      <c r="K17" s="70">
        <f t="shared" si="3"/>
        <v>-30.4</v>
      </c>
      <c r="L17" s="69">
        <f t="shared" si="4"/>
        <v>102.9719095566077</v>
      </c>
      <c r="P17" s="79"/>
      <c r="Q17" s="69"/>
      <c r="R17" s="69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Assumptions'!$E$371:$E$394,'Table 3 PV_.PX.NTN._.PTC.2031'!$B18-2023,1)/INDEX('2025 IRP Assumptions'!$E$371:$E$394,'Table 3 PV_.PX.NTN._.PTC.2031'!$B18-2023-1,1)</f>
        <v>80.301149313452228</v>
      </c>
      <c r="E18" s="69" cm="1">
        <f t="array" ref="E18">$E$9*INDEX('2025 IRP Assumptions'!$E$371:$E$394,'Table 3 PV_.PX.NTN._.PTC.2031'!$B18-2023,1)</f>
        <v>24.915547872719998</v>
      </c>
      <c r="F18" s="237"/>
      <c r="G18" s="70">
        <f t="shared" si="1"/>
        <v>39.752686820603387</v>
      </c>
      <c r="H18" s="69"/>
      <c r="I18" s="69">
        <f t="shared" si="5"/>
        <v>-50.39</v>
      </c>
      <c r="J18" s="70">
        <f t="shared" si="2"/>
        <v>-10.637313179396614</v>
      </c>
      <c r="K18" s="70">
        <f t="shared" si="3"/>
        <v>-28.15</v>
      </c>
      <c r="L18" s="69">
        <f t="shared" si="4"/>
        <v>105.21669718617223</v>
      </c>
      <c r="P18" s="79"/>
      <c r="Q18" s="69"/>
      <c r="R18" s="69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Assumptions'!$E$371:$E$394,'Table 3 PV_.PX.NTN._.PTC.2031'!$B19-2023,1)/INDEX('2025 IRP Assumptions'!$E$371:$E$394,'Table 3 PV_.PX.NTN._.PTC.2031'!$B19-2023-1,1)</f>
        <v>82.051714428350522</v>
      </c>
      <c r="E19" s="69" cm="1">
        <f t="array" ref="E19">$E$9*INDEX('2025 IRP Assumptions'!$E$371:$E$394,'Table 3 PV_.PX.NTN._.PTC.2031'!$B19-2023,1)</f>
        <v>25.458706834919997</v>
      </c>
      <c r="F19" s="237"/>
      <c r="G19" s="70">
        <f t="shared" si="1"/>
        <v>40.619295422928424</v>
      </c>
      <c r="H19" s="69"/>
      <c r="I19" s="69">
        <f t="shared" si="5"/>
        <v>-51.71</v>
      </c>
      <c r="J19" s="70">
        <f t="shared" si="2"/>
        <v>-11.090704577071577</v>
      </c>
      <c r="K19" s="70">
        <f t="shared" si="3"/>
        <v>-29.35</v>
      </c>
      <c r="L19" s="69">
        <f t="shared" si="4"/>
        <v>107.51042126327052</v>
      </c>
      <c r="P19" s="79"/>
      <c r="Q19" s="69"/>
      <c r="R19" s="69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Assumptions'!$E$371:$E$394,'Table 3 PV_.PX.NTN._.PTC.2031'!$B20-2023,1)/INDEX('2025 IRP Assumptions'!$E$371:$E$394,'Table 3 PV_.PX.NTN._.PTC.2031'!$B20-2023-1,1)</f>
        <v>83.840441781870993</v>
      </c>
      <c r="E20" s="69" cm="1">
        <f t="array" ref="E20">$E$9*INDEX('2025 IRP Assumptions'!$E$371:$E$394,'Table 3 PV_.PX.NTN._.PTC.2031'!$B20-2023,1)</f>
        <v>26.013706637399999</v>
      </c>
      <c r="F20" s="237"/>
      <c r="G20" s="70">
        <f t="shared" si="1"/>
        <v>41.504796052743622</v>
      </c>
      <c r="H20" s="69"/>
      <c r="I20" s="69">
        <f t="shared" si="5"/>
        <v>-53.04</v>
      </c>
      <c r="J20" s="70">
        <f t="shared" si="2"/>
        <v>-11.535203947256377</v>
      </c>
      <c r="K20" s="70">
        <f t="shared" si="3"/>
        <v>-30.53</v>
      </c>
      <c r="L20" s="69">
        <f t="shared" si="4"/>
        <v>109.85414841927098</v>
      </c>
      <c r="P20" s="79"/>
      <c r="Q20" s="69"/>
      <c r="R20" s="69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Assumptions'!$E$371:$E$394,'Table 3 PV_.PX.NTN._.PTC.2031'!$B21-2023,1)/INDEX('2025 IRP Assumptions'!$E$371:$E$394,'Table 3 PV_.PX.NTN._.PTC.2031'!$B21-2023-1,1)</f>
        <v>85.668163413310992</v>
      </c>
      <c r="E21" s="69" cm="1">
        <f t="array" ref="E21">$E$9*INDEX('2025 IRP Assumptions'!$E$371:$E$394,'Table 3 PV_.PX.NTN._.PTC.2031'!$B21-2023,1)</f>
        <v>26.580805442279999</v>
      </c>
      <c r="F21" s="237"/>
      <c r="G21" s="70">
        <f t="shared" si="1"/>
        <v>42.409600606988086</v>
      </c>
      <c r="H21" s="69"/>
      <c r="I21" s="69">
        <f t="shared" si="5"/>
        <v>-54.37</v>
      </c>
      <c r="J21" s="70">
        <f t="shared" si="2"/>
        <v>-11.960399393011912</v>
      </c>
      <c r="K21" s="70">
        <f t="shared" si="3"/>
        <v>-31.66</v>
      </c>
      <c r="L21" s="69">
        <f t="shared" si="4"/>
        <v>112.24896885559099</v>
      </c>
      <c r="P21" s="79"/>
      <c r="Q21" s="69"/>
      <c r="R21" s="69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Assumptions'!$E$371:$E$394,'Table 3 PV_.PX.NTN._.PTC.2031'!$B22-2023,1)/INDEX('2025 IRP Assumptions'!$E$371:$E$394,'Table 3 PV_.PX.NTN._.PTC.2031'!$B22-2023-1,1)</f>
        <v>87.535729350576801</v>
      </c>
      <c r="E22" s="69" cm="1">
        <f t="array" ref="E22">$E$9*INDEX('2025 IRP Assumptions'!$E$371:$E$394,'Table 3 PV_.PX.NTN._.PTC.2031'!$B22-2023,1)</f>
        <v>27.160266993119997</v>
      </c>
      <c r="F22" s="237"/>
      <c r="G22" s="70">
        <f t="shared" si="1"/>
        <v>43.334129887772832</v>
      </c>
      <c r="H22" s="69"/>
      <c r="I22" s="69">
        <f t="shared" si="5"/>
        <v>-55.69</v>
      </c>
      <c r="J22" s="70">
        <f t="shared" si="2"/>
        <v>-12.355870112227166</v>
      </c>
      <c r="K22" s="70">
        <f t="shared" si="3"/>
        <v>-32.700000000000003</v>
      </c>
      <c r="L22" s="69">
        <f t="shared" si="4"/>
        <v>114.69599634369681</v>
      </c>
      <c r="P22" s="79"/>
      <c r="Q22" s="69"/>
      <c r="R22" s="69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Assumptions'!$E$371:$E$394,'Table 3 PV_.PX.NTN._.PTC.2031'!$B23-2023,1)/INDEX('2025 IRP Assumptions'!$E$371:$E$394,'Table 3 PV_.PX.NTN._.PTC.2031'!$B23-2023-1,1)</f>
        <v>89.44400827152954</v>
      </c>
      <c r="E23" s="69" cm="1">
        <f t="array" ref="E23">$E$9*INDEX('2025 IRP Assumptions'!$E$371:$E$394,'Table 3 PV_.PX.NTN._.PTC.2031'!$B23-2023,1)</f>
        <v>27.75236082012</v>
      </c>
      <c r="F23" s="237"/>
      <c r="G23" s="70">
        <f t="shared" si="1"/>
        <v>44.278813929776767</v>
      </c>
      <c r="H23" s="69"/>
      <c r="I23" s="69">
        <f t="shared" si="5"/>
        <v>-55.69</v>
      </c>
      <c r="J23" s="70">
        <f t="shared" si="2"/>
        <v>-11.411186070223231</v>
      </c>
      <c r="K23" s="70">
        <f t="shared" si="3"/>
        <v>-30.2</v>
      </c>
      <c r="L23" s="69">
        <f t="shared" si="4"/>
        <v>117.19636909164954</v>
      </c>
      <c r="P23" s="79"/>
      <c r="Q23" s="69"/>
      <c r="R23" s="69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Assumptions'!$E$371:$E$394,'Table 3 PV_.PX.NTN._.PTC.2031'!$B24-2023,1)/INDEX('2025 IRP Assumptions'!$E$371:$E$394,'Table 3 PV_.PX.NTN._.PTC.2031'!$B24-2023-1,1)</f>
        <v>91.393887636254348</v>
      </c>
      <c r="E24" s="69" cm="1">
        <f t="array" ref="E24">$E$9*INDEX('2025 IRP Assumptions'!$E$371:$E$394,'Table 3 PV_.PX.NTN._.PTC.2031'!$B24-2023,1)</f>
        <v>28.35736228116</v>
      </c>
      <c r="F24" s="237"/>
      <c r="G24" s="70">
        <f t="shared" si="1"/>
        <v>45.244092065725901</v>
      </c>
      <c r="H24" s="69"/>
      <c r="I24" s="69">
        <f t="shared" si="5"/>
        <v>-57.02</v>
      </c>
      <c r="J24" s="70">
        <f t="shared" si="2"/>
        <v>-11.775907934274102</v>
      </c>
      <c r="K24" s="70">
        <f t="shared" si="3"/>
        <v>-31.17</v>
      </c>
      <c r="L24" s="69">
        <f t="shared" si="4"/>
        <v>119.75124991741436</v>
      </c>
      <c r="P24" s="79"/>
      <c r="Q24" s="69"/>
      <c r="R24" s="69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Assumptions'!$E$371:$E$394,'Table 3 PV_.PX.NTN._.PTC.2031'!$B25-2023,1)/INDEX('2025 IRP Assumptions'!$E$371:$E$394,'Table 3 PV_.PX.NTN._.PTC.2031'!$B25-2023-1,1)</f>
        <v>93.386274414540893</v>
      </c>
      <c r="E25" s="69" cm="1">
        <f t="array" ref="E25">$E$9*INDEX('2025 IRP Assumptions'!$E$371:$E$394,'Table 3 PV_.PX.NTN._.PTC.2031'!$B25-2023,1)</f>
        <v>28.975552787519998</v>
      </c>
      <c r="F25" s="237"/>
      <c r="G25" s="70">
        <f t="shared" si="1"/>
        <v>46.230413286529</v>
      </c>
      <c r="H25" s="69"/>
      <c r="I25" s="69">
        <f t="shared" si="5"/>
        <v>-58.35</v>
      </c>
      <c r="J25" s="70">
        <f t="shared" si="2"/>
        <v>-12.119586713471001</v>
      </c>
      <c r="K25" s="70">
        <f t="shared" si="3"/>
        <v>-32.08</v>
      </c>
      <c r="L25" s="69">
        <f t="shared" si="4"/>
        <v>122.36182720206089</v>
      </c>
      <c r="P25" s="79"/>
      <c r="Q25" s="69"/>
      <c r="R25" s="69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Assumptions'!$E$371:$E$394,'Table 3 PV_.PX.NTN._.PTC.2031'!$B26-2023,1)/INDEX('2025 IRP Assumptions'!$E$371:$E$394,'Table 3 PV_.PX.NTN._.PTC.2031'!$B26-2023-1,1)</f>
        <v>95.422095152017988</v>
      </c>
      <c r="E26" s="69" cm="1">
        <f t="array" ref="E26">$E$9*INDEX('2025 IRP Assumptions'!$E$371:$E$394,'Table 3 PV_.PX.NTN._.PTC.2031'!$B26-2023,1)</f>
        <v>29.607219824399998</v>
      </c>
      <c r="F26" s="237"/>
      <c r="G26" s="70">
        <f t="shared" si="1"/>
        <v>47.238236274017169</v>
      </c>
      <c r="H26" s="69"/>
      <c r="I26" s="69"/>
      <c r="J26" s="70">
        <f t="shared" si="2"/>
        <v>47.238236274017169</v>
      </c>
      <c r="K26" s="70">
        <f t="shared" si="3"/>
        <v>125.03</v>
      </c>
      <c r="L26" s="69">
        <f t="shared" si="4"/>
        <v>125.02931497641799</v>
      </c>
      <c r="P26" s="79"/>
      <c r="Q26" s="69"/>
      <c r="R26" s="69"/>
    </row>
    <row r="27" spans="2:27">
      <c r="B27" s="68">
        <f t="shared" si="0"/>
        <v>2042</v>
      </c>
      <c r="C27" s="71"/>
      <c r="D27" s="69" cm="1">
        <f t="array" ref="D27">D26*INDEX('2025 IRP Assumptions'!$E$371:$E$394,'Table 3 PV_.PX.NTN._.PTC.2031'!$B27-2023,1)/INDEX('2025 IRP Assumptions'!$E$371:$E$394,'Table 3 PV_.PX.NTN._.PTC.2031'!$B27-2023-1,1)</f>
        <v>97.502296829903244</v>
      </c>
      <c r="E27" s="69" cm="1">
        <f t="array" ref="E27">$E$9*INDEX('2025 IRP Assumptions'!$E$371:$E$394,'Table 3 PV_.PX.NTN._.PTC.2031'!$B27-2023,1)</f>
        <v>30.252657217679999</v>
      </c>
      <c r="F27" s="237"/>
      <c r="G27" s="70">
        <f t="shared" si="1"/>
        <v>48.268029826558674</v>
      </c>
      <c r="H27" s="69"/>
      <c r="I27" s="69"/>
      <c r="J27" s="70">
        <f t="shared" si="2"/>
        <v>48.268029826558674</v>
      </c>
      <c r="K27" s="70">
        <f t="shared" si="3"/>
        <v>127.75</v>
      </c>
      <c r="L27" s="69">
        <f t="shared" si="4"/>
        <v>127.75495404758324</v>
      </c>
      <c r="P27" s="79"/>
      <c r="Q27" s="69"/>
      <c r="R27" s="69"/>
    </row>
    <row r="28" spans="2:27">
      <c r="B28" s="68">
        <f t="shared" si="0"/>
        <v>2043</v>
      </c>
      <c r="C28" s="71"/>
      <c r="D28" s="69" cm="1">
        <f t="array" ref="D28">D27*INDEX('2025 IRP Assumptions'!$E$371:$E$394,'Table 3 PV_.PX.NTN._.PTC.2031'!$B28-2023,1)/INDEX('2025 IRP Assumptions'!$E$371:$E$394,'Table 3 PV_.PX.NTN._.PTC.2031'!$B28-2023-1,1)</f>
        <v>99.627846931137697</v>
      </c>
      <c r="E28" s="69" cm="1">
        <f t="array" ref="E28">$E$9*INDEX('2025 IRP Assumptions'!$E$371:$E$394,'Table 3 PV_.PX.NTN._.PTC.2031'!$B28-2023,1)</f>
        <v>30.91216515444</v>
      </c>
      <c r="F28" s="237"/>
      <c r="G28" s="70">
        <f t="shared" si="1"/>
        <v>49.320272891798588</v>
      </c>
      <c r="H28" s="69"/>
      <c r="I28" s="69"/>
      <c r="J28" s="70">
        <f t="shared" si="2"/>
        <v>49.320272891798588</v>
      </c>
      <c r="K28" s="70">
        <f t="shared" si="3"/>
        <v>130.54</v>
      </c>
      <c r="L28" s="69">
        <f t="shared" si="4"/>
        <v>130.5400120855777</v>
      </c>
      <c r="P28" s="79"/>
      <c r="Q28" s="69"/>
      <c r="R28" s="69"/>
    </row>
    <row r="29" spans="2:27">
      <c r="B29" s="68">
        <f t="shared" si="0"/>
        <v>2044</v>
      </c>
      <c r="C29" s="71"/>
      <c r="D29" s="69" cm="1">
        <f t="array" ref="D29">D28*INDEX('2025 IRP Assumptions'!$E$371:$E$394,'Table 3 PV_.PX.NTN._.PTC.2031'!$B29-2023,1)/INDEX('2025 IRP Assumptions'!$E$371:$E$394,'Table 3 PV_.PX.NTN._.PTC.2031'!$B29-2023-1,1)</f>
        <v>101.79973396946248</v>
      </c>
      <c r="E29" s="69" cm="1">
        <f t="array" ref="E29">$E$9*INDEX('2025 IRP Assumptions'!$E$371:$E$394,'Table 3 PV_.PX.NTN._.PTC.2031'!$B29-2023,1)</f>
        <v>31.58605034712</v>
      </c>
      <c r="F29" s="237"/>
      <c r="G29" s="70">
        <f t="shared" si="1"/>
        <v>50.395454828575545</v>
      </c>
      <c r="H29" s="69"/>
      <c r="I29" s="69"/>
      <c r="J29" s="70">
        <f t="shared" si="2"/>
        <v>50.395454828575545</v>
      </c>
      <c r="K29" s="70">
        <f t="shared" si="3"/>
        <v>133.38999999999999</v>
      </c>
      <c r="L29" s="69">
        <f t="shared" si="4"/>
        <v>133.38578431658249</v>
      </c>
      <c r="P29" s="79"/>
      <c r="Q29" s="69"/>
      <c r="R29" s="69"/>
    </row>
    <row r="30" spans="2:27">
      <c r="B30" s="68">
        <f t="shared" si="0"/>
        <v>2045</v>
      </c>
      <c r="C30" s="71"/>
      <c r="D30" s="69" cm="1">
        <f t="array" ref="D30">D29*INDEX('2025 IRP Assumptions'!$E$371:$E$394,'Table 3 PV_.PX.NTN._.PTC.2031'!$B30-2023,1)/INDEX('2025 IRP Assumptions'!$E$371:$E$394,'Table 3 PV_.PX.NTN._.PTC.2031'!$B30-2023-1,1)</f>
        <v>104.01896821689942</v>
      </c>
      <c r="E30" s="69" cm="1">
        <f t="array" ref="E30">$E$9*INDEX('2025 IRP Assumptions'!$E$371:$E$394,'Table 3 PV_.PX.NTN._.PTC.2031'!$B30-2023,1)</f>
        <v>32.274626259240002</v>
      </c>
      <c r="F30" s="237"/>
      <c r="G30" s="70">
        <f t="shared" si="1"/>
        <v>51.494075767057417</v>
      </c>
      <c r="H30" s="69"/>
      <c r="I30" s="69"/>
      <c r="J30" s="70">
        <f t="shared" si="2"/>
        <v>51.494075767057417</v>
      </c>
      <c r="K30" s="70">
        <f t="shared" si="3"/>
        <v>136.29</v>
      </c>
      <c r="L30" s="69">
        <f t="shared" si="4"/>
        <v>136.29359447613942</v>
      </c>
      <c r="P30" s="79"/>
      <c r="Q30" s="69"/>
      <c r="R30" s="69"/>
    </row>
    <row r="31" spans="2:27">
      <c r="B31" s="68">
        <f t="shared" si="0"/>
        <v>2046</v>
      </c>
      <c r="C31" s="71"/>
      <c r="D31" s="69" cm="1">
        <f t="array" ref="D31">D30*INDEX('2025 IRP Assumptions'!$E$371:$E$394,'Table 3 PV_.PX.NTN._.PTC.2031'!$B31-2023,1)/INDEX('2025 IRP Assumptions'!$E$371:$E$394,'Table 3 PV_.PX.NTN._.PTC.2031'!$B31-2023-1,1)</f>
        <v>106.28658170375095</v>
      </c>
      <c r="E31" s="69" cm="1">
        <f t="array" ref="E31">$E$9*INDEX('2025 IRP Assumptions'!$E$371:$E$394,'Table 3 PV_.PX.NTN._.PTC.2031'!$B31-2023,1)</f>
        <v>32.978213105400002</v>
      </c>
      <c r="F31" s="237"/>
      <c r="G31" s="70">
        <f t="shared" si="1"/>
        <v>52.616646608741299</v>
      </c>
      <c r="H31" s="69"/>
      <c r="I31" s="69"/>
      <c r="J31" s="70">
        <f t="shared" si="2"/>
        <v>52.616646608741299</v>
      </c>
      <c r="K31" s="70">
        <f t="shared" si="3"/>
        <v>139.26</v>
      </c>
      <c r="L31" s="69">
        <f t="shared" si="4"/>
        <v>139.26479480915094</v>
      </c>
      <c r="P31" s="79"/>
      <c r="Q31" s="69"/>
      <c r="R31" s="69"/>
    </row>
    <row r="32" spans="2:27">
      <c r="B32" s="68">
        <f t="shared" si="0"/>
        <v>2047</v>
      </c>
      <c r="C32" s="71"/>
      <c r="D32" s="69" cm="1">
        <f t="array" ref="D32">D31*INDEX('2025 IRP Assumptions'!$E$371:$E$394,'Table 3 PV_.PX.NTN._.PTC.2031'!$B32-2023,1)/INDEX('2025 IRP Assumptions'!$E$371:$E$394,'Table 3 PV_.PX.NTN._.PTC.2031'!$B32-2023-1,1)</f>
        <v>108.6036291444845</v>
      </c>
      <c r="E32" s="69" cm="1">
        <f t="array" ref="E32">$E$9*INDEX('2025 IRP Assumptions'!$E$371:$E$394,'Table 3 PV_.PX.NTN._.PTC.2031'!$B32-2023,1)</f>
        <v>33.69713813856</v>
      </c>
      <c r="F32" s="237"/>
      <c r="G32" s="70">
        <f t="shared" si="1"/>
        <v>53.763689484807976</v>
      </c>
      <c r="H32" s="69"/>
      <c r="I32" s="69"/>
      <c r="J32" s="70">
        <f t="shared" si="2"/>
        <v>53.763689484807976</v>
      </c>
      <c r="K32" s="70">
        <f t="shared" si="3"/>
        <v>142.30000000000001</v>
      </c>
      <c r="L32" s="69">
        <f t="shared" si="4"/>
        <v>142.30076728304451</v>
      </c>
      <c r="P32" s="79"/>
      <c r="Q32" s="69"/>
      <c r="R32" s="69"/>
    </row>
    <row r="33" spans="2:18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7"/>
      <c r="G33" s="70">
        <f t="shared" si="1"/>
        <v>54.935737895136803</v>
      </c>
      <c r="H33" s="69"/>
      <c r="I33" s="321"/>
      <c r="J33" s="70">
        <f t="shared" si="2"/>
        <v>54.935737895136803</v>
      </c>
      <c r="K33" s="70">
        <f t="shared" si="3"/>
        <v>145.4</v>
      </c>
      <c r="L33" s="69">
        <f t="shared" si="4"/>
        <v>145.4029239557147</v>
      </c>
      <c r="P33" s="79"/>
      <c r="Q33" s="69"/>
      <c r="R33" s="69"/>
    </row>
    <row r="34" spans="2:18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7"/>
      <c r="G34" s="70">
        <f t="shared" si="1"/>
        <v>56.13333696036522</v>
      </c>
      <c r="H34" s="69"/>
      <c r="I34" s="321"/>
      <c r="J34" s="70">
        <f t="shared" si="2"/>
        <v>56.13333696036522</v>
      </c>
      <c r="K34" s="70">
        <f t="shared" si="3"/>
        <v>148.57</v>
      </c>
      <c r="L34" s="69">
        <f t="shared" si="4"/>
        <v>148.57270764266974</v>
      </c>
      <c r="P34" s="79"/>
      <c r="Q34" s="69"/>
      <c r="R34" s="69"/>
    </row>
    <row r="35" spans="2:18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7"/>
      <c r="G35" s="70">
        <f t="shared" si="1"/>
        <v>57.357043684760306</v>
      </c>
      <c r="H35" s="69"/>
      <c r="I35" s="321"/>
      <c r="J35" s="70">
        <f t="shared" si="2"/>
        <v>57.357043684760306</v>
      </c>
      <c r="K35" s="70">
        <f t="shared" si="3"/>
        <v>151.81</v>
      </c>
      <c r="L35" s="69">
        <f t="shared" si="4"/>
        <v>151.81159261279529</v>
      </c>
      <c r="P35" s="79"/>
      <c r="Q35" s="69"/>
      <c r="R35" s="69"/>
    </row>
    <row r="36" spans="2:18" ht="15" hidden="1">
      <c r="B36" s="68"/>
      <c r="C36" s="71"/>
      <c r="D36" s="232"/>
      <c r="E36" s="232"/>
      <c r="F36" s="237"/>
      <c r="G36" s="70"/>
      <c r="H36" s="69"/>
      <c r="I36" s="321"/>
      <c r="J36" s="70"/>
      <c r="K36" s="70"/>
      <c r="L36" s="69"/>
      <c r="P36" s="79"/>
      <c r="Q36" s="69"/>
      <c r="R36" s="69"/>
    </row>
    <row r="37" spans="2:18" ht="15" hidden="1">
      <c r="B37" s="68"/>
      <c r="C37" s="71"/>
      <c r="D37" s="232"/>
      <c r="E37" s="232"/>
      <c r="F37" s="237"/>
      <c r="G37" s="70"/>
      <c r="H37" s="69"/>
      <c r="I37" s="321"/>
      <c r="J37" s="70"/>
      <c r="K37" s="70"/>
      <c r="L37" s="69"/>
      <c r="P37" s="79"/>
      <c r="Q37" s="69"/>
      <c r="R37" s="69"/>
    </row>
    <row r="38" spans="2:18" ht="15" hidden="1">
      <c r="B38" s="68"/>
      <c r="C38" s="71"/>
      <c r="D38" s="232"/>
      <c r="E38" s="232"/>
      <c r="F38" s="237"/>
      <c r="G38" s="70"/>
      <c r="H38" s="69"/>
      <c r="I38" s="321"/>
      <c r="J38" s="70"/>
      <c r="K38" s="70"/>
      <c r="L38" s="69"/>
      <c r="P38" s="79"/>
      <c r="Q38" s="69"/>
      <c r="R38" s="69"/>
    </row>
    <row r="39" spans="2:18" ht="15" hidden="1">
      <c r="B39" s="68"/>
      <c r="C39" s="71"/>
      <c r="D39" s="232"/>
      <c r="E39" s="232"/>
      <c r="F39" s="237"/>
      <c r="G39" s="70"/>
      <c r="H39" s="69"/>
      <c r="I39" s="321"/>
      <c r="J39" s="70"/>
      <c r="K39" s="70"/>
      <c r="L39" s="69"/>
      <c r="P39" s="79"/>
      <c r="Q39" s="69"/>
      <c r="R39" s="69"/>
    </row>
    <row r="40" spans="2:18" ht="15" hidden="1">
      <c r="B40" s="68"/>
      <c r="C40" s="71"/>
      <c r="D40" s="232"/>
      <c r="E40" s="232"/>
      <c r="F40" s="237"/>
      <c r="G40" s="70"/>
      <c r="H40" s="69"/>
      <c r="I40" s="321"/>
      <c r="J40" s="70"/>
      <c r="K40" s="70"/>
      <c r="L40" s="69"/>
      <c r="P40" s="79"/>
      <c r="Q40" s="69"/>
      <c r="R40" s="69"/>
    </row>
    <row r="41" spans="2:18" ht="15" hidden="1">
      <c r="B41" s="68"/>
      <c r="C41" s="71"/>
      <c r="D41" s="232"/>
      <c r="E41" s="232"/>
      <c r="F41" s="237"/>
      <c r="G41" s="70"/>
      <c r="H41" s="69"/>
      <c r="I41" s="321"/>
      <c r="J41" s="70"/>
      <c r="K41" s="70"/>
      <c r="L41" s="69"/>
      <c r="P41" s="79"/>
      <c r="Q41" s="69"/>
      <c r="R41" s="69"/>
    </row>
    <row r="42" spans="2:18" ht="15" hidden="1">
      <c r="B42" s="68"/>
      <c r="C42" s="71"/>
      <c r="D42" s="232"/>
      <c r="E42" s="232"/>
      <c r="F42" s="237"/>
      <c r="G42" s="70"/>
      <c r="H42" s="69"/>
      <c r="I42" s="321"/>
      <c r="J42" s="70"/>
      <c r="K42" s="70"/>
      <c r="L42" s="69"/>
      <c r="P42" s="79"/>
      <c r="Q42" s="69"/>
      <c r="R42" s="69"/>
    </row>
    <row r="43" spans="2:18" ht="15" hidden="1">
      <c r="B43" s="68"/>
      <c r="C43" s="71"/>
      <c r="D43" s="232"/>
      <c r="E43" s="232"/>
      <c r="F43" s="237"/>
      <c r="G43" s="70"/>
      <c r="H43" s="69"/>
      <c r="I43" s="321"/>
      <c r="J43" s="70"/>
      <c r="K43" s="70"/>
      <c r="L43" s="69"/>
      <c r="P43" s="79"/>
      <c r="Q43" s="69"/>
      <c r="R43" s="69"/>
    </row>
    <row r="44" spans="2:18" ht="15" hidden="1">
      <c r="B44" s="68"/>
      <c r="C44" s="71"/>
      <c r="D44" s="232"/>
      <c r="E44" s="232"/>
      <c r="F44" s="237"/>
      <c r="G44" s="70"/>
      <c r="H44" s="69"/>
      <c r="I44" s="321"/>
      <c r="J44" s="70"/>
      <c r="K44" s="70"/>
      <c r="L44" s="69"/>
      <c r="P44" s="79"/>
      <c r="Q44" s="69"/>
      <c r="R44" s="69"/>
    </row>
    <row r="45" spans="2:18" ht="15" hidden="1">
      <c r="B45" s="68"/>
      <c r="C45" s="71"/>
      <c r="D45" s="232"/>
      <c r="E45" s="232"/>
      <c r="F45" s="237"/>
      <c r="G45" s="70"/>
      <c r="H45" s="69"/>
      <c r="I45" s="321"/>
      <c r="J45" s="70"/>
      <c r="K45" s="70"/>
      <c r="L45" s="69"/>
      <c r="P45" s="79"/>
      <c r="Q45" s="69"/>
      <c r="R45" s="69"/>
    </row>
    <row r="46" spans="2:18" ht="15" hidden="1">
      <c r="B46" s="68"/>
      <c r="C46" s="71"/>
      <c r="D46" s="232"/>
      <c r="E46" s="232"/>
      <c r="F46" s="237"/>
      <c r="G46" s="70"/>
      <c r="H46" s="69"/>
      <c r="I46" s="321"/>
      <c r="J46" s="70"/>
      <c r="K46" s="70"/>
      <c r="L46" s="69"/>
      <c r="P46" s="79"/>
      <c r="Q46" s="69"/>
      <c r="R46" s="69"/>
    </row>
    <row r="47" spans="2:18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8">
      <c r="B48" s="68" t="s">
        <v>303</v>
      </c>
      <c r="C48" s="71"/>
      <c r="D48" s="69"/>
      <c r="E48" s="69"/>
      <c r="F48" s="69">
        <f>NPV(Discount_Rate,F16:F40)</f>
        <v>0</v>
      </c>
      <c r="G48" s="70"/>
      <c r="H48" s="69"/>
      <c r="I48" s="70"/>
      <c r="J48" s="70">
        <f>-PMT(Discount_Rate,COUNT(J$16:J$40),NPV(Discount_Rate,J$16:J$40))</f>
        <v>10.605054704525907</v>
      </c>
      <c r="K48" s="70">
        <f>-PMT(Discount_Rate,COUNT(K$16:K$40),NPV(Discount_Rate,K$16:K$40))</f>
        <v>28.069059149361877</v>
      </c>
      <c r="L48" s="70">
        <f>-PMT(Discount_Rate,COUNT(L$16:L$40),NPV(Discount_Rate,L$16:L$40))</f>
        <v>119.31866728070321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0.06861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30.2%)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250</v>
      </c>
    </row>
    <row r="58" spans="2:20">
      <c r="B58"/>
      <c r="C58" s="153"/>
      <c r="P58" s="143"/>
      <c r="T58" s="156"/>
    </row>
    <row r="59" spans="2:20">
      <c r="B59"/>
      <c r="C59" s="77"/>
      <c r="Q59" s="61" t="s">
        <v>187</v>
      </c>
      <c r="R59" s="143">
        <v>100</v>
      </c>
    </row>
    <row r="60" spans="2:20">
      <c r="C60" s="154">
        <v>6.8610000000000004E-2</v>
      </c>
      <c r="D60" s="61" t="s">
        <v>195</v>
      </c>
      <c r="E60" s="150"/>
      <c r="J60" s="231"/>
      <c r="L60" s="145"/>
      <c r="M60" s="81"/>
      <c r="N60" s="81"/>
      <c r="P60" s="82"/>
    </row>
    <row r="61" spans="2:20">
      <c r="C61" s="155">
        <v>0.30214406753877532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C63" s="155"/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129.8511264722423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7">I65*(8.76*$C$61)</f>
        <v>133.37134657432307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8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7"/>
        <v>133.37134657432307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8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7"/>
        <v>136.86509885608743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8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7"/>
        <v>140.3853189581682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8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7"/>
        <v>143.90553906024894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8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7"/>
        <v>147.3992913420133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8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7"/>
        <v>147.3992913420133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8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7"/>
        <v>150.9195114440941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8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7"/>
        <v>154.43973154617484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25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65.738090441674046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76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78FAB-9259-475F-BB5E-F76CD6BD7A13}">
  <sheetPr>
    <tabColor rgb="FFFFFF00"/>
    <pageSetUpPr fitToPage="1"/>
  </sheetPr>
  <dimension ref="B1:AC89"/>
  <sheetViews>
    <sheetView topLeftCell="A34" zoomScaleNormal="100" workbookViewId="0">
      <selection activeCell="G65" sqref="G65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3.33203125" style="61" customWidth="1"/>
    <col min="6" max="6" width="18.83203125" style="61" customWidth="1"/>
    <col min="7" max="7" width="23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PV_.PX.BDG._.PTC.Utility_Scale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30%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  <c r="Q4" s="236"/>
      <c r="R4" s="236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236"/>
      <c r="R5" s="236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U7" s="79"/>
    </row>
    <row r="8" spans="2:29" ht="21.75" customHeight="1">
      <c r="X8" s="72"/>
    </row>
    <row r="9" spans="2:29">
      <c r="B9" s="68">
        <v>2024</v>
      </c>
      <c r="C9" s="157">
        <f>INDEX('2025 IRP Assumptions'!$E$2:$E$58,MATCH($T$57,'2025 IRP Assumptions'!$C$2:$C$58,0),1)</f>
        <v>1216.55</v>
      </c>
      <c r="D9" s="69"/>
      <c r="E9" s="205">
        <f>INDEX('2025 IRP Assumptions'!$E$62:$E$118,MATCH($T$57,'2025 IRP Assumptions'!$C$62:$C$118,0),1)</f>
        <v>20.52</v>
      </c>
      <c r="F9" s="69"/>
      <c r="G9" s="70"/>
      <c r="H9" s="69"/>
      <c r="I9" s="69"/>
      <c r="J9" s="70"/>
      <c r="K9" s="70"/>
      <c r="L9" s="69"/>
      <c r="T9" s="71"/>
      <c r="X9" s="158"/>
    </row>
    <row r="10" spans="2:29">
      <c r="B10" s="68">
        <f t="shared" ref="B10:B46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Assumptions'!$E$371:$E$394,'PV_.PX.BDG._.PTC.2031'!$B10-2023,1)</f>
        <v>20.967336</v>
      </c>
      <c r="F10" s="69"/>
      <c r="G10" s="70"/>
      <c r="H10" s="69"/>
      <c r="I10" s="69"/>
      <c r="J10" s="70"/>
      <c r="K10" s="70"/>
      <c r="L10" s="69"/>
      <c r="Q10" s="69"/>
      <c r="R10" s="69"/>
      <c r="U10" s="156"/>
      <c r="X10" s="158"/>
    </row>
    <row r="11" spans="2:29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Assumptions'!$E$371:$E$394,'PV_.PX.BDG._.PTC.2031'!$B11-2023,1)</f>
        <v>21.424423924799999</v>
      </c>
      <c r="F11" s="69"/>
      <c r="G11" s="70"/>
      <c r="H11" s="69"/>
      <c r="I11" s="69"/>
      <c r="J11" s="70"/>
      <c r="K11" s="70"/>
      <c r="L11" s="69"/>
      <c r="Q11" s="69"/>
      <c r="R11" s="69"/>
      <c r="X11" s="158"/>
      <c r="AC11" s="144"/>
    </row>
    <row r="12" spans="2:29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Assumptions'!$E$371:$E$394,'PV_.PX.BDG._.PTC.2031'!$B12-2023,1)</f>
        <v>21.891476361600002</v>
      </c>
      <c r="F12" s="69"/>
      <c r="G12" s="70"/>
      <c r="H12" s="69"/>
      <c r="I12" s="69"/>
      <c r="J12" s="70"/>
      <c r="K12" s="70"/>
      <c r="L12" s="69"/>
      <c r="P12" s="79"/>
      <c r="Q12" s="69"/>
      <c r="R12" s="69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Assumptions'!$E$371:$E$394,'PV_.PX.BDG._.PTC.2031'!$B13-2023,1)</f>
        <v>22.36871055564</v>
      </c>
      <c r="F13" s="237"/>
      <c r="G13" s="70"/>
      <c r="H13" s="69"/>
      <c r="I13" s="69"/>
      <c r="J13" s="70"/>
      <c r="K13" s="70"/>
      <c r="L13" s="69"/>
      <c r="P13" s="79"/>
      <c r="Q13" s="69"/>
      <c r="R13" s="69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Assumptions'!$E$371:$E$394,'PV_.PX.BDG._.PTC.2031'!$B14-2023,1)</f>
        <v>22.856348451240002</v>
      </c>
      <c r="F14" s="237"/>
      <c r="G14" s="70"/>
      <c r="H14" s="69"/>
      <c r="I14" s="69"/>
      <c r="J14" s="70"/>
      <c r="K14" s="70"/>
      <c r="L14" s="69"/>
      <c r="P14" s="79"/>
      <c r="Q14" s="69"/>
      <c r="R14" s="69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Assumptions'!$E$371:$E$394,'PV_.PX.BDG._.PTC.2031'!$B15-2023,1)</f>
        <v>23.354616835439998</v>
      </c>
      <c r="F15" s="237"/>
      <c r="G15" s="70"/>
      <c r="H15" s="69"/>
      <c r="I15" s="69"/>
      <c r="J15" s="70"/>
      <c r="K15" s="70"/>
      <c r="L15" s="69"/>
      <c r="P15" s="79"/>
      <c r="Q15" s="69"/>
      <c r="R15" s="69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Assumptions'!$E$371:$E$394,'PV_.PX.BDG._.PTC.2031'!$B16-2023,1)</f>
        <v>23.863747481640001</v>
      </c>
      <c r="F16" s="237"/>
      <c r="G16" s="70">
        <f t="shared" ref="G16:G46" si="1">(D16+E16+F16)/(8.76*$C$61)</f>
        <v>38.406509695055568</v>
      </c>
      <c r="H16" s="69"/>
      <c r="I16" s="69">
        <f>-I64</f>
        <v>-49.06</v>
      </c>
      <c r="J16" s="70">
        <f>(G16+H16+I16)</f>
        <v>-10.653490304944434</v>
      </c>
      <c r="K16" s="70">
        <f t="shared" ref="K16:K46" si="2">ROUND(J16*$C$61*8.76,2)</f>
        <v>-27.95</v>
      </c>
      <c r="L16" s="69">
        <f t="shared" ref="L16:L46" si="3">(D16+E16+F16)</f>
        <v>100.77501427340231</v>
      </c>
      <c r="P16" s="79"/>
      <c r="Q16" s="69"/>
      <c r="R16" s="69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Assumptions'!$E$371:$E$394,'PV_.PX.BDG._.PTC.2031'!$B17-2023,1)/INDEX('2025 IRP Assumptions'!$E$371:$E$394,'PV_.PX.BDG._.PTC.2031'!$B17-2023-1,1)</f>
        <v>78.587932386487694</v>
      </c>
      <c r="E17" s="69" cm="1">
        <f t="array" ref="E17">$E$9*INDEX('2025 IRP Assumptions'!$E$371:$E$394,'PV_.PX.BDG._.PTC.2031'!$B17-2023,1)</f>
        <v>24.383977170120001</v>
      </c>
      <c r="F17" s="237"/>
      <c r="G17" s="70">
        <f t="shared" si="1"/>
        <v>39.243771595753891</v>
      </c>
      <c r="H17" s="69"/>
      <c r="I17" s="69">
        <f t="shared" ref="I17:I25" si="4">-I65</f>
        <v>-50.39</v>
      </c>
      <c r="J17" s="70">
        <f t="shared" ref="J17:J35" si="5">(G17+H17+I17)</f>
        <v>-11.146228404246109</v>
      </c>
      <c r="K17" s="70">
        <f t="shared" si="2"/>
        <v>-29.25</v>
      </c>
      <c r="L17" s="69">
        <f t="shared" si="3"/>
        <v>102.9719095566077</v>
      </c>
      <c r="P17" s="79"/>
      <c r="Q17" s="69"/>
      <c r="R17" s="69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Assumptions'!$E$371:$E$394,'PV_.PX.BDG._.PTC.2031'!$B18-2023,1)/INDEX('2025 IRP Assumptions'!$E$371:$E$394,'PV_.PX.BDG._.PTC.2031'!$B18-2023-1,1)</f>
        <v>80.301149313452228</v>
      </c>
      <c r="E18" s="69" cm="1">
        <f t="array" ref="E18">$E$9*INDEX('2025 IRP Assumptions'!$E$371:$E$394,'PV_.PX.BDG._.PTC.2031'!$B18-2023,1)</f>
        <v>24.915547872719998</v>
      </c>
      <c r="F18" s="237"/>
      <c r="G18" s="70">
        <f t="shared" si="1"/>
        <v>40.099285817010276</v>
      </c>
      <c r="H18" s="69"/>
      <c r="I18" s="69">
        <f t="shared" si="4"/>
        <v>-50.39</v>
      </c>
      <c r="J18" s="70">
        <f t="shared" si="5"/>
        <v>-10.290714182989724</v>
      </c>
      <c r="K18" s="70">
        <f t="shared" si="2"/>
        <v>-27</v>
      </c>
      <c r="L18" s="69">
        <f t="shared" si="3"/>
        <v>105.21669718617223</v>
      </c>
      <c r="P18" s="79"/>
      <c r="Q18" s="69"/>
      <c r="R18" s="69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Assumptions'!$E$371:$E$394,'PV_.PX.BDG._.PTC.2031'!$B19-2023,1)/INDEX('2025 IRP Assumptions'!$E$371:$E$394,'PV_.PX.BDG._.PTC.2031'!$B19-2023-1,1)</f>
        <v>82.051714428350522</v>
      </c>
      <c r="E19" s="69" cm="1">
        <f t="array" ref="E19">$E$9*INDEX('2025 IRP Assumptions'!$E$371:$E$394,'PV_.PX.BDG._.PTC.2031'!$B19-2023,1)</f>
        <v>25.458706834919997</v>
      </c>
      <c r="F19" s="237"/>
      <c r="G19" s="70">
        <f t="shared" si="1"/>
        <v>40.973450277715379</v>
      </c>
      <c r="H19" s="69"/>
      <c r="I19" s="69">
        <f t="shared" si="4"/>
        <v>-51.71</v>
      </c>
      <c r="J19" s="70">
        <f t="shared" si="5"/>
        <v>-10.736549722284622</v>
      </c>
      <c r="K19" s="70">
        <f t="shared" si="2"/>
        <v>-28.17</v>
      </c>
      <c r="L19" s="69">
        <f t="shared" si="3"/>
        <v>107.51042126327052</v>
      </c>
      <c r="P19" s="79"/>
      <c r="Q19" s="69"/>
      <c r="R19" s="69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Assumptions'!$E$371:$E$394,'PV_.PX.BDG._.PTC.2031'!$B20-2023,1)/INDEX('2025 IRP Assumptions'!$E$371:$E$394,'PV_.PX.BDG._.PTC.2031'!$B20-2023-1,1)</f>
        <v>83.840441781870993</v>
      </c>
      <c r="E20" s="69" cm="1">
        <f t="array" ref="E20">$E$9*INDEX('2025 IRP Assumptions'!$E$371:$E$394,'PV_.PX.BDG._.PTC.2031'!$B20-2023,1)</f>
        <v>26.013706637399999</v>
      </c>
      <c r="F20" s="237"/>
      <c r="G20" s="70">
        <f t="shared" si="1"/>
        <v>41.86667148327421</v>
      </c>
      <c r="H20" s="69"/>
      <c r="I20" s="69">
        <f t="shared" si="4"/>
        <v>-53.04</v>
      </c>
      <c r="J20" s="70">
        <f t="shared" si="5"/>
        <v>-11.173328516725789</v>
      </c>
      <c r="K20" s="70">
        <f t="shared" si="2"/>
        <v>-29.32</v>
      </c>
      <c r="L20" s="69">
        <f t="shared" si="3"/>
        <v>109.85414841927098</v>
      </c>
      <c r="P20" s="79"/>
      <c r="Q20" s="69"/>
      <c r="R20" s="69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Assumptions'!$E$371:$E$394,'PV_.PX.BDG._.PTC.2031'!$B21-2023,1)/INDEX('2025 IRP Assumptions'!$E$371:$E$394,'PV_.PX.BDG._.PTC.2031'!$B21-2023-1,1)</f>
        <v>85.668163413310992</v>
      </c>
      <c r="E21" s="69" cm="1">
        <f t="array" ref="E21">$E$9*INDEX('2025 IRP Assumptions'!$E$371:$E$394,'PV_.PX.BDG._.PTC.2031'!$B21-2023,1)</f>
        <v>26.580805442279999</v>
      </c>
      <c r="F21" s="237"/>
      <c r="G21" s="70">
        <f t="shared" si="1"/>
        <v>42.779364921906819</v>
      </c>
      <c r="H21" s="69"/>
      <c r="I21" s="69">
        <f t="shared" si="4"/>
        <v>-54.37</v>
      </c>
      <c r="J21" s="70">
        <f t="shared" si="5"/>
        <v>-11.590635078093179</v>
      </c>
      <c r="K21" s="70">
        <f t="shared" si="2"/>
        <v>-30.41</v>
      </c>
      <c r="L21" s="69">
        <f t="shared" si="3"/>
        <v>112.24896885559099</v>
      </c>
      <c r="P21" s="79"/>
      <c r="Q21" s="69"/>
      <c r="R21" s="69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Assumptions'!$E$371:$E$394,'PV_.PX.BDG._.PTC.2031'!$B22-2023,1)/INDEX('2025 IRP Assumptions'!$E$371:$E$394,'PV_.PX.BDG._.PTC.2031'!$B22-2023-1,1)</f>
        <v>87.535729350576801</v>
      </c>
      <c r="E22" s="69" cm="1">
        <f t="array" ref="E22">$E$9*INDEX('2025 IRP Assumptions'!$E$371:$E$394,'PV_.PX.BDG._.PTC.2031'!$B22-2023,1)</f>
        <v>27.160266993119997</v>
      </c>
      <c r="F22" s="237"/>
      <c r="G22" s="70">
        <f t="shared" si="1"/>
        <v>43.711955064648265</v>
      </c>
      <c r="H22" s="69"/>
      <c r="I22" s="69">
        <f t="shared" si="4"/>
        <v>-55.69</v>
      </c>
      <c r="J22" s="70">
        <f t="shared" si="5"/>
        <v>-11.978044935351733</v>
      </c>
      <c r="K22" s="70">
        <f t="shared" si="2"/>
        <v>-31.43</v>
      </c>
      <c r="L22" s="69">
        <f t="shared" si="3"/>
        <v>114.69599634369681</v>
      </c>
      <c r="P22" s="79"/>
      <c r="Q22" s="69"/>
      <c r="R22" s="69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Assumptions'!$E$371:$E$394,'PV_.PX.BDG._.PTC.2031'!$B23-2023,1)/INDEX('2025 IRP Assumptions'!$E$371:$E$394,'PV_.PX.BDG._.PTC.2031'!$B23-2023-1,1)</f>
        <v>89.44400827152954</v>
      </c>
      <c r="E23" s="69" cm="1">
        <f t="array" ref="E23">$E$9*INDEX('2025 IRP Assumptions'!$E$371:$E$394,'PV_.PX.BDG._.PTC.2031'!$B23-2023,1)</f>
        <v>27.75236082012</v>
      </c>
      <c r="F23" s="237"/>
      <c r="G23" s="70">
        <f t="shared" si="1"/>
        <v>44.664875695599193</v>
      </c>
      <c r="H23" s="69"/>
      <c r="I23" s="69">
        <f t="shared" si="4"/>
        <v>-55.69</v>
      </c>
      <c r="J23" s="70">
        <f t="shared" si="5"/>
        <v>-11.025124304400805</v>
      </c>
      <c r="K23" s="70">
        <f t="shared" si="2"/>
        <v>-28.93</v>
      </c>
      <c r="L23" s="69">
        <f t="shared" si="3"/>
        <v>117.19636909164954</v>
      </c>
      <c r="P23" s="79"/>
      <c r="Q23" s="69"/>
      <c r="R23" s="69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Assumptions'!$E$371:$E$394,'PV_.PX.BDG._.PTC.2031'!$B24-2023,1)/INDEX('2025 IRP Assumptions'!$E$371:$E$394,'PV_.PX.BDG._.PTC.2031'!$B24-2023-1,1)</f>
        <v>91.393887636254348</v>
      </c>
      <c r="E24" s="69" cm="1">
        <f t="array" ref="E24">$E$9*INDEX('2025 IRP Assumptions'!$E$371:$E$394,'PV_.PX.BDG._.PTC.2031'!$B24-2023,1)</f>
        <v>28.35736228116</v>
      </c>
      <c r="F24" s="237"/>
      <c r="G24" s="70">
        <f t="shared" si="1"/>
        <v>45.638569977975948</v>
      </c>
      <c r="H24" s="69"/>
      <c r="I24" s="69">
        <f t="shared" si="4"/>
        <v>-57.02</v>
      </c>
      <c r="J24" s="70">
        <f t="shared" si="5"/>
        <v>-11.381430022024055</v>
      </c>
      <c r="K24" s="70">
        <f t="shared" si="2"/>
        <v>-29.86</v>
      </c>
      <c r="L24" s="69">
        <f t="shared" si="3"/>
        <v>119.75124991741436</v>
      </c>
      <c r="P24" s="79"/>
      <c r="Q24" s="69"/>
      <c r="R24" s="69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Assumptions'!$E$371:$E$394,'PV_.PX.BDG._.PTC.2031'!$B25-2023,1)/INDEX('2025 IRP Assumptions'!$E$371:$E$394,'PV_.PX.BDG._.PTC.2031'!$B25-2023-1,1)</f>
        <v>93.386274414540893</v>
      </c>
      <c r="E25" s="69" cm="1">
        <f t="array" ref="E25">$E$9*INDEX('2025 IRP Assumptions'!$E$371:$E$394,'PV_.PX.BDG._.PTC.2031'!$B25-2023,1)</f>
        <v>28.975552787519998</v>
      </c>
      <c r="F25" s="237"/>
      <c r="G25" s="70">
        <f t="shared" si="1"/>
        <v>46.633490817386161</v>
      </c>
      <c r="H25" s="69"/>
      <c r="I25" s="69">
        <f t="shared" si="4"/>
        <v>-58.35</v>
      </c>
      <c r="J25" s="70">
        <f t="shared" si="5"/>
        <v>-11.716509182613841</v>
      </c>
      <c r="K25" s="70">
        <f t="shared" si="2"/>
        <v>-30.74</v>
      </c>
      <c r="L25" s="69">
        <f t="shared" si="3"/>
        <v>122.36182720206089</v>
      </c>
      <c r="P25" s="79"/>
      <c r="Q25" s="69"/>
      <c r="R25" s="69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Assumptions'!$E$371:$E$394,'PV_.PX.BDG._.PTC.2031'!$B26-2023,1)/INDEX('2025 IRP Assumptions'!$E$371:$E$394,'PV_.PX.BDG._.PTC.2031'!$B26-2023-1,1)</f>
        <v>95.422095152017988</v>
      </c>
      <c r="E26" s="69" cm="1">
        <f t="array" ref="E26">$E$9*INDEX('2025 IRP Assumptions'!$E$371:$E$394,'PV_.PX.BDG._.PTC.2031'!$B26-2023,1)</f>
        <v>29.607219824399998</v>
      </c>
      <c r="F26" s="237"/>
      <c r="G26" s="70">
        <f t="shared" si="1"/>
        <v>47.650100894853821</v>
      </c>
      <c r="H26" s="69"/>
      <c r="I26" s="69"/>
      <c r="J26" s="70">
        <f t="shared" si="5"/>
        <v>47.650100894853821</v>
      </c>
      <c r="K26" s="70">
        <f t="shared" si="2"/>
        <v>125.03</v>
      </c>
      <c r="L26" s="69">
        <f t="shared" si="3"/>
        <v>125.02931497641799</v>
      </c>
      <c r="P26" s="79"/>
      <c r="Q26" s="69"/>
      <c r="R26" s="69"/>
    </row>
    <row r="27" spans="2:27">
      <c r="B27" s="68">
        <f t="shared" si="0"/>
        <v>2042</v>
      </c>
      <c r="C27" s="71"/>
      <c r="D27" s="69" cm="1">
        <f t="array" ref="D27">D26*INDEX('2025 IRP Assumptions'!$E$371:$E$394,'PV_.PX.BDG._.PTC.2031'!$B27-2023,1)/INDEX('2025 IRP Assumptions'!$E$371:$E$394,'PV_.PX.BDG._.PTC.2031'!$B27-2023-1,1)</f>
        <v>97.502296829903244</v>
      </c>
      <c r="E27" s="69" cm="1">
        <f t="array" ref="E27">$E$9*INDEX('2025 IRP Assumptions'!$E$371:$E$394,'PV_.PX.BDG._.PTC.2031'!$B27-2023,1)</f>
        <v>30.252657217679999</v>
      </c>
      <c r="F27" s="237"/>
      <c r="G27" s="70">
        <f t="shared" si="1"/>
        <v>48.688873096144981</v>
      </c>
      <c r="H27" s="69"/>
      <c r="I27" s="69"/>
      <c r="J27" s="70">
        <f t="shared" si="5"/>
        <v>48.688873096144981</v>
      </c>
      <c r="K27" s="70">
        <f t="shared" si="2"/>
        <v>127.75</v>
      </c>
      <c r="L27" s="69">
        <f t="shared" si="3"/>
        <v>127.75495404758324</v>
      </c>
      <c r="P27" s="79"/>
      <c r="Q27" s="69"/>
      <c r="R27" s="69"/>
    </row>
    <row r="28" spans="2:27">
      <c r="B28" s="68">
        <f t="shared" si="0"/>
        <v>2043</v>
      </c>
      <c r="C28" s="71"/>
      <c r="D28" s="69" cm="1">
        <f t="array" ref="D28">D27*INDEX('2025 IRP Assumptions'!$E$371:$E$394,'PV_.PX.BDG._.PTC.2031'!$B28-2023,1)/INDEX('2025 IRP Assumptions'!$E$371:$E$394,'PV_.PX.BDG._.PTC.2031'!$B28-2023-1,1)</f>
        <v>99.627846931137697</v>
      </c>
      <c r="E28" s="69" cm="1">
        <f t="array" ref="E28">$E$9*INDEX('2025 IRP Assumptions'!$E$371:$E$394,'PV_.PX.BDG._.PTC.2031'!$B28-2023,1)</f>
        <v>30.91216515444</v>
      </c>
      <c r="F28" s="237"/>
      <c r="G28" s="70">
        <f t="shared" si="1"/>
        <v>49.750290544792847</v>
      </c>
      <c r="H28" s="69"/>
      <c r="I28" s="69"/>
      <c r="J28" s="70">
        <f t="shared" si="5"/>
        <v>49.750290544792847</v>
      </c>
      <c r="K28" s="70">
        <f t="shared" si="2"/>
        <v>130.54</v>
      </c>
      <c r="L28" s="69">
        <f t="shared" si="3"/>
        <v>130.5400120855777</v>
      </c>
      <c r="P28" s="79"/>
      <c r="Q28" s="69"/>
      <c r="R28" s="69"/>
    </row>
    <row r="29" spans="2:27">
      <c r="B29" s="68">
        <f t="shared" si="0"/>
        <v>2044</v>
      </c>
      <c r="C29" s="71"/>
      <c r="D29" s="69" cm="1">
        <f t="array" ref="D29">D28*INDEX('2025 IRP Assumptions'!$E$371:$E$394,'PV_.PX.BDG._.PTC.2031'!$B29-2023,1)/INDEX('2025 IRP Assumptions'!$E$371:$E$394,'PV_.PX.BDG._.PTC.2031'!$B29-2023-1,1)</f>
        <v>101.79973396946248</v>
      </c>
      <c r="E29" s="69" cm="1">
        <f t="array" ref="E29">$E$9*INDEX('2025 IRP Assumptions'!$E$371:$E$394,'PV_.PX.BDG._.PTC.2031'!$B29-2023,1)</f>
        <v>31.58605034712</v>
      </c>
      <c r="F29" s="237"/>
      <c r="G29" s="70">
        <f t="shared" si="1"/>
        <v>50.834846866298143</v>
      </c>
      <c r="H29" s="69"/>
      <c r="I29" s="69"/>
      <c r="J29" s="70">
        <f t="shared" si="5"/>
        <v>50.834846866298143</v>
      </c>
      <c r="K29" s="70">
        <f t="shared" si="2"/>
        <v>133.38999999999999</v>
      </c>
      <c r="L29" s="69">
        <f t="shared" si="3"/>
        <v>133.38578431658249</v>
      </c>
      <c r="P29" s="79"/>
      <c r="Q29" s="69"/>
      <c r="R29" s="69"/>
    </row>
    <row r="30" spans="2:27">
      <c r="B30" s="68">
        <f t="shared" si="0"/>
        <v>2045</v>
      </c>
      <c r="C30" s="71"/>
      <c r="D30" s="69" cm="1">
        <f t="array" ref="D30">D29*INDEX('2025 IRP Assumptions'!$E$371:$E$394,'PV_.PX.BDG._.PTC.2031'!$B30-2023,1)/INDEX('2025 IRP Assumptions'!$E$371:$E$394,'PV_.PX.BDG._.PTC.2031'!$B30-2023-1,1)</f>
        <v>104.01896821689942</v>
      </c>
      <c r="E30" s="69" cm="1">
        <f t="array" ref="E30">$E$9*INDEX('2025 IRP Assumptions'!$E$371:$E$394,'PV_.PX.BDG._.PTC.2031'!$B30-2023,1)</f>
        <v>32.274626259240002</v>
      </c>
      <c r="F30" s="237"/>
      <c r="G30" s="70">
        <f t="shared" si="1"/>
        <v>51.943046551404812</v>
      </c>
      <c r="H30" s="69"/>
      <c r="I30" s="69"/>
      <c r="J30" s="70">
        <f t="shared" si="5"/>
        <v>51.943046551404812</v>
      </c>
      <c r="K30" s="70">
        <f t="shared" si="2"/>
        <v>136.29</v>
      </c>
      <c r="L30" s="69">
        <f t="shared" si="3"/>
        <v>136.29359447613942</v>
      </c>
      <c r="P30" s="79"/>
      <c r="Q30" s="69"/>
      <c r="R30" s="69"/>
    </row>
    <row r="31" spans="2:27">
      <c r="B31" s="68">
        <f t="shared" si="0"/>
        <v>2046</v>
      </c>
      <c r="C31" s="71"/>
      <c r="D31" s="69" cm="1">
        <f t="array" ref="D31">D30*INDEX('2025 IRP Assumptions'!$E$371:$E$394,'PV_.PX.BDG._.PTC.2031'!$B31-2023,1)/INDEX('2025 IRP Assumptions'!$E$371:$E$394,'PV_.PX.BDG._.PTC.2031'!$B31-2023-1,1)</f>
        <v>106.28658170375095</v>
      </c>
      <c r="E31" s="69" cm="1">
        <f t="array" ref="E31">$E$9*INDEX('2025 IRP Assumptions'!$E$371:$E$394,'PV_.PX.BDG._.PTC.2031'!$B31-2023,1)</f>
        <v>32.978213105400002</v>
      </c>
      <c r="F31" s="237"/>
      <c r="G31" s="70">
        <f t="shared" si="1"/>
        <v>53.075404956099945</v>
      </c>
      <c r="H31" s="69"/>
      <c r="I31" s="69"/>
      <c r="J31" s="70">
        <f t="shared" si="5"/>
        <v>53.075404956099945</v>
      </c>
      <c r="K31" s="70">
        <f t="shared" si="2"/>
        <v>139.26</v>
      </c>
      <c r="L31" s="69">
        <f t="shared" si="3"/>
        <v>139.26479480915094</v>
      </c>
      <c r="P31" s="79"/>
      <c r="Q31" s="69"/>
      <c r="R31" s="69"/>
    </row>
    <row r="32" spans="2:27">
      <c r="B32" s="68">
        <f t="shared" si="0"/>
        <v>2047</v>
      </c>
      <c r="C32" s="71"/>
      <c r="D32" s="69" cm="1">
        <f t="array" ref="D32">D31*INDEX('2025 IRP Assumptions'!$E$371:$E$394,'PV_.PX.BDG._.PTC.2031'!$B32-2023,1)/INDEX('2025 IRP Assumptions'!$E$371:$E$394,'PV_.PX.BDG._.PTC.2031'!$B32-2023-1,1)</f>
        <v>108.6036291444845</v>
      </c>
      <c r="E32" s="69" cm="1">
        <f t="array" ref="E32">$E$9*INDEX('2025 IRP Assumptions'!$E$371:$E$394,'PV_.PX.BDG._.PTC.2031'!$B32-2023,1)</f>
        <v>33.69713813856</v>
      </c>
      <c r="F32" s="237"/>
      <c r="G32" s="70">
        <f t="shared" si="1"/>
        <v>54.232448763964626</v>
      </c>
      <c r="H32" s="69"/>
      <c r="I32" s="69"/>
      <c r="J32" s="70">
        <f t="shared" si="5"/>
        <v>54.232448763964626</v>
      </c>
      <c r="K32" s="70">
        <f t="shared" si="2"/>
        <v>142.30000000000001</v>
      </c>
      <c r="L32" s="69">
        <f t="shared" si="3"/>
        <v>142.30076728304451</v>
      </c>
      <c r="P32" s="79"/>
      <c r="Q32" s="69"/>
      <c r="R32" s="69"/>
    </row>
    <row r="33" spans="2:18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7"/>
      <c r="G33" s="70">
        <f t="shared" si="1"/>
        <v>55.414716126400862</v>
      </c>
      <c r="H33" s="69"/>
      <c r="I33" s="69"/>
      <c r="J33" s="70">
        <f t="shared" si="5"/>
        <v>55.414716126400862</v>
      </c>
      <c r="K33" s="70">
        <f t="shared" si="2"/>
        <v>145.4</v>
      </c>
      <c r="L33" s="69">
        <f t="shared" si="3"/>
        <v>145.4029239557147</v>
      </c>
      <c r="P33" s="79"/>
      <c r="Q33" s="69"/>
      <c r="R33" s="69"/>
    </row>
    <row r="34" spans="2:18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7"/>
      <c r="G34" s="70">
        <f t="shared" si="1"/>
        <v>56.622756916888733</v>
      </c>
      <c r="H34" s="69"/>
      <c r="I34" s="69"/>
      <c r="J34" s="70">
        <f t="shared" si="5"/>
        <v>56.622756916888733</v>
      </c>
      <c r="K34" s="70">
        <f t="shared" si="2"/>
        <v>148.57</v>
      </c>
      <c r="L34" s="69">
        <f t="shared" si="3"/>
        <v>148.57270764266974</v>
      </c>
      <c r="P34" s="79"/>
      <c r="Q34" s="69"/>
      <c r="R34" s="69"/>
    </row>
    <row r="35" spans="2:18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7"/>
      <c r="G35" s="70">
        <f t="shared" si="1"/>
        <v>57.857132996149964</v>
      </c>
      <c r="H35" s="69"/>
      <c r="I35" s="69"/>
      <c r="J35" s="70">
        <f t="shared" si="5"/>
        <v>57.857132996149964</v>
      </c>
      <c r="K35" s="70">
        <f t="shared" si="2"/>
        <v>151.81</v>
      </c>
      <c r="L35" s="69">
        <f t="shared" si="3"/>
        <v>151.81159261279529</v>
      </c>
      <c r="P35" s="79"/>
      <c r="Q35" s="69"/>
      <c r="R35" s="69"/>
    </row>
    <row r="36" spans="2:18" ht="15">
      <c r="B36" s="68">
        <f t="shared" si="0"/>
        <v>2051</v>
      </c>
      <c r="C36" s="71"/>
      <c r="D36" s="232">
        <f t="shared" ref="D36:E36" si="7">D35*D35/D34</f>
        <v>118.38806732561402</v>
      </c>
      <c r="E36" s="232">
        <f t="shared" si="7"/>
        <v>36.733017948424198</v>
      </c>
      <c r="F36" s="237"/>
      <c r="G36" s="70">
        <f t="shared" si="1"/>
        <v>59.118418473469802</v>
      </c>
      <c r="H36" s="69"/>
      <c r="I36" s="69"/>
      <c r="J36" s="70">
        <f t="shared" ref="J36:J45" si="8">(G36+H36+I36)</f>
        <v>59.118418473469802</v>
      </c>
      <c r="K36" s="70">
        <f t="shared" si="2"/>
        <v>155.12</v>
      </c>
      <c r="L36" s="69">
        <f t="shared" si="3"/>
        <v>155.12108527403822</v>
      </c>
      <c r="P36" s="79"/>
      <c r="Q36" s="69"/>
      <c r="R36" s="69"/>
    </row>
    <row r="37" spans="2:18" ht="15">
      <c r="B37" s="68">
        <f t="shared" si="0"/>
        <v>2052</v>
      </c>
      <c r="C37" s="71"/>
      <c r="D37" s="232">
        <f t="shared" ref="D37:E37" si="9">D36*D36/D35</f>
        <v>120.96892714830341</v>
      </c>
      <c r="E37" s="232">
        <f t="shared" si="9"/>
        <v>37.533797725734615</v>
      </c>
      <c r="F37" s="237"/>
      <c r="G37" s="70">
        <f t="shared" si="1"/>
        <v>60.407199973715691</v>
      </c>
      <c r="H37" s="69"/>
      <c r="I37" s="69"/>
      <c r="J37" s="70">
        <f t="shared" si="8"/>
        <v>60.407199973715691</v>
      </c>
      <c r="K37" s="70">
        <f t="shared" si="2"/>
        <v>158.5</v>
      </c>
      <c r="L37" s="69">
        <f t="shared" si="3"/>
        <v>158.50272487403802</v>
      </c>
      <c r="P37" s="79"/>
      <c r="Q37" s="69"/>
      <c r="R37" s="69"/>
    </row>
    <row r="38" spans="2:18" ht="15">
      <c r="B38" s="68">
        <f t="shared" si="0"/>
        <v>2053</v>
      </c>
      <c r="C38" s="71"/>
      <c r="D38" s="232">
        <f t="shared" ref="D38:E38" si="10">D37*D37/D36</f>
        <v>123.60604971414624</v>
      </c>
      <c r="E38" s="232">
        <f t="shared" si="10"/>
        <v>38.35203450188596</v>
      </c>
      <c r="F38" s="237"/>
      <c r="G38" s="70">
        <f t="shared" si="1"/>
        <v>61.724076910176976</v>
      </c>
      <c r="H38" s="69"/>
      <c r="I38" s="69"/>
      <c r="J38" s="70">
        <f t="shared" si="8"/>
        <v>61.724076910176976</v>
      </c>
      <c r="K38" s="70">
        <f t="shared" si="2"/>
        <v>161.96</v>
      </c>
      <c r="L38" s="69">
        <f t="shared" si="3"/>
        <v>161.9580842160322</v>
      </c>
      <c r="P38" s="79"/>
      <c r="Q38" s="69"/>
      <c r="R38" s="69"/>
    </row>
    <row r="39" spans="2:18" ht="15">
      <c r="B39" s="68">
        <f t="shared" si="0"/>
        <v>2054</v>
      </c>
      <c r="C39" s="71"/>
      <c r="D39" s="232">
        <f t="shared" ref="D39:E39" si="11">D38*D38/D37</f>
        <v>126.30066155092186</v>
      </c>
      <c r="E39" s="232">
        <f t="shared" si="11"/>
        <v>39.188108839446329</v>
      </c>
      <c r="F39" s="237"/>
      <c r="G39" s="70">
        <f t="shared" si="1"/>
        <v>63.069661763352464</v>
      </c>
      <c r="H39" s="69"/>
      <c r="I39" s="69"/>
      <c r="J39" s="70">
        <f t="shared" si="8"/>
        <v>63.069661763352464</v>
      </c>
      <c r="K39" s="70">
        <f t="shared" si="2"/>
        <v>165.49</v>
      </c>
      <c r="L39" s="69">
        <f t="shared" si="3"/>
        <v>165.48877039036819</v>
      </c>
      <c r="P39" s="79"/>
      <c r="Q39" s="69"/>
      <c r="R39" s="69"/>
    </row>
    <row r="40" spans="2:18" ht="15">
      <c r="B40" s="68">
        <f t="shared" si="0"/>
        <v>2055</v>
      </c>
      <c r="C40" s="71"/>
      <c r="D40" s="232">
        <f t="shared" ref="D40:E40" si="12">D39*D39/D38</f>
        <v>129.05401592471475</v>
      </c>
      <c r="E40" s="232">
        <f t="shared" si="12"/>
        <v>40.042409597247648</v>
      </c>
      <c r="F40" s="237"/>
      <c r="G40" s="70">
        <f t="shared" si="1"/>
        <v>64.444580365815611</v>
      </c>
      <c r="H40" s="69"/>
      <c r="I40" s="69"/>
      <c r="J40" s="70">
        <f t="shared" si="8"/>
        <v>64.444580365815611</v>
      </c>
      <c r="K40" s="70">
        <f t="shared" si="2"/>
        <v>169.1</v>
      </c>
      <c r="L40" s="69">
        <f t="shared" si="3"/>
        <v>169.0964255219624</v>
      </c>
      <c r="P40" s="79"/>
      <c r="Q40" s="69"/>
      <c r="R40" s="69"/>
    </row>
    <row r="41" spans="2:18" ht="15">
      <c r="B41" s="68">
        <f t="shared" si="0"/>
        <v>2056</v>
      </c>
      <c r="C41" s="71"/>
      <c r="D41" s="232">
        <f t="shared" ref="D41:E41" si="13">D40*D40/D39</f>
        <v>131.86739342280956</v>
      </c>
      <c r="E41" s="232">
        <f t="shared" si="13"/>
        <v>40.915334111244249</v>
      </c>
      <c r="F41" s="237"/>
      <c r="G41" s="70">
        <f t="shared" si="1"/>
        <v>65.849472193289742</v>
      </c>
      <c r="H41" s="69"/>
      <c r="I41" s="69"/>
      <c r="J41" s="70">
        <f t="shared" si="8"/>
        <v>65.849472193289742</v>
      </c>
      <c r="K41" s="70">
        <f t="shared" si="2"/>
        <v>172.78</v>
      </c>
      <c r="L41" s="69">
        <f t="shared" si="3"/>
        <v>172.78272753405381</v>
      </c>
      <c r="P41" s="79"/>
      <c r="Q41" s="69"/>
      <c r="R41" s="69"/>
    </row>
    <row r="42" spans="2:18" ht="15">
      <c r="B42" s="68">
        <f t="shared" si="0"/>
        <v>2057</v>
      </c>
      <c r="C42" s="71"/>
      <c r="D42" s="232">
        <f t="shared" ref="D42:E42" si="14">D41*D41/D40</f>
        <v>134.74210254929324</v>
      </c>
      <c r="E42" s="232">
        <f t="shared" si="14"/>
        <v>41.807288379314109</v>
      </c>
      <c r="F42" s="237"/>
      <c r="G42" s="70">
        <f t="shared" si="1"/>
        <v>67.284990662068694</v>
      </c>
      <c r="H42" s="69"/>
      <c r="I42" s="69"/>
      <c r="J42" s="70">
        <f t="shared" si="8"/>
        <v>67.284990662068694</v>
      </c>
      <c r="K42" s="70">
        <f t="shared" si="2"/>
        <v>176.55</v>
      </c>
      <c r="L42" s="69">
        <f t="shared" si="3"/>
        <v>176.54939092860735</v>
      </c>
      <c r="P42" s="79"/>
      <c r="Q42" s="69"/>
      <c r="R42" s="69"/>
    </row>
    <row r="43" spans="2:18" ht="15">
      <c r="B43" s="68">
        <f t="shared" si="0"/>
        <v>2058</v>
      </c>
      <c r="C43" s="71"/>
      <c r="D43" s="232">
        <f t="shared" ref="D43:E43" si="15">D42*D42/D41</f>
        <v>137.67948033364135</v>
      </c>
      <c r="E43" s="232">
        <f t="shared" si="15"/>
        <v>42.718687250088784</v>
      </c>
      <c r="F43" s="237"/>
      <c r="G43" s="70">
        <f t="shared" si="1"/>
        <v>68.751803432921264</v>
      </c>
      <c r="H43" s="69"/>
      <c r="I43" s="69"/>
      <c r="J43" s="70">
        <f t="shared" si="8"/>
        <v>68.751803432921264</v>
      </c>
      <c r="K43" s="70">
        <f t="shared" si="2"/>
        <v>180.4</v>
      </c>
      <c r="L43" s="69">
        <f t="shared" si="3"/>
        <v>180.39816758373013</v>
      </c>
      <c r="P43" s="79"/>
      <c r="Q43" s="69"/>
      <c r="R43" s="69"/>
    </row>
    <row r="44" spans="2:18" ht="15">
      <c r="B44" s="68">
        <f t="shared" si="0"/>
        <v>2059</v>
      </c>
      <c r="C44" s="71"/>
      <c r="D44" s="232">
        <f t="shared" ref="D44:E44" si="16">D43*D43/D42</f>
        <v>140.6808929525715</v>
      </c>
      <c r="E44" s="232">
        <f t="shared" si="16"/>
        <v>43.649954615899851</v>
      </c>
      <c r="F44" s="237"/>
      <c r="G44" s="70">
        <f t="shared" si="1"/>
        <v>70.250592721620762</v>
      </c>
      <c r="H44" s="69"/>
      <c r="I44" s="69"/>
      <c r="J44" s="70">
        <f t="shared" si="8"/>
        <v>70.250592721620762</v>
      </c>
      <c r="K44" s="70">
        <f t="shared" si="2"/>
        <v>184.33</v>
      </c>
      <c r="L44" s="69">
        <f t="shared" si="3"/>
        <v>184.33084756847134</v>
      </c>
      <c r="P44" s="79"/>
      <c r="Q44" s="69"/>
      <c r="R44" s="69"/>
    </row>
    <row r="45" spans="2:18" ht="15">
      <c r="B45" s="68">
        <f t="shared" si="0"/>
        <v>2060</v>
      </c>
      <c r="C45" s="71"/>
      <c r="D45" s="232">
        <f t="shared" ref="D45:E46" si="17">D44*D44/D43</f>
        <v>143.74773636545322</v>
      </c>
      <c r="E45" s="232">
        <f t="shared" si="17"/>
        <v>44.601523609931547</v>
      </c>
      <c r="F45" s="237"/>
      <c r="G45" s="70">
        <f t="shared" si="1"/>
        <v>71.782055616244094</v>
      </c>
      <c r="H45" s="69"/>
      <c r="I45" s="69"/>
      <c r="J45" s="70">
        <f t="shared" si="8"/>
        <v>71.782055616244094</v>
      </c>
      <c r="K45" s="70">
        <f t="shared" si="2"/>
        <v>188.35</v>
      </c>
      <c r="L45" s="69">
        <f t="shared" si="3"/>
        <v>188.34925997538477</v>
      </c>
      <c r="P45" s="79"/>
      <c r="Q45" s="69"/>
      <c r="R45" s="69"/>
    </row>
    <row r="46" spans="2:18" ht="15">
      <c r="B46" s="68">
        <f t="shared" si="0"/>
        <v>2061</v>
      </c>
      <c r="C46" s="71"/>
      <c r="D46" s="232">
        <f t="shared" si="17"/>
        <v>146.8814369635698</v>
      </c>
      <c r="E46" s="232">
        <f t="shared" si="17"/>
        <v>45.573836807671363</v>
      </c>
      <c r="F46" s="237"/>
      <c r="G46" s="70">
        <f t="shared" si="1"/>
        <v>73.346904401387974</v>
      </c>
      <c r="H46" s="69"/>
      <c r="I46" s="69"/>
      <c r="J46" s="70">
        <f t="shared" ref="J46" si="18">(G46+H46+I46)</f>
        <v>73.346904401387974</v>
      </c>
      <c r="K46" s="70">
        <f t="shared" si="2"/>
        <v>192.46</v>
      </c>
      <c r="L46" s="69">
        <f t="shared" si="3"/>
        <v>192.45527377124117</v>
      </c>
      <c r="P46" s="79"/>
      <c r="Q46" s="69"/>
      <c r="R46" s="69"/>
    </row>
    <row r="47" spans="2:18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8">
      <c r="B48" s="68" t="s">
        <v>304</v>
      </c>
      <c r="C48" s="71"/>
      <c r="D48" s="69"/>
      <c r="E48" s="69"/>
      <c r="F48" s="69">
        <f>NPV(Discount_Rate,F16:F40)</f>
        <v>0</v>
      </c>
      <c r="G48" s="70"/>
      <c r="H48" s="69"/>
      <c r="I48" s="70"/>
      <c r="J48" s="70">
        <f>-PMT(Discount_Rate,COUNT(J$16:J$40),NPV(Discount_Rate,J$16:J$40))</f>
        <v>15.961702570057668</v>
      </c>
      <c r="K48" s="70">
        <f>-PMT(Discount_Rate,COUNT(K$16:K$40),NPV(Discount_Rate,K$16:K$40))</f>
        <v>41.882045453941984</v>
      </c>
      <c r="L48" s="70">
        <f>-PMT(Discount_Rate,COUNT(L$16:L$40),NPV(Discount_Rate,L$16:L$40))</f>
        <v>123.46725151754924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0.06861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30.0%)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242</v>
      </c>
    </row>
    <row r="58" spans="2:20">
      <c r="B58" s="325" t="str">
        <f>'2025 IRP Assumptions'!A470&amp;"$"</f>
        <v>2028$</v>
      </c>
      <c r="D58" s="79">
        <v>0</v>
      </c>
      <c r="E58" s="61" t="s">
        <v>86</v>
      </c>
      <c r="P58" s="143"/>
      <c r="T58" s="156"/>
    </row>
    <row r="59" spans="2:20">
      <c r="B59"/>
      <c r="C59" s="77"/>
      <c r="Q59" s="61" t="s">
        <v>187</v>
      </c>
      <c r="R59" s="143">
        <v>88.5</v>
      </c>
    </row>
    <row r="60" spans="2:20">
      <c r="C60" s="154">
        <v>6.8610000000000004E-2</v>
      </c>
      <c r="D60" s="61" t="s">
        <v>195</v>
      </c>
      <c r="E60" s="150"/>
      <c r="J60" s="231"/>
      <c r="L60" s="145"/>
      <c r="M60" s="81"/>
      <c r="N60" s="81"/>
      <c r="P60" s="82"/>
    </row>
    <row r="61" spans="2:20">
      <c r="C61" s="322">
        <v>0.29953247911654929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128.72875560701129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19">I65*(8.76*$C$61)</f>
        <v>132.21854861470237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0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19"/>
        <v>132.21854861470237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0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19"/>
        <v>135.68210257722285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0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19"/>
        <v>139.17189558491395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0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19"/>
        <v>142.66168859260503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0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19"/>
        <v>146.12524255512551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0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19"/>
        <v>146.12524255512551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0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19"/>
        <v>149.61503556281662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0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19"/>
        <v>153.10482857050772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25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65.169881913552985</v>
      </c>
    </row>
    <row r="79" spans="3:10">
      <c r="J79" s="79"/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4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D2495-3B6A-418E-B6A0-95CB07098F26}">
  <sheetPr>
    <tabColor rgb="FFFFFF00"/>
    <pageSetUpPr fitToPage="1"/>
  </sheetPr>
  <dimension ref="B1:AC89"/>
  <sheetViews>
    <sheetView workbookViewId="0">
      <selection activeCell="E5" sqref="E5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3.5" style="61" customWidth="1"/>
    <col min="7" max="7" width="23.832031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PV_.PX.HTG._.PTC.Utility_Scale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33%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  <c r="Q4" s="236"/>
      <c r="R4" s="236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236"/>
      <c r="R5" s="236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U7" s="79"/>
    </row>
    <row r="8" spans="2:29" ht="21.75" customHeight="1">
      <c r="X8" s="72"/>
    </row>
    <row r="9" spans="2:29">
      <c r="B9" s="68">
        <v>2024</v>
      </c>
      <c r="C9" s="157">
        <f>INDEX('2025 IRP Assumptions'!$E$2:$E$58,MATCH($T$57,'2025 IRP Assumptions'!$C$2:$C$58,0),1)</f>
        <v>1216.55</v>
      </c>
      <c r="D9" s="69"/>
      <c r="E9" s="205">
        <f>INDEX('2025 IRP Assumptions'!$E$62:$E$118,MATCH($T$57,'2025 IRP Assumptions'!$C$62:$C$118,0),1)</f>
        <v>20.52</v>
      </c>
      <c r="F9" s="69"/>
      <c r="G9" s="70"/>
      <c r="H9" s="69"/>
      <c r="I9" s="69"/>
      <c r="J9" s="70"/>
      <c r="K9" s="70"/>
      <c r="L9" s="69"/>
      <c r="T9" s="71"/>
      <c r="X9" s="158"/>
    </row>
    <row r="10" spans="2:29">
      <c r="B10" s="68">
        <f t="shared" ref="B10:B46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Assumptions'!$E$371:$E$394,'PV_.PX.HTG._.PTC.2031'!$B10-2023,1)</f>
        <v>20.967336</v>
      </c>
      <c r="F10" s="69"/>
      <c r="G10" s="70"/>
      <c r="H10" s="69"/>
      <c r="I10" s="69"/>
      <c r="J10" s="70"/>
      <c r="K10" s="70"/>
      <c r="L10" s="69"/>
      <c r="Q10" s="69"/>
      <c r="R10" s="69"/>
      <c r="U10" s="156"/>
      <c r="X10" s="158"/>
    </row>
    <row r="11" spans="2:29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Assumptions'!$E$371:$E$394,'PV_.PX.HTG._.PTC.2031'!$B11-2023,1)</f>
        <v>21.424423924799999</v>
      </c>
      <c r="F11" s="69"/>
      <c r="G11" s="70"/>
      <c r="H11" s="69"/>
      <c r="I11" s="69"/>
      <c r="J11" s="70"/>
      <c r="K11" s="70"/>
      <c r="L11" s="69"/>
      <c r="Q11" s="69"/>
      <c r="R11" s="69"/>
      <c r="X11" s="158"/>
      <c r="AC11" s="144"/>
    </row>
    <row r="12" spans="2:29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Assumptions'!$E$371:$E$394,'PV_.PX.HTG._.PTC.2031'!$B12-2023,1)</f>
        <v>21.891476361600002</v>
      </c>
      <c r="F12" s="69"/>
      <c r="G12" s="70"/>
      <c r="H12" s="69"/>
      <c r="I12" s="69"/>
      <c r="J12" s="70"/>
      <c r="K12" s="70"/>
      <c r="L12" s="69"/>
      <c r="P12" s="79"/>
      <c r="Q12" s="69"/>
      <c r="R12" s="69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Assumptions'!$E$371:$E$394,'PV_.PX.HTG._.PTC.2031'!$B13-2023,1)</f>
        <v>22.36871055564</v>
      </c>
      <c r="F13" s="237"/>
      <c r="G13" s="70"/>
      <c r="H13" s="69"/>
      <c r="I13" s="69"/>
      <c r="J13" s="70"/>
      <c r="K13" s="70"/>
      <c r="L13" s="69"/>
      <c r="P13" s="79"/>
      <c r="Q13" s="69"/>
      <c r="R13" s="69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Assumptions'!$E$371:$E$394,'PV_.PX.HTG._.PTC.2031'!$B14-2023,1)</f>
        <v>22.856348451240002</v>
      </c>
      <c r="F14" s="237"/>
      <c r="G14" s="70"/>
      <c r="H14" s="69"/>
      <c r="I14" s="69"/>
      <c r="J14" s="70"/>
      <c r="K14" s="70"/>
      <c r="L14" s="69"/>
      <c r="P14" s="79"/>
      <c r="Q14" s="69"/>
      <c r="R14" s="69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Assumptions'!$E$371:$E$394,'PV_.PX.HTG._.PTC.2031'!$B15-2023,1)</f>
        <v>23.354616835439998</v>
      </c>
      <c r="F15" s="237"/>
      <c r="G15" s="70"/>
      <c r="H15" s="69"/>
      <c r="I15" s="69"/>
      <c r="J15" s="70"/>
      <c r="K15" s="70"/>
      <c r="L15" s="69"/>
      <c r="P15" s="79"/>
      <c r="Q15" s="69"/>
      <c r="R15" s="69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Assumptions'!$E$371:$E$394,'PV_.PX.HTG._.PTC.2031'!$B16-2023,1)</f>
        <v>23.863747481640001</v>
      </c>
      <c r="F16" s="237"/>
      <c r="G16" s="70">
        <f t="shared" ref="G16:G46" si="1">(D16+E16+F16)/(8.76*$C$61)</f>
        <v>35.196896705670014</v>
      </c>
      <c r="H16" s="69"/>
      <c r="I16" s="69">
        <f>-I64</f>
        <v>-49.06</v>
      </c>
      <c r="J16" s="70">
        <f>(G16+H16+I16)</f>
        <v>-13.863103294329989</v>
      </c>
      <c r="K16" s="70">
        <f t="shared" ref="K16:K46" si="2">ROUND(J16*$C$61*8.76,2)</f>
        <v>-39.69</v>
      </c>
      <c r="L16" s="69">
        <f>(D16+E16+F16)</f>
        <v>100.77501427340231</v>
      </c>
      <c r="P16" s="79"/>
      <c r="Q16" s="69"/>
      <c r="R16" s="69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Assumptions'!$E$371:$E$394,'PV_.PX.HTG._.PTC.2031'!$B17-2023,1)/INDEX('2025 IRP Assumptions'!$E$371:$E$394,'PV_.PX.HTG._.PTC.2031'!$B17-2023-1,1)</f>
        <v>78.587932386487694</v>
      </c>
      <c r="E17" s="69" cm="1">
        <f t="array" ref="E17">$E$9*INDEX('2025 IRP Assumptions'!$E$371:$E$394,'PV_.PX.HTG._.PTC.2031'!$B17-2023,1)</f>
        <v>24.383977170120001</v>
      </c>
      <c r="F17" s="237"/>
      <c r="G17" s="70">
        <f t="shared" si="1"/>
        <v>35.964189044090077</v>
      </c>
      <c r="H17" s="69"/>
      <c r="I17" s="69">
        <f t="shared" ref="I17:I25" si="3">-I65</f>
        <v>-50.39</v>
      </c>
      <c r="J17" s="70">
        <f t="shared" ref="J17:J35" si="4">(G17+H17+I17)</f>
        <v>-14.425810955909924</v>
      </c>
      <c r="K17" s="70">
        <f t="shared" si="2"/>
        <v>-41.3</v>
      </c>
      <c r="L17" s="69">
        <f t="shared" ref="L17:L35" si="5">(D17+E17+F17)</f>
        <v>102.9719095566077</v>
      </c>
      <c r="P17" s="79"/>
      <c r="Q17" s="69"/>
      <c r="R17" s="69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Assumptions'!$E$371:$E$394,'PV_.PX.HTG._.PTC.2031'!$B18-2023,1)/INDEX('2025 IRP Assumptions'!$E$371:$E$394,'PV_.PX.HTG._.PTC.2031'!$B18-2023-1,1)</f>
        <v>80.301149313452228</v>
      </c>
      <c r="E18" s="69" cm="1">
        <f t="array" ref="E18">$E$9*INDEX('2025 IRP Assumptions'!$E$371:$E$394,'PV_.PX.HTG._.PTC.2031'!$B18-2023,1)</f>
        <v>24.915547872719998</v>
      </c>
      <c r="F18" s="237"/>
      <c r="G18" s="70">
        <f t="shared" si="1"/>
        <v>36.748208365681002</v>
      </c>
      <c r="H18" s="69"/>
      <c r="I18" s="69">
        <f t="shared" si="3"/>
        <v>-50.39</v>
      </c>
      <c r="J18" s="70">
        <f t="shared" si="4"/>
        <v>-13.641791634318999</v>
      </c>
      <c r="K18" s="70">
        <f t="shared" si="2"/>
        <v>-39.06</v>
      </c>
      <c r="L18" s="69">
        <f t="shared" si="5"/>
        <v>105.21669718617223</v>
      </c>
      <c r="P18" s="79"/>
      <c r="Q18" s="69"/>
      <c r="R18" s="69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Assumptions'!$E$371:$E$394,'PV_.PX.HTG._.PTC.2031'!$B19-2023,1)/INDEX('2025 IRP Assumptions'!$E$371:$E$394,'PV_.PX.HTG._.PTC.2031'!$B19-2023-1,1)</f>
        <v>82.051714428350522</v>
      </c>
      <c r="E19" s="69" cm="1">
        <f t="array" ref="E19">$E$9*INDEX('2025 IRP Assumptions'!$E$371:$E$394,'PV_.PX.HTG._.PTC.2031'!$B19-2023,1)</f>
        <v>25.458706834919997</v>
      </c>
      <c r="F19" s="237"/>
      <c r="G19" s="70">
        <f t="shared" si="1"/>
        <v>37.549319335448878</v>
      </c>
      <c r="H19" s="69"/>
      <c r="I19" s="69">
        <f t="shared" si="3"/>
        <v>-51.71</v>
      </c>
      <c r="J19" s="70">
        <f t="shared" si="4"/>
        <v>-14.160680664551123</v>
      </c>
      <c r="K19" s="70">
        <f t="shared" si="2"/>
        <v>-40.54</v>
      </c>
      <c r="L19" s="69">
        <f t="shared" si="5"/>
        <v>107.51042126327052</v>
      </c>
      <c r="P19" s="79"/>
      <c r="Q19" s="69"/>
      <c r="R19" s="69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Assumptions'!$E$371:$E$394,'PV_.PX.HTG._.PTC.2031'!$B20-2023,1)/INDEX('2025 IRP Assumptions'!$E$371:$E$394,'PV_.PX.HTG._.PTC.2031'!$B20-2023-1,1)</f>
        <v>83.840441781870993</v>
      </c>
      <c r="E20" s="69" cm="1">
        <f t="array" ref="E20">$E$9*INDEX('2025 IRP Assumptions'!$E$371:$E$394,'PV_.PX.HTG._.PTC.2031'!$B20-2023,1)</f>
        <v>26.013706637399999</v>
      </c>
      <c r="F20" s="237"/>
      <c r="G20" s="70">
        <f t="shared" si="1"/>
        <v>38.367894487343392</v>
      </c>
      <c r="H20" s="69"/>
      <c r="I20" s="69">
        <f t="shared" si="3"/>
        <v>-53.04</v>
      </c>
      <c r="J20" s="70">
        <f t="shared" si="4"/>
        <v>-14.672105512656607</v>
      </c>
      <c r="K20" s="70">
        <f t="shared" si="2"/>
        <v>-42.01</v>
      </c>
      <c r="L20" s="69">
        <f t="shared" si="5"/>
        <v>109.85414841927098</v>
      </c>
      <c r="P20" s="79"/>
      <c r="Q20" s="69"/>
      <c r="R20" s="69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Assumptions'!$E$371:$E$394,'PV_.PX.HTG._.PTC.2031'!$B21-2023,1)/INDEX('2025 IRP Assumptions'!$E$371:$E$394,'PV_.PX.HTG._.PTC.2031'!$B21-2023-1,1)</f>
        <v>85.668163413310992</v>
      </c>
      <c r="E21" s="69" cm="1">
        <f t="array" ref="E21">$E$9*INDEX('2025 IRP Assumptions'!$E$371:$E$394,'PV_.PX.HTG._.PTC.2031'!$B21-2023,1)</f>
        <v>26.580805442279999</v>
      </c>
      <c r="F21" s="237"/>
      <c r="G21" s="70">
        <f t="shared" si="1"/>
        <v>39.204314587439868</v>
      </c>
      <c r="H21" s="69"/>
      <c r="I21" s="69">
        <f t="shared" si="3"/>
        <v>-54.37</v>
      </c>
      <c r="J21" s="70">
        <f t="shared" si="4"/>
        <v>-15.16568541256013</v>
      </c>
      <c r="K21" s="70">
        <f t="shared" si="2"/>
        <v>-43.42</v>
      </c>
      <c r="L21" s="69">
        <f t="shared" si="5"/>
        <v>112.24896885559099</v>
      </c>
      <c r="P21" s="79"/>
      <c r="Q21" s="69"/>
      <c r="R21" s="69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Assumptions'!$E$371:$E$394,'PV_.PX.HTG._.PTC.2031'!$B22-2023,1)/INDEX('2025 IRP Assumptions'!$E$371:$E$394,'PV_.PX.HTG._.PTC.2031'!$B22-2023-1,1)</f>
        <v>87.535729350576801</v>
      </c>
      <c r="E22" s="69" cm="1">
        <f t="array" ref="E22">$E$9*INDEX('2025 IRP Assumptions'!$E$371:$E$394,'PV_.PX.HTG._.PTC.2031'!$B22-2023,1)</f>
        <v>27.160266993119997</v>
      </c>
      <c r="F22" s="237"/>
      <c r="G22" s="70">
        <f t="shared" si="1"/>
        <v>40.058968633939237</v>
      </c>
      <c r="H22" s="69"/>
      <c r="I22" s="69">
        <f t="shared" si="3"/>
        <v>-55.69</v>
      </c>
      <c r="J22" s="70">
        <f t="shared" si="4"/>
        <v>-15.63103136606076</v>
      </c>
      <c r="K22" s="70">
        <f t="shared" si="2"/>
        <v>-44.75</v>
      </c>
      <c r="L22" s="69">
        <f t="shared" si="5"/>
        <v>114.69599634369681</v>
      </c>
      <c r="P22" s="79"/>
      <c r="Q22" s="69"/>
      <c r="R22" s="69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Assumptions'!$E$371:$E$394,'PV_.PX.HTG._.PTC.2031'!$B23-2023,1)/INDEX('2025 IRP Assumptions'!$E$371:$E$394,'PV_.PX.HTG._.PTC.2031'!$B23-2023-1,1)</f>
        <v>89.44400827152954</v>
      </c>
      <c r="E23" s="69" cm="1">
        <f t="array" ref="E23">$E$9*INDEX('2025 IRP Assumptions'!$E$371:$E$394,'PV_.PX.HTG._.PTC.2031'!$B23-2023,1)</f>
        <v>27.75236082012</v>
      </c>
      <c r="F23" s="237"/>
      <c r="G23" s="70">
        <f t="shared" si="1"/>
        <v>40.932254159819756</v>
      </c>
      <c r="H23" s="69"/>
      <c r="I23" s="69">
        <f t="shared" si="3"/>
        <v>-55.69</v>
      </c>
      <c r="J23" s="70">
        <f t="shared" si="4"/>
        <v>-14.757745840180242</v>
      </c>
      <c r="K23" s="70">
        <f t="shared" si="2"/>
        <v>-42.25</v>
      </c>
      <c r="L23" s="69">
        <f t="shared" si="5"/>
        <v>117.19636909164954</v>
      </c>
      <c r="P23" s="79"/>
      <c r="Q23" s="69"/>
      <c r="R23" s="69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Assumptions'!$E$371:$E$394,'PV_.PX.HTG._.PTC.2031'!$B24-2023,1)/INDEX('2025 IRP Assumptions'!$E$371:$E$394,'PV_.PX.HTG._.PTC.2031'!$B24-2023-1,1)</f>
        <v>91.393887636254348</v>
      </c>
      <c r="E24" s="69" cm="1">
        <f t="array" ref="E24">$E$9*INDEX('2025 IRP Assumptions'!$E$371:$E$394,'PV_.PX.HTG._.PTC.2031'!$B24-2023,1)</f>
        <v>28.35736228116</v>
      </c>
      <c r="F24" s="237"/>
      <c r="G24" s="70">
        <f t="shared" si="1"/>
        <v>41.824577293367305</v>
      </c>
      <c r="H24" s="69"/>
      <c r="I24" s="69">
        <f t="shared" si="3"/>
        <v>-57.02</v>
      </c>
      <c r="J24" s="70">
        <f t="shared" si="4"/>
        <v>-15.195422706632698</v>
      </c>
      <c r="K24" s="70">
        <f t="shared" si="2"/>
        <v>-43.51</v>
      </c>
      <c r="L24" s="69">
        <f t="shared" si="5"/>
        <v>119.75124991741436</v>
      </c>
      <c r="P24" s="79"/>
      <c r="Q24" s="69"/>
      <c r="R24" s="69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Assumptions'!$E$371:$E$394,'PV_.PX.HTG._.PTC.2031'!$B25-2023,1)/INDEX('2025 IRP Assumptions'!$E$371:$E$394,'PV_.PX.HTG._.PTC.2031'!$B25-2023-1,1)</f>
        <v>93.386274414540893</v>
      </c>
      <c r="E25" s="69" cm="1">
        <f t="array" ref="E25">$E$9*INDEX('2025 IRP Assumptions'!$E$371:$E$394,'PV_.PX.HTG._.PTC.2031'!$B25-2023,1)</f>
        <v>28.975552787519998</v>
      </c>
      <c r="F25" s="237"/>
      <c r="G25" s="70">
        <f t="shared" si="1"/>
        <v>42.736353091092234</v>
      </c>
      <c r="H25" s="69"/>
      <c r="I25" s="69">
        <f t="shared" si="3"/>
        <v>-58.35</v>
      </c>
      <c r="J25" s="70">
        <f t="shared" si="4"/>
        <v>-15.613646908907768</v>
      </c>
      <c r="K25" s="70">
        <f t="shared" si="2"/>
        <v>-44.7</v>
      </c>
      <c r="L25" s="69">
        <f t="shared" si="5"/>
        <v>122.36182720206089</v>
      </c>
      <c r="P25" s="79"/>
      <c r="Q25" s="69"/>
      <c r="R25" s="69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Assumptions'!$E$371:$E$394,'PV_.PX.HTG._.PTC.2031'!$B26-2023,1)/INDEX('2025 IRP Assumptions'!$E$371:$E$394,'PV_.PX.HTG._.PTC.2031'!$B26-2023-1,1)</f>
        <v>95.422095152017988</v>
      </c>
      <c r="E26" s="69" cm="1">
        <f t="array" ref="E26">$E$9*INDEX('2025 IRP Assumptions'!$E$371:$E$394,'PV_.PX.HTG._.PTC.2031'!$B26-2023,1)</f>
        <v>29.607219824399998</v>
      </c>
      <c r="F26" s="237"/>
      <c r="G26" s="70">
        <f t="shared" si="1"/>
        <v>43.668005567994577</v>
      </c>
      <c r="H26" s="69"/>
      <c r="I26" s="69"/>
      <c r="J26" s="70">
        <f t="shared" si="4"/>
        <v>43.668005567994577</v>
      </c>
      <c r="K26" s="70">
        <f t="shared" si="2"/>
        <v>125.03</v>
      </c>
      <c r="L26" s="69">
        <f t="shared" si="5"/>
        <v>125.02931497641799</v>
      </c>
      <c r="P26" s="79"/>
      <c r="Q26" s="69"/>
      <c r="R26" s="69"/>
    </row>
    <row r="27" spans="2:27">
      <c r="B27" s="68">
        <f t="shared" si="0"/>
        <v>2042</v>
      </c>
      <c r="C27" s="71"/>
      <c r="D27" s="69" cm="1">
        <f t="array" ref="D27">D26*INDEX('2025 IRP Assumptions'!$E$371:$E$394,'PV_.PX.HTG._.PTC.2031'!$B27-2023,1)/INDEX('2025 IRP Assumptions'!$E$371:$E$394,'PV_.PX.HTG._.PTC.2031'!$B27-2023-1,1)</f>
        <v>97.502296829903244</v>
      </c>
      <c r="E27" s="69" cm="1">
        <f t="array" ref="E27">$E$9*INDEX('2025 IRP Assumptions'!$E$371:$E$394,'PV_.PX.HTG._.PTC.2031'!$B27-2023,1)</f>
        <v>30.252657217679999</v>
      </c>
      <c r="F27" s="237"/>
      <c r="G27" s="70">
        <f t="shared" si="1"/>
        <v>44.619968091011174</v>
      </c>
      <c r="H27" s="69"/>
      <c r="I27" s="69"/>
      <c r="J27" s="70">
        <f t="shared" si="4"/>
        <v>44.619968091011174</v>
      </c>
      <c r="K27" s="70">
        <f t="shared" si="2"/>
        <v>127.75</v>
      </c>
      <c r="L27" s="69">
        <f t="shared" si="5"/>
        <v>127.75495404758324</v>
      </c>
      <c r="P27" s="79"/>
      <c r="Q27" s="69"/>
      <c r="R27" s="69"/>
    </row>
    <row r="28" spans="2:27">
      <c r="B28" s="68">
        <f t="shared" si="0"/>
        <v>2043</v>
      </c>
      <c r="C28" s="71"/>
      <c r="D28" s="69" cm="1">
        <f t="array" ref="D28">D27*INDEX('2025 IRP Assumptions'!$E$371:$E$394,'PV_.PX.HTG._.PTC.2031'!$B28-2023,1)/INDEX('2025 IRP Assumptions'!$E$371:$E$394,'PV_.PX.HTG._.PTC.2031'!$B28-2023-1,1)</f>
        <v>99.627846931137697</v>
      </c>
      <c r="E28" s="69" cm="1">
        <f t="array" ref="E28">$E$9*INDEX('2025 IRP Assumptions'!$E$371:$E$394,'PV_.PX.HTG._.PTC.2031'!$B28-2023,1)</f>
        <v>30.91216515444</v>
      </c>
      <c r="F28" s="237"/>
      <c r="G28" s="70">
        <f t="shared" si="1"/>
        <v>45.592683409280887</v>
      </c>
      <c r="H28" s="69"/>
      <c r="I28" s="69"/>
      <c r="J28" s="70">
        <f t="shared" si="4"/>
        <v>45.592683409280887</v>
      </c>
      <c r="K28" s="70">
        <f t="shared" si="2"/>
        <v>130.54</v>
      </c>
      <c r="L28" s="69">
        <f t="shared" si="5"/>
        <v>130.5400120855777</v>
      </c>
      <c r="P28" s="79"/>
      <c r="Q28" s="69"/>
      <c r="R28" s="69"/>
    </row>
    <row r="29" spans="2:27">
      <c r="B29" s="68">
        <f t="shared" si="0"/>
        <v>2044</v>
      </c>
      <c r="C29" s="71"/>
      <c r="D29" s="69" cm="1">
        <f t="array" ref="D29">D28*INDEX('2025 IRP Assumptions'!$E$371:$E$394,'PV_.PX.HTG._.PTC.2031'!$B29-2023,1)/INDEX('2025 IRP Assumptions'!$E$371:$E$394,'PV_.PX.HTG._.PTC.2031'!$B29-2023-1,1)</f>
        <v>101.79973396946248</v>
      </c>
      <c r="E29" s="69" cm="1">
        <f t="array" ref="E29">$E$9*INDEX('2025 IRP Assumptions'!$E$371:$E$394,'PV_.PX.HTG._.PTC.2031'!$B29-2023,1)</f>
        <v>31.58605034712</v>
      </c>
      <c r="F29" s="237"/>
      <c r="G29" s="70">
        <f t="shared" si="1"/>
        <v>46.586603896265878</v>
      </c>
      <c r="H29" s="69"/>
      <c r="I29" s="69"/>
      <c r="J29" s="70">
        <f t="shared" si="4"/>
        <v>46.586603896265878</v>
      </c>
      <c r="K29" s="70">
        <f t="shared" si="2"/>
        <v>133.38999999999999</v>
      </c>
      <c r="L29" s="69">
        <f t="shared" si="5"/>
        <v>133.38578431658249</v>
      </c>
      <c r="P29" s="79"/>
      <c r="Q29" s="69"/>
      <c r="R29" s="69"/>
    </row>
    <row r="30" spans="2:27">
      <c r="B30" s="68">
        <f t="shared" si="0"/>
        <v>2045</v>
      </c>
      <c r="C30" s="71"/>
      <c r="D30" s="69" cm="1">
        <f t="array" ref="D30">D29*INDEX('2025 IRP Assumptions'!$E$371:$E$394,'PV_.PX.HTG._.PTC.2031'!$B30-2023,1)/INDEX('2025 IRP Assumptions'!$E$371:$E$394,'PV_.PX.HTG._.PTC.2031'!$B30-2023-1,1)</f>
        <v>104.01896821689942</v>
      </c>
      <c r="E30" s="69" cm="1">
        <f t="array" ref="E30">$E$9*INDEX('2025 IRP Assumptions'!$E$371:$E$394,'PV_.PX.HTG._.PTC.2031'!$B30-2023,1)</f>
        <v>32.274626259240002</v>
      </c>
      <c r="F30" s="237"/>
      <c r="G30" s="70">
        <f t="shared" si="1"/>
        <v>47.602191882668528</v>
      </c>
      <c r="H30" s="69"/>
      <c r="I30" s="69"/>
      <c r="J30" s="70">
        <f t="shared" si="4"/>
        <v>47.602191882668528</v>
      </c>
      <c r="K30" s="70">
        <f t="shared" si="2"/>
        <v>136.29</v>
      </c>
      <c r="L30" s="69">
        <f t="shared" si="5"/>
        <v>136.29359447613942</v>
      </c>
      <c r="P30" s="79"/>
      <c r="Q30" s="69"/>
      <c r="R30" s="69"/>
    </row>
    <row r="31" spans="2:27">
      <c r="B31" s="68">
        <f t="shared" si="0"/>
        <v>2046</v>
      </c>
      <c r="C31" s="71"/>
      <c r="D31" s="69" cm="1">
        <f t="array" ref="D31">D30*INDEX('2025 IRP Assumptions'!$E$371:$E$394,'PV_.PX.HTG._.PTC.2031'!$B31-2023,1)/INDEX('2025 IRP Assumptions'!$E$371:$E$394,'PV_.PX.HTG._.PTC.2031'!$B31-2023-1,1)</f>
        <v>106.28658170375095</v>
      </c>
      <c r="E31" s="69" cm="1">
        <f t="array" ref="E31">$E$9*INDEX('2025 IRP Assumptions'!$E$371:$E$394,'PV_.PX.HTG._.PTC.2031'!$B31-2023,1)</f>
        <v>32.978213105400002</v>
      </c>
      <c r="F31" s="237"/>
      <c r="G31" s="70">
        <f t="shared" si="1"/>
        <v>48.639919656431395</v>
      </c>
      <c r="H31" s="69"/>
      <c r="I31" s="69"/>
      <c r="J31" s="70">
        <f t="shared" si="4"/>
        <v>48.639919656431395</v>
      </c>
      <c r="K31" s="70">
        <f t="shared" si="2"/>
        <v>139.26</v>
      </c>
      <c r="L31" s="69">
        <f t="shared" si="5"/>
        <v>139.26479480915094</v>
      </c>
      <c r="P31" s="79"/>
      <c r="Q31" s="69"/>
      <c r="R31" s="69"/>
    </row>
    <row r="32" spans="2:27">
      <c r="B32" s="68">
        <f t="shared" si="0"/>
        <v>2047</v>
      </c>
      <c r="C32" s="71"/>
      <c r="D32" s="69" cm="1">
        <f t="array" ref="D32">D31*INDEX('2025 IRP Assumptions'!$E$371:$E$394,'PV_.PX.HTG._.PTC.2031'!$B32-2023,1)/INDEX('2025 IRP Assumptions'!$E$371:$E$394,'PV_.PX.HTG._.PTC.2031'!$B32-2023-1,1)</f>
        <v>108.6036291444845</v>
      </c>
      <c r="E32" s="69" cm="1">
        <f t="array" ref="E32">$E$9*INDEX('2025 IRP Assumptions'!$E$371:$E$394,'PV_.PX.HTG._.PTC.2031'!$B32-2023,1)</f>
        <v>33.69713813856</v>
      </c>
      <c r="F32" s="237"/>
      <c r="G32" s="70">
        <f t="shared" si="1"/>
        <v>49.700269886449597</v>
      </c>
      <c r="H32" s="69"/>
      <c r="I32" s="69"/>
      <c r="J32" s="70">
        <f t="shared" si="4"/>
        <v>49.700269886449597</v>
      </c>
      <c r="K32" s="70">
        <f t="shared" si="2"/>
        <v>142.30000000000001</v>
      </c>
      <c r="L32" s="69">
        <f t="shared" si="5"/>
        <v>142.30076728304451</v>
      </c>
      <c r="P32" s="79"/>
      <c r="Q32" s="69"/>
      <c r="R32" s="69"/>
    </row>
    <row r="33" spans="2:18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7"/>
      <c r="G33" s="70">
        <f t="shared" si="1"/>
        <v>50.78373575107905</v>
      </c>
      <c r="H33" s="69"/>
      <c r="I33" s="69"/>
      <c r="J33" s="70">
        <f t="shared" si="4"/>
        <v>50.78373575107905</v>
      </c>
      <c r="K33" s="70">
        <f t="shared" si="2"/>
        <v>145.4</v>
      </c>
      <c r="L33" s="69">
        <f t="shared" si="5"/>
        <v>145.4029239557147</v>
      </c>
      <c r="P33" s="79"/>
      <c r="Q33" s="69"/>
      <c r="R33" s="69"/>
    </row>
    <row r="34" spans="2:18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7"/>
      <c r="G34" s="70">
        <f t="shared" si="1"/>
        <v>51.890821171145525</v>
      </c>
      <c r="H34" s="69"/>
      <c r="I34" s="69"/>
      <c r="J34" s="70">
        <f t="shared" si="4"/>
        <v>51.890821171145525</v>
      </c>
      <c r="K34" s="70">
        <f t="shared" si="2"/>
        <v>148.57</v>
      </c>
      <c r="L34" s="69">
        <f t="shared" si="5"/>
        <v>148.57270764266974</v>
      </c>
      <c r="P34" s="79"/>
      <c r="Q34" s="69"/>
      <c r="R34" s="69"/>
    </row>
    <row r="35" spans="2:18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7"/>
      <c r="G35" s="70">
        <f t="shared" si="1"/>
        <v>53.022041052948552</v>
      </c>
      <c r="H35" s="69"/>
      <c r="I35" s="69"/>
      <c r="J35" s="70">
        <f t="shared" si="4"/>
        <v>53.022041052948552</v>
      </c>
      <c r="K35" s="70">
        <f t="shared" si="2"/>
        <v>151.81</v>
      </c>
      <c r="L35" s="69">
        <f t="shared" si="5"/>
        <v>151.81159261279529</v>
      </c>
      <c r="P35" s="79"/>
      <c r="Q35" s="69"/>
      <c r="R35" s="69"/>
    </row>
    <row r="36" spans="2:18" ht="15">
      <c r="B36" s="68">
        <f t="shared" si="0"/>
        <v>2051</v>
      </c>
      <c r="C36" s="71"/>
      <c r="D36" s="232">
        <f t="shared" ref="D36:E36" si="7">D35*D35/D34</f>
        <v>118.38806732561402</v>
      </c>
      <c r="E36" s="232">
        <f t="shared" si="7"/>
        <v>36.733017948424198</v>
      </c>
      <c r="F36" s="237"/>
      <c r="G36" s="70">
        <f t="shared" si="1"/>
        <v>54.177921527744807</v>
      </c>
      <c r="H36" s="69"/>
      <c r="I36" s="69"/>
      <c r="J36" s="70">
        <f t="shared" ref="J36:J45" si="8">(G36+H36+I36)</f>
        <v>54.177921527744807</v>
      </c>
      <c r="K36" s="70">
        <f t="shared" si="2"/>
        <v>155.12</v>
      </c>
      <c r="L36" s="69">
        <f t="shared" ref="L36:L45" si="9">(D36+E36+F36)</f>
        <v>155.12108527403822</v>
      </c>
      <c r="P36" s="79"/>
      <c r="Q36" s="69"/>
      <c r="R36" s="69"/>
    </row>
    <row r="37" spans="2:18" ht="15">
      <c r="B37" s="68">
        <f t="shared" si="0"/>
        <v>2052</v>
      </c>
      <c r="C37" s="71"/>
      <c r="D37" s="232">
        <f t="shared" ref="D37:E37" si="10">D36*D36/D35</f>
        <v>120.96892714830341</v>
      </c>
      <c r="E37" s="232">
        <f t="shared" si="10"/>
        <v>37.533797725734615</v>
      </c>
      <c r="F37" s="237"/>
      <c r="G37" s="70">
        <f t="shared" si="1"/>
        <v>55.359000196452179</v>
      </c>
      <c r="H37" s="69"/>
      <c r="I37" s="69"/>
      <c r="J37" s="70">
        <f t="shared" si="8"/>
        <v>55.359000196452179</v>
      </c>
      <c r="K37" s="70">
        <f t="shared" si="2"/>
        <v>158.5</v>
      </c>
      <c r="L37" s="69">
        <f t="shared" si="9"/>
        <v>158.50272487403802</v>
      </c>
      <c r="P37" s="79"/>
      <c r="Q37" s="69"/>
      <c r="R37" s="69"/>
    </row>
    <row r="38" spans="2:18" ht="15">
      <c r="B38" s="68">
        <f t="shared" si="0"/>
        <v>2053</v>
      </c>
      <c r="C38" s="71"/>
      <c r="D38" s="232">
        <f t="shared" ref="D38:E38" si="11">D37*D37/D36</f>
        <v>123.60604971414624</v>
      </c>
      <c r="E38" s="232">
        <f t="shared" si="11"/>
        <v>38.35203450188596</v>
      </c>
      <c r="F38" s="237"/>
      <c r="G38" s="70">
        <f t="shared" si="1"/>
        <v>56.565826379688353</v>
      </c>
      <c r="H38" s="69"/>
      <c r="I38" s="69"/>
      <c r="J38" s="70">
        <f t="shared" si="8"/>
        <v>56.565826379688353</v>
      </c>
      <c r="K38" s="70">
        <f t="shared" si="2"/>
        <v>161.96</v>
      </c>
      <c r="L38" s="69">
        <f t="shared" si="9"/>
        <v>161.9580842160322</v>
      </c>
      <c r="P38" s="79"/>
      <c r="Q38" s="69"/>
      <c r="R38" s="69"/>
    </row>
    <row r="39" spans="2:18" ht="15">
      <c r="B39" s="68">
        <f t="shared" si="0"/>
        <v>2054</v>
      </c>
      <c r="C39" s="71"/>
      <c r="D39" s="232">
        <f t="shared" ref="D39:E39" si="12">D38*D38/D37</f>
        <v>126.30066155092186</v>
      </c>
      <c r="E39" s="232">
        <f t="shared" si="12"/>
        <v>39.188108839446329</v>
      </c>
      <c r="F39" s="237"/>
      <c r="G39" s="70">
        <f t="shared" si="1"/>
        <v>57.798961373260262</v>
      </c>
      <c r="H39" s="69"/>
      <c r="I39" s="69"/>
      <c r="J39" s="70">
        <f t="shared" si="8"/>
        <v>57.798961373260262</v>
      </c>
      <c r="K39" s="70">
        <f t="shared" si="2"/>
        <v>165.49</v>
      </c>
      <c r="L39" s="69">
        <f t="shared" si="9"/>
        <v>165.48877039036819</v>
      </c>
      <c r="P39" s="79"/>
      <c r="Q39" s="69"/>
      <c r="R39" s="69"/>
    </row>
    <row r="40" spans="2:18" ht="15">
      <c r="B40" s="68">
        <f t="shared" si="0"/>
        <v>2055</v>
      </c>
      <c r="C40" s="71"/>
      <c r="D40" s="232">
        <f t="shared" ref="D40:E40" si="13">D39*D39/D38</f>
        <v>129.05401592471475</v>
      </c>
      <c r="E40" s="232">
        <f t="shared" si="13"/>
        <v>40.042409597247648</v>
      </c>
      <c r="F40" s="237"/>
      <c r="G40" s="70">
        <f t="shared" si="1"/>
        <v>59.058978709223226</v>
      </c>
      <c r="H40" s="69"/>
      <c r="I40" s="69"/>
      <c r="J40" s="70">
        <f t="shared" si="8"/>
        <v>59.058978709223226</v>
      </c>
      <c r="K40" s="70">
        <f t="shared" si="2"/>
        <v>169.1</v>
      </c>
      <c r="L40" s="69">
        <f t="shared" si="9"/>
        <v>169.0964255219624</v>
      </c>
      <c r="P40" s="79"/>
      <c r="Q40" s="69"/>
      <c r="R40" s="69"/>
    </row>
    <row r="41" spans="2:18" ht="15">
      <c r="B41" s="68">
        <f t="shared" si="0"/>
        <v>2056</v>
      </c>
      <c r="C41" s="71"/>
      <c r="D41" s="232">
        <f t="shared" ref="D41:E41" si="14">D40*D40/D39</f>
        <v>131.86739342280956</v>
      </c>
      <c r="E41" s="232">
        <f t="shared" si="14"/>
        <v>40.915334111244249</v>
      </c>
      <c r="F41" s="237"/>
      <c r="G41" s="70">
        <f t="shared" si="1"/>
        <v>60.346464422631144</v>
      </c>
      <c r="H41" s="69"/>
      <c r="I41" s="69"/>
      <c r="J41" s="70">
        <f t="shared" si="8"/>
        <v>60.346464422631144</v>
      </c>
      <c r="K41" s="70">
        <f t="shared" si="2"/>
        <v>172.78</v>
      </c>
      <c r="L41" s="69">
        <f t="shared" si="9"/>
        <v>172.78272753405381</v>
      </c>
      <c r="P41" s="79"/>
      <c r="Q41" s="69"/>
      <c r="R41" s="69"/>
    </row>
    <row r="42" spans="2:18" ht="15">
      <c r="B42" s="68">
        <f t="shared" si="0"/>
        <v>2057</v>
      </c>
      <c r="C42" s="71"/>
      <c r="D42" s="232">
        <f t="shared" ref="D42:E42" si="15">D41*D41/D40</f>
        <v>134.74210254929324</v>
      </c>
      <c r="E42" s="232">
        <f t="shared" si="15"/>
        <v>41.807288379314109</v>
      </c>
      <c r="F42" s="237"/>
      <c r="G42" s="70">
        <f t="shared" si="1"/>
        <v>61.662017324101882</v>
      </c>
      <c r="H42" s="69"/>
      <c r="I42" s="69"/>
      <c r="J42" s="70">
        <f t="shared" si="8"/>
        <v>61.662017324101882</v>
      </c>
      <c r="K42" s="70">
        <f t="shared" si="2"/>
        <v>176.55</v>
      </c>
      <c r="L42" s="69">
        <f t="shared" si="9"/>
        <v>176.54939092860735</v>
      </c>
      <c r="P42" s="79"/>
      <c r="Q42" s="69"/>
      <c r="R42" s="69"/>
    </row>
    <row r="43" spans="2:18" ht="15">
      <c r="B43" s="68">
        <f t="shared" si="0"/>
        <v>2058</v>
      </c>
      <c r="C43" s="71"/>
      <c r="D43" s="232">
        <f t="shared" ref="D43:E43" si="16">D42*D42/D41</f>
        <v>137.67948033364135</v>
      </c>
      <c r="E43" s="232">
        <f t="shared" si="16"/>
        <v>42.718687250088784</v>
      </c>
      <c r="F43" s="237"/>
      <c r="G43" s="70">
        <f t="shared" si="1"/>
        <v>63.006249278324532</v>
      </c>
      <c r="H43" s="69"/>
      <c r="I43" s="69"/>
      <c r="J43" s="70">
        <f t="shared" si="8"/>
        <v>63.006249278324532</v>
      </c>
      <c r="K43" s="70">
        <f t="shared" si="2"/>
        <v>180.4</v>
      </c>
      <c r="L43" s="69">
        <f t="shared" si="9"/>
        <v>180.39816758373013</v>
      </c>
      <c r="P43" s="79"/>
      <c r="Q43" s="69"/>
      <c r="R43" s="69"/>
    </row>
    <row r="44" spans="2:18" ht="15">
      <c r="B44" s="68">
        <f t="shared" si="0"/>
        <v>2059</v>
      </c>
      <c r="C44" s="71"/>
      <c r="D44" s="232">
        <f t="shared" ref="D44:E44" si="17">D43*D43/D42</f>
        <v>140.6808929525715</v>
      </c>
      <c r="E44" s="232">
        <f t="shared" si="17"/>
        <v>43.649954615899851</v>
      </c>
      <c r="F44" s="237"/>
      <c r="G44" s="70">
        <f t="shared" si="1"/>
        <v>64.379785488638177</v>
      </c>
      <c r="H44" s="69"/>
      <c r="I44" s="69"/>
      <c r="J44" s="70">
        <f t="shared" si="8"/>
        <v>64.379785488638177</v>
      </c>
      <c r="K44" s="70">
        <f t="shared" si="2"/>
        <v>184.33</v>
      </c>
      <c r="L44" s="69">
        <f t="shared" si="9"/>
        <v>184.33084756847134</v>
      </c>
      <c r="P44" s="79"/>
      <c r="Q44" s="69"/>
      <c r="R44" s="69"/>
    </row>
    <row r="45" spans="2:18" ht="15">
      <c r="B45" s="68">
        <f t="shared" si="0"/>
        <v>2060</v>
      </c>
      <c r="C45" s="71"/>
      <c r="D45" s="232">
        <f t="shared" ref="D45:E46" si="18">D44*D44/D43</f>
        <v>143.74773636545322</v>
      </c>
      <c r="E45" s="232">
        <f t="shared" si="18"/>
        <v>44.601523609931547</v>
      </c>
      <c r="F45" s="237"/>
      <c r="G45" s="70">
        <f t="shared" si="1"/>
        <v>65.78326478781446</v>
      </c>
      <c r="H45" s="69"/>
      <c r="I45" s="69"/>
      <c r="J45" s="70">
        <f t="shared" si="8"/>
        <v>65.78326478781446</v>
      </c>
      <c r="K45" s="70">
        <f t="shared" si="2"/>
        <v>188.35</v>
      </c>
      <c r="L45" s="69">
        <f t="shared" si="9"/>
        <v>188.34925997538477</v>
      </c>
      <c r="P45" s="79"/>
      <c r="Q45" s="69"/>
      <c r="R45" s="69"/>
    </row>
    <row r="46" spans="2:18" ht="15">
      <c r="B46" s="68">
        <f t="shared" si="0"/>
        <v>2061</v>
      </c>
      <c r="C46" s="71"/>
      <c r="D46" s="232">
        <f t="shared" si="18"/>
        <v>146.8814369635698</v>
      </c>
      <c r="E46" s="232">
        <f t="shared" si="18"/>
        <v>45.573836807671363</v>
      </c>
      <c r="F46" s="237"/>
      <c r="G46" s="70">
        <f t="shared" si="1"/>
        <v>67.217339935179197</v>
      </c>
      <c r="H46" s="69"/>
      <c r="I46" s="69"/>
      <c r="J46" s="70">
        <f t="shared" ref="J46" si="19">(G46+H46+I46)</f>
        <v>67.217339935179197</v>
      </c>
      <c r="K46" s="70">
        <f t="shared" si="2"/>
        <v>192.46</v>
      </c>
      <c r="L46" s="69">
        <f t="shared" ref="L46" si="20">(D46+E46+F46)</f>
        <v>192.45527377124117</v>
      </c>
      <c r="P46" s="79"/>
      <c r="Q46" s="69"/>
      <c r="R46" s="69"/>
    </row>
    <row r="47" spans="2:18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8">
      <c r="B48" s="68" t="s">
        <v>303</v>
      </c>
      <c r="C48" s="71"/>
      <c r="D48" s="69"/>
      <c r="E48" s="69"/>
      <c r="F48" s="69">
        <f>NPV(Discount_Rate,F16:F40)</f>
        <v>0</v>
      </c>
      <c r="G48" s="70"/>
      <c r="H48" s="69"/>
      <c r="I48" s="70"/>
      <c r="J48" s="70">
        <f>-PMT(Discount_Rate,COUNT(J$16:J$40),NPV(Discount_Rate,J$16:J$40))</f>
        <v>12.029357860491595</v>
      </c>
      <c r="K48" s="70">
        <f>-PMT(Discount_Rate,COUNT(K$16:K$40),NPV(Discount_Rate,K$16:K$40))</f>
        <v>34.442990016268126</v>
      </c>
      <c r="L48" s="70">
        <f>-PMT(Discount_Rate,COUNT(L$16:L$40),NPV(Discount_Rate,L$16:L$40))</f>
        <v>123.46725151754924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0.06861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32.7%)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249</v>
      </c>
    </row>
    <row r="58" spans="2:20">
      <c r="B58"/>
      <c r="C58" s="153"/>
      <c r="P58" s="143"/>
      <c r="T58" s="156"/>
    </row>
    <row r="59" spans="2:20">
      <c r="B59"/>
      <c r="C59" s="77"/>
      <c r="Q59" s="61" t="s">
        <v>187</v>
      </c>
      <c r="R59" s="143">
        <v>405.94040000000001</v>
      </c>
    </row>
    <row r="60" spans="2:20">
      <c r="C60" s="154">
        <v>6.8610000000000004E-2</v>
      </c>
      <c r="D60" s="61" t="s">
        <v>195</v>
      </c>
      <c r="E60" s="150"/>
      <c r="J60" s="231"/>
      <c r="L60" s="145"/>
      <c r="M60" s="81"/>
      <c r="N60" s="81"/>
      <c r="P60" s="82"/>
    </row>
    <row r="61" spans="2:20">
      <c r="C61" s="155">
        <v>0.32684691378829861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140.46756001237642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21">I65*(8.76*$C$61)</f>
        <v>144.27558803554115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2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1"/>
        <v>144.27558803554115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2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21"/>
        <v>148.054984269058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2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21"/>
        <v>151.86301229222269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2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21"/>
        <v>155.67104031538742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2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21"/>
        <v>159.45043654890426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2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1"/>
        <v>159.45043654890426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2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21"/>
        <v>163.25846457206899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2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21"/>
        <v>167.06649259523368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25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71.112738218630753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6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1AB7D-9E05-4B50-91F9-1BC452168844}">
  <sheetPr>
    <tabColor rgb="FFFFFF00"/>
    <pageSetUpPr fitToPage="1"/>
  </sheetPr>
  <dimension ref="B1:AD89"/>
  <sheetViews>
    <sheetView workbookViewId="0">
      <selection activeCell="F5" sqref="F5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6" width="11.1640625" style="61" customWidth="1"/>
    <col min="7" max="7" width="13.5" style="61" customWidth="1"/>
    <col min="8" max="8" width="20.1640625" style="61" customWidth="1"/>
    <col min="9" max="9" width="9.5" style="61" bestFit="1" customWidth="1"/>
    <col min="10" max="10" width="10.5" style="61" customWidth="1"/>
    <col min="11" max="11" width="12.6640625" style="61" customWidth="1"/>
    <col min="12" max="12" width="14" style="61" customWidth="1"/>
    <col min="13" max="13" width="13.33203125" style="61" customWidth="1"/>
    <col min="14" max="14" width="3.1640625" style="61" customWidth="1"/>
    <col min="15" max="15" width="15" style="61" hidden="1" customWidth="1"/>
    <col min="16" max="16" width="5.6640625" style="61" customWidth="1"/>
    <col min="17" max="17" width="9.33203125" style="61" customWidth="1"/>
    <col min="18" max="19" width="16" style="61" customWidth="1"/>
    <col min="20" max="20" width="23.5" style="61" customWidth="1"/>
    <col min="21" max="21" width="18.1640625" style="61" customWidth="1"/>
    <col min="22" max="22" width="13.33203125" style="61" customWidth="1"/>
    <col min="23" max="23" width="18.1640625" style="61" customWidth="1"/>
    <col min="24" max="24" width="12.83203125" style="61" customWidth="1"/>
    <col min="25" max="25" width="15.33203125" style="61" customWidth="1"/>
    <col min="26" max="27" width="9.33203125" style="61"/>
    <col min="28" max="28" width="13.33203125" style="61" customWidth="1"/>
    <col min="29" max="29" width="13.6640625" style="61" customWidth="1"/>
    <col min="30" max="30" width="12" style="61" bestFit="1" customWidth="1"/>
    <col min="31" max="16384" width="9.33203125" style="61"/>
  </cols>
  <sheetData>
    <row r="1" spans="2:30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2:30" ht="15.75">
      <c r="B2" s="59" t="str">
        <f>U57</f>
        <v>PV_.PX.UTS._.PTC.Utility_Scale</v>
      </c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2:30" ht="15.75">
      <c r="B3" s="59" t="str">
        <f>TEXT($C$61,"0%")&amp;" Capacity Factor"</f>
        <v>33% Capacity Factor</v>
      </c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2:30">
      <c r="B4" s="60"/>
      <c r="C4" s="60"/>
      <c r="D4" s="60"/>
      <c r="E4" s="60"/>
      <c r="F4" s="60"/>
      <c r="G4" s="60"/>
      <c r="H4" s="60"/>
      <c r="I4" s="60"/>
      <c r="J4" s="60"/>
      <c r="R4" s="236"/>
      <c r="S4" s="236"/>
    </row>
    <row r="5" spans="2:30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 t="s">
        <v>76</v>
      </c>
      <c r="G5" s="14"/>
      <c r="H5" s="63" t="s">
        <v>59</v>
      </c>
      <c r="I5" s="14" t="s">
        <v>13</v>
      </c>
      <c r="J5" s="63" t="s">
        <v>113</v>
      </c>
      <c r="K5" s="63" t="s">
        <v>65</v>
      </c>
      <c r="L5" s="14" t="s">
        <v>49</v>
      </c>
      <c r="M5" s="63" t="s">
        <v>87</v>
      </c>
      <c r="O5" s="100"/>
      <c r="P5" s="100"/>
      <c r="R5" s="236"/>
      <c r="S5" s="236"/>
      <c r="U5" s="142"/>
      <c r="AA5" s="100"/>
      <c r="AB5" s="100"/>
    </row>
    <row r="6" spans="2:30" ht="24" customHeight="1">
      <c r="B6" s="64"/>
      <c r="C6" s="65" t="s">
        <v>8</v>
      </c>
      <c r="D6" s="66" t="s">
        <v>9</v>
      </c>
      <c r="E6" s="66" t="s">
        <v>9</v>
      </c>
      <c r="F6" s="66" t="s">
        <v>9</v>
      </c>
      <c r="G6" s="16"/>
      <c r="H6" s="65" t="s">
        <v>31</v>
      </c>
      <c r="I6" s="15" t="s">
        <v>31</v>
      </c>
      <c r="J6" s="15" t="s">
        <v>31</v>
      </c>
      <c r="K6" s="65" t="s">
        <v>31</v>
      </c>
      <c r="L6" s="16" t="s">
        <v>9</v>
      </c>
      <c r="M6" s="66" t="s">
        <v>9</v>
      </c>
      <c r="X6" s="79"/>
      <c r="Y6" s="79"/>
    </row>
    <row r="7" spans="2:30">
      <c r="C7" s="67" t="s">
        <v>1</v>
      </c>
      <c r="D7" s="67" t="s">
        <v>2</v>
      </c>
      <c r="E7" s="67" t="s">
        <v>3</v>
      </c>
      <c r="F7" s="67" t="s">
        <v>5</v>
      </c>
      <c r="G7" s="67"/>
      <c r="H7" s="67" t="s">
        <v>5</v>
      </c>
      <c r="I7" s="67" t="s">
        <v>7</v>
      </c>
      <c r="J7" s="67" t="s">
        <v>22</v>
      </c>
      <c r="K7" s="67" t="s">
        <v>22</v>
      </c>
      <c r="L7" s="67" t="s">
        <v>23</v>
      </c>
      <c r="M7" s="67" t="s">
        <v>24</v>
      </c>
      <c r="V7" s="79"/>
    </row>
    <row r="8" spans="2:30" ht="21.75" customHeight="1">
      <c r="Y8" s="72"/>
    </row>
    <row r="9" spans="2:30">
      <c r="B9" s="68">
        <v>2024</v>
      </c>
      <c r="C9" s="157">
        <f>INDEX('2025 IRP Assumptions'!$E$2:$E$58,MATCH($U$57,'2025 IRP Assumptions'!$C$2:$C$58,0),1)</f>
        <v>1216.55</v>
      </c>
      <c r="D9" s="69"/>
      <c r="E9" s="205">
        <f>INDEX('2025 IRP Assumptions'!$E$62:$E$118,MATCH($U$57,'2025 IRP Assumptions'!$C$62:$C$118,0),1)</f>
        <v>20.52</v>
      </c>
      <c r="F9" s="69"/>
      <c r="G9" s="69"/>
      <c r="H9" s="70"/>
      <c r="I9" s="69"/>
      <c r="J9" s="69"/>
      <c r="K9" s="70"/>
      <c r="L9" s="70"/>
      <c r="M9" s="69"/>
      <c r="U9" s="71"/>
      <c r="Y9" s="158"/>
    </row>
    <row r="10" spans="2:30">
      <c r="B10" s="68">
        <f t="shared" ref="B10:B46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Assumptions'!$E$371:$E$394,'PV_.PX.UTS._.PTC.2031'!$B10-2023,1)</f>
        <v>20.967336</v>
      </c>
      <c r="F10" s="69"/>
      <c r="G10" s="69"/>
      <c r="H10" s="70"/>
      <c r="I10" s="69"/>
      <c r="J10" s="69"/>
      <c r="K10" s="70"/>
      <c r="L10" s="70"/>
      <c r="M10" s="69"/>
      <c r="R10" s="69"/>
      <c r="S10" s="69"/>
      <c r="V10" s="156"/>
      <c r="Y10" s="158"/>
    </row>
    <row r="11" spans="2:30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Assumptions'!$E$371:$E$394,'PV_.PX.UTS._.PTC.2031'!$B11-2023,1)</f>
        <v>21.424423924799999</v>
      </c>
      <c r="F11" s="69"/>
      <c r="G11" s="69"/>
      <c r="H11" s="70"/>
      <c r="I11" s="69"/>
      <c r="J11" s="69"/>
      <c r="K11" s="70"/>
      <c r="L11" s="70"/>
      <c r="M11" s="69"/>
      <c r="R11" s="69"/>
      <c r="S11" s="69"/>
      <c r="Y11" s="158"/>
      <c r="AD11" s="144"/>
    </row>
    <row r="12" spans="2:30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Assumptions'!$E$371:$E$394,'PV_.PX.UTS._.PTC.2031'!$B12-2023,1)</f>
        <v>21.891476361600002</v>
      </c>
      <c r="F12" s="69"/>
      <c r="G12" s="69"/>
      <c r="H12" s="70"/>
      <c r="I12" s="69"/>
      <c r="J12" s="69"/>
      <c r="K12" s="70"/>
      <c r="L12" s="70"/>
      <c r="M12" s="69"/>
      <c r="Q12" s="79"/>
      <c r="R12" s="69"/>
      <c r="S12" s="69"/>
      <c r="V12" s="160"/>
      <c r="Y12" s="158"/>
      <c r="Z12" s="160"/>
    </row>
    <row r="13" spans="2:30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Assumptions'!$E$371:$E$394,'PV_.PX.UTS._.PTC.2031'!$B13-2023,1)</f>
        <v>22.36871055564</v>
      </c>
      <c r="F13" s="237"/>
      <c r="G13" s="237"/>
      <c r="H13" s="70"/>
      <c r="I13" s="69"/>
      <c r="J13" s="69"/>
      <c r="K13" s="70"/>
      <c r="L13" s="70"/>
      <c r="M13" s="69"/>
      <c r="Q13" s="79"/>
      <c r="R13" s="69"/>
      <c r="S13" s="69"/>
      <c r="V13" s="160"/>
      <c r="X13" s="79"/>
      <c r="Y13" s="158"/>
      <c r="Z13" s="160"/>
    </row>
    <row r="14" spans="2:30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Assumptions'!$E$371:$E$394,'PV_.PX.UTS._.PTC.2031'!$B14-2023,1)</f>
        <v>22.856348451240002</v>
      </c>
      <c r="F14" s="237"/>
      <c r="G14" s="237"/>
      <c r="H14" s="70"/>
      <c r="I14" s="69"/>
      <c r="J14" s="69"/>
      <c r="K14" s="70"/>
      <c r="L14" s="70"/>
      <c r="M14" s="69"/>
      <c r="Q14" s="79"/>
      <c r="R14" s="69"/>
      <c r="S14" s="69"/>
      <c r="V14" s="160"/>
      <c r="W14" s="79"/>
      <c r="X14" s="79"/>
      <c r="Y14" s="158"/>
      <c r="Z14" s="160"/>
      <c r="AA14" s="79"/>
    </row>
    <row r="15" spans="2:30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Assumptions'!$E$371:$E$394,'PV_.PX.UTS._.PTC.2031'!$B15-2023,1)</f>
        <v>23.354616835439998</v>
      </c>
      <c r="F15" s="237"/>
      <c r="G15" s="237"/>
      <c r="H15" s="70"/>
      <c r="I15" s="69"/>
      <c r="J15" s="69"/>
      <c r="K15" s="70"/>
      <c r="L15" s="70"/>
      <c r="M15" s="69"/>
      <c r="Q15" s="79"/>
      <c r="R15" s="69"/>
      <c r="S15" s="69"/>
      <c r="V15" s="160"/>
      <c r="W15" s="79"/>
      <c r="X15" s="79"/>
      <c r="Y15" s="158"/>
      <c r="Z15" s="160"/>
      <c r="AA15" s="79"/>
      <c r="AB15" s="79"/>
    </row>
    <row r="16" spans="2:30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Assumptions'!$E$371:$E$394,'PV_.PX.UTS._.PTC.2031'!$B16-2023,1)</f>
        <v>23.863747481640001</v>
      </c>
      <c r="F16" s="237">
        <f>$D$58*(1+Inflation)^('PV_.PX.BDG._.PTC.2031'!$B16-VALUE(LEFT('PV_.PX.BDG._.PTC.2031'!$B$58,4)))</f>
        <v>2.6872828898456427</v>
      </c>
      <c r="G16" s="237"/>
      <c r="H16" s="70">
        <f t="shared" ref="H16:H46" si="1">(D16+E16+G16)/(8.76*$C$61)</f>
        <v>35.196896705670014</v>
      </c>
      <c r="I16" s="69"/>
      <c r="J16" s="69">
        <f>-J64</f>
        <v>-49.06</v>
      </c>
      <c r="K16" s="70">
        <f t="shared" ref="K16:K35" si="2">(H16+I16+J16)</f>
        <v>-13.863103294329989</v>
      </c>
      <c r="L16" s="70">
        <f t="shared" ref="L16:L46" si="3">ROUND(K16*$C$61*8.76,2)</f>
        <v>-39.69</v>
      </c>
      <c r="M16" s="69">
        <f t="shared" ref="M16:M35" si="4">(D16+E16+G16)</f>
        <v>100.77501427340231</v>
      </c>
      <c r="Q16" s="79"/>
      <c r="R16" s="69"/>
      <c r="S16" s="69"/>
      <c r="V16" s="160"/>
      <c r="W16" s="79"/>
      <c r="X16" s="79"/>
      <c r="Y16" s="158"/>
      <c r="Z16" s="160"/>
      <c r="AA16" s="79"/>
      <c r="AB16" s="79"/>
    </row>
    <row r="17" spans="2:28">
      <c r="B17" s="68">
        <f t="shared" si="0"/>
        <v>2032</v>
      </c>
      <c r="C17" s="71"/>
      <c r="D17" s="69" cm="1">
        <f t="array" ref="D17">D16*INDEX('2025 IRP Assumptions'!$E$371:$E$394,'PV_.PX.UTS._.PTC.2031'!$B17-2023,1)/INDEX('2025 IRP Assumptions'!$E$371:$E$394,'PV_.PX.UTS._.PTC.2031'!$B17-2023-1,1)</f>
        <v>78.587932386487694</v>
      </c>
      <c r="E17" s="69" cm="1">
        <f t="array" ref="E17">$E$9*INDEX('2025 IRP Assumptions'!$E$371:$E$394,'PV_.PX.UTS._.PTC.2031'!$B17-2023,1)</f>
        <v>24.383977170120001</v>
      </c>
      <c r="F17" s="237">
        <f>$D$58*(1+Inflation)^('PV_.PX.BDG._.PTC.2031'!$B17-VALUE(LEFT('PV_.PX.BDG._.PTC.2031'!$B$58,4)))</f>
        <v>2.7458656568442783</v>
      </c>
      <c r="G17" s="237"/>
      <c r="H17" s="70">
        <f t="shared" si="1"/>
        <v>35.964189044090077</v>
      </c>
      <c r="I17" s="69"/>
      <c r="J17" s="69">
        <f t="shared" ref="J17:J25" si="5">-J65</f>
        <v>-50.39</v>
      </c>
      <c r="K17" s="70">
        <f t="shared" si="2"/>
        <v>-14.425810955909924</v>
      </c>
      <c r="L17" s="70">
        <f t="shared" si="3"/>
        <v>-41.3</v>
      </c>
      <c r="M17" s="69">
        <f t="shared" si="4"/>
        <v>102.9719095566077</v>
      </c>
      <c r="Q17" s="79"/>
      <c r="R17" s="69"/>
      <c r="S17" s="69"/>
      <c r="U17" s="79"/>
      <c r="W17" s="79"/>
      <c r="X17" s="79"/>
      <c r="Z17" s="79"/>
      <c r="AA17" s="79"/>
      <c r="AB17" s="79"/>
    </row>
    <row r="18" spans="2:28">
      <c r="B18" s="68">
        <f t="shared" si="0"/>
        <v>2033</v>
      </c>
      <c r="C18" s="71"/>
      <c r="D18" s="69" cm="1">
        <f t="array" ref="D18">D17*INDEX('2025 IRP Assumptions'!$E$371:$E$394,'PV_.PX.UTS._.PTC.2031'!$B18-2023,1)/INDEX('2025 IRP Assumptions'!$E$371:$E$394,'PV_.PX.UTS._.PTC.2031'!$B18-2023-1,1)</f>
        <v>80.301149313452228</v>
      </c>
      <c r="E18" s="69" cm="1">
        <f t="array" ref="E18">$E$9*INDEX('2025 IRP Assumptions'!$E$371:$E$394,'PV_.PX.UTS._.PTC.2031'!$B18-2023,1)</f>
        <v>24.915547872719998</v>
      </c>
      <c r="F18" s="237">
        <f>$D$58*(1+Inflation)^('PV_.PX.BDG._.PTC.2031'!$B18-VALUE(LEFT('PV_.PX.BDG._.PTC.2031'!$B$58,4)))</f>
        <v>2.8057255281634839</v>
      </c>
      <c r="G18" s="237"/>
      <c r="H18" s="70">
        <f t="shared" si="1"/>
        <v>36.748208365681002</v>
      </c>
      <c r="I18" s="69"/>
      <c r="J18" s="69">
        <f t="shared" si="5"/>
        <v>-50.39</v>
      </c>
      <c r="K18" s="70">
        <f t="shared" si="2"/>
        <v>-13.641791634318999</v>
      </c>
      <c r="L18" s="70">
        <f t="shared" si="3"/>
        <v>-39.06</v>
      </c>
      <c r="M18" s="69">
        <f t="shared" si="4"/>
        <v>105.21669718617223</v>
      </c>
      <c r="Q18" s="79"/>
      <c r="R18" s="69"/>
      <c r="S18" s="69"/>
      <c r="U18" s="79"/>
      <c r="W18" s="79"/>
      <c r="X18" s="79"/>
      <c r="Z18" s="79"/>
      <c r="AA18" s="79"/>
      <c r="AB18" s="79"/>
    </row>
    <row r="19" spans="2:28">
      <c r="B19" s="68">
        <f t="shared" si="0"/>
        <v>2034</v>
      </c>
      <c r="C19" s="71"/>
      <c r="D19" s="69" cm="1">
        <f t="array" ref="D19">D18*INDEX('2025 IRP Assumptions'!$E$371:$E$394,'PV_.PX.UTS._.PTC.2031'!$B19-2023,1)/INDEX('2025 IRP Assumptions'!$E$371:$E$394,'PV_.PX.UTS._.PTC.2031'!$B19-2023-1,1)</f>
        <v>82.051714428350522</v>
      </c>
      <c r="E19" s="69" cm="1">
        <f t="array" ref="E19">$E$9*INDEX('2025 IRP Assumptions'!$E$371:$E$394,'PV_.PX.UTS._.PTC.2031'!$B19-2023,1)</f>
        <v>25.458706834919997</v>
      </c>
      <c r="F19" s="237">
        <f>$D$58*(1+Inflation)^('PV_.PX.BDG._.PTC.2031'!$B19-VALUE(LEFT('PV_.PX.BDG._.PTC.2031'!$B$58,4)))</f>
        <v>2.8668903446774481</v>
      </c>
      <c r="G19" s="237"/>
      <c r="H19" s="70">
        <f t="shared" si="1"/>
        <v>37.549319335448878</v>
      </c>
      <c r="I19" s="69"/>
      <c r="J19" s="69">
        <f t="shared" si="5"/>
        <v>-51.71</v>
      </c>
      <c r="K19" s="70">
        <f t="shared" si="2"/>
        <v>-14.160680664551123</v>
      </c>
      <c r="L19" s="70">
        <f t="shared" si="3"/>
        <v>-40.54</v>
      </c>
      <c r="M19" s="69">
        <f t="shared" si="4"/>
        <v>107.51042126327052</v>
      </c>
      <c r="Q19" s="79"/>
      <c r="R19" s="69"/>
      <c r="S19" s="69"/>
      <c r="U19" s="79"/>
      <c r="W19" s="79"/>
      <c r="X19" s="79"/>
      <c r="Z19" s="79"/>
      <c r="AA19" s="79"/>
      <c r="AB19" s="79"/>
    </row>
    <row r="20" spans="2:28">
      <c r="B20" s="68">
        <f t="shared" si="0"/>
        <v>2035</v>
      </c>
      <c r="C20" s="71"/>
      <c r="D20" s="69" cm="1">
        <f t="array" ref="D20">D19*INDEX('2025 IRP Assumptions'!$E$371:$E$394,'PV_.PX.UTS._.PTC.2031'!$B20-2023,1)/INDEX('2025 IRP Assumptions'!$E$371:$E$394,'PV_.PX.UTS._.PTC.2031'!$B20-2023-1,1)</f>
        <v>83.840441781870993</v>
      </c>
      <c r="E20" s="69" cm="1">
        <f t="array" ref="E20">$E$9*INDEX('2025 IRP Assumptions'!$E$371:$E$394,'PV_.PX.UTS._.PTC.2031'!$B20-2023,1)</f>
        <v>26.013706637399999</v>
      </c>
      <c r="F20" s="237">
        <f>$D$58*(1+Inflation)^('PV_.PX.BDG._.PTC.2031'!$B20-VALUE(LEFT('PV_.PX.BDG._.PTC.2031'!$B$58,4)))</f>
        <v>2.9293885541914162</v>
      </c>
      <c r="G20" s="237"/>
      <c r="H20" s="70">
        <f t="shared" si="1"/>
        <v>38.367894487343392</v>
      </c>
      <c r="I20" s="69"/>
      <c r="J20" s="69">
        <f t="shared" si="5"/>
        <v>-53.04</v>
      </c>
      <c r="K20" s="70">
        <f t="shared" si="2"/>
        <v>-14.672105512656607</v>
      </c>
      <c r="L20" s="70">
        <f t="shared" si="3"/>
        <v>-42.01</v>
      </c>
      <c r="M20" s="69">
        <f t="shared" si="4"/>
        <v>109.85414841927098</v>
      </c>
      <c r="Q20" s="79"/>
      <c r="R20" s="69"/>
      <c r="S20" s="69"/>
      <c r="U20" s="79"/>
      <c r="W20" s="79"/>
      <c r="X20" s="79"/>
      <c r="Z20" s="79"/>
      <c r="AA20" s="79"/>
      <c r="AB20" s="79"/>
    </row>
    <row r="21" spans="2:28">
      <c r="B21" s="68">
        <f t="shared" si="0"/>
        <v>2036</v>
      </c>
      <c r="C21" s="71"/>
      <c r="D21" s="69" cm="1">
        <f t="array" ref="D21">D20*INDEX('2025 IRP Assumptions'!$E$371:$E$394,'PV_.PX.UTS._.PTC.2031'!$B21-2023,1)/INDEX('2025 IRP Assumptions'!$E$371:$E$394,'PV_.PX.UTS._.PTC.2031'!$B21-2023-1,1)</f>
        <v>85.668163413310992</v>
      </c>
      <c r="E21" s="69" cm="1">
        <f t="array" ref="E21">$E$9*INDEX('2025 IRP Assumptions'!$E$371:$E$394,'PV_.PX.UTS._.PTC.2031'!$B21-2023,1)</f>
        <v>26.580805442279999</v>
      </c>
      <c r="F21" s="237">
        <f>$D$58*(1+Inflation)^('PV_.PX.BDG._.PTC.2031'!$B21-VALUE(LEFT('PV_.PX.BDG._.PTC.2031'!$B$58,4)))</f>
        <v>2.9932492246727898</v>
      </c>
      <c r="G21" s="237"/>
      <c r="H21" s="70">
        <f t="shared" si="1"/>
        <v>39.204314587439868</v>
      </c>
      <c r="I21" s="69"/>
      <c r="J21" s="69">
        <f t="shared" si="5"/>
        <v>-54.37</v>
      </c>
      <c r="K21" s="70">
        <f t="shared" si="2"/>
        <v>-15.16568541256013</v>
      </c>
      <c r="L21" s="70">
        <f t="shared" si="3"/>
        <v>-43.42</v>
      </c>
      <c r="M21" s="69">
        <f t="shared" si="4"/>
        <v>112.24896885559099</v>
      </c>
      <c r="Q21" s="79"/>
      <c r="R21" s="69"/>
      <c r="S21" s="69"/>
      <c r="U21" s="79"/>
      <c r="W21" s="79"/>
      <c r="X21" s="79"/>
      <c r="Z21" s="79"/>
      <c r="AA21" s="79"/>
      <c r="AB21" s="79"/>
    </row>
    <row r="22" spans="2:28">
      <c r="B22" s="68">
        <f t="shared" si="0"/>
        <v>2037</v>
      </c>
      <c r="C22" s="71"/>
      <c r="D22" s="69" cm="1">
        <f t="array" ref="D22">D21*INDEX('2025 IRP Assumptions'!$E$371:$E$394,'PV_.PX.UTS._.PTC.2031'!$B22-2023,1)/INDEX('2025 IRP Assumptions'!$E$371:$E$394,'PV_.PX.UTS._.PTC.2031'!$B22-2023-1,1)</f>
        <v>87.535729350576801</v>
      </c>
      <c r="E22" s="69" cm="1">
        <f t="array" ref="E22">$E$9*INDEX('2025 IRP Assumptions'!$E$371:$E$394,'PV_.PX.UTS._.PTC.2031'!$B22-2023,1)</f>
        <v>27.160266993119997</v>
      </c>
      <c r="F22" s="237">
        <f>$D$58*(1+Inflation)^('PV_.PX.BDG._.PTC.2031'!$B22-VALUE(LEFT('PV_.PX.BDG._.PTC.2031'!$B$58,4)))</f>
        <v>3.0585020577706565</v>
      </c>
      <c r="G22" s="237"/>
      <c r="H22" s="70">
        <f t="shared" si="1"/>
        <v>40.058968633939237</v>
      </c>
      <c r="I22" s="69"/>
      <c r="J22" s="69">
        <f t="shared" si="5"/>
        <v>-55.69</v>
      </c>
      <c r="K22" s="70">
        <f t="shared" si="2"/>
        <v>-15.63103136606076</v>
      </c>
      <c r="L22" s="70">
        <f t="shared" si="3"/>
        <v>-44.75</v>
      </c>
      <c r="M22" s="69">
        <f t="shared" si="4"/>
        <v>114.69599634369681</v>
      </c>
      <c r="Q22" s="79"/>
      <c r="R22" s="69"/>
      <c r="S22" s="69"/>
      <c r="U22" s="79"/>
      <c r="W22" s="79"/>
      <c r="X22" s="79"/>
      <c r="Z22" s="79"/>
      <c r="AA22" s="79"/>
      <c r="AB22" s="79"/>
    </row>
    <row r="23" spans="2:28">
      <c r="B23" s="68">
        <f t="shared" si="0"/>
        <v>2038</v>
      </c>
      <c r="C23" s="71"/>
      <c r="D23" s="69" cm="1">
        <f t="array" ref="D23">D22*INDEX('2025 IRP Assumptions'!$E$371:$E$394,'PV_.PX.UTS._.PTC.2031'!$B23-2023,1)/INDEX('2025 IRP Assumptions'!$E$371:$E$394,'PV_.PX.UTS._.PTC.2031'!$B23-2023-1,1)</f>
        <v>89.44400827152954</v>
      </c>
      <c r="E23" s="69" cm="1">
        <f t="array" ref="E23">$E$9*INDEX('2025 IRP Assumptions'!$E$371:$E$394,'PV_.PX.UTS._.PTC.2031'!$B23-2023,1)</f>
        <v>27.75236082012</v>
      </c>
      <c r="F23" s="237">
        <f>$D$58*(1+Inflation)^('PV_.PX.BDG._.PTC.2031'!$B23-VALUE(LEFT('PV_.PX.BDG._.PTC.2031'!$B$58,4)))</f>
        <v>3.1251774026300572</v>
      </c>
      <c r="G23" s="237"/>
      <c r="H23" s="70">
        <f t="shared" si="1"/>
        <v>40.932254159819756</v>
      </c>
      <c r="I23" s="69"/>
      <c r="J23" s="69">
        <f t="shared" si="5"/>
        <v>-55.69</v>
      </c>
      <c r="K23" s="70">
        <f t="shared" si="2"/>
        <v>-14.757745840180242</v>
      </c>
      <c r="L23" s="70">
        <f t="shared" si="3"/>
        <v>-42.25</v>
      </c>
      <c r="M23" s="69">
        <f t="shared" si="4"/>
        <v>117.19636909164954</v>
      </c>
      <c r="Q23" s="79"/>
      <c r="R23" s="69"/>
      <c r="S23" s="69"/>
      <c r="U23" s="79"/>
      <c r="W23" s="79"/>
      <c r="X23" s="79"/>
      <c r="Z23" s="79"/>
      <c r="AA23" s="79"/>
      <c r="AB23" s="79"/>
    </row>
    <row r="24" spans="2:28">
      <c r="B24" s="68">
        <f t="shared" si="0"/>
        <v>2039</v>
      </c>
      <c r="C24" s="71"/>
      <c r="D24" s="69" cm="1">
        <f t="array" ref="D24">D23*INDEX('2025 IRP Assumptions'!$E$371:$E$394,'PV_.PX.UTS._.PTC.2031'!$B24-2023,1)/INDEX('2025 IRP Assumptions'!$E$371:$E$394,'PV_.PX.UTS._.PTC.2031'!$B24-2023-1,1)</f>
        <v>91.393887636254348</v>
      </c>
      <c r="E24" s="69" cm="1">
        <f t="array" ref="E24">$E$9*INDEX('2025 IRP Assumptions'!$E$371:$E$394,'PV_.PX.UTS._.PTC.2031'!$B24-2023,1)</f>
        <v>28.35736228116</v>
      </c>
      <c r="F24" s="237">
        <f>$D$58*(1+Inflation)^('PV_.PX.BDG._.PTC.2031'!$B24-VALUE(LEFT('PV_.PX.BDG._.PTC.2031'!$B$58,4)))</f>
        <v>3.1933062700073926</v>
      </c>
      <c r="G24" s="237"/>
      <c r="H24" s="70">
        <f t="shared" si="1"/>
        <v>41.824577293367305</v>
      </c>
      <c r="I24" s="69"/>
      <c r="J24" s="69">
        <f t="shared" si="5"/>
        <v>-57.02</v>
      </c>
      <c r="K24" s="70">
        <f t="shared" si="2"/>
        <v>-15.195422706632698</v>
      </c>
      <c r="L24" s="70">
        <f t="shared" si="3"/>
        <v>-43.51</v>
      </c>
      <c r="M24" s="69">
        <f t="shared" si="4"/>
        <v>119.75124991741436</v>
      </c>
      <c r="Q24" s="79"/>
      <c r="R24" s="69"/>
      <c r="S24" s="69"/>
      <c r="U24" s="79"/>
      <c r="W24" s="79"/>
      <c r="X24" s="79"/>
      <c r="Z24" s="79"/>
      <c r="AA24" s="79"/>
      <c r="AB24" s="79"/>
    </row>
    <row r="25" spans="2:28">
      <c r="B25" s="68">
        <f t="shared" si="0"/>
        <v>2040</v>
      </c>
      <c r="C25" s="71"/>
      <c r="D25" s="69" cm="1">
        <f t="array" ref="D25">D24*INDEX('2025 IRP Assumptions'!$E$371:$E$394,'PV_.PX.UTS._.PTC.2031'!$B25-2023,1)/INDEX('2025 IRP Assumptions'!$E$371:$E$394,'PV_.PX.UTS._.PTC.2031'!$B25-2023-1,1)</f>
        <v>93.386274414540893</v>
      </c>
      <c r="E25" s="69" cm="1">
        <f t="array" ref="E25">$E$9*INDEX('2025 IRP Assumptions'!$E$371:$E$394,'PV_.PX.UTS._.PTC.2031'!$B25-2023,1)</f>
        <v>28.975552787519998</v>
      </c>
      <c r="F25" s="237">
        <f>$D$58*(1+Inflation)^('PV_.PX.BDG._.PTC.2031'!$B25-VALUE(LEFT('PV_.PX.BDG._.PTC.2031'!$B$58,4)))</f>
        <v>3.2629203466935541</v>
      </c>
      <c r="G25" s="237"/>
      <c r="H25" s="70">
        <f t="shared" si="1"/>
        <v>42.736353091092234</v>
      </c>
      <c r="I25" s="69"/>
      <c r="J25" s="69">
        <f t="shared" si="5"/>
        <v>-58.35</v>
      </c>
      <c r="K25" s="70">
        <f t="shared" si="2"/>
        <v>-15.613646908907768</v>
      </c>
      <c r="L25" s="70">
        <f t="shared" si="3"/>
        <v>-44.7</v>
      </c>
      <c r="M25" s="69">
        <f t="shared" si="4"/>
        <v>122.36182720206089</v>
      </c>
      <c r="Q25" s="79"/>
      <c r="R25" s="69"/>
      <c r="S25" s="69"/>
      <c r="U25" s="79"/>
      <c r="W25" s="79"/>
      <c r="X25" s="79"/>
      <c r="Z25" s="79"/>
      <c r="AA25" s="79"/>
      <c r="AB25" s="79"/>
    </row>
    <row r="26" spans="2:28">
      <c r="B26" s="68">
        <f t="shared" si="0"/>
        <v>2041</v>
      </c>
      <c r="C26" s="71"/>
      <c r="D26" s="69" cm="1">
        <f t="array" ref="D26">D25*INDEX('2025 IRP Assumptions'!$E$371:$E$394,'PV_.PX.UTS._.PTC.2031'!$B26-2023,1)/INDEX('2025 IRP Assumptions'!$E$371:$E$394,'PV_.PX.UTS._.PTC.2031'!$B26-2023-1,1)</f>
        <v>95.422095152017988</v>
      </c>
      <c r="E26" s="69" cm="1">
        <f t="array" ref="E26">$E$9*INDEX('2025 IRP Assumptions'!$E$371:$E$394,'PV_.PX.UTS._.PTC.2031'!$B26-2023,1)</f>
        <v>29.607219824399998</v>
      </c>
      <c r="F26" s="237">
        <f>$D$58*(1+Inflation)^('PV_.PX.BDG._.PTC.2031'!$B26-VALUE(LEFT('PV_.PX.BDG._.PTC.2031'!$B$58,4)))</f>
        <v>3.3340520102514746</v>
      </c>
      <c r="G26" s="237"/>
      <c r="H26" s="70">
        <f t="shared" si="1"/>
        <v>43.668005567994577</v>
      </c>
      <c r="I26" s="69"/>
      <c r="J26" s="69"/>
      <c r="K26" s="70">
        <f t="shared" si="2"/>
        <v>43.668005567994577</v>
      </c>
      <c r="L26" s="70">
        <f t="shared" si="3"/>
        <v>125.03</v>
      </c>
      <c r="M26" s="69">
        <f t="shared" si="4"/>
        <v>125.02931497641799</v>
      </c>
      <c r="Q26" s="79"/>
      <c r="R26" s="69"/>
      <c r="S26" s="69"/>
    </row>
    <row r="27" spans="2:28">
      <c r="B27" s="68">
        <f t="shared" si="0"/>
        <v>2042</v>
      </c>
      <c r="C27" s="71"/>
      <c r="D27" s="69" cm="1">
        <f t="array" ref="D27">D26*INDEX('2025 IRP Assumptions'!$E$371:$E$394,'PV_.PX.UTS._.PTC.2031'!$B27-2023,1)/INDEX('2025 IRP Assumptions'!$E$371:$E$394,'PV_.PX.UTS._.PTC.2031'!$B27-2023-1,1)</f>
        <v>97.502296829903244</v>
      </c>
      <c r="E27" s="69" cm="1">
        <f t="array" ref="E27">$E$9*INDEX('2025 IRP Assumptions'!$E$371:$E$394,'PV_.PX.UTS._.PTC.2031'!$B27-2023,1)</f>
        <v>30.252657217679999</v>
      </c>
      <c r="F27" s="237">
        <f>$D$58*(1+Inflation)^('PV_.PX.BDG._.PTC.2031'!$B27-VALUE(LEFT('PV_.PX.BDG._.PTC.2031'!$B$58,4)))</f>
        <v>3.4067343440749567</v>
      </c>
      <c r="G27" s="237"/>
      <c r="H27" s="70">
        <f t="shared" si="1"/>
        <v>44.619968091011174</v>
      </c>
      <c r="I27" s="69"/>
      <c r="J27" s="69"/>
      <c r="K27" s="70">
        <f t="shared" si="2"/>
        <v>44.619968091011174</v>
      </c>
      <c r="L27" s="70">
        <f t="shared" si="3"/>
        <v>127.75</v>
      </c>
      <c r="M27" s="69">
        <f t="shared" si="4"/>
        <v>127.75495404758324</v>
      </c>
      <c r="Q27" s="79"/>
      <c r="R27" s="69"/>
      <c r="S27" s="69"/>
    </row>
    <row r="28" spans="2:28">
      <c r="B28" s="68">
        <f t="shared" si="0"/>
        <v>2043</v>
      </c>
      <c r="C28" s="71"/>
      <c r="D28" s="69" cm="1">
        <f t="array" ref="D28">D27*INDEX('2025 IRP Assumptions'!$E$371:$E$394,'PV_.PX.UTS._.PTC.2031'!$B28-2023,1)/INDEX('2025 IRP Assumptions'!$E$371:$E$394,'PV_.PX.UTS._.PTC.2031'!$B28-2023-1,1)</f>
        <v>99.627846931137697</v>
      </c>
      <c r="E28" s="69" cm="1">
        <f t="array" ref="E28">$E$9*INDEX('2025 IRP Assumptions'!$E$371:$E$394,'PV_.PX.UTS._.PTC.2031'!$B28-2023,1)</f>
        <v>30.91216515444</v>
      </c>
      <c r="F28" s="237">
        <f>$D$58*(1+Inflation)^('PV_.PX.BDG._.PTC.2031'!$B28-VALUE(LEFT('PV_.PX.BDG._.PTC.2031'!$B$58,4)))</f>
        <v>3.4810011527757907</v>
      </c>
      <c r="G28" s="237"/>
      <c r="H28" s="70">
        <f t="shared" si="1"/>
        <v>45.592683409280887</v>
      </c>
      <c r="I28" s="69"/>
      <c r="J28" s="69"/>
      <c r="K28" s="70">
        <f t="shared" si="2"/>
        <v>45.592683409280887</v>
      </c>
      <c r="L28" s="70">
        <f t="shared" si="3"/>
        <v>130.54</v>
      </c>
      <c r="M28" s="69">
        <f t="shared" si="4"/>
        <v>130.5400120855777</v>
      </c>
      <c r="Q28" s="79"/>
      <c r="R28" s="69"/>
      <c r="S28" s="69"/>
    </row>
    <row r="29" spans="2:28">
      <c r="B29" s="68">
        <f t="shared" si="0"/>
        <v>2044</v>
      </c>
      <c r="C29" s="71"/>
      <c r="D29" s="69" cm="1">
        <f t="array" ref="D29">D28*INDEX('2025 IRP Assumptions'!$E$371:$E$394,'PV_.PX.UTS._.PTC.2031'!$B29-2023,1)/INDEX('2025 IRP Assumptions'!$E$371:$E$394,'PV_.PX.UTS._.PTC.2031'!$B29-2023-1,1)</f>
        <v>101.79973396946248</v>
      </c>
      <c r="E29" s="69" cm="1">
        <f t="array" ref="E29">$E$9*INDEX('2025 IRP Assumptions'!$E$371:$E$394,'PV_.PX.UTS._.PTC.2031'!$B29-2023,1)</f>
        <v>31.58605034712</v>
      </c>
      <c r="F29" s="237">
        <f>$D$58*(1+Inflation)^('PV_.PX.BDG._.PTC.2031'!$B29-VALUE(LEFT('PV_.PX.BDG._.PTC.2031'!$B$58,4)))</f>
        <v>3.5568869779063035</v>
      </c>
      <c r="G29" s="237"/>
      <c r="H29" s="70">
        <f t="shared" si="1"/>
        <v>46.586603896265878</v>
      </c>
      <c r="I29" s="69"/>
      <c r="J29" s="69"/>
      <c r="K29" s="70">
        <f t="shared" si="2"/>
        <v>46.586603896265878</v>
      </c>
      <c r="L29" s="70">
        <f t="shared" si="3"/>
        <v>133.38999999999999</v>
      </c>
      <c r="M29" s="69">
        <f t="shared" si="4"/>
        <v>133.38578431658249</v>
      </c>
      <c r="Q29" s="79"/>
      <c r="R29" s="69"/>
      <c r="S29" s="69"/>
    </row>
    <row r="30" spans="2:28">
      <c r="B30" s="68">
        <f t="shared" si="0"/>
        <v>2045</v>
      </c>
      <c r="C30" s="71"/>
      <c r="D30" s="69" cm="1">
        <f t="array" ref="D30">D29*INDEX('2025 IRP Assumptions'!$E$371:$E$394,'PV_.PX.UTS._.PTC.2031'!$B30-2023,1)/INDEX('2025 IRP Assumptions'!$E$371:$E$394,'PV_.PX.UTS._.PTC.2031'!$B30-2023-1,1)</f>
        <v>104.01896821689942</v>
      </c>
      <c r="E30" s="69" cm="1">
        <f t="array" ref="E30">$E$9*INDEX('2025 IRP Assumptions'!$E$371:$E$394,'PV_.PX.UTS._.PTC.2031'!$B30-2023,1)</f>
        <v>32.274626259240002</v>
      </c>
      <c r="F30" s="237">
        <f>$D$58*(1+Inflation)^('PV_.PX.BDG._.PTC.2031'!$B30-VALUE(LEFT('PV_.PX.BDG._.PTC.2031'!$B$58,4)))</f>
        <v>3.6344271140246613</v>
      </c>
      <c r="G30" s="237"/>
      <c r="H30" s="70">
        <f t="shared" si="1"/>
        <v>47.602191882668528</v>
      </c>
      <c r="I30" s="69"/>
      <c r="J30" s="69"/>
      <c r="K30" s="70">
        <f t="shared" si="2"/>
        <v>47.602191882668528</v>
      </c>
      <c r="L30" s="70">
        <f t="shared" si="3"/>
        <v>136.29</v>
      </c>
      <c r="M30" s="69">
        <f t="shared" si="4"/>
        <v>136.29359447613942</v>
      </c>
      <c r="Q30" s="79"/>
      <c r="R30" s="69"/>
      <c r="S30" s="69"/>
    </row>
    <row r="31" spans="2:28">
      <c r="B31" s="68">
        <f t="shared" si="0"/>
        <v>2046</v>
      </c>
      <c r="C31" s="71"/>
      <c r="D31" s="69" cm="1">
        <f t="array" ref="D31">D30*INDEX('2025 IRP Assumptions'!$E$371:$E$394,'PV_.PX.UTS._.PTC.2031'!$B31-2023,1)/INDEX('2025 IRP Assumptions'!$E$371:$E$394,'PV_.PX.UTS._.PTC.2031'!$B31-2023-1,1)</f>
        <v>106.28658170375095</v>
      </c>
      <c r="E31" s="69" cm="1">
        <f t="array" ref="E31">$E$9*INDEX('2025 IRP Assumptions'!$E$371:$E$394,'PV_.PX.UTS._.PTC.2031'!$B31-2023,1)</f>
        <v>32.978213105400002</v>
      </c>
      <c r="F31" s="237">
        <f>$D$58*(1+Inflation)^('PV_.PX.BDG._.PTC.2031'!$B31-VALUE(LEFT('PV_.PX.BDG._.PTC.2031'!$B$58,4)))</f>
        <v>3.713657625110399</v>
      </c>
      <c r="G31" s="237"/>
      <c r="H31" s="70">
        <f t="shared" si="1"/>
        <v>48.639919656431395</v>
      </c>
      <c r="I31" s="69"/>
      <c r="J31" s="69"/>
      <c r="K31" s="70">
        <f t="shared" si="2"/>
        <v>48.639919656431395</v>
      </c>
      <c r="L31" s="70">
        <f t="shared" si="3"/>
        <v>139.26</v>
      </c>
      <c r="M31" s="69">
        <f t="shared" si="4"/>
        <v>139.26479480915094</v>
      </c>
      <c r="Q31" s="79"/>
      <c r="R31" s="69"/>
      <c r="S31" s="69"/>
    </row>
    <row r="32" spans="2:28">
      <c r="B32" s="68">
        <f t="shared" si="0"/>
        <v>2047</v>
      </c>
      <c r="C32" s="71"/>
      <c r="D32" s="69" cm="1">
        <f t="array" ref="D32">D31*INDEX('2025 IRP Assumptions'!$E$371:$E$394,'PV_.PX.UTS._.PTC.2031'!$B32-2023,1)/INDEX('2025 IRP Assumptions'!$E$371:$E$394,'PV_.PX.UTS._.PTC.2031'!$B32-2023-1,1)</f>
        <v>108.6036291444845</v>
      </c>
      <c r="E32" s="69" cm="1">
        <f t="array" ref="E32">$E$9*INDEX('2025 IRP Assumptions'!$E$371:$E$394,'PV_.PX.UTS._.PTC.2031'!$B32-2023,1)</f>
        <v>33.69713813856</v>
      </c>
      <c r="F32" s="237">
        <f>$D$58*(1+Inflation)^('PV_.PX.BDG._.PTC.2031'!$B32-VALUE(LEFT('PV_.PX.BDG._.PTC.2031'!$B$58,4)))</f>
        <v>3.7946153613378062</v>
      </c>
      <c r="G32" s="237"/>
      <c r="H32" s="70">
        <f t="shared" si="1"/>
        <v>49.700269886449597</v>
      </c>
      <c r="I32" s="69"/>
      <c r="J32" s="69"/>
      <c r="K32" s="70">
        <f t="shared" si="2"/>
        <v>49.700269886449597</v>
      </c>
      <c r="L32" s="70">
        <f t="shared" si="3"/>
        <v>142.30000000000001</v>
      </c>
      <c r="M32" s="69">
        <f t="shared" si="4"/>
        <v>142.30076728304451</v>
      </c>
      <c r="Q32" s="79"/>
      <c r="R32" s="69"/>
      <c r="S32" s="69"/>
    </row>
    <row r="33" spans="2:19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2">
        <f t="shared" ref="F33" si="7">F32*F32/F31</f>
        <v>3.8773379762149709</v>
      </c>
      <c r="G33" s="237"/>
      <c r="H33" s="70">
        <f t="shared" si="1"/>
        <v>50.78373575107905</v>
      </c>
      <c r="I33" s="69"/>
      <c r="J33" s="69"/>
      <c r="K33" s="70">
        <f t="shared" si="2"/>
        <v>50.78373575107905</v>
      </c>
      <c r="L33" s="70">
        <f t="shared" si="3"/>
        <v>145.4</v>
      </c>
      <c r="M33" s="69">
        <f t="shared" si="4"/>
        <v>145.4029239557147</v>
      </c>
      <c r="Q33" s="79"/>
      <c r="R33" s="69"/>
      <c r="S33" s="69"/>
    </row>
    <row r="34" spans="2:19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2">
        <f t="shared" ref="F34" si="8">F33*F33/F32</f>
        <v>3.9618639440964576</v>
      </c>
      <c r="G34" s="237"/>
      <c r="H34" s="70">
        <f t="shared" si="1"/>
        <v>51.890821171145525</v>
      </c>
      <c r="I34" s="69"/>
      <c r="J34" s="69"/>
      <c r="K34" s="70">
        <f t="shared" si="2"/>
        <v>51.890821171145525</v>
      </c>
      <c r="L34" s="70">
        <f t="shared" si="3"/>
        <v>148.57</v>
      </c>
      <c r="M34" s="69">
        <f t="shared" si="4"/>
        <v>148.57270764266974</v>
      </c>
      <c r="Q34" s="79"/>
      <c r="R34" s="69"/>
      <c r="S34" s="69"/>
    </row>
    <row r="35" spans="2:19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2">
        <f t="shared" ref="F35" si="9">F34*F34/F33</f>
        <v>4.0482325780777604</v>
      </c>
      <c r="G35" s="237"/>
      <c r="H35" s="70">
        <f t="shared" si="1"/>
        <v>53.022041052948552</v>
      </c>
      <c r="I35" s="69"/>
      <c r="J35" s="69"/>
      <c r="K35" s="70">
        <f t="shared" si="2"/>
        <v>53.022041052948552</v>
      </c>
      <c r="L35" s="70">
        <f t="shared" si="3"/>
        <v>151.81</v>
      </c>
      <c r="M35" s="69">
        <f t="shared" si="4"/>
        <v>151.81159261279529</v>
      </c>
      <c r="Q35" s="79"/>
      <c r="R35" s="69"/>
      <c r="S35" s="69"/>
    </row>
    <row r="36" spans="2:19" ht="15">
      <c r="B36" s="68">
        <f t="shared" si="0"/>
        <v>2051</v>
      </c>
      <c r="C36" s="71"/>
      <c r="D36" s="232">
        <f t="shared" ref="D36:F36" si="10">D35*D35/D34</f>
        <v>118.38806732561402</v>
      </c>
      <c r="E36" s="232">
        <f t="shared" si="10"/>
        <v>36.733017948424198</v>
      </c>
      <c r="F36" s="232">
        <f t="shared" si="10"/>
        <v>4.1364840482798559</v>
      </c>
      <c r="G36" s="237"/>
      <c r="H36" s="70">
        <f t="shared" si="1"/>
        <v>54.177921527744807</v>
      </c>
      <c r="I36" s="69"/>
      <c r="J36" s="69"/>
      <c r="K36" s="70">
        <f t="shared" ref="K36:K46" si="11">(H36+I36+J36)</f>
        <v>54.177921527744807</v>
      </c>
      <c r="L36" s="70">
        <f t="shared" si="3"/>
        <v>155.12</v>
      </c>
      <c r="M36" s="69">
        <f t="shared" ref="M36:M46" si="12">(D36+E36+G36)</f>
        <v>155.12108527403822</v>
      </c>
      <c r="Q36" s="79"/>
      <c r="R36" s="69"/>
      <c r="S36" s="69"/>
    </row>
    <row r="37" spans="2:19" ht="15">
      <c r="B37" s="68">
        <f t="shared" si="0"/>
        <v>2052</v>
      </c>
      <c r="C37" s="71"/>
      <c r="D37" s="232">
        <f t="shared" ref="D37:F37" si="13">D36*D36/D35</f>
        <v>120.96892714830341</v>
      </c>
      <c r="E37" s="232">
        <f t="shared" si="13"/>
        <v>37.533797725734615</v>
      </c>
      <c r="F37" s="232">
        <f t="shared" si="13"/>
        <v>4.2266594005323572</v>
      </c>
      <c r="G37" s="237"/>
      <c r="H37" s="70">
        <f t="shared" si="1"/>
        <v>55.359000196452179</v>
      </c>
      <c r="I37" s="69"/>
      <c r="J37" s="69"/>
      <c r="K37" s="70">
        <f t="shared" si="11"/>
        <v>55.359000196452179</v>
      </c>
      <c r="L37" s="70">
        <f t="shared" si="3"/>
        <v>158.5</v>
      </c>
      <c r="M37" s="69">
        <f t="shared" si="12"/>
        <v>158.50272487403802</v>
      </c>
      <c r="Q37" s="79"/>
      <c r="R37" s="69"/>
      <c r="S37" s="69"/>
    </row>
    <row r="38" spans="2:19" ht="15">
      <c r="B38" s="68">
        <f t="shared" si="0"/>
        <v>2053</v>
      </c>
      <c r="C38" s="71"/>
      <c r="D38" s="232">
        <f t="shared" ref="D38:F38" si="14">D37*D37/D36</f>
        <v>123.60604971414624</v>
      </c>
      <c r="E38" s="232">
        <f t="shared" si="14"/>
        <v>38.35203450188596</v>
      </c>
      <c r="F38" s="232">
        <f t="shared" si="14"/>
        <v>4.3188005754639631</v>
      </c>
      <c r="G38" s="237"/>
      <c r="H38" s="70">
        <f t="shared" si="1"/>
        <v>56.565826379688353</v>
      </c>
      <c r="I38" s="69"/>
      <c r="J38" s="69"/>
      <c r="K38" s="70">
        <f t="shared" si="11"/>
        <v>56.565826379688353</v>
      </c>
      <c r="L38" s="70">
        <f t="shared" si="3"/>
        <v>161.96</v>
      </c>
      <c r="M38" s="69">
        <f t="shared" si="12"/>
        <v>161.9580842160322</v>
      </c>
      <c r="Q38" s="79"/>
      <c r="R38" s="69"/>
      <c r="S38" s="69"/>
    </row>
    <row r="39" spans="2:19" ht="15">
      <c r="B39" s="68">
        <f t="shared" si="0"/>
        <v>2054</v>
      </c>
      <c r="C39" s="71"/>
      <c r="D39" s="232">
        <f t="shared" ref="D39:F39" si="15">D38*D38/D37</f>
        <v>126.30066155092186</v>
      </c>
      <c r="E39" s="232">
        <f t="shared" si="15"/>
        <v>39.188108839446329</v>
      </c>
      <c r="F39" s="232">
        <f t="shared" si="15"/>
        <v>4.4129504280090783</v>
      </c>
      <c r="G39" s="237"/>
      <c r="H39" s="70">
        <f t="shared" si="1"/>
        <v>57.798961373260262</v>
      </c>
      <c r="I39" s="69"/>
      <c r="J39" s="69"/>
      <c r="K39" s="70">
        <f t="shared" si="11"/>
        <v>57.798961373260262</v>
      </c>
      <c r="L39" s="70">
        <f t="shared" si="3"/>
        <v>165.49</v>
      </c>
      <c r="M39" s="69">
        <f t="shared" si="12"/>
        <v>165.48877039036819</v>
      </c>
      <c r="Q39" s="79"/>
      <c r="R39" s="69"/>
      <c r="S39" s="69"/>
    </row>
    <row r="40" spans="2:19" ht="15">
      <c r="B40" s="68">
        <f t="shared" si="0"/>
        <v>2055</v>
      </c>
      <c r="C40" s="71"/>
      <c r="D40" s="232">
        <f t="shared" ref="D40:F40" si="16">D39*D39/D38</f>
        <v>129.05401592471475</v>
      </c>
      <c r="E40" s="232">
        <f t="shared" si="16"/>
        <v>40.042409597247648</v>
      </c>
      <c r="F40" s="232">
        <f t="shared" si="16"/>
        <v>4.5091527473396775</v>
      </c>
      <c r="G40" s="237"/>
      <c r="H40" s="70">
        <f t="shared" si="1"/>
        <v>59.058978709223226</v>
      </c>
      <c r="I40" s="69"/>
      <c r="J40" s="69"/>
      <c r="K40" s="70">
        <f t="shared" si="11"/>
        <v>59.058978709223226</v>
      </c>
      <c r="L40" s="70">
        <f t="shared" si="3"/>
        <v>169.1</v>
      </c>
      <c r="M40" s="69">
        <f t="shared" si="12"/>
        <v>169.0964255219624</v>
      </c>
      <c r="Q40" s="79"/>
      <c r="R40" s="69"/>
      <c r="S40" s="69"/>
    </row>
    <row r="41" spans="2:19" ht="15">
      <c r="B41" s="68">
        <f t="shared" si="0"/>
        <v>2056</v>
      </c>
      <c r="C41" s="71"/>
      <c r="D41" s="232">
        <f t="shared" ref="D41:F41" si="17">D40*D40/D39</f>
        <v>131.86739342280956</v>
      </c>
      <c r="E41" s="232">
        <f t="shared" si="17"/>
        <v>40.915334111244249</v>
      </c>
      <c r="F41" s="232">
        <f t="shared" si="17"/>
        <v>4.6074522772316833</v>
      </c>
      <c r="G41" s="237"/>
      <c r="H41" s="70">
        <f t="shared" si="1"/>
        <v>60.346464422631144</v>
      </c>
      <c r="I41" s="69"/>
      <c r="J41" s="69"/>
      <c r="K41" s="70">
        <f t="shared" si="11"/>
        <v>60.346464422631144</v>
      </c>
      <c r="L41" s="70">
        <f t="shared" si="3"/>
        <v>172.78</v>
      </c>
      <c r="M41" s="69">
        <f t="shared" si="12"/>
        <v>172.78272753405381</v>
      </c>
      <c r="Q41" s="79"/>
      <c r="R41" s="69"/>
      <c r="S41" s="69"/>
    </row>
    <row r="42" spans="2:19" ht="15">
      <c r="B42" s="68">
        <f t="shared" si="0"/>
        <v>2057</v>
      </c>
      <c r="C42" s="71"/>
      <c r="D42" s="232">
        <f t="shared" ref="D42:F42" si="18">D41*D41/D40</f>
        <v>134.74210254929324</v>
      </c>
      <c r="E42" s="232">
        <f t="shared" si="18"/>
        <v>41.807288379314109</v>
      </c>
      <c r="F42" s="232">
        <f t="shared" si="18"/>
        <v>4.7078947368753354</v>
      </c>
      <c r="G42" s="237"/>
      <c r="H42" s="70">
        <f t="shared" si="1"/>
        <v>61.662017324101882</v>
      </c>
      <c r="I42" s="69"/>
      <c r="J42" s="69"/>
      <c r="K42" s="70">
        <f t="shared" si="11"/>
        <v>61.662017324101882</v>
      </c>
      <c r="L42" s="70">
        <f t="shared" si="3"/>
        <v>176.55</v>
      </c>
      <c r="M42" s="69">
        <f t="shared" si="12"/>
        <v>176.54939092860735</v>
      </c>
      <c r="Q42" s="79"/>
      <c r="R42" s="69"/>
      <c r="S42" s="69"/>
    </row>
    <row r="43" spans="2:19" ht="15">
      <c r="B43" s="68">
        <f t="shared" si="0"/>
        <v>2058</v>
      </c>
      <c r="C43" s="71"/>
      <c r="D43" s="232">
        <f t="shared" ref="D43:F43" si="19">D42*D42/D41</f>
        <v>137.67948033364135</v>
      </c>
      <c r="E43" s="232">
        <f t="shared" si="19"/>
        <v>42.718687250088784</v>
      </c>
      <c r="F43" s="232">
        <f t="shared" si="19"/>
        <v>4.8105268421392191</v>
      </c>
      <c r="G43" s="237"/>
      <c r="H43" s="70">
        <f t="shared" si="1"/>
        <v>63.006249278324532</v>
      </c>
      <c r="I43" s="69"/>
      <c r="J43" s="69"/>
      <c r="K43" s="70">
        <f t="shared" si="11"/>
        <v>63.006249278324532</v>
      </c>
      <c r="L43" s="70">
        <f t="shared" si="3"/>
        <v>180.4</v>
      </c>
      <c r="M43" s="69">
        <f t="shared" si="12"/>
        <v>180.39816758373013</v>
      </c>
      <c r="Q43" s="79"/>
      <c r="R43" s="69"/>
      <c r="S43" s="69"/>
    </row>
    <row r="44" spans="2:19" ht="15">
      <c r="B44" s="68">
        <f t="shared" si="0"/>
        <v>2059</v>
      </c>
      <c r="C44" s="71"/>
      <c r="D44" s="232">
        <f t="shared" ref="D44:F44" si="20">D43*D43/D42</f>
        <v>140.6808929525715</v>
      </c>
      <c r="E44" s="232">
        <f t="shared" si="20"/>
        <v>43.649954615899851</v>
      </c>
      <c r="F44" s="232">
        <f t="shared" si="20"/>
        <v>4.9153963272978549</v>
      </c>
      <c r="G44" s="237"/>
      <c r="H44" s="70">
        <f t="shared" si="1"/>
        <v>64.379785488638177</v>
      </c>
      <c r="I44" s="69"/>
      <c r="J44" s="69"/>
      <c r="K44" s="70">
        <f t="shared" si="11"/>
        <v>64.379785488638177</v>
      </c>
      <c r="L44" s="70">
        <f t="shared" si="3"/>
        <v>184.33</v>
      </c>
      <c r="M44" s="69">
        <f t="shared" si="12"/>
        <v>184.33084756847134</v>
      </c>
      <c r="Q44" s="79"/>
      <c r="R44" s="69"/>
      <c r="S44" s="69"/>
    </row>
    <row r="45" spans="2:19" ht="15">
      <c r="B45" s="68">
        <f t="shared" si="0"/>
        <v>2060</v>
      </c>
      <c r="C45" s="71"/>
      <c r="D45" s="232">
        <f t="shared" ref="D45:F45" si="21">D44*D44/D43</f>
        <v>143.74773636545322</v>
      </c>
      <c r="E45" s="232">
        <f t="shared" si="21"/>
        <v>44.601523609931547</v>
      </c>
      <c r="F45" s="232">
        <f t="shared" si="21"/>
        <v>5.0225519672329488</v>
      </c>
      <c r="G45" s="237"/>
      <c r="H45" s="70">
        <f t="shared" si="1"/>
        <v>65.78326478781446</v>
      </c>
      <c r="I45" s="69"/>
      <c r="J45" s="69"/>
      <c r="K45" s="70">
        <f t="shared" si="11"/>
        <v>65.78326478781446</v>
      </c>
      <c r="L45" s="70">
        <f t="shared" si="3"/>
        <v>188.35</v>
      </c>
      <c r="M45" s="69">
        <f t="shared" si="12"/>
        <v>188.34925997538477</v>
      </c>
      <c r="Q45" s="79"/>
      <c r="R45" s="69"/>
      <c r="S45" s="69"/>
    </row>
    <row r="46" spans="2:19" ht="15">
      <c r="B46" s="68">
        <f t="shared" si="0"/>
        <v>2061</v>
      </c>
      <c r="C46" s="71"/>
      <c r="D46" s="232">
        <f t="shared" ref="D46:F46" si="22">D45*D45/D44</f>
        <v>146.8814369635698</v>
      </c>
      <c r="E46" s="232">
        <f t="shared" si="22"/>
        <v>45.573836807671363</v>
      </c>
      <c r="F46" s="232">
        <f t="shared" si="22"/>
        <v>5.1320436001186271</v>
      </c>
      <c r="G46" s="237"/>
      <c r="H46" s="70">
        <f t="shared" si="1"/>
        <v>67.217339935179197</v>
      </c>
      <c r="I46" s="69"/>
      <c r="J46" s="69"/>
      <c r="K46" s="70">
        <f t="shared" si="11"/>
        <v>67.217339935179197</v>
      </c>
      <c r="L46" s="70">
        <f t="shared" si="3"/>
        <v>192.46</v>
      </c>
      <c r="M46" s="69">
        <f t="shared" si="12"/>
        <v>192.45527377124117</v>
      </c>
      <c r="Q46" s="79"/>
      <c r="R46" s="69"/>
      <c r="S46" s="69"/>
    </row>
    <row r="47" spans="2:19">
      <c r="B47" s="68"/>
      <c r="C47" s="71"/>
      <c r="D47" s="69"/>
      <c r="E47" s="69"/>
      <c r="F47" s="69"/>
      <c r="G47" s="69"/>
      <c r="H47" s="70"/>
      <c r="I47" s="69"/>
      <c r="J47" s="69"/>
      <c r="K47" s="69"/>
      <c r="L47" s="69"/>
      <c r="M47" s="69"/>
      <c r="N47" s="69"/>
    </row>
    <row r="48" spans="2:19">
      <c r="B48" s="68"/>
      <c r="C48" s="71"/>
      <c r="D48" s="69"/>
      <c r="E48" s="69"/>
      <c r="F48" s="69"/>
      <c r="G48" s="69">
        <f>NPV(Discount_Rate,G16:G40)</f>
        <v>0</v>
      </c>
      <c r="H48" s="70"/>
      <c r="I48" s="69"/>
      <c r="J48" s="70"/>
      <c r="K48" s="70">
        <f>-PMT(Discount_Rate,COUNT(K$16:K$40),NPV(Discount_Rate,K$16:K$40))</f>
        <v>12.029357860491595</v>
      </c>
      <c r="L48" s="70">
        <f>-PMT(Discount_Rate,COUNT(L$16:L$40),NPV(Discount_Rate,L$16:L$40))</f>
        <v>34.442990016268126</v>
      </c>
      <c r="M48" s="70">
        <f>-PMT(Discount_Rate,COUNT(M$16:M$40),NPV(Discount_Rate,M$16:M$40))</f>
        <v>123.46725151754924</v>
      </c>
      <c r="N48" s="73"/>
    </row>
    <row r="49" spans="2:21" ht="14.25">
      <c r="B49" s="74" t="s">
        <v>25</v>
      </c>
      <c r="C49" s="75"/>
      <c r="D49" s="75"/>
      <c r="E49" s="75"/>
      <c r="F49" s="75"/>
      <c r="G49" s="75"/>
      <c r="H49" s="75"/>
      <c r="I49" s="75"/>
      <c r="J49" s="75"/>
    </row>
    <row r="51" spans="2:21">
      <c r="B51" s="61" t="s">
        <v>60</v>
      </c>
      <c r="C51" s="76" t="s">
        <v>61</v>
      </c>
      <c r="D51" s="146" t="s">
        <v>184</v>
      </c>
    </row>
    <row r="52" spans="2:21">
      <c r="C52" s="76" t="str">
        <f>C7</f>
        <v>(a)</v>
      </c>
      <c r="D52" s="61" t="s">
        <v>62</v>
      </c>
    </row>
    <row r="53" spans="2:21">
      <c r="C53" s="76" t="str">
        <f>D7</f>
        <v>(b)</v>
      </c>
      <c r="D53" s="70" t="str">
        <f>"= "&amp;C7&amp;" x "&amp;C60</f>
        <v>= (a) x 0.06861</v>
      </c>
    </row>
    <row r="54" spans="2:21">
      <c r="C54" s="76">
        <f>G7</f>
        <v>0</v>
      </c>
      <c r="D54" s="70" t="str">
        <f>"= ("&amp;$D$7&amp;" + "&amp;$E$7&amp;") /  (8.76 x "&amp;TEXT(C61,"0.0%")&amp;")"</f>
        <v>= ((b) + (c)) /  (8.76 x 32.7%)</v>
      </c>
    </row>
    <row r="55" spans="2:21">
      <c r="C55" s="76" t="str">
        <f>K7</f>
        <v>(g)</v>
      </c>
      <c r="D55" s="70" t="str">
        <f>"= "&amp;$H$7&amp;" + "&amp;$I$7</f>
        <v>= (e) + (f)</v>
      </c>
    </row>
    <row r="56" spans="2:21">
      <c r="C56" s="76" t="str">
        <f>L7</f>
        <v>(h)</v>
      </c>
      <c r="D56" t="str">
        <f>D51</f>
        <v>Plant Costs  - 2025 IRP - Table 7.1 &amp; 7.2</v>
      </c>
    </row>
    <row r="57" spans="2:21">
      <c r="R57" s="61" t="s">
        <v>83</v>
      </c>
      <c r="S57" s="68">
        <v>2031</v>
      </c>
      <c r="U57" s="156" t="s">
        <v>141</v>
      </c>
    </row>
    <row r="58" spans="2:21">
      <c r="B58" s="325" t="str">
        <f>'2025 IRP Assumptions'!A470&amp;"$"</f>
        <v>2028$</v>
      </c>
      <c r="D58" s="79">
        <f>'2025 IRP Assumptions'!I470</f>
        <v>2.5189276399999998</v>
      </c>
      <c r="E58" s="61" t="s">
        <v>86</v>
      </c>
      <c r="Q58" s="143"/>
      <c r="U58" s="156"/>
    </row>
    <row r="59" spans="2:21">
      <c r="B59"/>
      <c r="C59" s="77"/>
      <c r="R59" s="61" t="s">
        <v>187</v>
      </c>
      <c r="S59" s="143">
        <v>73.5</v>
      </c>
    </row>
    <row r="60" spans="2:21">
      <c r="C60" s="154">
        <v>6.8610000000000004E-2</v>
      </c>
      <c r="D60" s="61" t="s">
        <v>195</v>
      </c>
      <c r="E60" s="150"/>
      <c r="K60" s="231"/>
      <c r="M60" s="145"/>
      <c r="N60" s="81"/>
      <c r="O60" s="81"/>
      <c r="Q60" s="82"/>
    </row>
    <row r="61" spans="2:21">
      <c r="C61" s="155">
        <v>0.32684691378829861</v>
      </c>
      <c r="D61" s="61" t="s">
        <v>35</v>
      </c>
    </row>
    <row r="62" spans="2:21">
      <c r="C62" s="161"/>
      <c r="D62" s="80"/>
      <c r="I62" s="320">
        <v>1.1000000000000001</v>
      </c>
      <c r="J62" s="61" t="s">
        <v>302</v>
      </c>
    </row>
    <row r="63" spans="2:21" ht="15">
      <c r="J63" s="105" t="s">
        <v>31</v>
      </c>
      <c r="K63" s="105" t="s">
        <v>299</v>
      </c>
    </row>
    <row r="64" spans="2:21" ht="15">
      <c r="C64" s="105"/>
      <c r="D64" s="105"/>
      <c r="E64" s="105"/>
      <c r="F64" s="326"/>
      <c r="G64" s="105"/>
      <c r="H64" s="233">
        <v>47849</v>
      </c>
      <c r="I64" s="68">
        <f>YEAR(H64)</f>
        <v>2031</v>
      </c>
      <c r="J64" s="69">
        <f>IF($I$62=110%,INDEX('2025 IRP Assumptions'!$E$339:$E$359,MATCH(I64,'2025 IRP Assumptions'!$S$339:$S$359,0),1),INDEX('2025 IRP Assumptions'!$E$307:$E$336,MATCH(I64,'2025 IRP Assumptions'!$S$339:$S$359,0)))</f>
        <v>49.06</v>
      </c>
      <c r="K64" s="79">
        <f>J64*(8.76*$C$61)</f>
        <v>140.46756001237642</v>
      </c>
    </row>
    <row r="65" spans="3:11" ht="15">
      <c r="C65" s="233"/>
      <c r="D65" s="105"/>
      <c r="E65" s="214"/>
      <c r="F65" s="327"/>
      <c r="G65" s="238"/>
      <c r="H65" s="233">
        <v>48214</v>
      </c>
      <c r="I65" s="68">
        <f>YEAR(H65)</f>
        <v>2032</v>
      </c>
      <c r="J65" s="69">
        <f>IF($I$62=110%,INDEX('2025 IRP Assumptions'!$E$339:$E$359,MATCH(I65,'2025 IRP Assumptions'!$S$339:$S$359,0),1),INDEX('2025 IRP Assumptions'!$E$307:$E$336,MATCH(I65,'2025 IRP Assumptions'!$S$339:$S$359,0)))</f>
        <v>50.39</v>
      </c>
      <c r="K65" s="79">
        <f t="shared" ref="K65:K73" si="23">J65*(8.76*$C$61)</f>
        <v>144.27558803554115</v>
      </c>
    </row>
    <row r="66" spans="3:11" ht="15">
      <c r="C66" s="233"/>
      <c r="D66" s="105"/>
      <c r="E66" s="214"/>
      <c r="F66" s="327"/>
      <c r="G66" s="238"/>
      <c r="H66" s="233">
        <v>48580</v>
      </c>
      <c r="I66" s="68">
        <f t="shared" ref="I66:I73" si="24">YEAR(H66)</f>
        <v>2033</v>
      </c>
      <c r="J66" s="69">
        <f>IF($I$62=110%,INDEX('2025 IRP Assumptions'!$E$339:$E$359,MATCH(I66,'2025 IRP Assumptions'!$S$339:$S$359,0),1),INDEX('2025 IRP Assumptions'!$E$307:$E$336,MATCH(I66,'2025 IRP Assumptions'!$S$339:$S$359,0)))</f>
        <v>50.39</v>
      </c>
      <c r="K66" s="79">
        <f t="shared" si="23"/>
        <v>144.27558803554115</v>
      </c>
    </row>
    <row r="67" spans="3:11" ht="15">
      <c r="C67" s="233"/>
      <c r="D67" s="105"/>
      <c r="E67" s="214"/>
      <c r="F67" s="214"/>
      <c r="G67" s="238"/>
      <c r="H67" s="233">
        <v>48945</v>
      </c>
      <c r="I67" s="68">
        <f t="shared" si="24"/>
        <v>2034</v>
      </c>
      <c r="J67" s="69">
        <f>IF($I$62=110%,INDEX('2025 IRP Assumptions'!$E$339:$E$359,MATCH(I67,'2025 IRP Assumptions'!$S$339:$S$359,0),1),INDEX('2025 IRP Assumptions'!$E$307:$E$336,MATCH(I67,'2025 IRP Assumptions'!$S$339:$S$359,0)))</f>
        <v>51.71</v>
      </c>
      <c r="K67" s="79">
        <f t="shared" si="23"/>
        <v>148.054984269058</v>
      </c>
    </row>
    <row r="68" spans="3:11" ht="15">
      <c r="C68" s="233"/>
      <c r="D68" s="105"/>
      <c r="E68" s="214"/>
      <c r="F68" s="214"/>
      <c r="G68" s="238"/>
      <c r="H68" s="233">
        <v>49310</v>
      </c>
      <c r="I68" s="68">
        <f t="shared" si="24"/>
        <v>2035</v>
      </c>
      <c r="J68" s="69">
        <f>IF($I$62=110%,INDEX('2025 IRP Assumptions'!$E$339:$E$359,MATCH(I68,'2025 IRP Assumptions'!$S$339:$S$359,0),1),INDEX('2025 IRP Assumptions'!$E$307:$E$336,MATCH(I68,'2025 IRP Assumptions'!$S$339:$S$359,0)))</f>
        <v>53.04</v>
      </c>
      <c r="K68" s="79">
        <f t="shared" si="23"/>
        <v>151.86301229222269</v>
      </c>
    </row>
    <row r="69" spans="3:11" ht="15">
      <c r="C69" s="233"/>
      <c r="D69" s="105"/>
      <c r="E69" s="214"/>
      <c r="F69" s="214"/>
      <c r="G69" s="238"/>
      <c r="H69" s="233">
        <v>49675</v>
      </c>
      <c r="I69" s="68">
        <f t="shared" si="24"/>
        <v>2036</v>
      </c>
      <c r="J69" s="69">
        <f>IF($I$62=110%,INDEX('2025 IRP Assumptions'!$E$339:$E$359,MATCH(I69,'2025 IRP Assumptions'!$S$339:$S$359,0),1),INDEX('2025 IRP Assumptions'!$E$307:$E$336,MATCH(I69,'2025 IRP Assumptions'!$S$339:$S$359,0)))</f>
        <v>54.37</v>
      </c>
      <c r="K69" s="79">
        <f t="shared" si="23"/>
        <v>155.67104031538742</v>
      </c>
    </row>
    <row r="70" spans="3:11" ht="15">
      <c r="C70" s="233"/>
      <c r="D70" s="105"/>
      <c r="E70" s="214"/>
      <c r="F70" s="214"/>
      <c r="G70" s="238"/>
      <c r="H70" s="233">
        <v>50041</v>
      </c>
      <c r="I70" s="68">
        <f t="shared" si="24"/>
        <v>2037</v>
      </c>
      <c r="J70" s="69">
        <f>IF($I$62=110%,INDEX('2025 IRP Assumptions'!$E$339:$E$359,MATCH(I70,'2025 IRP Assumptions'!$S$339:$S$359,0),1),INDEX('2025 IRP Assumptions'!$E$307:$E$336,MATCH(I70,'2025 IRP Assumptions'!$S$339:$S$359,0)))</f>
        <v>55.69</v>
      </c>
      <c r="K70" s="79">
        <f t="shared" si="23"/>
        <v>159.45043654890426</v>
      </c>
    </row>
    <row r="71" spans="3:11" ht="15">
      <c r="C71" s="233"/>
      <c r="D71" s="105"/>
      <c r="E71" s="214"/>
      <c r="F71" s="214"/>
      <c r="G71" s="238"/>
      <c r="H71" s="233">
        <v>50406</v>
      </c>
      <c r="I71" s="68">
        <f t="shared" si="24"/>
        <v>2038</v>
      </c>
      <c r="J71" s="69">
        <f>IF($I$62=110%,INDEX('2025 IRP Assumptions'!$E$339:$E$359,MATCH(I71,'2025 IRP Assumptions'!$S$339:$S$359,0),1),INDEX('2025 IRP Assumptions'!$E$307:$E$336,MATCH(I71,'2025 IRP Assumptions'!$S$339:$S$359,0)))</f>
        <v>55.69</v>
      </c>
      <c r="K71" s="79">
        <f t="shared" si="23"/>
        <v>159.45043654890426</v>
      </c>
    </row>
    <row r="72" spans="3:11" ht="15">
      <c r="C72" s="233"/>
      <c r="D72" s="105"/>
      <c r="E72" s="214"/>
      <c r="F72" s="214"/>
      <c r="G72" s="238"/>
      <c r="H72" s="233">
        <v>50771</v>
      </c>
      <c r="I72" s="68">
        <f t="shared" si="24"/>
        <v>2039</v>
      </c>
      <c r="J72" s="69">
        <f>IF($I$62=110%,INDEX('2025 IRP Assumptions'!$E$339:$E$359,MATCH(I72,'2025 IRP Assumptions'!$S$339:$S$359,0),1),INDEX('2025 IRP Assumptions'!$E$307:$E$336,MATCH(I72,'2025 IRP Assumptions'!$S$339:$S$359,0)))</f>
        <v>57.02</v>
      </c>
      <c r="K72" s="79">
        <f t="shared" si="23"/>
        <v>163.25846457206899</v>
      </c>
    </row>
    <row r="73" spans="3:11" ht="15">
      <c r="C73" s="233"/>
      <c r="D73" s="105"/>
      <c r="E73" s="214"/>
      <c r="F73" s="214"/>
      <c r="G73" s="238"/>
      <c r="H73" s="233">
        <v>51136</v>
      </c>
      <c r="I73" s="68">
        <f t="shared" si="24"/>
        <v>2040</v>
      </c>
      <c r="J73" s="69">
        <f>IF($I$62=110%,INDEX('2025 IRP Assumptions'!$E$339:$E$359,MATCH(I73,'2025 IRP Assumptions'!$S$339:$S$359,0),1),INDEX('2025 IRP Assumptions'!$E$307:$E$336,MATCH(I73,'2025 IRP Assumptions'!$S$339:$S$359,0)))</f>
        <v>58.35</v>
      </c>
      <c r="K73" s="79">
        <f t="shared" si="23"/>
        <v>167.06649259523368</v>
      </c>
    </row>
    <row r="74" spans="3:11" ht="15">
      <c r="C74" s="233"/>
      <c r="D74" s="105"/>
      <c r="E74" s="214"/>
      <c r="F74" s="214"/>
      <c r="G74" s="238"/>
    </row>
    <row r="75" spans="3:11" ht="15">
      <c r="C75" s="105"/>
      <c r="D75" s="105"/>
      <c r="E75" s="105"/>
      <c r="F75" s="105"/>
      <c r="G75" s="105"/>
      <c r="H75" s="105"/>
    </row>
    <row r="76" spans="3:11" ht="15">
      <c r="C76" s="105"/>
      <c r="D76" s="105"/>
      <c r="E76" s="105"/>
      <c r="F76" s="105"/>
      <c r="G76" s="105"/>
      <c r="H76" s="105" t="s">
        <v>175</v>
      </c>
      <c r="K76" s="61">
        <f>INDEX('2025 IRP Assumptions'!$E$126:$E$156,MATCH(U57,'2025 IRP Assumptions'!$C$126:$C$156,0),1)</f>
        <v>25</v>
      </c>
    </row>
    <row r="77" spans="3:11" ht="15">
      <c r="C77" s="105"/>
      <c r="D77" s="105"/>
      <c r="E77" s="234"/>
      <c r="F77" s="234"/>
      <c r="G77" s="234"/>
      <c r="H77" s="105" t="s">
        <v>307</v>
      </c>
      <c r="J77" s="234"/>
      <c r="K77" s="234">
        <f>-PMT(Real_Discount_Rate,K76,NPV(Discount_Rate,K64:K73))</f>
        <v>71.112738218630753</v>
      </c>
    </row>
    <row r="80" spans="3:11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6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BE6D2-2735-4B03-B0B3-54E00678DD00}">
  <sheetPr>
    <tabColor rgb="FFCCFFCC"/>
    <pageSetUpPr fitToPage="1"/>
  </sheetPr>
  <dimension ref="B1:AC101"/>
  <sheetViews>
    <sheetView workbookViewId="0">
      <selection activeCell="J61" sqref="J61"/>
    </sheetView>
  </sheetViews>
  <sheetFormatPr defaultColWidth="9.33203125" defaultRowHeight="12.75"/>
  <cols>
    <col min="1" max="1" width="2.83203125" customWidth="1"/>
    <col min="2" max="2" width="10.83203125" customWidth="1"/>
    <col min="3" max="3" width="14.1640625" customWidth="1"/>
    <col min="4" max="4" width="15.5" customWidth="1"/>
    <col min="5" max="5" width="10" customWidth="1"/>
    <col min="6" max="6" width="10.5" customWidth="1"/>
    <col min="7" max="7" width="10.5" bestFit="1" customWidth="1"/>
    <col min="8" max="8" width="11.83203125" customWidth="1"/>
    <col min="9" max="9" width="11.1640625" customWidth="1"/>
    <col min="10" max="10" width="14.33203125" customWidth="1"/>
    <col min="11" max="11" width="14.1640625" customWidth="1"/>
    <col min="12" max="12" width="14.33203125" customWidth="1"/>
    <col min="13" max="13" width="9.33203125" customWidth="1"/>
    <col min="14" max="19" width="11.33203125" customWidth="1"/>
    <col min="20" max="20" width="10.33203125" customWidth="1"/>
    <col min="21" max="21" width="12" customWidth="1"/>
    <col min="22" max="22" width="11.5" customWidth="1"/>
    <col min="25" max="25" width="13.6640625" customWidth="1"/>
    <col min="27" max="28" width="9.33203125" style="61"/>
  </cols>
  <sheetData>
    <row r="1" spans="2:29" s="61" customFormat="1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1" t="s">
        <v>227</v>
      </c>
      <c r="C2" s="250"/>
      <c r="D2" s="250"/>
      <c r="E2" s="250"/>
      <c r="F2" s="250"/>
      <c r="G2" s="250"/>
      <c r="H2" s="250"/>
      <c r="I2" s="250"/>
      <c r="J2" s="250"/>
      <c r="K2" s="250"/>
    </row>
    <row r="3" spans="2:29">
      <c r="B3" s="250"/>
      <c r="C3" s="250"/>
      <c r="D3" s="250"/>
      <c r="E3" s="250"/>
      <c r="F3" s="250"/>
      <c r="G3" s="250"/>
      <c r="H3" s="250"/>
      <c r="I3" s="250"/>
      <c r="J3" s="250"/>
      <c r="U3" s="61"/>
      <c r="V3" s="61"/>
      <c r="W3" s="61"/>
      <c r="X3" s="61"/>
      <c r="Y3" s="61"/>
      <c r="Z3" s="61"/>
      <c r="AC3" s="61"/>
    </row>
    <row r="4" spans="2:29" ht="51.75" customHeight="1">
      <c r="B4" s="13" t="s">
        <v>0</v>
      </c>
      <c r="C4" s="14" t="s">
        <v>10</v>
      </c>
      <c r="D4" s="14" t="s">
        <v>200</v>
      </c>
      <c r="E4" s="14" t="s">
        <v>76</v>
      </c>
      <c r="F4" s="14" t="s">
        <v>201</v>
      </c>
      <c r="G4" s="14" t="s">
        <v>202</v>
      </c>
      <c r="H4" s="251" t="s">
        <v>21</v>
      </c>
      <c r="I4" s="14" t="s">
        <v>13</v>
      </c>
      <c r="J4" s="251" t="s">
        <v>203</v>
      </c>
      <c r="K4" s="14" t="s">
        <v>49</v>
      </c>
      <c r="T4" s="61"/>
      <c r="U4" s="61"/>
      <c r="V4" s="61"/>
      <c r="W4" s="61"/>
      <c r="X4" s="61"/>
      <c r="Y4" s="61"/>
      <c r="Z4" s="61"/>
    </row>
    <row r="5" spans="2:29" ht="48" customHeight="1">
      <c r="B5" s="252"/>
      <c r="C5" s="15" t="s">
        <v>8</v>
      </c>
      <c r="D5" s="16" t="s">
        <v>9</v>
      </c>
      <c r="E5" s="16" t="s">
        <v>9</v>
      </c>
      <c r="F5" s="16" t="s">
        <v>9</v>
      </c>
      <c r="G5" s="16" t="s">
        <v>9</v>
      </c>
      <c r="H5" s="16" t="s">
        <v>204</v>
      </c>
      <c r="I5" s="15" t="s">
        <v>31</v>
      </c>
      <c r="J5" s="15" t="s">
        <v>31</v>
      </c>
      <c r="K5" s="15" t="s">
        <v>31</v>
      </c>
      <c r="T5" s="61"/>
      <c r="U5" s="61"/>
      <c r="V5" s="61"/>
      <c r="W5" s="61"/>
      <c r="X5" s="61"/>
      <c r="Y5" s="100"/>
      <c r="Z5" s="100"/>
    </row>
    <row r="6" spans="2:29">
      <c r="C6" s="253" t="s">
        <v>1</v>
      </c>
      <c r="D6" s="253" t="s">
        <v>2</v>
      </c>
      <c r="E6" s="253" t="s">
        <v>3</v>
      </c>
      <c r="F6" s="253" t="s">
        <v>4</v>
      </c>
      <c r="G6" s="253" t="s">
        <v>5</v>
      </c>
      <c r="H6" s="253" t="s">
        <v>7</v>
      </c>
      <c r="I6" s="253" t="s">
        <v>22</v>
      </c>
      <c r="J6" s="67" t="s">
        <v>23</v>
      </c>
      <c r="K6" s="67" t="s">
        <v>24</v>
      </c>
      <c r="T6" s="61"/>
      <c r="U6" s="61"/>
      <c r="V6" s="61"/>
      <c r="W6" s="61"/>
      <c r="X6" s="61"/>
      <c r="Y6" s="61"/>
      <c r="Z6" s="61"/>
    </row>
    <row r="7" spans="2:29" ht="6" customHeight="1">
      <c r="T7" s="61"/>
      <c r="U7" s="61"/>
      <c r="V7" s="61"/>
      <c r="W7" s="61"/>
      <c r="X7" s="61"/>
      <c r="Y7" s="61"/>
      <c r="Z7" s="61"/>
    </row>
    <row r="8" spans="2:29" ht="15.75">
      <c r="B8" s="38" t="str">
        <f>C69</f>
        <v>Wyoming East Brownfield SCCT Frame "F" x1 (6,130')</v>
      </c>
      <c r="H8" s="250"/>
      <c r="J8" s="250"/>
      <c r="K8" s="250"/>
      <c r="T8" s="61"/>
      <c r="U8" s="61"/>
      <c r="V8" s="61"/>
      <c r="W8" s="61"/>
      <c r="X8" s="61"/>
      <c r="Y8" s="61"/>
      <c r="Z8" s="61"/>
    </row>
    <row r="9" spans="2:29" ht="18.95" customHeight="1">
      <c r="B9" s="145"/>
      <c r="C9" s="254"/>
      <c r="D9" s="255"/>
      <c r="E9" s="256"/>
      <c r="F9" s="256"/>
      <c r="G9" s="256"/>
      <c r="H9" s="256"/>
      <c r="I9" s="256"/>
      <c r="J9" s="256"/>
      <c r="K9" s="256"/>
      <c r="T9" s="61"/>
      <c r="U9" s="79"/>
      <c r="V9" s="79"/>
      <c r="W9" s="79"/>
      <c r="X9" s="61"/>
      <c r="Y9" s="79"/>
      <c r="Z9" s="79"/>
    </row>
    <row r="10" spans="2:29">
      <c r="B10" s="145">
        <v>2024</v>
      </c>
      <c r="C10" s="305">
        <f>C85</f>
        <v>1235.7476526089529</v>
      </c>
      <c r="D10" s="69"/>
      <c r="E10" s="69"/>
      <c r="F10" s="205">
        <f>$C$88</f>
        <v>54.452165356822256</v>
      </c>
      <c r="G10" s="256">
        <f>ROUND(D10+E10+F10,2)</f>
        <v>54.45</v>
      </c>
      <c r="H10" s="310">
        <f>$D$96</f>
        <v>5.6147516544049472</v>
      </c>
      <c r="I10" s="306">
        <f>$C$89</f>
        <v>7.9799917258138251</v>
      </c>
      <c r="J10" s="256"/>
      <c r="K10" s="256"/>
      <c r="N10" s="258"/>
      <c r="O10" s="258"/>
      <c r="T10" s="61"/>
      <c r="U10" s="79"/>
      <c r="V10" s="79"/>
      <c r="W10" s="143"/>
      <c r="X10" s="79"/>
      <c r="Y10" s="79"/>
      <c r="Z10" s="79"/>
    </row>
    <row r="11" spans="2:29">
      <c r="B11" s="145">
        <f t="shared" ref="B11:B56" si="0">B10+1</f>
        <v>2025</v>
      </c>
      <c r="C11" s="257">
        <f t="shared" ref="C11:D17" si="1">C10*(1+Inflation)</f>
        <v>1262.6869514358282</v>
      </c>
      <c r="D11" s="69"/>
      <c r="E11" s="69"/>
      <c r="F11" s="69">
        <f t="shared" ref="F11:F30" si="2">F10*(1+Inflation)</f>
        <v>55.639222561600981</v>
      </c>
      <c r="G11" s="256">
        <f t="shared" ref="G11:G31" si="3">ROUND(D11+E11+F11,2)</f>
        <v>55.64</v>
      </c>
      <c r="H11" s="69">
        <f t="shared" ref="H11:H30" si="4">H10*(1+Inflation)</f>
        <v>5.7371532404709749</v>
      </c>
      <c r="I11" s="69">
        <f t="shared" ref="I11:I56" si="5">ROUND(I10*(1+$G$63),2)</f>
        <v>7.98</v>
      </c>
      <c r="J11" s="256"/>
      <c r="K11" s="256"/>
      <c r="N11" s="258"/>
      <c r="O11" s="258"/>
      <c r="T11" s="61"/>
      <c r="U11" s="79"/>
      <c r="V11" s="79"/>
      <c r="W11" s="143"/>
      <c r="X11" s="79"/>
      <c r="Y11" s="79"/>
      <c r="Z11" s="79"/>
    </row>
    <row r="12" spans="2:29">
      <c r="B12" s="145">
        <f t="shared" si="0"/>
        <v>2026</v>
      </c>
      <c r="C12" s="257">
        <f t="shared" si="1"/>
        <v>1290.2135269771293</v>
      </c>
      <c r="D12" s="255"/>
      <c r="E12" s="69"/>
      <c r="F12" s="69">
        <f t="shared" si="2"/>
        <v>56.852157613443886</v>
      </c>
      <c r="G12" s="256">
        <f t="shared" si="3"/>
        <v>56.85</v>
      </c>
      <c r="H12" s="69">
        <f t="shared" si="4"/>
        <v>5.8622231811132419</v>
      </c>
      <c r="I12" s="69">
        <f t="shared" si="5"/>
        <v>7.98</v>
      </c>
      <c r="J12" s="256"/>
      <c r="K12" s="256"/>
      <c r="N12" s="258"/>
      <c r="O12" s="258"/>
      <c r="T12" s="61"/>
      <c r="U12" s="79"/>
      <c r="V12" s="79"/>
      <c r="W12" s="79"/>
      <c r="X12" s="79"/>
      <c r="Y12" s="79"/>
      <c r="Z12" s="79"/>
    </row>
    <row r="13" spans="2:29">
      <c r="B13" s="145">
        <f t="shared" si="0"/>
        <v>2027</v>
      </c>
      <c r="C13" s="257">
        <f t="shared" si="1"/>
        <v>1318.3401818652308</v>
      </c>
      <c r="D13" s="69"/>
      <c r="E13" s="69"/>
      <c r="F13" s="69">
        <f t="shared" si="2"/>
        <v>58.091534649416964</v>
      </c>
      <c r="G13" s="256">
        <f t="shared" si="3"/>
        <v>58.09</v>
      </c>
      <c r="H13" s="69">
        <f t="shared" si="4"/>
        <v>5.9900196464615112</v>
      </c>
      <c r="I13" s="69">
        <f t="shared" si="5"/>
        <v>7.98</v>
      </c>
      <c r="J13" s="256"/>
      <c r="K13" s="256"/>
      <c r="N13" s="258"/>
      <c r="O13" s="258"/>
      <c r="T13" s="259"/>
      <c r="U13" s="79"/>
      <c r="V13" s="79"/>
      <c r="W13" s="79"/>
      <c r="X13" s="79"/>
      <c r="Y13" s="79"/>
      <c r="Z13" s="79"/>
    </row>
    <row r="14" spans="2:29">
      <c r="B14" s="145">
        <f t="shared" si="0"/>
        <v>2028</v>
      </c>
      <c r="C14" s="257">
        <f t="shared" si="1"/>
        <v>1347.0799978298928</v>
      </c>
      <c r="D14" s="69"/>
      <c r="E14" s="69"/>
      <c r="F14" s="69">
        <f t="shared" si="2"/>
        <v>59.357930104774255</v>
      </c>
      <c r="G14" s="256">
        <f t="shared" si="3"/>
        <v>59.36</v>
      </c>
      <c r="H14" s="69">
        <f t="shared" si="4"/>
        <v>6.1206020747543723</v>
      </c>
      <c r="I14" s="69">
        <f t="shared" si="5"/>
        <v>7.98</v>
      </c>
      <c r="J14" s="256"/>
      <c r="K14" s="256"/>
      <c r="N14" s="258"/>
      <c r="O14" s="258"/>
      <c r="T14" s="61"/>
      <c r="U14" s="79"/>
      <c r="V14" s="79"/>
      <c r="W14" s="79"/>
      <c r="X14" s="79"/>
      <c r="Y14" s="79"/>
      <c r="Z14" s="79"/>
    </row>
    <row r="15" spans="2:29">
      <c r="B15" s="145">
        <f t="shared" si="0"/>
        <v>2029</v>
      </c>
      <c r="C15" s="257">
        <f t="shared" si="1"/>
        <v>1376.4463417825846</v>
      </c>
      <c r="D15" s="69"/>
      <c r="E15" s="69"/>
      <c r="F15" s="69">
        <f t="shared" si="2"/>
        <v>60.651932981058337</v>
      </c>
      <c r="G15" s="256">
        <f t="shared" si="3"/>
        <v>60.65</v>
      </c>
      <c r="H15" s="69">
        <f t="shared" si="4"/>
        <v>6.2540311999840181</v>
      </c>
      <c r="I15" s="69">
        <f t="shared" si="5"/>
        <v>7.98</v>
      </c>
      <c r="J15" s="256"/>
      <c r="K15" s="256"/>
      <c r="N15" s="258"/>
      <c r="O15" s="258"/>
      <c r="T15" s="61"/>
      <c r="U15" s="79"/>
      <c r="V15" s="79"/>
      <c r="W15" s="79"/>
      <c r="X15" s="79"/>
      <c r="Y15" s="79"/>
      <c r="Z15" s="79"/>
    </row>
    <row r="16" spans="2:29" s="260" customFormat="1">
      <c r="B16" s="145">
        <f t="shared" si="0"/>
        <v>2030</v>
      </c>
      <c r="C16" s="257">
        <f t="shared" si="1"/>
        <v>1406.4528720334449</v>
      </c>
      <c r="D16" s="205">
        <f>ROUND(C16*$C$92,2)</f>
        <v>85.79</v>
      </c>
      <c r="E16" s="69"/>
      <c r="F16" s="69">
        <f t="shared" si="2"/>
        <v>61.974145120045414</v>
      </c>
      <c r="G16" s="256">
        <f t="shared" si="3"/>
        <v>147.76</v>
      </c>
      <c r="H16" s="69">
        <f t="shared" si="4"/>
        <v>6.3903690801436701</v>
      </c>
      <c r="I16" s="69">
        <f t="shared" si="5"/>
        <v>7.98</v>
      </c>
      <c r="J16" s="256">
        <f t="shared" ref="J16:J56" si="6">ROUND($K$80*H16/1000+I16,2)</f>
        <v>69.33</v>
      </c>
      <c r="K16" s="256">
        <f t="shared" ref="K16:K56" si="7">ROUND(G16*1000/8760/$G$80+J16,2)</f>
        <v>120.44</v>
      </c>
      <c r="L16"/>
      <c r="M16"/>
      <c r="N16" s="258"/>
      <c r="O16" s="258"/>
      <c r="T16" s="61"/>
      <c r="U16" s="79"/>
      <c r="V16" s="79"/>
      <c r="W16" s="79"/>
      <c r="X16" s="79"/>
      <c r="Y16" s="79"/>
      <c r="Z16" s="79"/>
      <c r="AA16" s="61"/>
      <c r="AB16" s="61"/>
    </row>
    <row r="17" spans="2:28" s="260" customFormat="1">
      <c r="B17" s="145">
        <f t="shared" si="0"/>
        <v>2031</v>
      </c>
      <c r="C17" s="257"/>
      <c r="D17" s="69">
        <f t="shared" si="1"/>
        <v>87.660222000000005</v>
      </c>
      <c r="E17" s="69"/>
      <c r="F17" s="69">
        <f t="shared" si="2"/>
        <v>63.325181483662405</v>
      </c>
      <c r="G17" s="256">
        <f t="shared" si="3"/>
        <v>150.99</v>
      </c>
      <c r="H17" s="69">
        <f t="shared" si="4"/>
        <v>6.5296791260908025</v>
      </c>
      <c r="I17" s="69">
        <f t="shared" si="5"/>
        <v>7.98</v>
      </c>
      <c r="J17" s="256">
        <f t="shared" si="6"/>
        <v>70.66</v>
      </c>
      <c r="K17" s="256">
        <f t="shared" si="7"/>
        <v>122.89</v>
      </c>
      <c r="L17"/>
      <c r="M17"/>
      <c r="N17" s="258"/>
      <c r="O17" s="258"/>
      <c r="T17" s="61"/>
      <c r="U17" s="79"/>
      <c r="V17" s="79"/>
      <c r="W17" s="79"/>
      <c r="X17" s="79"/>
      <c r="Y17" s="79"/>
      <c r="Z17" s="79"/>
      <c r="AA17" s="61"/>
      <c r="AB17" s="61"/>
    </row>
    <row r="18" spans="2:28" s="260" customFormat="1">
      <c r="B18" s="145">
        <f t="shared" si="0"/>
        <v>2032</v>
      </c>
      <c r="C18" s="257"/>
      <c r="D18" s="69">
        <f t="shared" ref="D18:D30" si="8">D17*(1+Inflation)</f>
        <v>89.571214839600003</v>
      </c>
      <c r="E18" s="69"/>
      <c r="F18" s="69">
        <f t="shared" si="2"/>
        <v>64.705670440006244</v>
      </c>
      <c r="G18" s="256">
        <f t="shared" si="3"/>
        <v>154.28</v>
      </c>
      <c r="H18" s="69">
        <f t="shared" si="4"/>
        <v>6.6720261310395825</v>
      </c>
      <c r="I18" s="69">
        <f t="shared" si="5"/>
        <v>7.98</v>
      </c>
      <c r="J18" s="256">
        <f t="shared" si="6"/>
        <v>72.03</v>
      </c>
      <c r="K18" s="256">
        <f t="shared" si="7"/>
        <v>125.4</v>
      </c>
      <c r="L18"/>
      <c r="M18"/>
      <c r="N18" s="258"/>
      <c r="O18" s="258"/>
      <c r="T18" s="61"/>
      <c r="U18" s="79"/>
      <c r="V18" s="79"/>
      <c r="W18" s="79"/>
      <c r="X18" s="79"/>
      <c r="Y18" s="79"/>
      <c r="Z18" s="79"/>
      <c r="AA18" s="61"/>
      <c r="AB18" s="61"/>
    </row>
    <row r="19" spans="2:28" s="260" customFormat="1">
      <c r="B19" s="145">
        <f t="shared" si="0"/>
        <v>2033</v>
      </c>
      <c r="C19" s="257"/>
      <c r="D19" s="69">
        <f t="shared" si="8"/>
        <v>91.523867323103289</v>
      </c>
      <c r="E19" s="69"/>
      <c r="F19" s="69">
        <f t="shared" si="2"/>
        <v>66.11625405559839</v>
      </c>
      <c r="G19" s="256">
        <f t="shared" si="3"/>
        <v>157.63999999999999</v>
      </c>
      <c r="H19" s="69">
        <f t="shared" si="4"/>
        <v>6.8174763006962458</v>
      </c>
      <c r="I19" s="69">
        <f t="shared" si="5"/>
        <v>7.98</v>
      </c>
      <c r="J19" s="256">
        <f t="shared" si="6"/>
        <v>73.430000000000007</v>
      </c>
      <c r="K19" s="256">
        <f t="shared" si="7"/>
        <v>127.96</v>
      </c>
      <c r="L19"/>
      <c r="M19"/>
      <c r="N19" s="258"/>
      <c r="O19" s="258"/>
      <c r="Q19" s="261"/>
      <c r="T19" s="61"/>
      <c r="U19" s="79"/>
      <c r="V19" s="79"/>
      <c r="W19" s="79"/>
      <c r="X19" s="79"/>
      <c r="Y19" s="79"/>
      <c r="Z19" s="79"/>
      <c r="AA19" s="61"/>
      <c r="AB19" s="61"/>
    </row>
    <row r="20" spans="2:28" s="260" customFormat="1">
      <c r="B20" s="145">
        <f t="shared" si="0"/>
        <v>2034</v>
      </c>
      <c r="C20" s="257"/>
      <c r="D20" s="69">
        <f t="shared" si="8"/>
        <v>93.519087630746938</v>
      </c>
      <c r="E20" s="69"/>
      <c r="F20" s="69">
        <f t="shared" si="2"/>
        <v>67.557588394010438</v>
      </c>
      <c r="G20" s="256">
        <f t="shared" si="3"/>
        <v>161.08000000000001</v>
      </c>
      <c r="H20" s="69">
        <f t="shared" si="4"/>
        <v>6.9660972840514246</v>
      </c>
      <c r="I20" s="69">
        <f t="shared" si="5"/>
        <v>7.98</v>
      </c>
      <c r="J20" s="256">
        <f t="shared" si="6"/>
        <v>74.849999999999994</v>
      </c>
      <c r="K20" s="256">
        <f t="shared" si="7"/>
        <v>130.57</v>
      </c>
      <c r="L20"/>
      <c r="M20"/>
      <c r="N20"/>
      <c r="T20" s="61"/>
      <c r="U20" s="79"/>
      <c r="V20" s="79"/>
      <c r="W20" s="79"/>
      <c r="X20" s="79"/>
      <c r="Y20" s="79"/>
      <c r="Z20" s="79"/>
      <c r="AA20" s="61"/>
      <c r="AB20" s="61"/>
    </row>
    <row r="21" spans="2:28">
      <c r="B21" s="145">
        <f t="shared" si="0"/>
        <v>2035</v>
      </c>
      <c r="C21" s="257"/>
      <c r="D21" s="69">
        <f t="shared" si="8"/>
        <v>95.557803741097231</v>
      </c>
      <c r="E21" s="69"/>
      <c r="F21" s="69">
        <f t="shared" si="2"/>
        <v>69.030343820999875</v>
      </c>
      <c r="G21" s="256">
        <f t="shared" si="3"/>
        <v>164.59</v>
      </c>
      <c r="H21" s="69">
        <f t="shared" si="4"/>
        <v>7.1179582048437462</v>
      </c>
      <c r="I21" s="69">
        <f t="shared" si="5"/>
        <v>7.98</v>
      </c>
      <c r="J21" s="256">
        <f t="shared" si="6"/>
        <v>76.31</v>
      </c>
      <c r="K21" s="256">
        <f t="shared" si="7"/>
        <v>133.25</v>
      </c>
      <c r="T21" s="61"/>
      <c r="U21" s="79"/>
      <c r="V21" s="79"/>
      <c r="W21" s="79"/>
      <c r="X21" s="79"/>
      <c r="Y21" s="79"/>
      <c r="Z21" s="79"/>
    </row>
    <row r="22" spans="2:28">
      <c r="B22" s="145">
        <f t="shared" si="0"/>
        <v>2036</v>
      </c>
      <c r="C22" s="257"/>
      <c r="D22" s="69">
        <f t="shared" si="8"/>
        <v>97.640963862653152</v>
      </c>
      <c r="E22" s="69"/>
      <c r="F22" s="69">
        <f t="shared" si="2"/>
        <v>70.535205316297677</v>
      </c>
      <c r="G22" s="256">
        <f t="shared" si="3"/>
        <v>168.18</v>
      </c>
      <c r="H22" s="69">
        <f t="shared" si="4"/>
        <v>7.2731296937093406</v>
      </c>
      <c r="I22" s="69">
        <f t="shared" si="5"/>
        <v>7.98</v>
      </c>
      <c r="J22" s="256">
        <f t="shared" si="6"/>
        <v>77.8</v>
      </c>
      <c r="K22" s="256">
        <f t="shared" si="7"/>
        <v>135.97999999999999</v>
      </c>
    </row>
    <row r="23" spans="2:28">
      <c r="B23" s="145">
        <f t="shared" si="0"/>
        <v>2037</v>
      </c>
      <c r="C23" s="257"/>
      <c r="D23" s="69">
        <f t="shared" si="8"/>
        <v>99.769536874859</v>
      </c>
      <c r="E23" s="69"/>
      <c r="F23" s="69">
        <f t="shared" si="2"/>
        <v>72.072872792192967</v>
      </c>
      <c r="G23" s="256">
        <f t="shared" si="3"/>
        <v>171.84</v>
      </c>
      <c r="H23" s="69">
        <f t="shared" si="4"/>
        <v>7.4316839210322048</v>
      </c>
      <c r="I23" s="69">
        <f t="shared" si="5"/>
        <v>7.98</v>
      </c>
      <c r="J23" s="256">
        <f t="shared" si="6"/>
        <v>79.319999999999993</v>
      </c>
      <c r="K23" s="256">
        <f t="shared" si="7"/>
        <v>138.76</v>
      </c>
    </row>
    <row r="24" spans="2:28">
      <c r="B24" s="145">
        <f t="shared" si="0"/>
        <v>2038</v>
      </c>
      <c r="C24" s="257"/>
      <c r="D24" s="69">
        <f t="shared" si="8"/>
        <v>101.94451277873092</v>
      </c>
      <c r="E24" s="69"/>
      <c r="F24" s="69">
        <f t="shared" si="2"/>
        <v>73.64406141906278</v>
      </c>
      <c r="G24" s="256">
        <f t="shared" si="3"/>
        <v>175.59</v>
      </c>
      <c r="H24" s="69">
        <f t="shared" si="4"/>
        <v>7.5936946305107069</v>
      </c>
      <c r="I24" s="69">
        <f t="shared" si="5"/>
        <v>7.98</v>
      </c>
      <c r="J24" s="256">
        <f t="shared" si="6"/>
        <v>80.88</v>
      </c>
      <c r="K24" s="256">
        <f t="shared" si="7"/>
        <v>141.62</v>
      </c>
    </row>
    <row r="25" spans="2:28">
      <c r="B25" s="145">
        <f t="shared" si="0"/>
        <v>2039</v>
      </c>
      <c r="C25" s="257"/>
      <c r="D25" s="69">
        <f t="shared" si="8"/>
        <v>104.16690315730726</v>
      </c>
      <c r="E25" s="69"/>
      <c r="F25" s="69">
        <f t="shared" si="2"/>
        <v>75.249501957998348</v>
      </c>
      <c r="G25" s="256">
        <f t="shared" si="3"/>
        <v>179.42</v>
      </c>
      <c r="H25" s="69">
        <f t="shared" si="4"/>
        <v>7.7592371734558405</v>
      </c>
      <c r="I25" s="69">
        <f t="shared" si="5"/>
        <v>7.98</v>
      </c>
      <c r="J25" s="256">
        <f t="shared" si="6"/>
        <v>82.47</v>
      </c>
      <c r="K25" s="256">
        <f t="shared" si="7"/>
        <v>144.54</v>
      </c>
    </row>
    <row r="26" spans="2:28">
      <c r="B26" s="145">
        <f t="shared" si="0"/>
        <v>2040</v>
      </c>
      <c r="C26" s="257"/>
      <c r="D26" s="69">
        <f t="shared" si="8"/>
        <v>106.43774164613656</v>
      </c>
      <c r="E26" s="69"/>
      <c r="F26" s="69">
        <f t="shared" si="2"/>
        <v>76.889941100682719</v>
      </c>
      <c r="G26" s="256">
        <f t="shared" si="3"/>
        <v>183.33</v>
      </c>
      <c r="H26" s="69">
        <f t="shared" si="4"/>
        <v>7.9283885438371779</v>
      </c>
      <c r="I26" s="69">
        <f t="shared" si="5"/>
        <v>7.98</v>
      </c>
      <c r="J26" s="256">
        <f t="shared" si="6"/>
        <v>84.09</v>
      </c>
      <c r="K26" s="256">
        <f t="shared" si="7"/>
        <v>147.51</v>
      </c>
    </row>
    <row r="27" spans="2:28">
      <c r="B27" s="145">
        <f t="shared" si="0"/>
        <v>2041</v>
      </c>
      <c r="C27" s="257"/>
      <c r="D27" s="69">
        <f t="shared" si="8"/>
        <v>108.75808441402233</v>
      </c>
      <c r="E27" s="69"/>
      <c r="F27" s="69">
        <f t="shared" si="2"/>
        <v>78.5661418166776</v>
      </c>
      <c r="G27" s="256">
        <f t="shared" si="3"/>
        <v>187.32</v>
      </c>
      <c r="H27" s="69">
        <f t="shared" si="4"/>
        <v>8.1012274140928291</v>
      </c>
      <c r="I27" s="69">
        <f t="shared" si="5"/>
        <v>7.98</v>
      </c>
      <c r="J27" s="256">
        <f t="shared" si="6"/>
        <v>85.75</v>
      </c>
      <c r="K27" s="256">
        <f t="shared" si="7"/>
        <v>150.55000000000001</v>
      </c>
    </row>
    <row r="28" spans="2:28">
      <c r="B28" s="145">
        <f t="shared" si="0"/>
        <v>2042</v>
      </c>
      <c r="C28" s="257"/>
      <c r="D28" s="69">
        <f t="shared" si="8"/>
        <v>111.12901065424802</v>
      </c>
      <c r="E28" s="69"/>
      <c r="F28" s="69">
        <f t="shared" si="2"/>
        <v>80.278883708281171</v>
      </c>
      <c r="G28" s="256">
        <f t="shared" si="3"/>
        <v>191.41</v>
      </c>
      <c r="H28" s="69">
        <f t="shared" si="4"/>
        <v>8.2778341717200536</v>
      </c>
      <c r="I28" s="69">
        <f t="shared" si="5"/>
        <v>7.98</v>
      </c>
      <c r="J28" s="256">
        <f t="shared" si="6"/>
        <v>87.45</v>
      </c>
      <c r="K28" s="256">
        <f t="shared" si="7"/>
        <v>153.66</v>
      </c>
    </row>
    <row r="29" spans="2:28">
      <c r="B29" s="145">
        <f t="shared" si="0"/>
        <v>2043</v>
      </c>
      <c r="C29" s="257"/>
      <c r="D29" s="69">
        <f t="shared" si="8"/>
        <v>113.55162308651063</v>
      </c>
      <c r="E29" s="69"/>
      <c r="F29" s="69">
        <f t="shared" si="2"/>
        <v>82.028963373121698</v>
      </c>
      <c r="G29" s="256">
        <f t="shared" si="3"/>
        <v>195.58</v>
      </c>
      <c r="H29" s="69">
        <f t="shared" si="4"/>
        <v>8.4582909566635518</v>
      </c>
      <c r="I29" s="69">
        <f t="shared" si="5"/>
        <v>7.98</v>
      </c>
      <c r="J29" s="256">
        <f t="shared" si="6"/>
        <v>89.18</v>
      </c>
      <c r="K29" s="256">
        <f t="shared" si="7"/>
        <v>156.84</v>
      </c>
    </row>
    <row r="30" spans="2:28">
      <c r="B30" s="145">
        <f t="shared" si="0"/>
        <v>2044</v>
      </c>
      <c r="C30" s="257"/>
      <c r="D30" s="69">
        <f t="shared" si="8"/>
        <v>116.02704846979657</v>
      </c>
      <c r="E30" s="69"/>
      <c r="F30" s="69">
        <f t="shared" si="2"/>
        <v>83.817194774655761</v>
      </c>
      <c r="G30" s="256">
        <f t="shared" si="3"/>
        <v>199.84</v>
      </c>
      <c r="H30" s="69">
        <f t="shared" si="4"/>
        <v>8.6426816995188176</v>
      </c>
      <c r="I30" s="69">
        <f t="shared" si="5"/>
        <v>7.98</v>
      </c>
      <c r="J30" s="256">
        <f t="shared" si="6"/>
        <v>90.95</v>
      </c>
      <c r="K30" s="256">
        <f t="shared" si="7"/>
        <v>160.08000000000001</v>
      </c>
    </row>
    <row r="31" spans="2:28">
      <c r="B31" s="145">
        <f t="shared" si="0"/>
        <v>2045</v>
      </c>
      <c r="C31" s="257"/>
      <c r="D31" s="69">
        <f t="shared" ref="D31:D56" si="9">D30*(1+Inflation)</f>
        <v>118.55643812643814</v>
      </c>
      <c r="E31" s="69"/>
      <c r="F31" s="69">
        <f t="shared" ref="F31:F56" si="10">F30*(1+Inflation)</f>
        <v>85.644409620743261</v>
      </c>
      <c r="G31" s="256">
        <f t="shared" si="3"/>
        <v>204.2</v>
      </c>
      <c r="H31" s="69">
        <f t="shared" ref="H31:H56" si="11">H30*(1+Inflation)</f>
        <v>8.8310921605683284</v>
      </c>
      <c r="I31" s="69">
        <f t="shared" si="5"/>
        <v>7.98</v>
      </c>
      <c r="J31" s="256">
        <f t="shared" si="6"/>
        <v>92.76</v>
      </c>
      <c r="K31" s="256">
        <f t="shared" si="7"/>
        <v>163.4</v>
      </c>
    </row>
    <row r="32" spans="2:28">
      <c r="B32" s="145">
        <f t="shared" si="0"/>
        <v>2046</v>
      </c>
      <c r="C32" s="257"/>
      <c r="D32" s="69">
        <f t="shared" si="9"/>
        <v>121.1409684775945</v>
      </c>
      <c r="E32" s="69"/>
      <c r="F32" s="69">
        <f t="shared" si="10"/>
        <v>87.511457750475472</v>
      </c>
      <c r="G32" s="256">
        <f t="shared" ref="G32:G40" si="12">ROUND(D32+E32+F32,2)</f>
        <v>208.65</v>
      </c>
      <c r="H32" s="69">
        <f t="shared" si="11"/>
        <v>9.0236099696687191</v>
      </c>
      <c r="I32" s="69">
        <f t="shared" si="5"/>
        <v>7.98</v>
      </c>
      <c r="J32" s="256">
        <f t="shared" si="6"/>
        <v>94.61</v>
      </c>
      <c r="K32" s="256">
        <f t="shared" si="7"/>
        <v>166.79</v>
      </c>
    </row>
    <row r="33" spans="2:11">
      <c r="B33" s="145">
        <f t="shared" si="0"/>
        <v>2047</v>
      </c>
      <c r="C33" s="257"/>
      <c r="D33" s="69">
        <f t="shared" si="9"/>
        <v>123.78184159040606</v>
      </c>
      <c r="E33" s="69"/>
      <c r="F33" s="69">
        <f t="shared" si="10"/>
        <v>89.419207529435838</v>
      </c>
      <c r="G33" s="256">
        <f t="shared" si="12"/>
        <v>213.2</v>
      </c>
      <c r="H33" s="69">
        <f t="shared" si="11"/>
        <v>9.2203246670074979</v>
      </c>
      <c r="I33" s="69">
        <f t="shared" si="5"/>
        <v>7.98</v>
      </c>
      <c r="J33" s="256">
        <f t="shared" si="6"/>
        <v>96.5</v>
      </c>
      <c r="K33" s="256">
        <f t="shared" si="7"/>
        <v>170.25</v>
      </c>
    </row>
    <row r="34" spans="2:11">
      <c r="B34" s="145">
        <f t="shared" si="0"/>
        <v>2048</v>
      </c>
      <c r="C34" s="257"/>
      <c r="D34" s="69">
        <f t="shared" si="9"/>
        <v>126.48028573707691</v>
      </c>
      <c r="E34" s="69"/>
      <c r="F34" s="69">
        <f t="shared" si="10"/>
        <v>91.368546253577549</v>
      </c>
      <c r="G34" s="256">
        <f t="shared" si="12"/>
        <v>217.85</v>
      </c>
      <c r="H34" s="69">
        <f t="shared" si="11"/>
        <v>9.4213277447482611</v>
      </c>
      <c r="I34" s="69">
        <f t="shared" si="5"/>
        <v>7.98</v>
      </c>
      <c r="J34" s="256">
        <f t="shared" si="6"/>
        <v>98.42</v>
      </c>
      <c r="K34" s="256">
        <f t="shared" si="7"/>
        <v>173.78</v>
      </c>
    </row>
    <row r="35" spans="2:11">
      <c r="B35" s="145">
        <f t="shared" si="0"/>
        <v>2049</v>
      </c>
      <c r="C35" s="257"/>
      <c r="D35" s="69">
        <f t="shared" si="9"/>
        <v>129.23755596614518</v>
      </c>
      <c r="E35" s="69"/>
      <c r="F35" s="69">
        <f t="shared" si="10"/>
        <v>93.360380561905544</v>
      </c>
      <c r="G35" s="256">
        <f t="shared" si="12"/>
        <v>222.6</v>
      </c>
      <c r="H35" s="69">
        <f t="shared" si="11"/>
        <v>9.6267126895837727</v>
      </c>
      <c r="I35" s="69">
        <f t="shared" si="5"/>
        <v>7.98</v>
      </c>
      <c r="J35" s="256">
        <f t="shared" si="6"/>
        <v>100.4</v>
      </c>
      <c r="K35" s="256">
        <f t="shared" si="7"/>
        <v>177.4</v>
      </c>
    </row>
    <row r="36" spans="2:11">
      <c r="B36" s="145">
        <f t="shared" si="0"/>
        <v>2050</v>
      </c>
      <c r="C36" s="257"/>
      <c r="D36" s="69">
        <f t="shared" si="9"/>
        <v>132.05493468620716</v>
      </c>
      <c r="E36" s="69"/>
      <c r="F36" s="69">
        <f t="shared" si="10"/>
        <v>95.395636858155086</v>
      </c>
      <c r="G36" s="256">
        <f t="shared" si="12"/>
        <v>227.45</v>
      </c>
      <c r="H36" s="69">
        <f t="shared" si="11"/>
        <v>9.8365750262166998</v>
      </c>
      <c r="I36" s="69">
        <f t="shared" si="5"/>
        <v>7.98</v>
      </c>
      <c r="J36" s="256">
        <f t="shared" si="6"/>
        <v>102.41</v>
      </c>
      <c r="K36" s="256">
        <f t="shared" si="7"/>
        <v>181.09</v>
      </c>
    </row>
    <row r="37" spans="2:11">
      <c r="B37" s="145">
        <f t="shared" si="0"/>
        <v>2051</v>
      </c>
      <c r="C37" s="257"/>
      <c r="D37" s="69">
        <f t="shared" si="9"/>
        <v>134.93373226236648</v>
      </c>
      <c r="E37" s="69"/>
      <c r="F37" s="69">
        <f t="shared" si="10"/>
        <v>97.475261741662877</v>
      </c>
      <c r="G37" s="256">
        <f t="shared" si="12"/>
        <v>232.41</v>
      </c>
      <c r="H37" s="69">
        <f t="shared" si="11"/>
        <v>10.051012361788224</v>
      </c>
      <c r="I37" s="69">
        <f t="shared" si="5"/>
        <v>7.98</v>
      </c>
      <c r="J37" s="256">
        <f t="shared" si="6"/>
        <v>104.47</v>
      </c>
      <c r="K37" s="256">
        <f t="shared" si="7"/>
        <v>184.87</v>
      </c>
    </row>
    <row r="38" spans="2:11">
      <c r="B38" s="145">
        <f t="shared" si="0"/>
        <v>2052</v>
      </c>
      <c r="C38" s="257"/>
      <c r="D38" s="69">
        <f t="shared" si="9"/>
        <v>137.87528762568607</v>
      </c>
      <c r="E38" s="69"/>
      <c r="F38" s="69">
        <f t="shared" si="10"/>
        <v>99.600222447631126</v>
      </c>
      <c r="G38" s="256">
        <f t="shared" si="12"/>
        <v>237.48</v>
      </c>
      <c r="H38" s="69">
        <f t="shared" si="11"/>
        <v>10.270124431275208</v>
      </c>
      <c r="I38" s="69">
        <f t="shared" si="5"/>
        <v>7.98</v>
      </c>
      <c r="J38" s="256">
        <f t="shared" si="6"/>
        <v>106.57</v>
      </c>
      <c r="K38" s="256">
        <f t="shared" si="7"/>
        <v>188.72</v>
      </c>
    </row>
    <row r="39" spans="2:11">
      <c r="B39" s="145">
        <f t="shared" si="0"/>
        <v>2053</v>
      </c>
      <c r="C39" s="257"/>
      <c r="D39" s="69">
        <f t="shared" si="9"/>
        <v>140.88096889592603</v>
      </c>
      <c r="E39" s="69"/>
      <c r="F39" s="69">
        <f t="shared" si="10"/>
        <v>101.77150729698948</v>
      </c>
      <c r="G39" s="256">
        <f t="shared" si="12"/>
        <v>242.65</v>
      </c>
      <c r="H39" s="69">
        <f t="shared" si="11"/>
        <v>10.494013143877009</v>
      </c>
      <c r="I39" s="69">
        <f t="shared" si="5"/>
        <v>7.98</v>
      </c>
      <c r="J39" s="256">
        <f t="shared" si="6"/>
        <v>108.72</v>
      </c>
      <c r="K39" s="256">
        <f t="shared" si="7"/>
        <v>192.66</v>
      </c>
    </row>
    <row r="40" spans="2:11">
      <c r="B40" s="145">
        <f t="shared" si="0"/>
        <v>2054</v>
      </c>
      <c r="C40" s="257"/>
      <c r="D40" s="69">
        <f t="shared" si="9"/>
        <v>143.95217401785723</v>
      </c>
      <c r="E40" s="69"/>
      <c r="F40" s="69">
        <f t="shared" si="10"/>
        <v>103.99012615606385</v>
      </c>
      <c r="G40" s="256">
        <f t="shared" si="12"/>
        <v>247.94</v>
      </c>
      <c r="H40" s="69">
        <f t="shared" si="11"/>
        <v>10.722782630413528</v>
      </c>
      <c r="I40" s="69">
        <f t="shared" si="5"/>
        <v>7.98</v>
      </c>
      <c r="J40" s="256">
        <f t="shared" si="6"/>
        <v>110.92</v>
      </c>
      <c r="K40" s="256">
        <f t="shared" si="7"/>
        <v>196.69</v>
      </c>
    </row>
    <row r="41" spans="2:11">
      <c r="B41" s="145">
        <f t="shared" si="0"/>
        <v>2055</v>
      </c>
      <c r="C41" s="257"/>
      <c r="D41" s="69">
        <f t="shared" si="9"/>
        <v>147.09033141144653</v>
      </c>
      <c r="E41" s="69"/>
      <c r="F41" s="69">
        <f t="shared" si="10"/>
        <v>106.25711090626605</v>
      </c>
      <c r="G41" s="256">
        <f t="shared" ref="G41:G52" si="13">ROUND(D41+E41+F41,2)</f>
        <v>253.35</v>
      </c>
      <c r="H41" s="69">
        <f t="shared" si="11"/>
        <v>10.956539291756544</v>
      </c>
      <c r="I41" s="69">
        <f t="shared" si="5"/>
        <v>7.98</v>
      </c>
      <c r="J41" s="256">
        <f t="shared" si="6"/>
        <v>113.16</v>
      </c>
      <c r="K41" s="256">
        <f t="shared" si="7"/>
        <v>200.8</v>
      </c>
    </row>
    <row r="42" spans="2:11">
      <c r="B42" s="145">
        <f t="shared" si="0"/>
        <v>2056</v>
      </c>
      <c r="C42" s="257"/>
      <c r="D42" s="69">
        <f t="shared" si="9"/>
        <v>150.29690063621607</v>
      </c>
      <c r="E42" s="69"/>
      <c r="F42" s="69">
        <f t="shared" si="10"/>
        <v>108.57351592402266</v>
      </c>
      <c r="G42" s="256">
        <f t="shared" si="13"/>
        <v>258.87</v>
      </c>
      <c r="H42" s="69">
        <f t="shared" si="11"/>
        <v>11.195391848316836</v>
      </c>
      <c r="I42" s="69">
        <f t="shared" si="5"/>
        <v>7.98</v>
      </c>
      <c r="J42" s="256">
        <f t="shared" si="6"/>
        <v>115.46</v>
      </c>
      <c r="K42" s="256">
        <f t="shared" si="7"/>
        <v>205.01</v>
      </c>
    </row>
    <row r="43" spans="2:11">
      <c r="B43" s="145">
        <f t="shared" si="0"/>
        <v>2057</v>
      </c>
      <c r="C43" s="257"/>
      <c r="D43" s="69">
        <f t="shared" si="9"/>
        <v>153.57337307008558</v>
      </c>
      <c r="E43" s="69"/>
      <c r="F43" s="69">
        <f t="shared" si="10"/>
        <v>110.94041857116636</v>
      </c>
      <c r="G43" s="256">
        <f t="shared" si="13"/>
        <v>264.51</v>
      </c>
      <c r="H43" s="69">
        <f t="shared" si="11"/>
        <v>11.439451390610143</v>
      </c>
      <c r="I43" s="69">
        <f t="shared" si="5"/>
        <v>7.98</v>
      </c>
      <c r="J43" s="256">
        <f t="shared" si="6"/>
        <v>117.8</v>
      </c>
      <c r="K43" s="256">
        <f t="shared" si="7"/>
        <v>209.3</v>
      </c>
    </row>
    <row r="44" spans="2:11">
      <c r="B44" s="145">
        <f t="shared" si="0"/>
        <v>2058</v>
      </c>
      <c r="C44" s="257"/>
      <c r="D44" s="69">
        <f t="shared" si="9"/>
        <v>156.92127260301345</v>
      </c>
      <c r="E44" s="69"/>
      <c r="F44" s="69">
        <f t="shared" si="10"/>
        <v>113.35891969601779</v>
      </c>
      <c r="G44" s="256">
        <f t="shared" si="13"/>
        <v>270.27999999999997</v>
      </c>
      <c r="H44" s="69">
        <f t="shared" si="11"/>
        <v>11.688831430925445</v>
      </c>
      <c r="I44" s="69">
        <f t="shared" si="5"/>
        <v>7.98</v>
      </c>
      <c r="J44" s="256">
        <f t="shared" si="6"/>
        <v>120.19</v>
      </c>
      <c r="K44" s="256">
        <f t="shared" si="7"/>
        <v>213.69</v>
      </c>
    </row>
    <row r="45" spans="2:11">
      <c r="B45" s="145">
        <f t="shared" si="0"/>
        <v>2059</v>
      </c>
      <c r="C45" s="257"/>
      <c r="D45" s="69">
        <f t="shared" si="9"/>
        <v>160.34215634575915</v>
      </c>
      <c r="E45" s="69"/>
      <c r="F45" s="69">
        <f t="shared" si="10"/>
        <v>115.83014414539099</v>
      </c>
      <c r="G45" s="256">
        <f t="shared" si="13"/>
        <v>276.17</v>
      </c>
      <c r="H45" s="69">
        <f t="shared" si="11"/>
        <v>11.943647956119619</v>
      </c>
      <c r="I45" s="69">
        <f t="shared" si="5"/>
        <v>7.98</v>
      </c>
      <c r="J45" s="256">
        <f t="shared" si="6"/>
        <v>122.64</v>
      </c>
      <c r="K45" s="256">
        <f t="shared" si="7"/>
        <v>218.17</v>
      </c>
    </row>
    <row r="46" spans="2:11">
      <c r="B46" s="145">
        <f t="shared" si="0"/>
        <v>2060</v>
      </c>
      <c r="C46" s="257"/>
      <c r="D46" s="69">
        <f t="shared" si="9"/>
        <v>163.8376153540967</v>
      </c>
      <c r="E46" s="69"/>
      <c r="F46" s="69">
        <f t="shared" si="10"/>
        <v>118.35524128776052</v>
      </c>
      <c r="G46" s="256">
        <f t="shared" si="13"/>
        <v>282.19</v>
      </c>
      <c r="H46" s="69">
        <f t="shared" si="11"/>
        <v>12.204019481563028</v>
      </c>
      <c r="I46" s="69">
        <f t="shared" si="5"/>
        <v>7.98</v>
      </c>
      <c r="J46" s="256">
        <f t="shared" si="6"/>
        <v>125.14</v>
      </c>
      <c r="K46" s="256">
        <f t="shared" si="7"/>
        <v>222.76</v>
      </c>
    </row>
    <row r="47" spans="2:11">
      <c r="B47" s="145">
        <f t="shared" si="0"/>
        <v>2061</v>
      </c>
      <c r="C47" s="257"/>
      <c r="D47" s="69">
        <f t="shared" si="9"/>
        <v>167.40927536881603</v>
      </c>
      <c r="E47" s="69"/>
      <c r="F47" s="69">
        <f t="shared" si="10"/>
        <v>120.9353855478337</v>
      </c>
      <c r="G47" s="256">
        <f t="shared" si="13"/>
        <v>288.33999999999997</v>
      </c>
      <c r="H47" s="69">
        <f t="shared" si="11"/>
        <v>12.470067106261103</v>
      </c>
      <c r="I47" s="69">
        <f t="shared" si="5"/>
        <v>7.98</v>
      </c>
      <c r="J47" s="256">
        <f t="shared" si="6"/>
        <v>127.69</v>
      </c>
      <c r="K47" s="256">
        <f t="shared" si="7"/>
        <v>227.43</v>
      </c>
    </row>
    <row r="48" spans="2:11">
      <c r="B48" s="145">
        <f t="shared" si="0"/>
        <v>2062</v>
      </c>
      <c r="C48" s="257"/>
      <c r="D48" s="69">
        <f t="shared" si="9"/>
        <v>171.05879757185622</v>
      </c>
      <c r="E48" s="69"/>
      <c r="F48" s="69">
        <f t="shared" si="10"/>
        <v>123.57177695277649</v>
      </c>
      <c r="G48" s="256">
        <f t="shared" si="13"/>
        <v>294.63</v>
      </c>
      <c r="H48" s="69">
        <f t="shared" si="11"/>
        <v>12.741914569177595</v>
      </c>
      <c r="I48" s="69">
        <f t="shared" si="5"/>
        <v>7.98</v>
      </c>
      <c r="J48" s="256">
        <f t="shared" si="6"/>
        <v>130.30000000000001</v>
      </c>
      <c r="K48" s="256">
        <f t="shared" si="7"/>
        <v>232.22</v>
      </c>
    </row>
    <row r="49" spans="2:29">
      <c r="B49" s="145">
        <f t="shared" si="0"/>
        <v>2063</v>
      </c>
      <c r="C49" s="257"/>
      <c r="D49" s="69">
        <f t="shared" si="9"/>
        <v>174.78787935892268</v>
      </c>
      <c r="E49" s="69"/>
      <c r="F49" s="69">
        <f t="shared" si="10"/>
        <v>126.26564169034702</v>
      </c>
      <c r="G49" s="256">
        <f t="shared" si="13"/>
        <v>301.05</v>
      </c>
      <c r="H49" s="69">
        <f t="shared" si="11"/>
        <v>13.019688306785667</v>
      </c>
      <c r="I49" s="69">
        <f t="shared" si="5"/>
        <v>7.98</v>
      </c>
      <c r="J49" s="256">
        <f t="shared" si="6"/>
        <v>132.97</v>
      </c>
      <c r="K49" s="256">
        <f t="shared" si="7"/>
        <v>237.11</v>
      </c>
    </row>
    <row r="50" spans="2:29">
      <c r="B50" s="145">
        <f t="shared" si="0"/>
        <v>2064</v>
      </c>
      <c r="C50" s="257"/>
      <c r="D50" s="69">
        <f t="shared" si="9"/>
        <v>178.59825512894722</v>
      </c>
      <c r="E50" s="69"/>
      <c r="F50" s="69">
        <f t="shared" si="10"/>
        <v>129.01823267919659</v>
      </c>
      <c r="G50" s="256">
        <f t="shared" si="13"/>
        <v>307.62</v>
      </c>
      <c r="H50" s="69">
        <f t="shared" si="11"/>
        <v>13.303517511873595</v>
      </c>
      <c r="I50" s="69">
        <f t="shared" si="5"/>
        <v>7.98</v>
      </c>
      <c r="J50" s="256">
        <f t="shared" si="6"/>
        <v>135.69</v>
      </c>
      <c r="K50" s="256">
        <f t="shared" si="7"/>
        <v>242.1</v>
      </c>
    </row>
    <row r="51" spans="2:29">
      <c r="B51" s="145">
        <f t="shared" si="0"/>
        <v>2065</v>
      </c>
      <c r="C51" s="257"/>
      <c r="D51" s="69">
        <f t="shared" si="9"/>
        <v>182.49169709075827</v>
      </c>
      <c r="E51" s="69"/>
      <c r="F51" s="69">
        <f t="shared" si="10"/>
        <v>131.83083015160307</v>
      </c>
      <c r="G51" s="256">
        <f t="shared" si="13"/>
        <v>314.32</v>
      </c>
      <c r="H51" s="69">
        <f t="shared" si="11"/>
        <v>13.59353419363244</v>
      </c>
      <c r="I51" s="69">
        <f t="shared" si="5"/>
        <v>7.98</v>
      </c>
      <c r="J51" s="256">
        <f t="shared" si="6"/>
        <v>138.47999999999999</v>
      </c>
      <c r="K51" s="256">
        <f t="shared" si="7"/>
        <v>247.21</v>
      </c>
    </row>
    <row r="52" spans="2:29">
      <c r="B52" s="145">
        <f t="shared" si="0"/>
        <v>2066</v>
      </c>
      <c r="C52" s="257"/>
      <c r="D52" s="69">
        <f t="shared" si="9"/>
        <v>186.4700160873368</v>
      </c>
      <c r="E52" s="69"/>
      <c r="F52" s="69">
        <f t="shared" si="10"/>
        <v>134.70474224890802</v>
      </c>
      <c r="G52" s="256">
        <f t="shared" si="13"/>
        <v>321.17</v>
      </c>
      <c r="H52" s="69">
        <f t="shared" si="11"/>
        <v>13.889873239053628</v>
      </c>
      <c r="I52" s="69">
        <f t="shared" si="5"/>
        <v>7.98</v>
      </c>
      <c r="J52" s="256">
        <f t="shared" si="6"/>
        <v>141.32</v>
      </c>
      <c r="K52" s="256">
        <f t="shared" si="7"/>
        <v>252.42</v>
      </c>
    </row>
    <row r="53" spans="2:29">
      <c r="B53" s="145">
        <f t="shared" si="0"/>
        <v>2067</v>
      </c>
      <c r="C53" s="257"/>
      <c r="D53" s="69">
        <f t="shared" si="9"/>
        <v>190.53506243804074</v>
      </c>
      <c r="E53" s="69"/>
      <c r="F53" s="69">
        <f t="shared" si="10"/>
        <v>137.64130562993421</v>
      </c>
      <c r="G53" s="256">
        <f>ROUND(D53+E53+F53,2)</f>
        <v>328.18</v>
      </c>
      <c r="H53" s="69">
        <f t="shared" si="11"/>
        <v>14.192672475664997</v>
      </c>
      <c r="I53" s="69">
        <f t="shared" si="5"/>
        <v>7.98</v>
      </c>
      <c r="J53" s="256">
        <f t="shared" si="6"/>
        <v>144.22999999999999</v>
      </c>
      <c r="K53" s="256">
        <f t="shared" si="7"/>
        <v>257.76</v>
      </c>
    </row>
    <row r="54" spans="2:29">
      <c r="B54" s="145">
        <f t="shared" si="0"/>
        <v>2068</v>
      </c>
      <c r="C54" s="257"/>
      <c r="D54" s="69">
        <f t="shared" si="9"/>
        <v>194.68872679919002</v>
      </c>
      <c r="E54" s="69"/>
      <c r="F54" s="69">
        <f t="shared" si="10"/>
        <v>140.64188609266677</v>
      </c>
      <c r="G54" s="256">
        <f>ROUND(D54+E54+F54,2)</f>
        <v>335.33</v>
      </c>
      <c r="H54" s="69">
        <f t="shared" si="11"/>
        <v>14.502072735634494</v>
      </c>
      <c r="I54" s="69">
        <f t="shared" si="5"/>
        <v>7.98</v>
      </c>
      <c r="J54" s="256">
        <f t="shared" si="6"/>
        <v>147.19999999999999</v>
      </c>
      <c r="K54" s="256">
        <f t="shared" si="7"/>
        <v>263.2</v>
      </c>
    </row>
    <row r="55" spans="2:29">
      <c r="B55" s="145">
        <f t="shared" si="0"/>
        <v>2069</v>
      </c>
      <c r="C55" s="257"/>
      <c r="D55" s="69">
        <f t="shared" si="9"/>
        <v>198.93294104341237</v>
      </c>
      <c r="E55" s="69"/>
      <c r="F55" s="69">
        <f t="shared" si="10"/>
        <v>143.70787920948692</v>
      </c>
      <c r="G55" s="256">
        <f>ROUND(D55+E55+F55,2)</f>
        <v>342.64</v>
      </c>
      <c r="H55" s="69">
        <f t="shared" si="11"/>
        <v>14.818217921271327</v>
      </c>
      <c r="I55" s="69">
        <f t="shared" si="5"/>
        <v>7.98</v>
      </c>
      <c r="J55" s="256">
        <f t="shared" si="6"/>
        <v>150.22999999999999</v>
      </c>
      <c r="K55" s="256">
        <f t="shared" si="7"/>
        <v>268.76</v>
      </c>
    </row>
    <row r="56" spans="2:29">
      <c r="B56" s="145">
        <f t="shared" si="0"/>
        <v>2070</v>
      </c>
      <c r="C56" s="257"/>
      <c r="D56" s="69">
        <f t="shared" si="9"/>
        <v>203.26967915815877</v>
      </c>
      <c r="E56" s="69"/>
      <c r="F56" s="69">
        <f t="shared" si="10"/>
        <v>146.84071097625375</v>
      </c>
      <c r="G56" s="256">
        <f>ROUND(D56+E56+F56,2)</f>
        <v>350.11</v>
      </c>
      <c r="H56" s="69">
        <f t="shared" si="11"/>
        <v>15.141255071955042</v>
      </c>
      <c r="I56" s="69">
        <f t="shared" si="5"/>
        <v>7.98</v>
      </c>
      <c r="J56" s="256">
        <f t="shared" si="6"/>
        <v>153.34</v>
      </c>
      <c r="K56" s="256">
        <f t="shared" si="7"/>
        <v>274.45</v>
      </c>
    </row>
    <row r="57" spans="2:29">
      <c r="B57" s="145"/>
      <c r="C57" s="257"/>
      <c r="D57" s="69"/>
      <c r="E57" s="69"/>
      <c r="F57" s="69"/>
      <c r="G57" s="256"/>
      <c r="H57" s="69"/>
      <c r="I57" s="69"/>
      <c r="J57" s="256"/>
      <c r="K57" s="256"/>
    </row>
    <row r="58" spans="2:29">
      <c r="M58" s="145"/>
      <c r="O58" s="262"/>
      <c r="AA58"/>
      <c r="AC58" s="61"/>
    </row>
    <row r="59" spans="2:29">
      <c r="B59" s="68" t="s">
        <v>236</v>
      </c>
      <c r="C59" s="61"/>
      <c r="D59" s="61"/>
      <c r="E59" s="61"/>
      <c r="F59" s="61"/>
      <c r="G59" s="70">
        <f>-PMT(Discount_Rate,COUNT(G$16:G$55),NPV(Discount_Rate,G$16:G$55))</f>
        <v>196.18027703520815</v>
      </c>
      <c r="H59" s="61"/>
      <c r="I59" s="61"/>
      <c r="J59" s="61"/>
      <c r="K59" s="70">
        <f>-PMT(Discount_Rate,COUNT(K$16:K$55),NPV(Discount_Rate,K$16:K$55))</f>
        <v>157.29145405389625</v>
      </c>
      <c r="L59" s="70">
        <f>K59/12</f>
        <v>13.107621171158021</v>
      </c>
      <c r="M59" s="145"/>
      <c r="O59" s="262"/>
      <c r="AA59"/>
      <c r="AC59" s="61"/>
    </row>
    <row r="60" spans="2:29">
      <c r="M60" s="145"/>
      <c r="O60" s="262"/>
      <c r="AA60"/>
      <c r="AC60" s="61"/>
    </row>
    <row r="61" spans="2:29" ht="14.25">
      <c r="B61" s="4" t="s">
        <v>25</v>
      </c>
      <c r="C61" s="17"/>
      <c r="D61" s="17"/>
      <c r="E61" s="17"/>
      <c r="F61" s="17"/>
      <c r="G61" s="17"/>
      <c r="H61" s="17"/>
      <c r="I61" s="17"/>
      <c r="J61" s="17"/>
      <c r="K61" s="17"/>
      <c r="M61" s="262"/>
      <c r="N61" s="262"/>
    </row>
    <row r="63" spans="2:29">
      <c r="B63" t="s">
        <v>235</v>
      </c>
      <c r="D63" s="146" t="s">
        <v>232</v>
      </c>
      <c r="G63" s="263"/>
    </row>
    <row r="64" spans="2:29">
      <c r="C64" s="173" t="str">
        <f>C6</f>
        <v>(a)</v>
      </c>
      <c r="D64" s="146" t="s">
        <v>234</v>
      </c>
      <c r="G64" s="263"/>
    </row>
    <row r="65" spans="3:20">
      <c r="C65" s="173" t="str">
        <f>D6</f>
        <v>(b)</v>
      </c>
      <c r="D65" s="256" t="str">
        <f>"= "&amp;C6&amp;" x "&amp;TEXT(C92,"0.000%")&amp;E92</f>
        <v>= (a) x 6.100%  Real Payment Factor@ 00% ITC</v>
      </c>
    </row>
    <row r="66" spans="3:20">
      <c r="C66" s="173" t="str">
        <f>H6</f>
        <v>(f)</v>
      </c>
      <c r="D66" s="264" t="s">
        <v>233</v>
      </c>
    </row>
    <row r="67" spans="3:20">
      <c r="C67" s="173" t="str">
        <f>J6</f>
        <v>(h)</v>
      </c>
      <c r="D67" s="256" t="str">
        <f>"= "&amp;H6&amp;" / (8.76 x 'Capacity Factor' ) + "&amp;I6</f>
        <v>= (f) / (8.76 x 'Capacity Factor' ) + (g)</v>
      </c>
    </row>
    <row r="68" spans="3:20" ht="13.5" thickBot="1"/>
    <row r="69" spans="3:20" ht="13.5" thickBot="1">
      <c r="C69" s="37" t="s">
        <v>228</v>
      </c>
      <c r="D69" s="265"/>
      <c r="E69" s="265"/>
      <c r="F69" s="265"/>
      <c r="G69" s="265"/>
      <c r="H69" s="265"/>
      <c r="I69" s="265"/>
      <c r="J69" s="266"/>
      <c r="K69" s="267"/>
    </row>
    <row r="70" spans="3:20" ht="5.25" customHeight="1"/>
    <row r="71" spans="3:20" ht="5.25" customHeight="1"/>
    <row r="72" spans="3:20">
      <c r="C72" s="268" t="s">
        <v>205</v>
      </c>
      <c r="D72" s="269"/>
      <c r="E72" s="268"/>
      <c r="F72" s="270" t="s">
        <v>32</v>
      </c>
      <c r="G72" s="270" t="s">
        <v>206</v>
      </c>
      <c r="H72" s="270" t="s">
        <v>207</v>
      </c>
      <c r="I72" s="270" t="s">
        <v>208</v>
      </c>
    </row>
    <row r="73" spans="3:20">
      <c r="C73" s="260" t="s">
        <v>229</v>
      </c>
      <c r="F73" s="271">
        <f>C84</f>
        <v>191.75899999999999</v>
      </c>
      <c r="G73" s="36">
        <f>F73/F75</f>
        <v>1</v>
      </c>
      <c r="H73" s="272">
        <f>C85</f>
        <v>1235.7476526089529</v>
      </c>
      <c r="I73" s="273">
        <f>C88</f>
        <v>54.452165356822256</v>
      </c>
      <c r="O73" s="61"/>
      <c r="P73" s="61"/>
      <c r="Q73" s="61"/>
      <c r="R73" s="61"/>
      <c r="S73" s="61"/>
      <c r="T73" s="61"/>
    </row>
    <row r="74" spans="3:20">
      <c r="C74" s="260"/>
      <c r="F74" s="274"/>
      <c r="G74" s="275"/>
      <c r="H74" s="276"/>
      <c r="I74" s="277"/>
      <c r="O74" s="278"/>
      <c r="P74" s="61"/>
      <c r="Q74" s="61"/>
      <c r="R74" s="61"/>
      <c r="S74" s="61"/>
      <c r="T74" s="61"/>
    </row>
    <row r="75" spans="3:20">
      <c r="C75" s="260" t="s">
        <v>209</v>
      </c>
      <c r="F75" s="271">
        <f>F73+F74</f>
        <v>191.75899999999999</v>
      </c>
      <c r="G75" s="36">
        <f>G73+G74</f>
        <v>1</v>
      </c>
      <c r="H75" s="272">
        <f>ROUND(((F73*H73)+(F74*H74))/F75,0)</f>
        <v>1236</v>
      </c>
      <c r="I75" s="273">
        <f>ROUND(((F73*I73)+(F74*I74))/F75,2)</f>
        <v>54.45</v>
      </c>
      <c r="O75" s="278"/>
      <c r="P75" s="61"/>
      <c r="Q75" s="61"/>
      <c r="R75" s="61"/>
      <c r="S75" s="61"/>
      <c r="T75" s="61"/>
    </row>
    <row r="76" spans="3:20">
      <c r="C76" s="260"/>
      <c r="F76" s="271"/>
      <c r="G76" s="36"/>
      <c r="H76" s="279"/>
      <c r="I76" s="280"/>
      <c r="O76" s="61"/>
      <c r="P76" s="61"/>
      <c r="Q76" s="61"/>
      <c r="R76" s="61"/>
      <c r="S76" s="61"/>
      <c r="T76" s="61"/>
    </row>
    <row r="77" spans="3:20">
      <c r="C77" s="281" t="s">
        <v>205</v>
      </c>
      <c r="D77" s="269"/>
      <c r="E77" s="268"/>
      <c r="F77" s="270" t="s">
        <v>32</v>
      </c>
      <c r="G77" s="270" t="s">
        <v>33</v>
      </c>
      <c r="H77" s="270" t="s">
        <v>210</v>
      </c>
      <c r="I77" s="270" t="s">
        <v>206</v>
      </c>
      <c r="J77" s="270" t="s">
        <v>211</v>
      </c>
      <c r="K77" s="270" t="s">
        <v>212</v>
      </c>
    </row>
    <row r="78" spans="3:20">
      <c r="C78" s="282" t="str">
        <f>C73</f>
        <v>SCCT Frame "F" x1 (6,130')</v>
      </c>
      <c r="D78" s="283"/>
      <c r="E78" s="283"/>
      <c r="F78">
        <f>C84</f>
        <v>191.75899999999999</v>
      </c>
      <c r="G78" s="36">
        <f>C93</f>
        <v>0.33</v>
      </c>
      <c r="H78" s="86">
        <f>G78*F78</f>
        <v>63.280470000000001</v>
      </c>
      <c r="I78" s="36">
        <f>H78/H80</f>
        <v>1</v>
      </c>
      <c r="J78" s="280">
        <f>C89</f>
        <v>7.9799917258138251</v>
      </c>
      <c r="K78" s="284">
        <f>C90</f>
        <v>9600.3960000000006</v>
      </c>
    </row>
    <row r="79" spans="3:20">
      <c r="C79" s="282">
        <f>C74</f>
        <v>0</v>
      </c>
      <c r="D79" s="283"/>
      <c r="E79" s="283"/>
      <c r="F79" s="285">
        <f>D84</f>
        <v>0</v>
      </c>
      <c r="G79" s="275">
        <f>D93</f>
        <v>0</v>
      </c>
      <c r="H79" s="286">
        <f>G79*F79</f>
        <v>0</v>
      </c>
      <c r="I79" s="275">
        <f>1-I78</f>
        <v>0</v>
      </c>
      <c r="J79" s="287">
        <f>D89</f>
        <v>0</v>
      </c>
      <c r="K79" s="288">
        <f>D90</f>
        <v>0</v>
      </c>
    </row>
    <row r="80" spans="3:20">
      <c r="C80" s="260" t="s">
        <v>213</v>
      </c>
      <c r="F80">
        <f>F78+F79</f>
        <v>191.75899999999999</v>
      </c>
      <c r="G80" s="289">
        <f>ROUND(H80/F80,3)</f>
        <v>0.33</v>
      </c>
      <c r="H80" s="86">
        <f>SUM(H78:H79)</f>
        <v>63.280470000000001</v>
      </c>
      <c r="I80" s="36">
        <f>I78+I79</f>
        <v>1</v>
      </c>
      <c r="J80" s="280">
        <f>ROUND(($I78*J78)+($I79*J79),2)</f>
        <v>7.98</v>
      </c>
      <c r="K80" s="242">
        <f>ROUND(($I78*K78)+($I79*K79),0)</f>
        <v>9600</v>
      </c>
    </row>
    <row r="81" spans="2:11">
      <c r="G81" s="289"/>
      <c r="I81" s="36"/>
      <c r="J81" s="280"/>
      <c r="K81" s="290" t="s">
        <v>214</v>
      </c>
    </row>
    <row r="83" spans="2:11">
      <c r="C83" s="270" t="s">
        <v>215</v>
      </c>
      <c r="D83" s="270"/>
      <c r="E83" s="291" t="str">
        <f>D63</f>
        <v>Plant Costs  - 2025 IRP</v>
      </c>
      <c r="F83" s="292"/>
      <c r="G83" s="292"/>
      <c r="H83" s="292"/>
      <c r="I83" s="292"/>
      <c r="J83" s="292"/>
      <c r="K83" s="293"/>
    </row>
    <row r="84" spans="2:11">
      <c r="C84">
        <v>191.75899999999999</v>
      </c>
      <c r="E84" t="s">
        <v>216</v>
      </c>
      <c r="H84" s="294"/>
    </row>
    <row r="85" spans="2:11">
      <c r="B85" t="s">
        <v>183</v>
      </c>
      <c r="C85" s="295">
        <v>1235.7476526089529</v>
      </c>
      <c r="E85" s="260" t="s">
        <v>217</v>
      </c>
      <c r="H85" s="294"/>
    </row>
    <row r="86" spans="2:11">
      <c r="B86" t="s">
        <v>183</v>
      </c>
      <c r="C86" s="304">
        <v>28.653028866339056</v>
      </c>
      <c r="D86" s="280"/>
      <c r="E86" t="s">
        <v>218</v>
      </c>
    </row>
    <row r="87" spans="2:11">
      <c r="B87" t="s">
        <v>183</v>
      </c>
      <c r="C87" s="297">
        <v>25.7991364904832</v>
      </c>
      <c r="D87" s="298"/>
      <c r="E87" t="s">
        <v>219</v>
      </c>
      <c r="H87" s="149" t="s">
        <v>220</v>
      </c>
      <c r="I87" s="299"/>
    </row>
    <row r="88" spans="2:11">
      <c r="B88" t="s">
        <v>183</v>
      </c>
      <c r="C88" s="280">
        <f>C86+C87</f>
        <v>54.452165356822256</v>
      </c>
      <c r="D88" s="280"/>
      <c r="E88" t="s">
        <v>221</v>
      </c>
    </row>
    <row r="89" spans="2:11">
      <c r="B89" t="s">
        <v>183</v>
      </c>
      <c r="C89" s="296">
        <v>7.9799917258138251</v>
      </c>
      <c r="D89" s="280"/>
      <c r="E89" t="s">
        <v>222</v>
      </c>
    </row>
    <row r="90" spans="2:11">
      <c r="C90" s="242">
        <v>9600.3960000000006</v>
      </c>
      <c r="D90" s="242"/>
      <c r="E90" t="s">
        <v>223</v>
      </c>
    </row>
    <row r="91" spans="2:11">
      <c r="C91" s="300">
        <v>0</v>
      </c>
      <c r="D91" s="242"/>
      <c r="E91" t="s">
        <v>224</v>
      </c>
    </row>
    <row r="92" spans="2:11">
      <c r="C92" s="301">
        <v>6.0999999999999999E-2</v>
      </c>
      <c r="D92" s="301"/>
      <c r="E92" t="str">
        <f>"  Real Payment Factor@ "&amp;TEXT(C91,"00%")&amp;" ITC"</f>
        <v xml:space="preserve">  Real Payment Factor@ 00% ITC</v>
      </c>
    </row>
    <row r="93" spans="2:11">
      <c r="C93" s="243">
        <v>0.33</v>
      </c>
      <c r="D93" s="243"/>
      <c r="E93" t="s">
        <v>35</v>
      </c>
      <c r="I93" s="300"/>
      <c r="J93" s="302"/>
    </row>
    <row r="94" spans="2:11">
      <c r="D94" s="36">
        <f>ROUND(H80/F80,3)</f>
        <v>0.33</v>
      </c>
      <c r="E94" t="s">
        <v>225</v>
      </c>
      <c r="I94" s="300"/>
      <c r="J94" s="302"/>
    </row>
    <row r="95" spans="2:11">
      <c r="B95" t="s">
        <v>183</v>
      </c>
      <c r="C95" s="79"/>
      <c r="D95" s="61"/>
      <c r="E95" s="61" t="s">
        <v>86</v>
      </c>
      <c r="I95" s="300"/>
      <c r="J95" s="302"/>
    </row>
    <row r="96" spans="2:11">
      <c r="C96" s="45"/>
      <c r="D96" s="244">
        <v>5.6147516544049472</v>
      </c>
      <c r="E96" s="61" t="s">
        <v>230</v>
      </c>
      <c r="F96" s="307"/>
      <c r="I96" s="300"/>
      <c r="J96" s="302"/>
    </row>
    <row r="97" spans="4:5">
      <c r="D97" s="45">
        <f>(D96/1000000)*1000*C90</f>
        <v>53.903839323942641</v>
      </c>
      <c r="E97" s="61" t="s">
        <v>231</v>
      </c>
    </row>
    <row r="98" spans="4:5">
      <c r="D98" s="308"/>
    </row>
    <row r="100" spans="4:5">
      <c r="D100" s="309"/>
    </row>
    <row r="101" spans="4:5">
      <c r="D101" s="303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64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FE93"/>
  <sheetViews>
    <sheetView view="pageBreakPreview" topLeftCell="A9" zoomScale="70" zoomScaleNormal="80" zoomScaleSheetLayoutView="70" workbookViewId="0">
      <selection activeCell="B4" sqref="B4"/>
    </sheetView>
  </sheetViews>
  <sheetFormatPr defaultRowHeight="12.75"/>
  <cols>
    <col min="1" max="1" width="12.5" style="3" customWidth="1"/>
    <col min="2" max="2" width="14.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14.1640625" style="3" customWidth="1"/>
    <col min="9" max="9" width="13.5" style="3" customWidth="1"/>
    <col min="10" max="10" width="12.83203125" customWidth="1"/>
    <col min="11" max="11" width="16.6640625" customWidth="1"/>
    <col min="12" max="12" width="19.1640625" customWidth="1"/>
    <col min="16" max="17" width="21.6640625" customWidth="1"/>
    <col min="18" max="18" width="18.83203125" customWidth="1"/>
    <col min="19" max="25" width="15.33203125" customWidth="1"/>
    <col min="26" max="26" width="9.33203125" style="45" customWidth="1"/>
    <col min="27" max="48" width="3.33203125" customWidth="1"/>
    <col min="50" max="52" width="13.83203125" customWidth="1"/>
    <col min="53" max="53" width="25.33203125" customWidth="1"/>
    <col min="54" max="59" width="13.83203125" customWidth="1"/>
    <col min="60" max="60" width="11" customWidth="1"/>
    <col min="61" max="83" width="4.1640625" customWidth="1"/>
    <col min="84" max="84" width="13.83203125" customWidth="1"/>
    <col min="85" max="85" width="10.6640625" customWidth="1"/>
    <col min="86" max="86" width="16.1640625" customWidth="1"/>
    <col min="87" max="91" width="14.6640625" customWidth="1"/>
    <col min="92" max="95" width="12.6640625" customWidth="1"/>
    <col min="96" max="105" width="2.33203125" customWidth="1"/>
    <col min="106" max="109" width="1.33203125" customWidth="1"/>
    <col min="110" max="120" width="3.5" customWidth="1"/>
    <col min="121" max="121" width="3.1640625" customWidth="1"/>
    <col min="122" max="157" width="15.33203125" customWidth="1"/>
    <col min="160" max="160" width="17.33203125" customWidth="1"/>
    <col min="161" max="161" width="16.6640625" customWidth="1"/>
    <col min="162" max="162" width="15" customWidth="1"/>
  </cols>
  <sheetData>
    <row r="1" spans="1:161" ht="15.75" hidden="1">
      <c r="A1"/>
      <c r="B1" s="1" t="s">
        <v>34</v>
      </c>
      <c r="C1" s="2"/>
      <c r="D1" s="2"/>
      <c r="E1" s="2"/>
      <c r="F1" s="2"/>
      <c r="G1" s="10"/>
      <c r="H1" s="33"/>
    </row>
    <row r="2" spans="1:161" ht="5.25" customHeight="1">
      <c r="A2"/>
      <c r="B2" s="1"/>
      <c r="C2" s="2"/>
      <c r="D2" s="2"/>
      <c r="E2" s="2"/>
      <c r="G2" s="10"/>
      <c r="H2" s="33"/>
    </row>
    <row r="3" spans="1:161" ht="15.75">
      <c r="A3"/>
      <c r="B3" s="1" t="s">
        <v>20</v>
      </c>
      <c r="C3" s="2"/>
      <c r="D3" s="2"/>
      <c r="E3" s="2"/>
      <c r="F3" s="2"/>
      <c r="G3" s="10"/>
      <c r="H3" s="33"/>
      <c r="K3">
        <f>MATCH('Table 5'!K5,'Table 5'!$B$12:$B$264,FALSE)+ROW('Table 5'!B11)</f>
        <v>13</v>
      </c>
    </row>
    <row r="4" spans="1:161" ht="15.75">
      <c r="A4"/>
      <c r="B4" s="4" t="s">
        <v>17</v>
      </c>
      <c r="C4" s="4"/>
      <c r="D4" s="4"/>
      <c r="E4" s="4"/>
      <c r="F4" s="4"/>
      <c r="G4" s="1"/>
      <c r="H4" s="33"/>
      <c r="K4">
        <v>312</v>
      </c>
      <c r="P4" s="83" t="s">
        <v>55</v>
      </c>
      <c r="Q4" s="83"/>
      <c r="R4" s="83"/>
    </row>
    <row r="5" spans="1:161" ht="15.75">
      <c r="A5"/>
      <c r="B5" s="4" t="str">
        <f ca="1">'Table 5'!M4&amp; " - "&amp;TEXT(Study_MW,"#.0")&amp;" MW and "&amp;TEXT(Study_CF,"#.0%")&amp;" CF"</f>
        <v>QF - Sch38 - UT - Solar T - 80.0 MW and 30.2% CF</v>
      </c>
      <c r="C5" s="4"/>
      <c r="D5" s="4"/>
      <c r="E5" s="4"/>
      <c r="F5" s="4"/>
      <c r="G5" s="1"/>
      <c r="H5" s="33"/>
      <c r="P5" s="312">
        <v>0.39343474255914024</v>
      </c>
      <c r="Q5" s="312">
        <v>0.39343474255914024</v>
      </c>
      <c r="R5" s="312">
        <v>0.39343474255914024</v>
      </c>
      <c r="S5" s="312">
        <v>0.25792015761805415</v>
      </c>
      <c r="T5" s="312">
        <v>0.25792015761805415</v>
      </c>
      <c r="U5" s="312">
        <v>0.25792015761805415</v>
      </c>
      <c r="V5" s="312">
        <v>7.3718070273303168E-2</v>
      </c>
      <c r="W5" s="312">
        <v>7.1826765155882377E-2</v>
      </c>
      <c r="X5" s="312">
        <v>0.10785249233276019</v>
      </c>
      <c r="Y5" s="312">
        <v>8.8050975549411797E-2</v>
      </c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FD5" s="314"/>
      <c r="FE5" t="s">
        <v>74</v>
      </c>
    </row>
    <row r="6" spans="1:161" ht="14.25" hidden="1">
      <c r="A6"/>
      <c r="B6" s="17"/>
      <c r="C6" s="4"/>
      <c r="D6" s="4"/>
      <c r="E6" s="4"/>
      <c r="F6" s="4"/>
      <c r="G6" s="10"/>
      <c r="H6" s="33"/>
    </row>
    <row r="7" spans="1:161" s="91" customFormat="1" ht="122.25" customHeight="1">
      <c r="B7" s="92"/>
      <c r="C7" s="245"/>
      <c r="D7" s="245"/>
      <c r="E7" s="92"/>
      <c r="F7" s="92"/>
      <c r="G7" s="92"/>
      <c r="H7" s="96"/>
      <c r="N7" s="91" t="s">
        <v>238</v>
      </c>
      <c r="P7" s="91" t="str">
        <f>CH7</f>
        <v>WD_.PX.BDG._.PTC.Utility_Scale</v>
      </c>
      <c r="Q7" s="91" t="str">
        <f t="shared" ref="Q7:AU7" si="0">CI7</f>
        <v>WD_.PX.BDG._.PTC.Utility_Scale</v>
      </c>
      <c r="R7" s="91" t="str">
        <f t="shared" si="0"/>
        <v>WD_.PX.BDG._.PTC.Utility_Scale</v>
      </c>
      <c r="S7" s="91" t="s">
        <v>152</v>
      </c>
      <c r="T7" s="91" t="s">
        <v>152</v>
      </c>
      <c r="U7" s="91" t="s">
        <v>152</v>
      </c>
      <c r="V7" s="91" t="str">
        <f t="shared" si="0"/>
        <v>PV_.PX.BDG._.PTC.Utility_Scale</v>
      </c>
      <c r="W7" s="91" t="str">
        <f t="shared" si="0"/>
        <v>PV_.PX.HTG._.PTC.Utility_Scale</v>
      </c>
      <c r="X7" s="91" t="s">
        <v>252</v>
      </c>
      <c r="Y7" s="91" t="str">
        <f t="shared" si="0"/>
        <v>PV_.PX.UTS._.PTC.Utility_Scale</v>
      </c>
      <c r="Z7" s="91">
        <f t="shared" si="0"/>
        <v>0</v>
      </c>
      <c r="AA7" s="91">
        <f t="shared" si="0"/>
        <v>0</v>
      </c>
      <c r="AB7" s="91">
        <f t="shared" si="0"/>
        <v>0</v>
      </c>
      <c r="AC7" s="91">
        <f t="shared" si="0"/>
        <v>0</v>
      </c>
      <c r="AD7" s="91">
        <f t="shared" si="0"/>
        <v>0</v>
      </c>
      <c r="AE7" s="91">
        <f t="shared" si="0"/>
        <v>0</v>
      </c>
      <c r="AF7" s="91">
        <f t="shared" si="0"/>
        <v>0</v>
      </c>
      <c r="AG7" s="91">
        <f t="shared" si="0"/>
        <v>0</v>
      </c>
      <c r="AH7" s="91">
        <f t="shared" si="0"/>
        <v>0</v>
      </c>
      <c r="AI7" s="91">
        <f t="shared" si="0"/>
        <v>0</v>
      </c>
      <c r="AJ7" s="91">
        <f t="shared" si="0"/>
        <v>0</v>
      </c>
      <c r="AK7" s="91">
        <f t="shared" si="0"/>
        <v>0</v>
      </c>
      <c r="AL7" s="91">
        <f t="shared" si="0"/>
        <v>0</v>
      </c>
      <c r="AM7" s="91">
        <f t="shared" si="0"/>
        <v>0</v>
      </c>
      <c r="AN7" s="91">
        <f t="shared" si="0"/>
        <v>0</v>
      </c>
      <c r="AO7" s="91">
        <f t="shared" si="0"/>
        <v>0</v>
      </c>
      <c r="AP7" s="91">
        <f t="shared" si="0"/>
        <v>0</v>
      </c>
      <c r="AQ7" s="91">
        <f t="shared" si="0"/>
        <v>0</v>
      </c>
      <c r="AR7" s="91">
        <f t="shared" si="0"/>
        <v>0</v>
      </c>
      <c r="AS7" s="91">
        <f t="shared" si="0"/>
        <v>0</v>
      </c>
      <c r="AT7" s="91">
        <f t="shared" si="0"/>
        <v>0</v>
      </c>
      <c r="AU7" s="91">
        <f t="shared" si="0"/>
        <v>0</v>
      </c>
      <c r="AW7" s="99" t="s">
        <v>66</v>
      </c>
      <c r="AX7" s="91" t="str">
        <f>CH7</f>
        <v>WD_.PX.BDG._.PTC.Utility_Scale</v>
      </c>
      <c r="AY7" s="91" t="str">
        <f t="shared" ref="AY7:BG9" si="1">CI7</f>
        <v>WD_.PX.BDG._.PTC.Utility_Scale</v>
      </c>
      <c r="AZ7" s="91" t="str">
        <f t="shared" si="1"/>
        <v>WD_.PX.BDG._.PTC.Utility_Scale</v>
      </c>
      <c r="BA7" s="91" t="str">
        <f t="shared" si="1"/>
        <v>WD_.PX.DJW._.PTC.Utility_Scale</v>
      </c>
      <c r="BB7" s="91" t="str">
        <f t="shared" si="1"/>
        <v>WD_.PX.DJW._.PTC.Utility_Scale</v>
      </c>
      <c r="BC7" s="91" t="str">
        <f t="shared" si="1"/>
        <v>WD_.PX.DJW._.PTC.Utility_Scale</v>
      </c>
      <c r="BD7" s="91" t="str">
        <f t="shared" si="1"/>
        <v>PV_.PX.BDG._.PTC.Utility_Scale</v>
      </c>
      <c r="BE7" s="91" t="str">
        <f t="shared" si="1"/>
        <v>PV_.PX.HTG._.PTC.Utility_Scale</v>
      </c>
      <c r="BF7" s="91" t="str">
        <f t="shared" si="1"/>
        <v>PV_.PX.NTN._.PTC.Utility_Scale</v>
      </c>
      <c r="BG7" s="91" t="str">
        <f t="shared" si="1"/>
        <v>PV_.PX.UTS._.PTC.Utility_Scale</v>
      </c>
      <c r="CG7" s="91" t="s">
        <v>239</v>
      </c>
      <c r="CH7" s="91" t="s">
        <v>144</v>
      </c>
      <c r="CI7" s="91" t="s">
        <v>144</v>
      </c>
      <c r="CJ7" s="91" t="s">
        <v>144</v>
      </c>
      <c r="CK7" s="91" t="s">
        <v>147</v>
      </c>
      <c r="CL7" s="91" t="s">
        <v>147</v>
      </c>
      <c r="CM7" s="91" t="s">
        <v>147</v>
      </c>
      <c r="CN7" s="91" t="s">
        <v>242</v>
      </c>
      <c r="CO7" s="91" t="s">
        <v>249</v>
      </c>
      <c r="CP7" s="91" t="s">
        <v>250</v>
      </c>
      <c r="CQ7" s="91" t="s">
        <v>141</v>
      </c>
    </row>
    <row r="8" spans="1:161" s="91" customFormat="1" ht="40.700000000000003" customHeight="1">
      <c r="B8" s="92"/>
      <c r="C8" s="92"/>
      <c r="D8" s="92"/>
      <c r="E8" s="93"/>
      <c r="F8" s="94"/>
      <c r="G8" s="93" t="s">
        <v>14</v>
      </c>
      <c r="H8" s="96"/>
      <c r="I8" s="98"/>
      <c r="J8" s="93"/>
      <c r="K8"/>
      <c r="L8"/>
      <c r="M8"/>
      <c r="P8" s="91" t="str">
        <f t="shared" ref="P8:Y9" si="2">AX8</f>
        <v>WD_.PX.BDG._.PTC.Utility_Scale</v>
      </c>
      <c r="Q8" s="91" t="str">
        <f t="shared" si="2"/>
        <v>WD_.PX.BDG._.PTC.Utility_Scale</v>
      </c>
      <c r="R8" s="91" t="str">
        <f t="shared" si="2"/>
        <v>WD_.PX.BDG._.PTC.Utility_Scale</v>
      </c>
      <c r="S8" s="91" t="str">
        <f t="shared" si="2"/>
        <v>WD_.PX.DJW._.PTC.Utility_Scale</v>
      </c>
      <c r="T8" s="91" t="str">
        <f t="shared" si="2"/>
        <v>WD_.PX.DJW._.PTC.Utility_Scale</v>
      </c>
      <c r="U8" s="91" t="str">
        <f t="shared" si="2"/>
        <v>WD_.PX.DJW._.PTC.Utility_Scale</v>
      </c>
      <c r="V8" s="91" t="str">
        <f t="shared" si="2"/>
        <v>PV_.PX.BDG._.PTC.Utility_Scale</v>
      </c>
      <c r="W8" s="91" t="str">
        <f t="shared" si="2"/>
        <v>PV_.PX.HTG._.PTC.Utility_Scale</v>
      </c>
      <c r="X8" s="91" t="str">
        <f t="shared" si="2"/>
        <v>PV_.PX.NTN._.PTC.Utility_Scale</v>
      </c>
      <c r="Y8" s="91" t="str">
        <f t="shared" si="2"/>
        <v>PV_.PX.UTS._.PTC.Utility_Scale</v>
      </c>
      <c r="Z8" s="91">
        <f t="shared" ref="Z8:AI9" si="3">BH8</f>
        <v>0</v>
      </c>
      <c r="AA8" s="91">
        <f t="shared" si="3"/>
        <v>0</v>
      </c>
      <c r="AB8" s="91">
        <f t="shared" si="3"/>
        <v>0</v>
      </c>
      <c r="AC8" s="91">
        <f t="shared" si="3"/>
        <v>0</v>
      </c>
      <c r="AD8" s="91">
        <f t="shared" si="3"/>
        <v>0</v>
      </c>
      <c r="AE8" s="91">
        <f t="shared" si="3"/>
        <v>0</v>
      </c>
      <c r="AF8" s="91">
        <f t="shared" si="3"/>
        <v>0</v>
      </c>
      <c r="AG8" s="91">
        <f t="shared" si="3"/>
        <v>0</v>
      </c>
      <c r="AH8" s="91">
        <f t="shared" si="3"/>
        <v>0</v>
      </c>
      <c r="AI8" s="91">
        <f t="shared" si="3"/>
        <v>0</v>
      </c>
      <c r="AJ8" s="91">
        <f t="shared" ref="AJ8:AS9" si="4">BR8</f>
        <v>0</v>
      </c>
      <c r="AK8" s="91">
        <f t="shared" si="4"/>
        <v>0</v>
      </c>
      <c r="AL8" s="91">
        <f t="shared" si="4"/>
        <v>0</v>
      </c>
      <c r="AM8" s="91">
        <f t="shared" si="4"/>
        <v>0</v>
      </c>
      <c r="AN8" s="91">
        <f t="shared" si="4"/>
        <v>0</v>
      </c>
      <c r="AO8" s="91">
        <f t="shared" si="4"/>
        <v>0</v>
      </c>
      <c r="AP8" s="91">
        <f t="shared" si="4"/>
        <v>0</v>
      </c>
      <c r="AQ8" s="91">
        <f t="shared" si="4"/>
        <v>0</v>
      </c>
      <c r="AR8" s="91">
        <f t="shared" si="4"/>
        <v>0</v>
      </c>
      <c r="AS8" s="91">
        <f t="shared" si="4"/>
        <v>0</v>
      </c>
      <c r="AT8" s="91">
        <f t="shared" ref="AT8:AU9" si="5">CB8</f>
        <v>0</v>
      </c>
      <c r="AU8" s="91">
        <f t="shared" si="5"/>
        <v>0</v>
      </c>
      <c r="AX8" s="91" t="str">
        <f>CH8</f>
        <v>WD_.PX.BDG._.PTC.Utility_Scale</v>
      </c>
      <c r="AY8" s="91" t="str">
        <f t="shared" si="1"/>
        <v>WD_.PX.BDG._.PTC.Utility_Scale</v>
      </c>
      <c r="AZ8" s="91" t="str">
        <f t="shared" si="1"/>
        <v>WD_.PX.BDG._.PTC.Utility_Scale</v>
      </c>
      <c r="BA8" s="91" t="str">
        <f t="shared" si="1"/>
        <v>WD_.PX.DJW._.PTC.Utility_Scale</v>
      </c>
      <c r="BB8" s="91" t="str">
        <f t="shared" si="1"/>
        <v>WD_.PX.DJW._.PTC.Utility_Scale</v>
      </c>
      <c r="BC8" s="91" t="str">
        <f t="shared" si="1"/>
        <v>WD_.PX.DJW._.PTC.Utility_Scale</v>
      </c>
      <c r="BD8" s="91" t="str">
        <f t="shared" si="1"/>
        <v>PV_.PX.BDG._.PTC.Utility_Scale</v>
      </c>
      <c r="BE8" s="91" t="str">
        <f t="shared" si="1"/>
        <v>PV_.PX.HTG._.PTC.Utility_Scale</v>
      </c>
      <c r="BF8" s="91" t="str">
        <f t="shared" si="1"/>
        <v>PV_.PX.NTN._.PTC.Utility_Scale</v>
      </c>
      <c r="BG8" s="91" t="str">
        <f t="shared" si="1"/>
        <v>PV_.PX.UTS._.PTC.Utility_Scale</v>
      </c>
      <c r="CG8" s="99" t="s">
        <v>67</v>
      </c>
      <c r="CH8" s="91" t="s">
        <v>144</v>
      </c>
      <c r="CI8" s="91" t="s">
        <v>144</v>
      </c>
      <c r="CJ8" s="91" t="s">
        <v>144</v>
      </c>
      <c r="CK8" s="91" t="s">
        <v>147</v>
      </c>
      <c r="CL8" s="91" t="s">
        <v>147</v>
      </c>
      <c r="CM8" s="91" t="s">
        <v>147</v>
      </c>
      <c r="CN8" s="91" t="s">
        <v>242</v>
      </c>
      <c r="CO8" s="91" t="s">
        <v>249</v>
      </c>
      <c r="CP8" s="91" t="s">
        <v>250</v>
      </c>
      <c r="CQ8" s="91" t="s">
        <v>141</v>
      </c>
      <c r="DR8" s="99" t="s">
        <v>68</v>
      </c>
      <c r="DS8" s="99"/>
      <c r="DT8" s="99"/>
      <c r="FD8" s="87" t="s">
        <v>67</v>
      </c>
      <c r="FE8" s="88" t="s">
        <v>68</v>
      </c>
    </row>
    <row r="9" spans="1:161" s="91" customFormat="1" ht="76.7" customHeight="1">
      <c r="B9" s="92"/>
      <c r="C9" s="93" t="s">
        <v>6</v>
      </c>
      <c r="D9" s="93"/>
      <c r="E9" s="93" t="s">
        <v>18</v>
      </c>
      <c r="F9" s="94"/>
      <c r="G9" s="95">
        <f ca="1">Study_CF</f>
        <v>0.30219999999999997</v>
      </c>
      <c r="H9" s="33"/>
      <c r="I9" s="328"/>
      <c r="J9" s="101"/>
      <c r="K9" s="329"/>
      <c r="L9"/>
      <c r="M9"/>
      <c r="P9" s="206" t="str">
        <f t="shared" si="2"/>
        <v>WD_.PX.BDG._.PTC.Utility_Scale2029</v>
      </c>
      <c r="Q9" s="206" t="str">
        <f t="shared" si="2"/>
        <v>WD_.PX.BDG._.PTC.Utility_Scale2030</v>
      </c>
      <c r="R9" s="206" t="str">
        <f t="shared" si="2"/>
        <v>WD_.PX.BDG._.PTC.Utility_Scale2031</v>
      </c>
      <c r="S9" s="206" t="str">
        <f t="shared" si="2"/>
        <v>WD_.PX.DJW._.PTC.Utility_Scale2029</v>
      </c>
      <c r="T9" s="206" t="str">
        <f t="shared" si="2"/>
        <v>WD_.PX.DJW._.PTC.Utility_Scale2030</v>
      </c>
      <c r="U9" s="206" t="str">
        <f t="shared" si="2"/>
        <v>WD_.PX.DJW._.PTC.Utility_Scale2031</v>
      </c>
      <c r="V9" s="206" t="str">
        <f t="shared" si="2"/>
        <v>PV_.PX.BDG._.PTC.Utility_Scale2031</v>
      </c>
      <c r="W9" s="206" t="str">
        <f t="shared" si="2"/>
        <v>PV_.PX.HTG._.PTC.Utility_Scale2031</v>
      </c>
      <c r="X9" s="206" t="str">
        <f t="shared" si="2"/>
        <v>PV_.PX.NTN._.PTC.Utility_Scale2031</v>
      </c>
      <c r="Y9" s="206" t="str">
        <f t="shared" si="2"/>
        <v>PV_.PX.UTS._.PTC.Utility_Scale2031</v>
      </c>
      <c r="Z9" s="206">
        <f t="shared" si="3"/>
        <v>0</v>
      </c>
      <c r="AA9" s="206">
        <f t="shared" si="3"/>
        <v>0</v>
      </c>
      <c r="AB9" s="206">
        <f t="shared" si="3"/>
        <v>0</v>
      </c>
      <c r="AC9" s="206">
        <f t="shared" si="3"/>
        <v>0</v>
      </c>
      <c r="AD9" s="206">
        <f t="shared" si="3"/>
        <v>0</v>
      </c>
      <c r="AE9" s="206">
        <f t="shared" si="3"/>
        <v>0</v>
      </c>
      <c r="AF9" s="206">
        <f t="shared" si="3"/>
        <v>0</v>
      </c>
      <c r="AG9" s="206">
        <f t="shared" si="3"/>
        <v>0</v>
      </c>
      <c r="AH9" s="206">
        <f t="shared" si="3"/>
        <v>0</v>
      </c>
      <c r="AI9" s="206">
        <f t="shared" si="3"/>
        <v>0</v>
      </c>
      <c r="AJ9" s="206">
        <f t="shared" si="4"/>
        <v>0</v>
      </c>
      <c r="AK9" s="206">
        <f t="shared" si="4"/>
        <v>0</v>
      </c>
      <c r="AL9" s="206">
        <f t="shared" si="4"/>
        <v>0</v>
      </c>
      <c r="AM9" s="206">
        <f t="shared" si="4"/>
        <v>0</v>
      </c>
      <c r="AN9" s="206">
        <f t="shared" si="4"/>
        <v>0</v>
      </c>
      <c r="AO9" s="206">
        <f t="shared" si="4"/>
        <v>0</v>
      </c>
      <c r="AP9" s="206">
        <f t="shared" si="4"/>
        <v>0</v>
      </c>
      <c r="AQ9" s="206">
        <f t="shared" si="4"/>
        <v>0</v>
      </c>
      <c r="AR9" s="206">
        <f t="shared" si="4"/>
        <v>0</v>
      </c>
      <c r="AS9" s="206">
        <f t="shared" si="4"/>
        <v>0</v>
      </c>
      <c r="AT9" s="206">
        <f t="shared" si="5"/>
        <v>0</v>
      </c>
      <c r="AU9" s="206">
        <f t="shared" si="5"/>
        <v>0</v>
      </c>
      <c r="AX9" s="206" t="str">
        <f>CH9</f>
        <v>WD_.PX.BDG._.PTC.Utility_Scale2029</v>
      </c>
      <c r="AY9" s="206" t="str">
        <f t="shared" si="1"/>
        <v>WD_.PX.BDG._.PTC.Utility_Scale2030</v>
      </c>
      <c r="AZ9" s="206" t="str">
        <f t="shared" si="1"/>
        <v>WD_.PX.BDG._.PTC.Utility_Scale2031</v>
      </c>
      <c r="BA9" s="206" t="str">
        <f t="shared" si="1"/>
        <v>WD_.PX.DJW._.PTC.Utility_Scale2029</v>
      </c>
      <c r="BB9" s="206" t="str">
        <f t="shared" si="1"/>
        <v>WD_.PX.DJW._.PTC.Utility_Scale2030</v>
      </c>
      <c r="BC9" s="206" t="str">
        <f t="shared" si="1"/>
        <v>WD_.PX.DJW._.PTC.Utility_Scale2031</v>
      </c>
      <c r="BD9" s="206" t="str">
        <f t="shared" si="1"/>
        <v>PV_.PX.BDG._.PTC.Utility_Scale2031</v>
      </c>
      <c r="BE9" s="206" t="str">
        <f t="shared" si="1"/>
        <v>PV_.PX.HTG._.PTC.Utility_Scale2031</v>
      </c>
      <c r="BF9" s="206" t="str">
        <f t="shared" si="1"/>
        <v>PV_.PX.NTN._.PTC.Utility_Scale2031</v>
      </c>
      <c r="BG9" s="206" t="str">
        <f t="shared" si="1"/>
        <v>PV_.PX.UTS._.PTC.Utility_Scale2031</v>
      </c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H9" s="206" t="s">
        <v>289</v>
      </c>
      <c r="CI9" s="206" t="s">
        <v>290</v>
      </c>
      <c r="CJ9" s="206" t="s">
        <v>291</v>
      </c>
      <c r="CK9" s="206" t="s">
        <v>192</v>
      </c>
      <c r="CL9" s="206" t="s">
        <v>292</v>
      </c>
      <c r="CM9" s="206" t="s">
        <v>293</v>
      </c>
      <c r="CN9" s="180" t="s">
        <v>295</v>
      </c>
      <c r="CO9" s="180" t="s">
        <v>296</v>
      </c>
      <c r="CP9" s="180" t="s">
        <v>297</v>
      </c>
      <c r="CQ9" s="180" t="s">
        <v>298</v>
      </c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R9" s="91" t="str">
        <f t="shared" ref="DR9:ET9" si="6">CH9</f>
        <v>WD_.PX.BDG._.PTC.Utility_Scale2029</v>
      </c>
      <c r="DS9" s="91" t="str">
        <f t="shared" si="6"/>
        <v>WD_.PX.BDG._.PTC.Utility_Scale2030</v>
      </c>
      <c r="DT9" s="91" t="str">
        <f t="shared" si="6"/>
        <v>WD_.PX.BDG._.PTC.Utility_Scale2031</v>
      </c>
      <c r="DU9" s="91" t="str">
        <f t="shared" si="6"/>
        <v>WD_.PX.DJW._.PTC.Utility_Scale2029</v>
      </c>
      <c r="DV9" s="101" t="str">
        <f t="shared" si="6"/>
        <v>WD_.PX.DJW._.PTC.Utility_Scale2030</v>
      </c>
      <c r="DW9" s="91" t="str">
        <f t="shared" si="6"/>
        <v>WD_.PX.DJW._.PTC.Utility_Scale2031</v>
      </c>
      <c r="DX9" s="101" t="str">
        <f t="shared" si="6"/>
        <v>PV_.PX.BDG._.PTC.Utility_Scale2031</v>
      </c>
      <c r="DY9" s="91" t="str">
        <f t="shared" si="6"/>
        <v>PV_.PX.HTG._.PTC.Utility_Scale2031</v>
      </c>
      <c r="DZ9" s="91" t="str">
        <f t="shared" si="6"/>
        <v>PV_.PX.NTN._.PTC.Utility_Scale2031</v>
      </c>
      <c r="EA9" s="91" t="str">
        <f t="shared" si="6"/>
        <v>PV_.PX.UTS._.PTC.Utility_Scale2031</v>
      </c>
      <c r="EB9" s="91">
        <f t="shared" si="6"/>
        <v>0</v>
      </c>
      <c r="EC9" s="91">
        <f t="shared" si="6"/>
        <v>0</v>
      </c>
      <c r="ED9" s="91">
        <f t="shared" si="6"/>
        <v>0</v>
      </c>
      <c r="EE9" s="91">
        <f t="shared" si="6"/>
        <v>0</v>
      </c>
      <c r="EF9" s="91">
        <f t="shared" si="6"/>
        <v>0</v>
      </c>
      <c r="EG9" s="91">
        <f t="shared" si="6"/>
        <v>0</v>
      </c>
      <c r="EH9" s="91">
        <f t="shared" si="6"/>
        <v>0</v>
      </c>
      <c r="EI9" s="91">
        <f t="shared" si="6"/>
        <v>0</v>
      </c>
      <c r="EJ9" s="91">
        <f t="shared" si="6"/>
        <v>0</v>
      </c>
      <c r="EK9" s="91">
        <f t="shared" si="6"/>
        <v>0</v>
      </c>
      <c r="EL9" s="91">
        <f t="shared" si="6"/>
        <v>0</v>
      </c>
      <c r="EM9" s="91">
        <f t="shared" si="6"/>
        <v>0</v>
      </c>
      <c r="EN9" s="91">
        <f t="shared" si="6"/>
        <v>0</v>
      </c>
      <c r="EO9" s="91">
        <f t="shared" si="6"/>
        <v>0</v>
      </c>
      <c r="EP9" s="91">
        <f t="shared" si="6"/>
        <v>0</v>
      </c>
      <c r="EQ9" s="91">
        <f t="shared" si="6"/>
        <v>0</v>
      </c>
      <c r="ER9" s="91">
        <f t="shared" si="6"/>
        <v>0</v>
      </c>
      <c r="ES9" s="91">
        <f t="shared" si="6"/>
        <v>0</v>
      </c>
      <c r="ET9" s="91">
        <f t="shared" si="6"/>
        <v>0</v>
      </c>
      <c r="FA9" s="91" t="s">
        <v>69</v>
      </c>
      <c r="FD9" s="91" t="s">
        <v>241</v>
      </c>
      <c r="FE9" s="91" t="str">
        <f>FD9</f>
        <v>Cluster 2/3 - Willamette Valley - Fry-Full Circle 230 kV</v>
      </c>
    </row>
    <row r="10" spans="1:161">
      <c r="A10"/>
      <c r="B10" s="5" t="s">
        <v>0</v>
      </c>
      <c r="C10" s="5" t="str">
        <f>"Price"&amp;IF(I8&lt;&gt;1," ","")</f>
        <v xml:space="preserve">Price </v>
      </c>
      <c r="D10" s="5"/>
      <c r="E10" s="5" t="s">
        <v>19</v>
      </c>
      <c r="F10" s="35"/>
      <c r="G10" s="5" t="s">
        <v>15</v>
      </c>
      <c r="H10" s="173"/>
      <c r="I10" s="5"/>
      <c r="J10" s="173"/>
      <c r="K10" s="178"/>
      <c r="Z10"/>
    </row>
    <row r="11" spans="1:161" ht="13.5">
      <c r="A11"/>
      <c r="B11" s="5"/>
      <c r="C11" s="5" t="s">
        <v>16</v>
      </c>
      <c r="D11" s="5"/>
      <c r="E11" s="209" t="s">
        <v>50</v>
      </c>
      <c r="F11" s="35"/>
      <c r="G11" s="5" t="s">
        <v>31</v>
      </c>
      <c r="H11" s="5"/>
      <c r="I11" s="5"/>
      <c r="J11" s="5"/>
      <c r="K11" s="5"/>
      <c r="P11" t="s">
        <v>32</v>
      </c>
      <c r="Q11" t="s">
        <v>32</v>
      </c>
      <c r="R11" t="s">
        <v>32</v>
      </c>
      <c r="S11" t="s">
        <v>32</v>
      </c>
      <c r="T11" t="s">
        <v>32</v>
      </c>
      <c r="U11" t="s">
        <v>32</v>
      </c>
      <c r="V11" t="s">
        <v>32</v>
      </c>
      <c r="W11" t="s">
        <v>32</v>
      </c>
      <c r="X11" t="s">
        <v>32</v>
      </c>
      <c r="Y11" t="s">
        <v>32</v>
      </c>
      <c r="Z11" t="s">
        <v>32</v>
      </c>
      <c r="AA11" t="s">
        <v>32</v>
      </c>
      <c r="AB11" t="s">
        <v>32</v>
      </c>
      <c r="AC11" t="s">
        <v>32</v>
      </c>
      <c r="AD11" t="s">
        <v>32</v>
      </c>
      <c r="AE11" t="s">
        <v>32</v>
      </c>
      <c r="AF11" t="s">
        <v>32</v>
      </c>
      <c r="AG11" t="s">
        <v>32</v>
      </c>
      <c r="AH11" t="s">
        <v>32</v>
      </c>
      <c r="AI11" t="s">
        <v>32</v>
      </c>
      <c r="AJ11" t="s">
        <v>32</v>
      </c>
      <c r="AK11" t="s">
        <v>32</v>
      </c>
      <c r="AL11" t="s">
        <v>32</v>
      </c>
      <c r="AM11" t="s">
        <v>32</v>
      </c>
      <c r="AN11" t="s">
        <v>32</v>
      </c>
      <c r="AO11" t="s">
        <v>32</v>
      </c>
      <c r="AP11" t="s">
        <v>32</v>
      </c>
      <c r="AQ11" t="s">
        <v>32</v>
      </c>
      <c r="AR11" t="s">
        <v>32</v>
      </c>
      <c r="AS11" t="s">
        <v>32</v>
      </c>
      <c r="AT11" t="s">
        <v>32</v>
      </c>
      <c r="AU11" t="s">
        <v>32</v>
      </c>
      <c r="AX11" t="s">
        <v>32</v>
      </c>
      <c r="AY11" t="s">
        <v>32</v>
      </c>
      <c r="BC11" t="s">
        <v>32</v>
      </c>
      <c r="CH11" t="s">
        <v>70</v>
      </c>
      <c r="CI11" t="s">
        <v>70</v>
      </c>
      <c r="CJ11" t="s">
        <v>70</v>
      </c>
      <c r="CK11" t="s">
        <v>70</v>
      </c>
      <c r="CL11" t="s">
        <v>70</v>
      </c>
      <c r="CM11" t="s">
        <v>70</v>
      </c>
      <c r="CN11" t="s">
        <v>70</v>
      </c>
      <c r="CO11" t="s">
        <v>70</v>
      </c>
      <c r="CP11" t="s">
        <v>70</v>
      </c>
      <c r="CQ11" t="s">
        <v>70</v>
      </c>
      <c r="DR11" t="s">
        <v>71</v>
      </c>
      <c r="DS11" t="s">
        <v>71</v>
      </c>
      <c r="DT11" t="s">
        <v>71</v>
      </c>
      <c r="DU11" t="s">
        <v>71</v>
      </c>
      <c r="DV11" t="s">
        <v>71</v>
      </c>
      <c r="DW11" t="s">
        <v>71</v>
      </c>
      <c r="DX11" t="s">
        <v>71</v>
      </c>
      <c r="DY11" t="s">
        <v>71</v>
      </c>
      <c r="DZ11" t="s">
        <v>71</v>
      </c>
      <c r="EA11" t="s">
        <v>71</v>
      </c>
      <c r="EB11" t="s">
        <v>71</v>
      </c>
      <c r="EC11" t="s">
        <v>71</v>
      </c>
      <c r="ED11" t="s">
        <v>71</v>
      </c>
      <c r="EE11" t="s">
        <v>71</v>
      </c>
      <c r="EF11" t="s">
        <v>71</v>
      </c>
      <c r="EG11" t="s">
        <v>71</v>
      </c>
      <c r="EH11" t="s">
        <v>71</v>
      </c>
      <c r="EI11" t="s">
        <v>71</v>
      </c>
      <c r="EJ11" t="s">
        <v>71</v>
      </c>
      <c r="EK11" t="s">
        <v>71</v>
      </c>
      <c r="EL11" t="s">
        <v>71</v>
      </c>
      <c r="EM11" t="s">
        <v>71</v>
      </c>
      <c r="EN11" t="s">
        <v>71</v>
      </c>
      <c r="EO11" t="s">
        <v>71</v>
      </c>
      <c r="EP11" t="s">
        <v>71</v>
      </c>
      <c r="EQ11" t="s">
        <v>71</v>
      </c>
      <c r="ER11" t="s">
        <v>71</v>
      </c>
      <c r="ES11" t="s">
        <v>71</v>
      </c>
      <c r="ET11" t="s">
        <v>71</v>
      </c>
      <c r="FA11" t="s">
        <v>71</v>
      </c>
      <c r="FD11" t="s">
        <v>70</v>
      </c>
      <c r="FE11" t="s">
        <v>71</v>
      </c>
    </row>
    <row r="12" spans="1:161">
      <c r="A12"/>
      <c r="B12" s="5"/>
      <c r="C12" s="106"/>
      <c r="D12" s="5"/>
      <c r="E12" s="5"/>
      <c r="F12" s="5"/>
      <c r="H12" s="96"/>
      <c r="I12" s="92"/>
      <c r="J12" s="91"/>
      <c r="K12" s="91"/>
      <c r="L12" s="91"/>
      <c r="M12" s="91"/>
    </row>
    <row r="13" spans="1:161">
      <c r="A13"/>
      <c r="B13" s="210">
        <f>'Table 5'!J13</f>
        <v>2026</v>
      </c>
      <c r="C13" s="8">
        <f t="shared" ref="C13:C41" si="7">(INDEX($FA:$FA,MATCH(B13,$O:$O,0),1)+INDEX($FE:$FE,MATCH(B13,$O:$O,0),1))*1000/Study_MW</f>
        <v>0</v>
      </c>
      <c r="D13" s="211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15.205935527702252</v>
      </c>
      <c r="F13" s="33"/>
      <c r="G13" s="8">
        <f ca="1">SUMIF(INDIRECT("'Table 5'!$J$"&amp;$K$3&amp;":$J$"&amp;$K$4),B13,INDIRECT("'Table 5'!$e$"&amp;$K$3&amp;":$e$"&amp;$K$4))/SUMIF(INDIRECT("'Table 5'!$J$"&amp;$K$3&amp;":$J$"&amp;$K$4),B13,INDIRECT("'Table 5'!$f$"&amp;$K$3&amp;":$f$"&amp;$K$4))</f>
        <v>15.205935527702252</v>
      </c>
      <c r="H13" s="8"/>
      <c r="I13" s="330"/>
      <c r="J13" s="330"/>
      <c r="K13" s="330"/>
      <c r="O13">
        <f t="shared" ref="O13:O32" si="8">B13</f>
        <v>2026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X13">
        <f t="shared" ref="AX13:AX34" si="9">P13/P$5</f>
        <v>0</v>
      </c>
      <c r="AY13">
        <f t="shared" ref="AY13:AY41" si="10">Q13/Q$5</f>
        <v>0</v>
      </c>
      <c r="AZ13">
        <f t="shared" ref="AZ13:AZ41" si="11">R13/R$5</f>
        <v>0</v>
      </c>
      <c r="BA13">
        <f t="shared" ref="BA13:BA41" si="12">S13/S$5</f>
        <v>0</v>
      </c>
      <c r="BB13">
        <f t="shared" ref="BB13:BB41" si="13">T13/T$5</f>
        <v>0</v>
      </c>
      <c r="BC13">
        <f t="shared" ref="BC13:BC41" si="14">U13/U$5</f>
        <v>0</v>
      </c>
      <c r="BD13">
        <f t="shared" ref="BD13:BD41" si="15">V13/V$5</f>
        <v>0</v>
      </c>
      <c r="BE13">
        <f t="shared" ref="BE13:BE41" si="16">W13/W$5</f>
        <v>0</v>
      </c>
      <c r="BF13">
        <f t="shared" ref="BF13:BF41" si="17">X13/X$5</f>
        <v>0</v>
      </c>
      <c r="BG13">
        <f t="shared" ref="BG13:BG41" si="18">Y13/Y$5</f>
        <v>0</v>
      </c>
      <c r="CG13" s="145">
        <f t="shared" ref="CG13:CG34" si="19">O13</f>
        <v>2026</v>
      </c>
      <c r="CH13" s="70">
        <f>INDEX(Table3Compare!$B$6:$K$37,MATCH($CG13,Table3Compare!$A$6:$A$37,0),MATCH(CH$9,Table3Compare!$B$5:$K$5,0))</f>
        <v>0</v>
      </c>
      <c r="CI13" s="70">
        <f>INDEX(Table3Compare!$B$6:$K$37,MATCH($CG13,Table3Compare!$A$6:$A$37,0),MATCH(CI$9,Table3Compare!$B$5:$K$5,0))</f>
        <v>0</v>
      </c>
      <c r="CJ13" s="70">
        <f>INDEX(Table3Compare!$B$6:$K$37,MATCH($CG13,Table3Compare!$A$6:$A$37,0),MATCH(CJ$9,Table3Compare!$B$5:$K$5,0))</f>
        <v>0</v>
      </c>
      <c r="CK13" s="70">
        <f>INDEX(Table3Compare!$B$6:$K$37,MATCH($CG13,Table3Compare!$A$6:$A$37,0),MATCH(CK$9,Table3Compare!$B$5:$K$5,0))</f>
        <v>0</v>
      </c>
      <c r="CL13" s="70">
        <f>INDEX(Table3Compare!$B$6:$K$37,MATCH($CG13,Table3Compare!$A$6:$A$37,0),MATCH(CL$9,Table3Compare!$B$5:$K$5,0))</f>
        <v>0</v>
      </c>
      <c r="CM13" s="70">
        <f>INDEX(Table3Compare!$B$6:$K$37,MATCH($CG13,Table3Compare!$A$6:$A$37,0),MATCH(CM$9,Table3Compare!$B$5:$K$5,0))</f>
        <v>0</v>
      </c>
      <c r="CN13" s="70">
        <f>INDEX(Table3Compare!$B$6:$K$37,MATCH($CG13,Table3Compare!$A$6:$A$37,0),MATCH(CN$9,Table3Compare!$B$5:$K$5,0))</f>
        <v>0</v>
      </c>
      <c r="CO13" s="70">
        <f>INDEX(Table3Compare!$B$6:$K$37,MATCH($CG13,Table3Compare!$A$6:$A$37,0),MATCH(CO$9,Table3Compare!$B$5:$K$5,0))</f>
        <v>0</v>
      </c>
      <c r="CP13" s="70">
        <f>INDEX(Table3Compare!$B$6:$K$37,MATCH($CG13,Table3Compare!$A$6:$A$37,0),MATCH(CP$9,Table3Compare!$B$5:$K$5,0))</f>
        <v>0</v>
      </c>
      <c r="CQ13" s="70">
        <f>INDEX(Table3Compare!$B$6:$K$37,MATCH($CG13,Table3Compare!$A$6:$A$37,0),MATCH(CQ$9,Table3Compare!$B$5:$K$5,0))</f>
        <v>0</v>
      </c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152"/>
      <c r="DR13">
        <f>SUM(AX$13:AX13)*CH13/1000</f>
        <v>0</v>
      </c>
      <c r="DS13">
        <f>SUM(AY$13:AY13)*CI13/1000</f>
        <v>0</v>
      </c>
      <c r="DT13">
        <f>SUM(AZ$13:AZ13)*CJ13/1000</f>
        <v>0</v>
      </c>
      <c r="DU13">
        <f>SUM(BA$13:BA13)*CK13/1000</f>
        <v>0</v>
      </c>
      <c r="DV13">
        <f>SUM(BB$13:BB13)*CL13/1000</f>
        <v>0</v>
      </c>
      <c r="DW13">
        <f>SUM(BC$13:BC13)*CM13/1000</f>
        <v>0</v>
      </c>
      <c r="DX13">
        <f>SUM(BD$13:BD13)*CN13/1000</f>
        <v>0</v>
      </c>
      <c r="DY13">
        <f>SUM(BE$13:BE13)*CO13/1000</f>
        <v>0</v>
      </c>
      <c r="DZ13">
        <f>SUM(BF$13:BF13)*CP13/1000</f>
        <v>0</v>
      </c>
      <c r="EA13">
        <f>SUM(BG$13:BG13)*CQ13/1000</f>
        <v>0</v>
      </c>
      <c r="EB13">
        <f>SUM(BH$13:BH13)*CR13/1000</f>
        <v>0</v>
      </c>
      <c r="EC13">
        <f>SUM(BI$13:BI13)*CS13/1000</f>
        <v>0</v>
      </c>
      <c r="ED13">
        <f>SUM(BJ$13:BJ13)*CT13/1000</f>
        <v>0</v>
      </c>
      <c r="EE13">
        <f>SUM(BK$13:BK13)*CU13/1000</f>
        <v>0</v>
      </c>
      <c r="EF13">
        <f>SUM(BL$13:BL13)*CV13/1000</f>
        <v>0</v>
      </c>
      <c r="EG13">
        <f>SUM(BM$13:BM13)*CW13/1000</f>
        <v>0</v>
      </c>
      <c r="EH13">
        <f>SUM(BN$13:BN13)*CX13/1000</f>
        <v>0</v>
      </c>
      <c r="EI13">
        <f>SUM(BO$13:BO13)*CY13/1000</f>
        <v>0</v>
      </c>
      <c r="EJ13">
        <f>SUM(BP$13:BP13)*CZ13/1000</f>
        <v>0</v>
      </c>
      <c r="EK13">
        <f>SUM(BQ$13:BQ13)*DA13/1000</f>
        <v>0</v>
      </c>
      <c r="EL13">
        <f>SUM(BR$13:BR13)*DB13/1000</f>
        <v>0</v>
      </c>
      <c r="EM13">
        <f>SUM(BS$13:BS13)*DC13/1000</f>
        <v>0</v>
      </c>
      <c r="EN13">
        <f>SUM(BT$13:BT13)*DD13/1000</f>
        <v>0</v>
      </c>
      <c r="EO13">
        <f>SUM(BU$13:BU13)*DE13/1000</f>
        <v>0</v>
      </c>
      <c r="EP13">
        <f>SUM(BV$13:BV13)*DF13/1000</f>
        <v>0</v>
      </c>
      <c r="EQ13">
        <f>SUM(BW$13:BW13)*DG13/1000</f>
        <v>0</v>
      </c>
      <c r="ER13">
        <f>SUM(BX$13:BX13)*DH13/1000</f>
        <v>0</v>
      </c>
      <c r="ES13">
        <f>SUM(BY$13:BY13)*DI13/1000</f>
        <v>0</v>
      </c>
      <c r="ET13">
        <f>SUM(BZ$13:BZ13)*DJ13/1000</f>
        <v>0</v>
      </c>
      <c r="FA13">
        <f t="shared" ref="FA13:FA34" si="20">SUM(DR13:EZ13)</f>
        <v>0</v>
      </c>
      <c r="FC13">
        <f t="shared" ref="FC13:FC34" si="21">O13</f>
        <v>2026</v>
      </c>
      <c r="FD13" s="45"/>
      <c r="FE13" s="86">
        <f>$FD$5*FD13/1000</f>
        <v>0</v>
      </c>
    </row>
    <row r="14" spans="1:161">
      <c r="A14"/>
      <c r="B14" s="210">
        <f t="shared" ref="B14:B41" si="22">B13+1</f>
        <v>2027</v>
      </c>
      <c r="C14" s="8">
        <f t="shared" si="7"/>
        <v>0</v>
      </c>
      <c r="D14" s="211"/>
      <c r="E14" s="8">
        <f t="shared" ref="E14:E32" ca="1" si="23">SUMIF(INDIRECT("'Table 5'!$J$"&amp;$K$3&amp;":$J$"&amp;$K$4),B14,INDIRECT("'Table 5'!$c$"&amp;$K$3&amp;":$c$"&amp;$K$4))/SUMIF(INDIRECT("'Table 5'!$J$"&amp;$K$3&amp;":$J$"&amp;$K$4),B14,INDIRECT("'Table 5'!$f$"&amp;$K$3&amp;":$f$"&amp;$K$4))</f>
        <v>19.574511081972712</v>
      </c>
      <c r="F14" s="33"/>
      <c r="G14" s="8">
        <f t="shared" ref="G14:G32" ca="1" si="24">SUMIF(INDIRECT("'Table 5'!$J$"&amp;$K$3&amp;":$J$"&amp;$K$4),B14,INDIRECT("'Table 5'!$e$"&amp;$K$3&amp;":$e$"&amp;$K$4))/SUMIF(INDIRECT("'Table 5'!$J$"&amp;$K$3&amp;":$J$"&amp;$K$4),B14,INDIRECT("'Table 5'!$f$"&amp;$K$3&amp;":$f$"&amp;$K$4))</f>
        <v>19.574511081972712</v>
      </c>
      <c r="H14" s="8"/>
      <c r="I14" s="330"/>
      <c r="J14" s="330"/>
      <c r="K14" s="330"/>
      <c r="O14">
        <f t="shared" si="8"/>
        <v>2027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0</v>
      </c>
      <c r="BE14">
        <f t="shared" si="16"/>
        <v>0</v>
      </c>
      <c r="BF14">
        <f t="shared" si="17"/>
        <v>0</v>
      </c>
      <c r="BG14">
        <f t="shared" si="18"/>
        <v>0</v>
      </c>
      <c r="CG14" s="145">
        <f t="shared" si="19"/>
        <v>2027</v>
      </c>
      <c r="CH14" s="70">
        <f>INDEX(Table3Compare!$B$6:$K$37,MATCH($CG14,Table3Compare!$A$6:$A$37,0),MATCH(CH$9,Table3Compare!$B$5:$K$5,0))</f>
        <v>0</v>
      </c>
      <c r="CI14" s="70">
        <f>INDEX(Table3Compare!$B$6:$K$37,MATCH($CG14,Table3Compare!$A$6:$A$37,0),MATCH(CI$9,Table3Compare!$B$5:$K$5,0))</f>
        <v>0</v>
      </c>
      <c r="CJ14" s="70">
        <f>INDEX(Table3Compare!$B$6:$K$37,MATCH($CG14,Table3Compare!$A$6:$A$37,0),MATCH(CJ$9,Table3Compare!$B$5:$K$5,0))</f>
        <v>0</v>
      </c>
      <c r="CK14" s="70">
        <f>INDEX(Table3Compare!$B$6:$K$37,MATCH($CG14,Table3Compare!$A$6:$A$37,0),MATCH(CK$9,Table3Compare!$B$5:$K$5,0))</f>
        <v>0</v>
      </c>
      <c r="CL14" s="70">
        <f>INDEX(Table3Compare!$B$6:$K$37,MATCH($CG14,Table3Compare!$A$6:$A$37,0),MATCH(CL$9,Table3Compare!$B$5:$K$5,0))</f>
        <v>0</v>
      </c>
      <c r="CM14" s="70">
        <f>INDEX(Table3Compare!$B$6:$K$37,MATCH($CG14,Table3Compare!$A$6:$A$37,0),MATCH(CM$9,Table3Compare!$B$5:$K$5,0))</f>
        <v>0</v>
      </c>
      <c r="CN14" s="70">
        <f>INDEX(Table3Compare!$B$6:$K$37,MATCH($CG14,Table3Compare!$A$6:$A$37,0),MATCH(CN$9,Table3Compare!$B$5:$K$5,0))</f>
        <v>0</v>
      </c>
      <c r="CO14" s="70">
        <f>INDEX(Table3Compare!$B$6:$K$37,MATCH($CG14,Table3Compare!$A$6:$A$37,0),MATCH(CO$9,Table3Compare!$B$5:$K$5,0))</f>
        <v>0</v>
      </c>
      <c r="CP14" s="70">
        <f>INDEX(Table3Compare!$B$6:$K$37,MATCH($CG14,Table3Compare!$A$6:$A$37,0),MATCH(CP$9,Table3Compare!$B$5:$K$5,0))</f>
        <v>0</v>
      </c>
      <c r="CQ14" s="70">
        <f>INDEX(Table3Compare!$B$6:$K$37,MATCH($CG14,Table3Compare!$A$6:$A$37,0),MATCH(CQ$9,Table3Compare!$B$5:$K$5,0))</f>
        <v>0</v>
      </c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152"/>
      <c r="DG14" s="152"/>
      <c r="DH14" s="70"/>
      <c r="DI14" s="152"/>
      <c r="DJ14" s="152"/>
      <c r="DK14" s="152"/>
      <c r="DL14" s="152"/>
      <c r="DM14" s="152"/>
      <c r="DR14">
        <f>SUM(AX$13:AX14)*CH14/1000</f>
        <v>0</v>
      </c>
      <c r="DS14">
        <f>SUM(AY$13:AY14)*CI14/1000</f>
        <v>0</v>
      </c>
      <c r="DT14">
        <f>SUM(AZ$13:AZ14)*CJ14/1000</f>
        <v>0</v>
      </c>
      <c r="DU14">
        <f>SUM(BA$13:BA14)*CK14/1000</f>
        <v>0</v>
      </c>
      <c r="DV14">
        <f>SUM(BB$13:BB14)*CL14/1000</f>
        <v>0</v>
      </c>
      <c r="DW14">
        <f>SUM(BC$13:BC14)*CM14/1000</f>
        <v>0</v>
      </c>
      <c r="DX14">
        <f>SUM(BD$13:BD14)*CN14/1000</f>
        <v>0</v>
      </c>
      <c r="DY14">
        <f>SUM(BE$13:BE14)*CO14/1000</f>
        <v>0</v>
      </c>
      <c r="DZ14">
        <f>SUM(BF$13:BF14)*CP14/1000</f>
        <v>0</v>
      </c>
      <c r="EA14">
        <f>SUM(BG$13:BG14)*CQ14/1000</f>
        <v>0</v>
      </c>
      <c r="EB14">
        <f>SUM(BH$13:BH14)*CR14/1000</f>
        <v>0</v>
      </c>
      <c r="EC14">
        <f>SUM(BI$13:BI14)*CS14/1000</f>
        <v>0</v>
      </c>
      <c r="ED14">
        <f>SUM(BJ$13:BJ14)*CT14/1000</f>
        <v>0</v>
      </c>
      <c r="EE14">
        <f>SUM(BK$13:BK14)*CU14/1000</f>
        <v>0</v>
      </c>
      <c r="EF14">
        <f>SUM(BL$13:BL14)*CV14/1000</f>
        <v>0</v>
      </c>
      <c r="EG14">
        <f>SUM(BM$13:BM14)*CW14/1000</f>
        <v>0</v>
      </c>
      <c r="EH14">
        <f>SUM(BN$13:BN14)*CX14/1000</f>
        <v>0</v>
      </c>
      <c r="EI14">
        <f>SUM(BO$13:BO14)*CY14/1000</f>
        <v>0</v>
      </c>
      <c r="EJ14">
        <f>SUM(BP$13:BP14)*CZ14/1000</f>
        <v>0</v>
      </c>
      <c r="EK14">
        <f>SUM(BQ$13:BQ14)*DA14/1000</f>
        <v>0</v>
      </c>
      <c r="EL14">
        <f>SUM(BR$13:BR14)*DB14/1000</f>
        <v>0</v>
      </c>
      <c r="EM14">
        <f>SUM(BS$13:BS14)*DC14/1000</f>
        <v>0</v>
      </c>
      <c r="EN14">
        <f>SUM(BT$13:BT14)*DD14/1000</f>
        <v>0</v>
      </c>
      <c r="EO14">
        <f>SUM(BU$13:BU14)*DE14/1000</f>
        <v>0</v>
      </c>
      <c r="EP14">
        <f>SUM(BV$13:BV14)*DF14/1000</f>
        <v>0</v>
      </c>
      <c r="EQ14">
        <f>SUM(BW$13:BW14)*DG14/1000</f>
        <v>0</v>
      </c>
      <c r="ER14">
        <f>SUM(BX$13:BX14)*DH14/1000</f>
        <v>0</v>
      </c>
      <c r="ES14">
        <f>SUM(BY$13:BY14)*DI14/1000</f>
        <v>0</v>
      </c>
      <c r="ET14">
        <f>SUM(BZ$13:BZ14)*DJ14/1000</f>
        <v>0</v>
      </c>
      <c r="FA14">
        <f t="shared" si="20"/>
        <v>0</v>
      </c>
      <c r="FC14">
        <f t="shared" si="21"/>
        <v>2027</v>
      </c>
      <c r="FD14" s="45"/>
      <c r="FE14" s="86">
        <f t="shared" ref="FE14:FE32" si="25">$FD$5*FD14/1000</f>
        <v>0</v>
      </c>
    </row>
    <row r="15" spans="1:161">
      <c r="A15"/>
      <c r="B15" s="210">
        <f t="shared" si="22"/>
        <v>2028</v>
      </c>
      <c r="C15" s="8">
        <f t="shared" si="7"/>
        <v>0</v>
      </c>
      <c r="D15" s="211"/>
      <c r="E15" s="8">
        <f t="shared" ca="1" si="23"/>
        <v>20.855859122560229</v>
      </c>
      <c r="F15" s="33"/>
      <c r="G15" s="8">
        <f t="shared" ca="1" si="24"/>
        <v>20.855859122560229</v>
      </c>
      <c r="H15" s="8"/>
      <c r="I15" s="330"/>
      <c r="J15" s="330"/>
      <c r="K15" s="330"/>
      <c r="O15">
        <f t="shared" si="8"/>
        <v>2028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0</v>
      </c>
      <c r="BE15">
        <f t="shared" si="16"/>
        <v>0</v>
      </c>
      <c r="BF15">
        <f t="shared" si="17"/>
        <v>0</v>
      </c>
      <c r="BG15">
        <f t="shared" si="18"/>
        <v>0</v>
      </c>
      <c r="CG15" s="145">
        <f t="shared" si="19"/>
        <v>2028</v>
      </c>
      <c r="CH15" s="70">
        <f>INDEX(Table3Compare!$B$6:$K$37,MATCH($CG15,Table3Compare!$A$6:$A$37,0),MATCH(CH$9,Table3Compare!$B$5:$K$5,0))</f>
        <v>0</v>
      </c>
      <c r="CI15" s="70">
        <f>INDEX(Table3Compare!$B$6:$K$37,MATCH($CG15,Table3Compare!$A$6:$A$37,0),MATCH(CI$9,Table3Compare!$B$5:$K$5,0))</f>
        <v>0</v>
      </c>
      <c r="CJ15" s="70">
        <f>INDEX(Table3Compare!$B$6:$K$37,MATCH($CG15,Table3Compare!$A$6:$A$37,0),MATCH(CJ$9,Table3Compare!$B$5:$K$5,0))</f>
        <v>0</v>
      </c>
      <c r="CK15" s="70">
        <f>INDEX(Table3Compare!$B$6:$K$37,MATCH($CG15,Table3Compare!$A$6:$A$37,0),MATCH(CK$9,Table3Compare!$B$5:$K$5,0))</f>
        <v>0</v>
      </c>
      <c r="CL15" s="70">
        <f>INDEX(Table3Compare!$B$6:$K$37,MATCH($CG15,Table3Compare!$A$6:$A$37,0),MATCH(CL$9,Table3Compare!$B$5:$K$5,0))</f>
        <v>0</v>
      </c>
      <c r="CM15" s="70">
        <f>INDEX(Table3Compare!$B$6:$K$37,MATCH($CG15,Table3Compare!$A$6:$A$37,0),MATCH(CM$9,Table3Compare!$B$5:$K$5,0))</f>
        <v>0</v>
      </c>
      <c r="CN15" s="70">
        <f>INDEX(Table3Compare!$B$6:$K$37,MATCH($CG15,Table3Compare!$A$6:$A$37,0),MATCH(CN$9,Table3Compare!$B$5:$K$5,0))</f>
        <v>0</v>
      </c>
      <c r="CO15" s="70">
        <f>INDEX(Table3Compare!$B$6:$K$37,MATCH($CG15,Table3Compare!$A$6:$A$37,0),MATCH(CO$9,Table3Compare!$B$5:$K$5,0))</f>
        <v>0</v>
      </c>
      <c r="CP15" s="70">
        <f>INDEX(Table3Compare!$B$6:$K$37,MATCH($CG15,Table3Compare!$A$6:$A$37,0),MATCH(CP$9,Table3Compare!$B$5:$K$5,0))</f>
        <v>0</v>
      </c>
      <c r="CQ15" s="70">
        <f>INDEX(Table3Compare!$B$6:$K$37,MATCH($CG15,Table3Compare!$A$6:$A$37,0),MATCH(CQ$9,Table3Compare!$B$5:$K$5,0))</f>
        <v>0</v>
      </c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152"/>
      <c r="DG15" s="152"/>
      <c r="DH15" s="70"/>
      <c r="DI15" s="152"/>
      <c r="DJ15" s="152"/>
      <c r="DK15" s="152"/>
      <c r="DL15" s="152"/>
      <c r="DM15" s="152"/>
      <c r="DR15">
        <f>SUM(AX$13:AX15)*CH15/1000</f>
        <v>0</v>
      </c>
      <c r="DS15">
        <f>SUM(AY$13:AY15)*CI15/1000</f>
        <v>0</v>
      </c>
      <c r="DT15">
        <f>SUM(AZ$13:AZ15)*CJ15/1000</f>
        <v>0</v>
      </c>
      <c r="DU15">
        <f>SUM(BA$13:BA15)*CK15/1000</f>
        <v>0</v>
      </c>
      <c r="DV15">
        <f>SUM(BB$13:BB15)*CL15/1000</f>
        <v>0</v>
      </c>
      <c r="DW15">
        <f>SUM(BC$13:BC15)*CM15/1000</f>
        <v>0</v>
      </c>
      <c r="DX15">
        <f>SUM(BD$13:BD15)*CN15/1000</f>
        <v>0</v>
      </c>
      <c r="DY15">
        <f>SUM(BE$13:BE15)*CO15/1000</f>
        <v>0</v>
      </c>
      <c r="DZ15">
        <f>SUM(BF$13:BF15)*CP15/1000</f>
        <v>0</v>
      </c>
      <c r="EA15">
        <f>SUM(BG$13:BG15)*CQ15/1000</f>
        <v>0</v>
      </c>
      <c r="EB15">
        <f>SUM(BH$13:BH15)*CR15/1000</f>
        <v>0</v>
      </c>
      <c r="EC15">
        <f>SUM(BI$13:BI15)*CS15/1000</f>
        <v>0</v>
      </c>
      <c r="ED15">
        <f>SUM(BJ$13:BJ15)*CT15/1000</f>
        <v>0</v>
      </c>
      <c r="EE15">
        <f>SUM(BK$13:BK15)*CU15/1000</f>
        <v>0</v>
      </c>
      <c r="EF15">
        <f>SUM(BL$13:BL15)*CV15/1000</f>
        <v>0</v>
      </c>
      <c r="EG15">
        <f>SUM(BM$13:BM15)*CW15/1000</f>
        <v>0</v>
      </c>
      <c r="EH15">
        <f>SUM(BN$13:BN15)*CX15/1000</f>
        <v>0</v>
      </c>
      <c r="EI15">
        <f>SUM(BO$13:BO15)*CY15/1000</f>
        <v>0</v>
      </c>
      <c r="EJ15">
        <f>SUM(BP$13:BP15)*CZ15/1000</f>
        <v>0</v>
      </c>
      <c r="EK15">
        <f>SUM(BQ$13:BQ15)*DA15/1000</f>
        <v>0</v>
      </c>
      <c r="EL15">
        <f>SUM(BR$13:BR15)*DB15/1000</f>
        <v>0</v>
      </c>
      <c r="EM15">
        <f>SUM(BS$13:BS15)*DC15/1000</f>
        <v>0</v>
      </c>
      <c r="EN15">
        <f>SUM(BT$13:BT15)*DD15/1000</f>
        <v>0</v>
      </c>
      <c r="EO15">
        <f>SUM(BU$13:BU15)*DE15/1000</f>
        <v>0</v>
      </c>
      <c r="EP15">
        <f>SUM(BV$13:BV15)*DF15/1000</f>
        <v>0</v>
      </c>
      <c r="EQ15">
        <f>SUM(BW$13:BW15)*DG15/1000</f>
        <v>0</v>
      </c>
      <c r="ER15">
        <f>SUM(BX$13:BX15)*DH15/1000</f>
        <v>0</v>
      </c>
      <c r="ES15">
        <f>SUM(BY$13:BY15)*DI15/1000</f>
        <v>0</v>
      </c>
      <c r="ET15">
        <f>SUM(BZ$13:BZ15)*DJ15/1000</f>
        <v>0</v>
      </c>
      <c r="FA15">
        <f t="shared" si="20"/>
        <v>0</v>
      </c>
      <c r="FC15">
        <f t="shared" si="21"/>
        <v>2028</v>
      </c>
      <c r="FD15" s="45"/>
      <c r="FE15" s="86">
        <f t="shared" si="25"/>
        <v>0</v>
      </c>
    </row>
    <row r="16" spans="1:161">
      <c r="A16"/>
      <c r="B16" s="210">
        <f t="shared" si="22"/>
        <v>2029</v>
      </c>
      <c r="C16" s="8">
        <f t="shared" si="7"/>
        <v>0</v>
      </c>
      <c r="D16" s="211"/>
      <c r="E16" s="8">
        <f t="shared" ca="1" si="23"/>
        <v>25.0929837946187</v>
      </c>
      <c r="F16" s="33"/>
      <c r="G16" s="8">
        <f t="shared" ca="1" si="24"/>
        <v>25.0929837946187</v>
      </c>
      <c r="H16" s="8"/>
      <c r="I16" s="330"/>
      <c r="J16" s="330"/>
      <c r="K16" s="330"/>
      <c r="O16">
        <f t="shared" si="8"/>
        <v>2029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5">
        <v>0</v>
      </c>
      <c r="AP16" s="45">
        <v>0</v>
      </c>
      <c r="AQ16" s="45">
        <v>0</v>
      </c>
      <c r="AR16" s="45">
        <v>0</v>
      </c>
      <c r="AS16" s="45">
        <v>0</v>
      </c>
      <c r="AT16" s="45">
        <v>0</v>
      </c>
      <c r="AU16" s="45">
        <v>0</v>
      </c>
      <c r="AX16" s="244">
        <f t="shared" si="9"/>
        <v>0</v>
      </c>
      <c r="AY16" s="244">
        <f t="shared" si="10"/>
        <v>0</v>
      </c>
      <c r="AZ16" s="244">
        <f t="shared" si="11"/>
        <v>0</v>
      </c>
      <c r="BA16" s="244">
        <f t="shared" si="12"/>
        <v>0</v>
      </c>
      <c r="BB16" s="244">
        <f t="shared" si="13"/>
        <v>0</v>
      </c>
      <c r="BC16" s="244">
        <f t="shared" si="14"/>
        <v>0</v>
      </c>
      <c r="BD16" s="244">
        <f t="shared" si="15"/>
        <v>0</v>
      </c>
      <c r="BE16" s="244">
        <f t="shared" si="16"/>
        <v>0</v>
      </c>
      <c r="BF16" s="244">
        <f t="shared" si="17"/>
        <v>0</v>
      </c>
      <c r="BG16" s="244">
        <f t="shared" si="18"/>
        <v>0</v>
      </c>
      <c r="CG16" s="145">
        <f t="shared" si="19"/>
        <v>2029</v>
      </c>
      <c r="CH16" s="70">
        <f>INDEX(Table3Compare!$B$6:$K$37,MATCH($CG16,Table3Compare!$A$6:$A$37,0),MATCH(CH$9,Table3Compare!$B$5:$K$5,0))</f>
        <v>123.30914837857404</v>
      </c>
      <c r="CI16" s="70">
        <f>INDEX(Table3Compare!$B$6:$K$37,MATCH($CG16,Table3Compare!$A$6:$A$37,0),MATCH(CI$9,Table3Compare!$B$5:$K$5,0))</f>
        <v>0</v>
      </c>
      <c r="CJ16" s="70">
        <f>INDEX(Table3Compare!$B$6:$K$37,MATCH($CG16,Table3Compare!$A$6:$A$37,0),MATCH(CJ$9,Table3Compare!$B$5:$K$5,0))</f>
        <v>0</v>
      </c>
      <c r="CK16" s="70">
        <f>INDEX(Table3Compare!$B$6:$K$37,MATCH($CG16,Table3Compare!$A$6:$A$37,0),MATCH(CK$9,Table3Compare!$B$5:$K$5,0))</f>
        <v>123.30914837857404</v>
      </c>
      <c r="CL16" s="70">
        <f>INDEX(Table3Compare!$B$6:$K$37,MATCH($CG16,Table3Compare!$A$6:$A$37,0),MATCH(CL$9,Table3Compare!$B$5:$K$5,0))</f>
        <v>0</v>
      </c>
      <c r="CM16" s="70">
        <f>INDEX(Table3Compare!$B$6:$K$37,MATCH($CG16,Table3Compare!$A$6:$A$37,0),MATCH(CM$9,Table3Compare!$B$5:$K$5,0))</f>
        <v>0</v>
      </c>
      <c r="CN16" s="70">
        <f>INDEX(Table3Compare!$B$6:$K$37,MATCH($CG16,Table3Compare!$A$6:$A$37,0),MATCH(CN$9,Table3Compare!$B$5:$K$5,0))</f>
        <v>0</v>
      </c>
      <c r="CO16" s="70">
        <f>INDEX(Table3Compare!$B$6:$K$37,MATCH($CG16,Table3Compare!$A$6:$A$37,0),MATCH(CO$9,Table3Compare!$B$5:$K$5,0))</f>
        <v>0</v>
      </c>
      <c r="CP16" s="70">
        <f>INDEX(Table3Compare!$B$6:$K$37,MATCH($CG16,Table3Compare!$A$6:$A$37,0),MATCH(CP$9,Table3Compare!$B$5:$K$5,0))</f>
        <v>0</v>
      </c>
      <c r="CQ16" s="70">
        <f>INDEX(Table3Compare!$B$6:$K$37,MATCH($CG16,Table3Compare!$A$6:$A$37,0),MATCH(CQ$9,Table3Compare!$B$5:$K$5,0))</f>
        <v>0</v>
      </c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152"/>
      <c r="DG16" s="152"/>
      <c r="DH16" s="70"/>
      <c r="DI16" s="152"/>
      <c r="DJ16" s="152"/>
      <c r="DK16" s="152"/>
      <c r="DL16" s="152"/>
      <c r="DM16" s="152"/>
      <c r="DR16">
        <f>SUM(AX$13:AX16)*CH16/1000</f>
        <v>0</v>
      </c>
      <c r="DS16">
        <f>SUM(AY$13:AY16)*CI16/1000</f>
        <v>0</v>
      </c>
      <c r="DT16">
        <f>SUM(AZ$13:AZ16)*CJ16/1000</f>
        <v>0</v>
      </c>
      <c r="DU16">
        <f>SUM(BA$13:BA16)*CK16/1000</f>
        <v>0</v>
      </c>
      <c r="DV16">
        <f>SUM(BB$13:BB16)*CL16/1000</f>
        <v>0</v>
      </c>
      <c r="DW16">
        <f>SUM(BC$13:BC16)*CM16/1000</f>
        <v>0</v>
      </c>
      <c r="DX16">
        <f>SUM(BD$13:BD16)*CN16/1000</f>
        <v>0</v>
      </c>
      <c r="DY16">
        <f>SUM(BE$13:BE16)*CO16/1000</f>
        <v>0</v>
      </c>
      <c r="DZ16">
        <f>SUM(BF$13:BF16)*CP16/1000</f>
        <v>0</v>
      </c>
      <c r="EA16">
        <f>SUM(BG$13:BG16)*CQ16/1000</f>
        <v>0</v>
      </c>
      <c r="EB16" s="45">
        <f>SUM(BH$13:BH16)*CR16/1000</f>
        <v>0</v>
      </c>
      <c r="EC16">
        <f>SUM(BI$13:BI16)*CS16/1000</f>
        <v>0</v>
      </c>
      <c r="ED16">
        <f>SUM(BJ$13:BJ16)*CT16/1000</f>
        <v>0</v>
      </c>
      <c r="EE16">
        <f>SUM(BK$13:BK16)*CU16/1000</f>
        <v>0</v>
      </c>
      <c r="EF16">
        <f>SUM(BL$13:BL16)*CV16/1000</f>
        <v>0</v>
      </c>
      <c r="EG16">
        <f>SUM(BM$13:BM16)*CW16/1000</f>
        <v>0</v>
      </c>
      <c r="EH16">
        <f>SUM(BN$13:BN16)*CX16/1000</f>
        <v>0</v>
      </c>
      <c r="EI16">
        <f>SUM(BO$13:BO16)*CY16/1000</f>
        <v>0</v>
      </c>
      <c r="EJ16">
        <f>SUM(BP$13:BP16)*CZ16/1000</f>
        <v>0</v>
      </c>
      <c r="EK16">
        <f>SUM(BQ$13:BQ16)*DA16/1000</f>
        <v>0</v>
      </c>
      <c r="EL16">
        <f>SUM(BR$13:BR16)*DB16/1000</f>
        <v>0</v>
      </c>
      <c r="EM16">
        <f>SUM(BS$13:BS16)*DC16/1000</f>
        <v>0</v>
      </c>
      <c r="EN16">
        <f>SUM(BT$13:BT16)*DD16/1000</f>
        <v>0</v>
      </c>
      <c r="EO16">
        <f>SUM(BU$13:BU16)*DE16/1000</f>
        <v>0</v>
      </c>
      <c r="EP16">
        <f>SUM(BV$13:BV16)*DF16/1000</f>
        <v>0</v>
      </c>
      <c r="EQ16">
        <f>SUM(BW$13:BW16)*DG16/1000</f>
        <v>0</v>
      </c>
      <c r="ER16">
        <f>SUM(BX$13:BX16)*DH16/1000</f>
        <v>0</v>
      </c>
      <c r="ES16">
        <f>SUM(BY$13:BY16)*DI16/1000</f>
        <v>0</v>
      </c>
      <c r="ET16">
        <f>SUM(BZ$13:BZ16)*DJ16/1000</f>
        <v>0</v>
      </c>
      <c r="FA16">
        <f t="shared" si="20"/>
        <v>0</v>
      </c>
      <c r="FC16">
        <f t="shared" si="21"/>
        <v>2029</v>
      </c>
      <c r="FD16" s="45"/>
      <c r="FE16" s="86">
        <f t="shared" si="25"/>
        <v>0</v>
      </c>
    </row>
    <row r="17" spans="2:161">
      <c r="B17" s="210">
        <f t="shared" si="22"/>
        <v>2030</v>
      </c>
      <c r="C17" s="8">
        <f t="shared" si="7"/>
        <v>0</v>
      </c>
      <c r="D17" s="211"/>
      <c r="E17" s="8">
        <f t="shared" ca="1" si="23"/>
        <v>25.344482457407477</v>
      </c>
      <c r="F17" s="33"/>
      <c r="G17" s="8">
        <f t="shared" ca="1" si="24"/>
        <v>25.344482457407477</v>
      </c>
      <c r="H17" s="8"/>
      <c r="I17" s="330"/>
      <c r="J17" s="330"/>
      <c r="K17" s="330"/>
      <c r="O17">
        <f t="shared" si="8"/>
        <v>2030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0</v>
      </c>
      <c r="BE17">
        <f t="shared" si="16"/>
        <v>0</v>
      </c>
      <c r="BF17">
        <f t="shared" si="17"/>
        <v>0</v>
      </c>
      <c r="BG17">
        <f t="shared" si="18"/>
        <v>0</v>
      </c>
      <c r="CC17" s="86"/>
      <c r="CG17" s="145">
        <f t="shared" si="19"/>
        <v>2030</v>
      </c>
      <c r="CH17" s="70">
        <f>INDEX(Table3Compare!$B$6:$K$37,MATCH($CG17,Table3Compare!$A$6:$A$37,0),MATCH(CH$9,Table3Compare!$B$5:$K$5,0))</f>
        <v>125.99728774828759</v>
      </c>
      <c r="CI17" s="70">
        <f>INDEX(Table3Compare!$B$6:$K$37,MATCH($CG17,Table3Compare!$A$6:$A$37,0),MATCH(CI$9,Table3Compare!$B$5:$K$5,0))</f>
        <v>123.98377517629999</v>
      </c>
      <c r="CJ17" s="70">
        <f>INDEX(Table3Compare!$B$6:$K$37,MATCH($CG17,Table3Compare!$A$6:$A$37,0),MATCH(CJ$9,Table3Compare!$B$5:$K$5,0))</f>
        <v>0</v>
      </c>
      <c r="CK17" s="70">
        <f>INDEX(Table3Compare!$B$6:$K$37,MATCH($CG17,Table3Compare!$A$6:$A$37,0),MATCH(CK$9,Table3Compare!$B$5:$K$5,0))</f>
        <v>125.99728774828759</v>
      </c>
      <c r="CL17" s="70">
        <f>INDEX(Table3Compare!$B$6:$K$37,MATCH($CG17,Table3Compare!$A$6:$A$37,0),MATCH(CL$9,Table3Compare!$B$5:$K$5,0))</f>
        <v>123.98377517629999</v>
      </c>
      <c r="CM17" s="70">
        <f>INDEX(Table3Compare!$B$6:$K$37,MATCH($CG17,Table3Compare!$A$6:$A$37,0),MATCH(CM$9,Table3Compare!$B$5:$K$5,0))</f>
        <v>0</v>
      </c>
      <c r="CN17" s="70">
        <f>INDEX(Table3Compare!$B$6:$K$37,MATCH($CG17,Table3Compare!$A$6:$A$37,0),MATCH(CN$9,Table3Compare!$B$5:$K$5,0))</f>
        <v>0</v>
      </c>
      <c r="CO17" s="70">
        <f>INDEX(Table3Compare!$B$6:$K$37,MATCH($CG17,Table3Compare!$A$6:$A$37,0),MATCH(CO$9,Table3Compare!$B$5:$K$5,0))</f>
        <v>0</v>
      </c>
      <c r="CP17" s="70">
        <f>INDEX(Table3Compare!$B$6:$K$37,MATCH($CG17,Table3Compare!$A$6:$A$37,0),MATCH(CP$9,Table3Compare!$B$5:$K$5,0))</f>
        <v>0</v>
      </c>
      <c r="CQ17" s="70">
        <f>INDEX(Table3Compare!$B$6:$K$37,MATCH($CG17,Table3Compare!$A$6:$A$37,0),MATCH(CQ$9,Table3Compare!$B$5:$K$5,0))</f>
        <v>0</v>
      </c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152"/>
      <c r="DG17" s="152"/>
      <c r="DH17" s="70"/>
      <c r="DI17" s="152"/>
      <c r="DJ17" s="152"/>
      <c r="DK17" s="152"/>
      <c r="DL17" s="152"/>
      <c r="DM17" s="152"/>
      <c r="DR17">
        <f>SUM(AX$13:AX17)*CH17/1000</f>
        <v>0</v>
      </c>
      <c r="DS17">
        <f>SUM(AY$13:AY17)*CI17/1000</f>
        <v>0</v>
      </c>
      <c r="DT17">
        <f>SUM(AZ$13:AZ17)*CJ17/1000</f>
        <v>0</v>
      </c>
      <c r="DU17">
        <f>SUM(BA$13:BA17)*CK17/1000</f>
        <v>0</v>
      </c>
      <c r="DV17">
        <f>SUM(BB$13:BB17)*CL17/1000</f>
        <v>0</v>
      </c>
      <c r="DW17">
        <f>SUM(BC$13:BC17)*CM17/1000</f>
        <v>0</v>
      </c>
      <c r="DX17">
        <f>SUM(BD$13:BD17)*CN17/1000</f>
        <v>0</v>
      </c>
      <c r="DY17">
        <f>SUM(BE$13:BE17)*CO17/1000</f>
        <v>0</v>
      </c>
      <c r="DZ17">
        <f>SUM(BF$13:BF17)*CP17/1000</f>
        <v>0</v>
      </c>
      <c r="EA17">
        <f>SUM(BG$13:BG17)*CQ17/1000</f>
        <v>0</v>
      </c>
      <c r="EB17">
        <f>SUM(BH$13:BH17)*CR17/1000</f>
        <v>0</v>
      </c>
      <c r="EC17">
        <f>SUM(BI$13:BI17)*CS17/1000</f>
        <v>0</v>
      </c>
      <c r="ED17">
        <f>SUM(BJ$13:BJ17)*CT17/1000</f>
        <v>0</v>
      </c>
      <c r="EE17">
        <f>SUM(BK$13:BK17)*CU17/1000</f>
        <v>0</v>
      </c>
      <c r="EF17">
        <f>SUM(BL$13:BL17)*CV17/1000</f>
        <v>0</v>
      </c>
      <c r="EG17">
        <f>SUM(BM$13:BM17)*CW17/1000</f>
        <v>0</v>
      </c>
      <c r="EH17">
        <f>SUM(BN$13:BN17)*CX17/1000</f>
        <v>0</v>
      </c>
      <c r="EI17">
        <f>SUM(BO$13:BO17)*CY17/1000</f>
        <v>0</v>
      </c>
      <c r="EJ17">
        <f>SUM(BP$13:BP17)*CZ17/1000</f>
        <v>0</v>
      </c>
      <c r="EK17">
        <f>SUM(BQ$13:BQ17)*DA17/1000</f>
        <v>0</v>
      </c>
      <c r="EL17">
        <f>SUM(BR$13:BR17)*DB17/1000</f>
        <v>0</v>
      </c>
      <c r="EM17">
        <f>SUM(BS$13:BS17)*DC17/1000</f>
        <v>0</v>
      </c>
      <c r="EN17">
        <f>SUM(BT$13:BT17)*DD17/1000</f>
        <v>0</v>
      </c>
      <c r="EO17">
        <f>SUM(BU$13:BU17)*DE17/1000</f>
        <v>0</v>
      </c>
      <c r="EP17">
        <f>SUM(BV$13:BV17)*DF17/1000</f>
        <v>0</v>
      </c>
      <c r="EQ17">
        <f>SUM(BW$13:BW17)*DG17/1000</f>
        <v>0</v>
      </c>
      <c r="ER17">
        <f>SUM(BX$13:BX17)*DH17/1000</f>
        <v>0</v>
      </c>
      <c r="ES17">
        <f>SUM(BY$13:BY17)*DI17/1000</f>
        <v>0</v>
      </c>
      <c r="ET17">
        <f>SUM(BZ$13:BZ17)*DJ17/1000</f>
        <v>0</v>
      </c>
      <c r="FA17">
        <f t="shared" si="20"/>
        <v>0</v>
      </c>
      <c r="FC17">
        <f t="shared" si="21"/>
        <v>2030</v>
      </c>
      <c r="FD17" s="45"/>
      <c r="FE17" s="86">
        <f t="shared" si="25"/>
        <v>0</v>
      </c>
    </row>
    <row r="18" spans="2:161">
      <c r="B18" s="210">
        <f t="shared" si="22"/>
        <v>2031</v>
      </c>
      <c r="C18" s="8">
        <f t="shared" si="7"/>
        <v>98.415123546488289</v>
      </c>
      <c r="D18" s="211"/>
      <c r="E18" s="8">
        <f t="shared" ca="1" si="23"/>
        <v>-49.096041794543552</v>
      </c>
      <c r="F18" s="33"/>
      <c r="G18" s="8">
        <f t="shared" ca="1" si="24"/>
        <v>-10.973487206145469</v>
      </c>
      <c r="H18" s="8"/>
      <c r="I18" s="330"/>
      <c r="J18" s="330"/>
      <c r="K18" s="330"/>
      <c r="O18">
        <f t="shared" si="8"/>
        <v>2031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8.4261492269730009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0</v>
      </c>
      <c r="BE18">
        <f t="shared" si="16"/>
        <v>0</v>
      </c>
      <c r="BF18">
        <f t="shared" si="17"/>
        <v>78.126606485602366</v>
      </c>
      <c r="BG18">
        <f t="shared" si="18"/>
        <v>0</v>
      </c>
      <c r="CG18" s="145">
        <f t="shared" si="19"/>
        <v>2031</v>
      </c>
      <c r="CH18" s="70">
        <f>INDEX(Table3Compare!$B$6:$K$37,MATCH($CG18,Table3Compare!$A$6:$A$37,0),MATCH(CH$9,Table3Compare!$B$5:$K$5,0))</f>
        <v>128.74402861681637</v>
      </c>
      <c r="CI18" s="70">
        <f>INDEX(Table3Compare!$B$6:$K$37,MATCH($CG18,Table3Compare!$A$6:$A$37,0),MATCH(CI$9,Table3Compare!$B$5:$K$5,0))</f>
        <v>126.68662147082951</v>
      </c>
      <c r="CJ18" s="70">
        <f>INDEX(Table3Compare!$B$6:$K$37,MATCH($CG18,Table3Compare!$A$6:$A$37,0),MATCH(CJ$9,Table3Compare!$B$5:$K$5,0))</f>
        <v>125.75126857814824</v>
      </c>
      <c r="CK18" s="70">
        <f>INDEX(Table3Compare!$B$6:$K$37,MATCH($CG18,Table3Compare!$A$6:$A$37,0),MATCH(CK$9,Table3Compare!$B$5:$K$5,0))</f>
        <v>128.74402861681637</v>
      </c>
      <c r="CL18" s="70">
        <f>INDEX(Table3Compare!$B$6:$K$37,MATCH($CG18,Table3Compare!$A$6:$A$37,0),MATCH(CL$9,Table3Compare!$B$5:$K$5,0))</f>
        <v>126.68662147082951</v>
      </c>
      <c r="CM18" s="70">
        <f>INDEX(Table3Compare!$B$6:$K$37,MATCH($CG18,Table3Compare!$A$6:$A$37,0),MATCH(CM$9,Table3Compare!$B$5:$K$5,0))</f>
        <v>125.75126857814824</v>
      </c>
      <c r="CN18" s="70">
        <f>INDEX(Table3Compare!$B$6:$K$37,MATCH($CG18,Table3Compare!$A$6:$A$37,0),MATCH(CN$9,Table3Compare!$B$5:$K$5,0))</f>
        <v>100.77501427340231</v>
      </c>
      <c r="CO18" s="70">
        <f>INDEX(Table3Compare!$B$6:$K$37,MATCH($CG18,Table3Compare!$A$6:$A$37,0),MATCH(CO$9,Table3Compare!$B$5:$K$5,0))</f>
        <v>100.77501427340231</v>
      </c>
      <c r="CP18" s="70">
        <f>INDEX(Table3Compare!$B$6:$K$37,MATCH($CG18,Table3Compare!$A$6:$A$37,0),MATCH(CP$9,Table3Compare!$B$5:$K$5,0))</f>
        <v>100.77501427340231</v>
      </c>
      <c r="CQ18" s="70">
        <f>INDEX(Table3Compare!$B$6:$K$37,MATCH($CG18,Table3Compare!$A$6:$A$37,0),MATCH(CQ$9,Table3Compare!$B$5:$K$5,0))</f>
        <v>100.77501427340231</v>
      </c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152"/>
      <c r="DG18" s="152"/>
      <c r="DH18" s="70"/>
      <c r="DI18" s="152"/>
      <c r="DJ18" s="152"/>
      <c r="DK18" s="152"/>
      <c r="DL18" s="152"/>
      <c r="DM18" s="152"/>
      <c r="DR18">
        <f>SUM(AX$13:AX18)*CH18/1000</f>
        <v>0</v>
      </c>
      <c r="DS18">
        <f>SUM(AY$13:AY18)*CI18/1000</f>
        <v>0</v>
      </c>
      <c r="DT18">
        <f>SUM(AZ$13:AZ18)*CJ18/1000</f>
        <v>0</v>
      </c>
      <c r="DU18">
        <f>SUM(BA$13:BA18)*CK18/1000</f>
        <v>0</v>
      </c>
      <c r="DV18">
        <f>SUM(BB$13:BB18)*CL18/1000</f>
        <v>0</v>
      </c>
      <c r="DW18">
        <f>SUM(BC$13:BC18)*CM18/1000</f>
        <v>0</v>
      </c>
      <c r="DX18">
        <f>SUM(BD$13:BD18)*CN18/1000</f>
        <v>0</v>
      </c>
      <c r="DY18">
        <f>SUM(BE$13:BE18)*CO18/1000</f>
        <v>0</v>
      </c>
      <c r="DZ18">
        <f>SUM(BF$13:BF18)*CP18/1000</f>
        <v>7.8732098837190634</v>
      </c>
      <c r="EA18">
        <f>SUM(BG$13:BG18)*CQ18/1000</f>
        <v>0</v>
      </c>
      <c r="EB18">
        <f>SUM(BH$13:BH18)*CR18/1000</f>
        <v>0</v>
      </c>
      <c r="EC18">
        <f>SUM(BI$13:BI18)*CS18/1000</f>
        <v>0</v>
      </c>
      <c r="ED18">
        <f>SUM(BJ$13:BJ18)*CT18/1000</f>
        <v>0</v>
      </c>
      <c r="EE18">
        <f>SUM(BK$13:BK18)*CU18/1000</f>
        <v>0</v>
      </c>
      <c r="EF18">
        <f>SUM(BL$13:BL18)*CV18/1000</f>
        <v>0</v>
      </c>
      <c r="EG18">
        <f>SUM(BM$13:BM18)*CW18/1000</f>
        <v>0</v>
      </c>
      <c r="EH18">
        <f>SUM(BN$13:BN18)*CX18/1000</f>
        <v>0</v>
      </c>
      <c r="EI18">
        <f>SUM(BO$13:BO18)*CY18/1000</f>
        <v>0</v>
      </c>
      <c r="EJ18">
        <f>SUM(BP$13:BP18)*CZ18/1000</f>
        <v>0</v>
      </c>
      <c r="EK18">
        <f>SUM(BQ$13:BQ18)*DA18/1000</f>
        <v>0</v>
      </c>
      <c r="EL18">
        <f>SUM(BR$13:BR18)*DB18/1000</f>
        <v>0</v>
      </c>
      <c r="EM18">
        <f>SUM(BS$13:BS18)*DC18/1000</f>
        <v>0</v>
      </c>
      <c r="EN18">
        <f>SUM(BT$13:BT18)*DD18/1000</f>
        <v>0</v>
      </c>
      <c r="EO18">
        <f>SUM(BU$13:BU18)*DE18/1000</f>
        <v>0</v>
      </c>
      <c r="EP18">
        <f>SUM(BV$13:BV18)*DF18/1000</f>
        <v>0</v>
      </c>
      <c r="EQ18">
        <f>SUM(BW$13:BW18)*DG18/1000</f>
        <v>0</v>
      </c>
      <c r="ER18">
        <f>SUM(BX$13:BX18)*DH18/1000</f>
        <v>0</v>
      </c>
      <c r="ES18">
        <f>SUM(BY$13:BY18)*DI18/1000</f>
        <v>0</v>
      </c>
      <c r="ET18">
        <f>SUM(BZ$13:BZ18)*DJ18/1000</f>
        <v>0</v>
      </c>
      <c r="FA18">
        <f t="shared" si="20"/>
        <v>7.8732098837190634</v>
      </c>
      <c r="FC18">
        <f t="shared" si="21"/>
        <v>2031</v>
      </c>
      <c r="FD18" s="45"/>
      <c r="FE18" s="86">
        <f t="shared" si="25"/>
        <v>0</v>
      </c>
    </row>
    <row r="19" spans="2:161">
      <c r="B19" s="210">
        <f t="shared" si="22"/>
        <v>2032</v>
      </c>
      <c r="C19" s="8">
        <f t="shared" si="7"/>
        <v>100.56057321250161</v>
      </c>
      <c r="D19" s="211"/>
      <c r="E19" s="8">
        <f t="shared" ca="1" si="23"/>
        <v>-50.089469452925925</v>
      </c>
      <c r="F19" s="33"/>
      <c r="G19" s="8">
        <f t="shared" ca="1" si="24"/>
        <v>-10.978228944394576</v>
      </c>
      <c r="H19" s="8"/>
      <c r="I19" s="330"/>
      <c r="J19" s="330"/>
      <c r="K19" s="330"/>
      <c r="O19">
        <f t="shared" si="8"/>
        <v>2032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 s="45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0</v>
      </c>
      <c r="BE19">
        <f t="shared" si="16"/>
        <v>0</v>
      </c>
      <c r="BF19">
        <f t="shared" si="17"/>
        <v>0</v>
      </c>
      <c r="BG19">
        <f t="shared" si="18"/>
        <v>0</v>
      </c>
      <c r="CG19" s="145">
        <f t="shared" si="19"/>
        <v>2032</v>
      </c>
      <c r="CH19" s="70">
        <f>INDEX(Table3Compare!$B$6:$K$37,MATCH($CG19,Table3Compare!$A$6:$A$37,0),MATCH(CH$9,Table3Compare!$B$5:$K$5,0))</f>
        <v>131.55064840494967</v>
      </c>
      <c r="CI19" s="70">
        <f>INDEX(Table3Compare!$B$6:$K$37,MATCH($CG19,Table3Compare!$A$6:$A$37,0),MATCH(CI$9,Table3Compare!$B$5:$K$5,0))</f>
        <v>129.448389783751</v>
      </c>
      <c r="CJ19" s="70">
        <f>INDEX(Table3Compare!$B$6:$K$37,MATCH($CG19,Table3Compare!$A$6:$A$37,0),MATCH(CJ$9,Table3Compare!$B$5:$K$5,0))</f>
        <v>128.49264619826874</v>
      </c>
      <c r="CK19" s="70">
        <f>INDEX(Table3Compare!$B$6:$K$37,MATCH($CG19,Table3Compare!$A$6:$A$37,0),MATCH(CK$9,Table3Compare!$B$5:$K$5,0))</f>
        <v>131.55064840494967</v>
      </c>
      <c r="CL19" s="70">
        <f>INDEX(Table3Compare!$B$6:$K$37,MATCH($CG19,Table3Compare!$A$6:$A$37,0),MATCH(CL$9,Table3Compare!$B$5:$K$5,0))</f>
        <v>129.448389783751</v>
      </c>
      <c r="CM19" s="70">
        <f>INDEX(Table3Compare!$B$6:$K$37,MATCH($CG19,Table3Compare!$A$6:$A$37,0),MATCH(CM$9,Table3Compare!$B$5:$K$5,0))</f>
        <v>128.49264619826874</v>
      </c>
      <c r="CN19" s="70">
        <f>INDEX(Table3Compare!$B$6:$K$37,MATCH($CG19,Table3Compare!$A$6:$A$37,0),MATCH(CN$9,Table3Compare!$B$5:$K$5,0))</f>
        <v>102.9719095566077</v>
      </c>
      <c r="CO19" s="70">
        <f>INDEX(Table3Compare!$B$6:$K$37,MATCH($CG19,Table3Compare!$A$6:$A$37,0),MATCH(CO$9,Table3Compare!$B$5:$K$5,0))</f>
        <v>102.9719095566077</v>
      </c>
      <c r="CP19" s="70">
        <f>INDEX(Table3Compare!$B$6:$K$37,MATCH($CG19,Table3Compare!$A$6:$A$37,0),MATCH(CP$9,Table3Compare!$B$5:$K$5,0))</f>
        <v>102.9719095566077</v>
      </c>
      <c r="CQ19" s="70">
        <f>INDEX(Table3Compare!$B$6:$K$37,MATCH($CG19,Table3Compare!$A$6:$A$37,0),MATCH(CQ$9,Table3Compare!$B$5:$K$5,0))</f>
        <v>102.9719095566077</v>
      </c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152"/>
      <c r="DG19" s="152"/>
      <c r="DH19" s="70"/>
      <c r="DI19" s="152"/>
      <c r="DJ19" s="152"/>
      <c r="DK19" s="152"/>
      <c r="DL19" s="152"/>
      <c r="DM19" s="152"/>
      <c r="DR19">
        <f>SUM(AX$13:AX19)*CH19/1000</f>
        <v>0</v>
      </c>
      <c r="DS19">
        <f>SUM(AY$13:AY19)*CI19/1000</f>
        <v>0</v>
      </c>
      <c r="DT19">
        <f>SUM(AZ$13:AZ19)*CJ19/1000</f>
        <v>0</v>
      </c>
      <c r="DU19">
        <f>SUM(BA$13:BA19)*CK19/1000</f>
        <v>0</v>
      </c>
      <c r="DV19">
        <f>SUM(BB$13:BB19)*CL19/1000</f>
        <v>0</v>
      </c>
      <c r="DW19">
        <f>SUM(BC$13:BC19)*CM19/1000</f>
        <v>0</v>
      </c>
      <c r="DX19">
        <f>SUM(BD$13:BD19)*CN19/1000</f>
        <v>0</v>
      </c>
      <c r="DY19">
        <f>SUM(BE$13:BE19)*CO19/1000</f>
        <v>0</v>
      </c>
      <c r="DZ19">
        <f>SUM(BF$13:BF19)*CP19/1000</f>
        <v>8.0448458570001282</v>
      </c>
      <c r="EA19">
        <f>SUM(BG$13:BG19)*CQ19/1000</f>
        <v>0</v>
      </c>
      <c r="EB19">
        <f>SUM(BH$13:BH19)*CR19/1000</f>
        <v>0</v>
      </c>
      <c r="EC19">
        <f>SUM(BI$13:BI19)*CS19/1000</f>
        <v>0</v>
      </c>
      <c r="ED19">
        <f>SUM(BJ$13:BJ19)*CT19/1000</f>
        <v>0</v>
      </c>
      <c r="EE19">
        <f>SUM(BK$13:BK19)*CU19/1000</f>
        <v>0</v>
      </c>
      <c r="EF19">
        <f>SUM(BL$13:BL19)*CV19/1000</f>
        <v>0</v>
      </c>
      <c r="EG19">
        <f>SUM(BM$13:BM19)*CW19/1000</f>
        <v>0</v>
      </c>
      <c r="EH19">
        <f>SUM(BN$13:BN19)*CX19/1000</f>
        <v>0</v>
      </c>
      <c r="EI19">
        <f>SUM(BO$13:BO19)*CY19/1000</f>
        <v>0</v>
      </c>
      <c r="EJ19">
        <f>SUM(BP$13:BP19)*CZ19/1000</f>
        <v>0</v>
      </c>
      <c r="EK19">
        <f>SUM(BQ$13:BQ19)*DA19/1000</f>
        <v>0</v>
      </c>
      <c r="EL19">
        <f>SUM(BR$13:BR19)*DB19/1000</f>
        <v>0</v>
      </c>
      <c r="EM19">
        <f>SUM(BS$13:BS19)*DC19/1000</f>
        <v>0</v>
      </c>
      <c r="EN19">
        <f>SUM(BT$13:BT19)*DD19/1000</f>
        <v>0</v>
      </c>
      <c r="EO19">
        <f>SUM(BU$13:BU19)*DE19/1000</f>
        <v>0</v>
      </c>
      <c r="EP19">
        <f>SUM(BV$13:BV19)*DF19/1000</f>
        <v>0</v>
      </c>
      <c r="EQ19">
        <f>SUM(BW$13:BW19)*DG19/1000</f>
        <v>0</v>
      </c>
      <c r="ER19">
        <f>SUM(BX$13:BX19)*DH19/1000</f>
        <v>0</v>
      </c>
      <c r="ES19">
        <f>SUM(BY$13:BY19)*DI19/1000</f>
        <v>0</v>
      </c>
      <c r="ET19">
        <f>SUM(BZ$13:BZ19)*DJ19/1000</f>
        <v>0</v>
      </c>
      <c r="FA19">
        <f t="shared" si="20"/>
        <v>8.0448458570001282</v>
      </c>
      <c r="FC19">
        <f t="shared" si="21"/>
        <v>2032</v>
      </c>
      <c r="FD19" s="45"/>
      <c r="FE19" s="86">
        <f t="shared" si="25"/>
        <v>0</v>
      </c>
    </row>
    <row r="20" spans="2:161">
      <c r="B20" s="210">
        <f t="shared" si="22"/>
        <v>2033</v>
      </c>
      <c r="C20" s="8">
        <f t="shared" si="7"/>
        <v>102.75279370973578</v>
      </c>
      <c r="D20" s="211"/>
      <c r="E20" s="8">
        <f t="shared" ca="1" si="23"/>
        <v>-51.161832334830095</v>
      </c>
      <c r="F20" s="33"/>
      <c r="G20" s="8">
        <f t="shared" ca="1" si="24"/>
        <v>-10.922642698402219</v>
      </c>
      <c r="H20" s="8"/>
      <c r="I20" s="330"/>
      <c r="J20" s="330"/>
      <c r="K20" s="330"/>
      <c r="O20">
        <f t="shared" si="8"/>
        <v>2033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0</v>
      </c>
      <c r="BE20">
        <f t="shared" si="16"/>
        <v>0</v>
      </c>
      <c r="BF20">
        <f t="shared" si="17"/>
        <v>0</v>
      </c>
      <c r="BG20">
        <f t="shared" si="18"/>
        <v>0</v>
      </c>
      <c r="BN20" s="45"/>
      <c r="CG20" s="145">
        <f t="shared" si="19"/>
        <v>2033</v>
      </c>
      <c r="CH20" s="70">
        <f>INDEX(Table3Compare!$B$6:$K$37,MATCH($CG20,Table3Compare!$A$6:$A$37,0),MATCH(CH$9,Table3Compare!$B$5:$K$5,0))</f>
        <v>134.41845254174956</v>
      </c>
      <c r="CI20" s="70">
        <f>INDEX(Table3Compare!$B$6:$K$37,MATCH($CG20,Table3Compare!$A$6:$A$37,0),MATCH(CI$9,Table3Compare!$B$5:$K$5,0))</f>
        <v>132.27036468258365</v>
      </c>
      <c r="CJ20" s="70">
        <f>INDEX(Table3Compare!$B$6:$K$37,MATCH($CG20,Table3Compare!$A$6:$A$37,0),MATCH(CJ$9,Table3Compare!$B$5:$K$5,0))</f>
        <v>131.29378588692646</v>
      </c>
      <c r="CK20" s="70">
        <f>INDEX(Table3Compare!$B$6:$K$37,MATCH($CG20,Table3Compare!$A$6:$A$37,0),MATCH(CK$9,Table3Compare!$B$5:$K$5,0))</f>
        <v>134.41845254174956</v>
      </c>
      <c r="CL20" s="70">
        <f>INDEX(Table3Compare!$B$6:$K$37,MATCH($CG20,Table3Compare!$A$6:$A$37,0),MATCH(CL$9,Table3Compare!$B$5:$K$5,0))</f>
        <v>132.27036468258365</v>
      </c>
      <c r="CM20" s="70">
        <f>INDEX(Table3Compare!$B$6:$K$37,MATCH($CG20,Table3Compare!$A$6:$A$37,0),MATCH(CM$9,Table3Compare!$B$5:$K$5,0))</f>
        <v>131.29378588692646</v>
      </c>
      <c r="CN20" s="70">
        <f>INDEX(Table3Compare!$B$6:$K$37,MATCH($CG20,Table3Compare!$A$6:$A$37,0),MATCH(CN$9,Table3Compare!$B$5:$K$5,0))</f>
        <v>105.21669718617223</v>
      </c>
      <c r="CO20" s="70">
        <f>INDEX(Table3Compare!$B$6:$K$37,MATCH($CG20,Table3Compare!$A$6:$A$37,0),MATCH(CO$9,Table3Compare!$B$5:$K$5,0))</f>
        <v>105.21669718617223</v>
      </c>
      <c r="CP20" s="70">
        <f>INDEX(Table3Compare!$B$6:$K$37,MATCH($CG20,Table3Compare!$A$6:$A$37,0),MATCH(CP$9,Table3Compare!$B$5:$K$5,0))</f>
        <v>105.21669718617223</v>
      </c>
      <c r="CQ20" s="70">
        <f>INDEX(Table3Compare!$B$6:$K$37,MATCH($CG20,Table3Compare!$A$6:$A$37,0),MATCH(CQ$9,Table3Compare!$B$5:$K$5,0))</f>
        <v>105.21669718617223</v>
      </c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152"/>
      <c r="DG20" s="152"/>
      <c r="DH20" s="70"/>
      <c r="DI20" s="152"/>
      <c r="DJ20" s="152"/>
      <c r="DK20" s="152"/>
      <c r="DL20" s="152"/>
      <c r="DM20" s="152"/>
      <c r="DR20">
        <f>SUM(AX$13:AX20)*CH20/1000</f>
        <v>0</v>
      </c>
      <c r="DS20">
        <f>SUM(AY$13:AY20)*CI20/1000</f>
        <v>0</v>
      </c>
      <c r="DT20">
        <f>SUM(AZ$13:AZ20)*CJ20/1000</f>
        <v>0</v>
      </c>
      <c r="DU20">
        <f>SUM(BA$13:BA20)*CK20/1000</f>
        <v>0</v>
      </c>
      <c r="DV20">
        <f>SUM(BB$13:BB20)*CL20/1000</f>
        <v>0</v>
      </c>
      <c r="DW20">
        <f>SUM(BC$13:BC20)*CM20/1000</f>
        <v>0</v>
      </c>
      <c r="DX20">
        <f>SUM(BD$13:BD20)*CN20/1000</f>
        <v>0</v>
      </c>
      <c r="DY20">
        <f>SUM(BE$13:BE20)*CO20/1000</f>
        <v>0</v>
      </c>
      <c r="DZ20">
        <f>SUM(BF$13:BF20)*CP20/1000</f>
        <v>8.2202234967788623</v>
      </c>
      <c r="EA20">
        <f>SUM(BG$13:BG20)*CQ20/1000</f>
        <v>0</v>
      </c>
      <c r="EB20">
        <f>SUM(BH$13:BH20)*CR20/1000</f>
        <v>0</v>
      </c>
      <c r="EC20">
        <f>SUM(BI$13:BI20)*CS20/1000</f>
        <v>0</v>
      </c>
      <c r="ED20">
        <f>SUM(BJ$13:BJ20)*CT20/1000</f>
        <v>0</v>
      </c>
      <c r="EE20">
        <f>SUM(BK$13:BK20)*CU20/1000</f>
        <v>0</v>
      </c>
      <c r="EF20">
        <f>SUM(BL$13:BL20)*CV20/1000</f>
        <v>0</v>
      </c>
      <c r="EG20">
        <f>SUM(BM$13:BM20)*CW20/1000</f>
        <v>0</v>
      </c>
      <c r="EH20">
        <f>SUM(BN$13:BN20)*CX20/1000</f>
        <v>0</v>
      </c>
      <c r="EI20">
        <f>SUM(BO$13:BO20)*CY20/1000</f>
        <v>0</v>
      </c>
      <c r="EJ20">
        <f>SUM(BP$13:BP20)*CZ20/1000</f>
        <v>0</v>
      </c>
      <c r="EK20">
        <f>SUM(BQ$13:BQ20)*DA20/1000</f>
        <v>0</v>
      </c>
      <c r="EL20">
        <f>SUM(BR$13:BR20)*DB20/1000</f>
        <v>0</v>
      </c>
      <c r="EM20">
        <f>SUM(BS$13:BS20)*DC20/1000</f>
        <v>0</v>
      </c>
      <c r="EN20">
        <f>SUM(BT$13:BT20)*DD20/1000</f>
        <v>0</v>
      </c>
      <c r="EO20">
        <f>SUM(BU$13:BU20)*DE20/1000</f>
        <v>0</v>
      </c>
      <c r="EP20">
        <f>SUM(BV$13:BV20)*DF20/1000</f>
        <v>0</v>
      </c>
      <c r="EQ20">
        <f>SUM(BW$13:BW20)*DG20/1000</f>
        <v>0</v>
      </c>
      <c r="ER20">
        <f>SUM(BX$13:BX20)*DH20/1000</f>
        <v>0</v>
      </c>
      <c r="ES20">
        <f>SUM(BY$13:BY20)*DI20/1000</f>
        <v>0</v>
      </c>
      <c r="ET20">
        <f>SUM(BZ$13:BZ20)*DJ20/1000</f>
        <v>0</v>
      </c>
      <c r="FA20">
        <f t="shared" si="20"/>
        <v>8.2202234967788623</v>
      </c>
      <c r="FC20">
        <f t="shared" si="21"/>
        <v>2033</v>
      </c>
      <c r="FD20" s="313"/>
      <c r="FE20" s="86">
        <f t="shared" si="25"/>
        <v>0</v>
      </c>
    </row>
    <row r="21" spans="2:161">
      <c r="B21" s="210">
        <f t="shared" si="22"/>
        <v>2034</v>
      </c>
      <c r="C21" s="8">
        <f t="shared" si="7"/>
        <v>104.9928046892109</v>
      </c>
      <c r="D21" s="211"/>
      <c r="E21" s="8">
        <f t="shared" ca="1" si="23"/>
        <v>-51.893734674167426</v>
      </c>
      <c r="F21" s="33"/>
      <c r="G21" s="8">
        <f t="shared" ca="1" si="24"/>
        <v>-10.620309679155115</v>
      </c>
      <c r="H21" s="8"/>
      <c r="I21" s="330"/>
      <c r="J21" s="330"/>
      <c r="K21" s="330"/>
      <c r="O21">
        <f t="shared" si="8"/>
        <v>2034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0</v>
      </c>
      <c r="BE21">
        <f t="shared" si="16"/>
        <v>0</v>
      </c>
      <c r="BF21">
        <f t="shared" si="17"/>
        <v>0</v>
      </c>
      <c r="BG21">
        <f t="shared" si="18"/>
        <v>0</v>
      </c>
      <c r="CG21" s="145">
        <f t="shared" si="19"/>
        <v>2034</v>
      </c>
      <c r="CH21" s="70">
        <f>INDEX(Table3Compare!$B$6:$K$37,MATCH($CG21,Table3Compare!$A$6:$A$37,0),MATCH(CH$9,Table3Compare!$B$5:$K$5,0))</f>
        <v>137.34877490736955</v>
      </c>
      <c r="CI21" s="70">
        <f>INDEX(Table3Compare!$B$6:$K$37,MATCH($CG21,Table3Compare!$A$6:$A$37,0),MATCH(CI$9,Table3Compare!$B$5:$K$5,0))</f>
        <v>135.15385873127238</v>
      </c>
      <c r="CJ21" s="70">
        <f>INDEX(Table3Compare!$B$6:$K$37,MATCH($CG21,Table3Compare!$A$6:$A$37,0),MATCH(CJ$9,Table3Compare!$B$5:$K$5,0))</f>
        <v>134.15599051714182</v>
      </c>
      <c r="CK21" s="70">
        <f>INDEX(Table3Compare!$B$6:$K$37,MATCH($CG21,Table3Compare!$A$6:$A$37,0),MATCH(CK$9,Table3Compare!$B$5:$K$5,0))</f>
        <v>137.34877490736955</v>
      </c>
      <c r="CL21" s="70">
        <f>INDEX(Table3Compare!$B$6:$K$37,MATCH($CG21,Table3Compare!$A$6:$A$37,0),MATCH(CL$9,Table3Compare!$B$5:$K$5,0))</f>
        <v>135.15385873127238</v>
      </c>
      <c r="CM21" s="70">
        <f>INDEX(Table3Compare!$B$6:$K$37,MATCH($CG21,Table3Compare!$A$6:$A$37,0),MATCH(CM$9,Table3Compare!$B$5:$K$5,0))</f>
        <v>134.15599051714182</v>
      </c>
      <c r="CN21" s="70">
        <f>INDEX(Table3Compare!$B$6:$K$37,MATCH($CG21,Table3Compare!$A$6:$A$37,0),MATCH(CN$9,Table3Compare!$B$5:$K$5,0))</f>
        <v>107.51042126327052</v>
      </c>
      <c r="CO21" s="70">
        <f>INDEX(Table3Compare!$B$6:$K$37,MATCH($CG21,Table3Compare!$A$6:$A$37,0),MATCH(CO$9,Table3Compare!$B$5:$K$5,0))</f>
        <v>107.51042126327052</v>
      </c>
      <c r="CP21" s="70">
        <f>INDEX(Table3Compare!$B$6:$K$37,MATCH($CG21,Table3Compare!$A$6:$A$37,0),MATCH(CP$9,Table3Compare!$B$5:$K$5,0))</f>
        <v>107.51042126327052</v>
      </c>
      <c r="CQ21" s="70">
        <f>INDEX(Table3Compare!$B$6:$K$37,MATCH($CG21,Table3Compare!$A$6:$A$37,0),MATCH(CQ$9,Table3Compare!$B$5:$K$5,0))</f>
        <v>107.51042126327052</v>
      </c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152"/>
      <c r="DG21" s="152"/>
      <c r="DH21" s="70"/>
      <c r="DI21" s="152"/>
      <c r="DJ21" s="152"/>
      <c r="DK21" s="152"/>
      <c r="DL21" s="152"/>
      <c r="DM21" s="152"/>
      <c r="DR21">
        <f>SUM(AX$13:AX21)*CH21/1000</f>
        <v>0</v>
      </c>
      <c r="DS21">
        <f>SUM(AY$13:AY21)*CI21/1000</f>
        <v>0</v>
      </c>
      <c r="DT21">
        <f>SUM(AZ$13:AZ21)*CJ21/1000</f>
        <v>0</v>
      </c>
      <c r="DU21">
        <f>SUM(BA$13:BA21)*CK21/1000</f>
        <v>0</v>
      </c>
      <c r="DV21">
        <f>SUM(BB$13:BB21)*CL21/1000</f>
        <v>0</v>
      </c>
      <c r="DW21">
        <f>SUM(BC$13:BC21)*CM21/1000</f>
        <v>0</v>
      </c>
      <c r="DX21">
        <f>SUM(BD$13:BD21)*CN21/1000</f>
        <v>0</v>
      </c>
      <c r="DY21">
        <f>SUM(BE$13:BE21)*CO21/1000</f>
        <v>0</v>
      </c>
      <c r="DZ21">
        <f>SUM(BF$13:BF21)*CP21/1000</f>
        <v>8.3994243751368725</v>
      </c>
      <c r="EA21">
        <f>SUM(BG$13:BG21)*CQ21/1000</f>
        <v>0</v>
      </c>
      <c r="EB21">
        <f>SUM(BH$13:BH21)*CR21/1000</f>
        <v>0</v>
      </c>
      <c r="EC21">
        <f>SUM(BI$13:BI21)*CS21/1000</f>
        <v>0</v>
      </c>
      <c r="ED21">
        <f>SUM(BJ$13:BJ21)*CT21/1000</f>
        <v>0</v>
      </c>
      <c r="EE21">
        <f>SUM(BK$13:BK21)*CU21/1000</f>
        <v>0</v>
      </c>
      <c r="EF21">
        <f>SUM(BL$13:BL21)*CV21/1000</f>
        <v>0</v>
      </c>
      <c r="EG21">
        <f>SUM(BM$13:BM21)*CW21/1000</f>
        <v>0</v>
      </c>
      <c r="EH21">
        <f>SUM(BN$13:BN21)*CX21/1000</f>
        <v>0</v>
      </c>
      <c r="EI21">
        <f>SUM(BO$13:BO21)*CY21/1000</f>
        <v>0</v>
      </c>
      <c r="EJ21">
        <f>SUM(BP$13:BP21)*CZ21/1000</f>
        <v>0</v>
      </c>
      <c r="EK21">
        <f>SUM(BQ$13:BQ21)*DA21/1000</f>
        <v>0</v>
      </c>
      <c r="EL21">
        <f>SUM(BR$13:BR21)*DB21/1000</f>
        <v>0</v>
      </c>
      <c r="EM21">
        <f>SUM(BS$13:BS21)*DC21/1000</f>
        <v>0</v>
      </c>
      <c r="EN21">
        <f>SUM(BT$13:BT21)*DD21/1000</f>
        <v>0</v>
      </c>
      <c r="EO21">
        <f>SUM(BU$13:BU21)*DE21/1000</f>
        <v>0</v>
      </c>
      <c r="EP21">
        <f>SUM(BV$13:BV21)*DF21/1000</f>
        <v>0</v>
      </c>
      <c r="EQ21">
        <f>SUM(BW$13:BW21)*DG21/1000</f>
        <v>0</v>
      </c>
      <c r="ER21">
        <f>SUM(BX$13:BX21)*DH21/1000</f>
        <v>0</v>
      </c>
      <c r="ES21">
        <f>SUM(BY$13:BY21)*DI21/1000</f>
        <v>0</v>
      </c>
      <c r="ET21">
        <f>SUM(BZ$13:BZ21)*DJ21/1000</f>
        <v>0</v>
      </c>
      <c r="FA21">
        <f t="shared" si="20"/>
        <v>8.3994243751368725</v>
      </c>
      <c r="FC21">
        <f t="shared" si="21"/>
        <v>2034</v>
      </c>
      <c r="FD21" s="69"/>
      <c r="FE21" s="86">
        <f t="shared" si="25"/>
        <v>0</v>
      </c>
    </row>
    <row r="22" spans="2:161">
      <c r="B22" s="210">
        <f t="shared" si="22"/>
        <v>2035</v>
      </c>
      <c r="C22" s="8">
        <f t="shared" si="7"/>
        <v>107.28164780454176</v>
      </c>
      <c r="D22" s="211"/>
      <c r="E22" s="8">
        <f t="shared" ca="1" si="23"/>
        <v>-54.303785617878113</v>
      </c>
      <c r="F22" s="33"/>
      <c r="G22" s="8">
        <f t="shared" ca="1" si="24"/>
        <v>-11.867032085766304</v>
      </c>
      <c r="H22" s="8"/>
      <c r="I22" s="330"/>
      <c r="J22" s="330"/>
      <c r="K22" s="330"/>
      <c r="O22">
        <f t="shared" si="8"/>
        <v>2035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0</v>
      </c>
      <c r="BE22">
        <f t="shared" si="16"/>
        <v>0</v>
      </c>
      <c r="BF22">
        <f t="shared" si="17"/>
        <v>0</v>
      </c>
      <c r="BG22">
        <f t="shared" si="18"/>
        <v>0</v>
      </c>
      <c r="CG22" s="145">
        <f t="shared" si="19"/>
        <v>2035</v>
      </c>
      <c r="CH22" s="70">
        <f>INDEX(Table3Compare!$B$6:$K$37,MATCH($CG22,Table3Compare!$A$6:$A$37,0),MATCH(CH$9,Table3Compare!$B$5:$K$5,0))</f>
        <v>140.34297816516823</v>
      </c>
      <c r="CI22" s="70">
        <f>INDEX(Table3Compare!$B$6:$K$37,MATCH($CG22,Table3Compare!$A$6:$A$37,0),MATCH(CI$9,Table3Compare!$B$5:$K$5,0))</f>
        <v>138.10021281699443</v>
      </c>
      <c r="CJ22" s="70">
        <f>INDEX(Table3Compare!$B$6:$K$37,MATCH($CG22,Table3Compare!$A$6:$A$37,0),MATCH(CJ$9,Table3Compare!$B$5:$K$5,0))</f>
        <v>137.08059107605141</v>
      </c>
      <c r="CK22" s="70">
        <f>INDEX(Table3Compare!$B$6:$K$37,MATCH($CG22,Table3Compare!$A$6:$A$37,0),MATCH(CK$9,Table3Compare!$B$5:$K$5,0))</f>
        <v>140.34297816516823</v>
      </c>
      <c r="CL22" s="70">
        <f>INDEX(Table3Compare!$B$6:$K$37,MATCH($CG22,Table3Compare!$A$6:$A$37,0),MATCH(CL$9,Table3Compare!$B$5:$K$5,0))</f>
        <v>138.10021281699443</v>
      </c>
      <c r="CM22" s="70">
        <f>INDEX(Table3Compare!$B$6:$K$37,MATCH($CG22,Table3Compare!$A$6:$A$37,0),MATCH(CM$9,Table3Compare!$B$5:$K$5,0))</f>
        <v>137.08059107605141</v>
      </c>
      <c r="CN22" s="70">
        <f>INDEX(Table3Compare!$B$6:$K$37,MATCH($CG22,Table3Compare!$A$6:$A$37,0),MATCH(CN$9,Table3Compare!$B$5:$K$5,0))</f>
        <v>109.85414841927098</v>
      </c>
      <c r="CO22" s="70">
        <f>INDEX(Table3Compare!$B$6:$K$37,MATCH($CG22,Table3Compare!$A$6:$A$37,0),MATCH(CO$9,Table3Compare!$B$5:$K$5,0))</f>
        <v>109.85414841927098</v>
      </c>
      <c r="CP22" s="70">
        <f>INDEX(Table3Compare!$B$6:$K$37,MATCH($CG22,Table3Compare!$A$6:$A$37,0),MATCH(CP$9,Table3Compare!$B$5:$K$5,0))</f>
        <v>109.85414841927098</v>
      </c>
      <c r="CQ22" s="70">
        <f>INDEX(Table3Compare!$B$6:$K$37,MATCH($CG22,Table3Compare!$A$6:$A$37,0),MATCH(CQ$9,Table3Compare!$B$5:$K$5,0))</f>
        <v>109.85414841927098</v>
      </c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152"/>
      <c r="DG22" s="152"/>
      <c r="DH22" s="70"/>
      <c r="DI22" s="152"/>
      <c r="DJ22" s="152"/>
      <c r="DK22" s="152"/>
      <c r="DL22" s="152"/>
      <c r="DM22" s="152"/>
      <c r="DR22">
        <f>SUM(AX$13:AX22)*CH22/1000</f>
        <v>0</v>
      </c>
      <c r="DS22">
        <f>SUM(AY$13:AY22)*CI22/1000</f>
        <v>0</v>
      </c>
      <c r="DT22">
        <f>SUM(AZ$13:AZ22)*CJ22/1000</f>
        <v>0</v>
      </c>
      <c r="DU22">
        <f>SUM(BA$13:BA22)*CK22/1000</f>
        <v>0</v>
      </c>
      <c r="DV22">
        <f>SUM(BB$13:BB22)*CL22/1000</f>
        <v>0</v>
      </c>
      <c r="DW22">
        <f>SUM(BC$13:BC22)*CM22/1000</f>
        <v>0</v>
      </c>
      <c r="DX22">
        <f>SUM(BD$13:BD22)*CN22/1000</f>
        <v>0</v>
      </c>
      <c r="DY22">
        <f>SUM(BE$13:BE22)*CO22/1000</f>
        <v>0</v>
      </c>
      <c r="DZ22">
        <f>SUM(BF$13:BF22)*CP22/1000</f>
        <v>8.5825318243633415</v>
      </c>
      <c r="EA22">
        <f>SUM(BG$13:BG22)*CQ22/1000</f>
        <v>0</v>
      </c>
      <c r="EB22">
        <f>SUM(BH$13:BH22)*CR22/1000</f>
        <v>0</v>
      </c>
      <c r="EC22">
        <f>SUM(BI$13:BI22)*CS22/1000</f>
        <v>0</v>
      </c>
      <c r="ED22">
        <f>SUM(BJ$13:BJ22)*CT22/1000</f>
        <v>0</v>
      </c>
      <c r="EE22">
        <f>SUM(BK$13:BK22)*CU22/1000</f>
        <v>0</v>
      </c>
      <c r="EF22">
        <f>SUM(BL$13:BL22)*CV22/1000</f>
        <v>0</v>
      </c>
      <c r="EG22">
        <f>SUM(BM$13:BM22)*CW22/1000</f>
        <v>0</v>
      </c>
      <c r="EH22">
        <f>SUM(BN$13:BN22)*CX22/1000</f>
        <v>0</v>
      </c>
      <c r="EI22">
        <f>SUM(BO$13:BO22)*CY22/1000</f>
        <v>0</v>
      </c>
      <c r="EJ22">
        <f>SUM(BP$13:BP22)*CZ22/1000</f>
        <v>0</v>
      </c>
      <c r="EK22">
        <f>SUM(BQ$13:BQ22)*DA22/1000</f>
        <v>0</v>
      </c>
      <c r="EL22">
        <f>SUM(BR$13:BR22)*DB22/1000</f>
        <v>0</v>
      </c>
      <c r="EM22">
        <f>SUM(BS$13:BS22)*DC22/1000</f>
        <v>0</v>
      </c>
      <c r="EN22">
        <f>SUM(BT$13:BT22)*DD22/1000</f>
        <v>0</v>
      </c>
      <c r="EO22">
        <f>SUM(BU$13:BU22)*DE22/1000</f>
        <v>0</v>
      </c>
      <c r="EP22">
        <f>SUM(BV$13:BV22)*DF22/1000</f>
        <v>0</v>
      </c>
      <c r="EQ22">
        <f>SUM(BW$13:BW22)*DG22/1000</f>
        <v>0</v>
      </c>
      <c r="ER22">
        <f>SUM(BX$13:BX22)*DH22/1000</f>
        <v>0</v>
      </c>
      <c r="ES22">
        <f>SUM(BY$13:BY22)*DI22/1000</f>
        <v>0</v>
      </c>
      <c r="ET22">
        <f>SUM(BZ$13:BZ22)*DJ22/1000</f>
        <v>0</v>
      </c>
      <c r="FA22">
        <f t="shared" si="20"/>
        <v>8.5825318243633415</v>
      </c>
      <c r="FC22">
        <f t="shared" si="21"/>
        <v>2035</v>
      </c>
      <c r="FD22" s="69"/>
      <c r="FE22" s="86">
        <f t="shared" si="25"/>
        <v>0</v>
      </c>
    </row>
    <row r="23" spans="2:161">
      <c r="B23" s="210">
        <f t="shared" si="22"/>
        <v>2036</v>
      </c>
      <c r="C23" s="8">
        <f t="shared" si="7"/>
        <v>109.62038772744241</v>
      </c>
      <c r="D23" s="211"/>
      <c r="E23" s="8">
        <f t="shared" ca="1" si="23"/>
        <v>-56.158149162072206</v>
      </c>
      <c r="F23" s="33"/>
      <c r="G23" s="8">
        <f t="shared" ca="1" si="24"/>
        <v>-12.610181515773013</v>
      </c>
      <c r="H23" s="8"/>
      <c r="I23" s="330"/>
      <c r="J23" s="330"/>
      <c r="K23" s="330"/>
      <c r="O23">
        <f t="shared" si="8"/>
        <v>2036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0</v>
      </c>
      <c r="BE23">
        <f t="shared" si="16"/>
        <v>0</v>
      </c>
      <c r="BF23">
        <f t="shared" si="17"/>
        <v>0</v>
      </c>
      <c r="BG23">
        <f t="shared" si="18"/>
        <v>0</v>
      </c>
      <c r="CG23" s="145">
        <f t="shared" si="19"/>
        <v>2036</v>
      </c>
      <c r="CH23" s="70">
        <f>INDEX(Table3Compare!$B$6:$K$37,MATCH($CG23,Table3Compare!$A$6:$A$37,0),MATCH(CH$9,Table3Compare!$B$5:$K$5,0))</f>
        <v>143.40245509016526</v>
      </c>
      <c r="CI23" s="70">
        <f>INDEX(Table3Compare!$B$6:$K$37,MATCH($CG23,Table3Compare!$A$6:$A$37,0),MATCH(CI$9,Table3Compare!$B$5:$K$5,0))</f>
        <v>141.1107974573853</v>
      </c>
      <c r="CJ23" s="70">
        <f>INDEX(Table3Compare!$B$6:$K$37,MATCH($CG23,Table3Compare!$A$6:$A$37,0),MATCH(CJ$9,Table3Compare!$B$5:$K$5,0))</f>
        <v>140.0689479624825</v>
      </c>
      <c r="CK23" s="70">
        <f>INDEX(Table3Compare!$B$6:$K$37,MATCH($CG23,Table3Compare!$A$6:$A$37,0),MATCH(CK$9,Table3Compare!$B$5:$K$5,0))</f>
        <v>143.40245509016526</v>
      </c>
      <c r="CL23" s="70">
        <f>INDEX(Table3Compare!$B$6:$K$37,MATCH($CG23,Table3Compare!$A$6:$A$37,0),MATCH(CL$9,Table3Compare!$B$5:$K$5,0))</f>
        <v>141.1107974573853</v>
      </c>
      <c r="CM23" s="70">
        <f>INDEX(Table3Compare!$B$6:$K$37,MATCH($CG23,Table3Compare!$A$6:$A$37,0),MATCH(CM$9,Table3Compare!$B$5:$K$5,0))</f>
        <v>140.0689479624825</v>
      </c>
      <c r="CN23" s="70">
        <f>INDEX(Table3Compare!$B$6:$K$37,MATCH($CG23,Table3Compare!$A$6:$A$37,0),MATCH(CN$9,Table3Compare!$B$5:$K$5,0))</f>
        <v>112.24896885559099</v>
      </c>
      <c r="CO23" s="70">
        <f>INDEX(Table3Compare!$B$6:$K$37,MATCH($CG23,Table3Compare!$A$6:$A$37,0),MATCH(CO$9,Table3Compare!$B$5:$K$5,0))</f>
        <v>112.24896885559099</v>
      </c>
      <c r="CP23" s="70">
        <f>INDEX(Table3Compare!$B$6:$K$37,MATCH($CG23,Table3Compare!$A$6:$A$37,0),MATCH(CP$9,Table3Compare!$B$5:$K$5,0))</f>
        <v>112.24896885559099</v>
      </c>
      <c r="CQ23" s="70">
        <f>INDEX(Table3Compare!$B$6:$K$37,MATCH($CG23,Table3Compare!$A$6:$A$37,0),MATCH(CQ$9,Table3Compare!$B$5:$K$5,0))</f>
        <v>112.24896885559099</v>
      </c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152"/>
      <c r="DG23" s="152"/>
      <c r="DH23" s="70"/>
      <c r="DI23" s="152"/>
      <c r="DJ23" s="152"/>
      <c r="DK23" s="152"/>
      <c r="DL23" s="152"/>
      <c r="DM23" s="152"/>
      <c r="DR23">
        <f>SUM(AX$13:AX23)*CH23/1000</f>
        <v>0</v>
      </c>
      <c r="DS23">
        <f>SUM(AY$13:AY23)*CI23/1000</f>
        <v>0</v>
      </c>
      <c r="DT23">
        <f>SUM(AZ$13:AZ23)*CJ23/1000</f>
        <v>0</v>
      </c>
      <c r="DU23">
        <f>SUM(BA$13:BA23)*CK23/1000</f>
        <v>0</v>
      </c>
      <c r="DV23">
        <f>SUM(BB$13:BB23)*CL23/1000</f>
        <v>0</v>
      </c>
      <c r="DW23">
        <f>SUM(BC$13:BC23)*CM23/1000</f>
        <v>0</v>
      </c>
      <c r="DX23">
        <f>SUM(BD$13:BD23)*CN23/1000</f>
        <v>0</v>
      </c>
      <c r="DY23">
        <f>SUM(BE$13:BE23)*CO23/1000</f>
        <v>0</v>
      </c>
      <c r="DZ23">
        <f>SUM(BF$13:BF23)*CP23/1000</f>
        <v>8.7696310181953923</v>
      </c>
      <c r="EA23">
        <f>SUM(BG$13:BG23)*CQ23/1000</f>
        <v>0</v>
      </c>
      <c r="EB23">
        <f>SUM(BH$13:BH23)*CR23/1000</f>
        <v>0</v>
      </c>
      <c r="EC23">
        <f>SUM(BI$13:BI23)*CS23/1000</f>
        <v>0</v>
      </c>
      <c r="ED23">
        <f>SUM(BJ$13:BJ23)*CT23/1000</f>
        <v>0</v>
      </c>
      <c r="EE23">
        <f>SUM(BK$13:BK23)*CU23/1000</f>
        <v>0</v>
      </c>
      <c r="EF23">
        <f>SUM(BL$13:BL23)*CV23/1000</f>
        <v>0</v>
      </c>
      <c r="EG23">
        <f>SUM(BM$13:BM23)*CW23/1000</f>
        <v>0</v>
      </c>
      <c r="EH23">
        <f>SUM(BN$13:BN23)*CX23/1000</f>
        <v>0</v>
      </c>
      <c r="EI23">
        <f>SUM(BO$13:BO23)*CY23/1000</f>
        <v>0</v>
      </c>
      <c r="EJ23">
        <f>SUM(BP$13:BP23)*CZ23/1000</f>
        <v>0</v>
      </c>
      <c r="EK23">
        <f>SUM(BQ$13:BQ23)*DA23/1000</f>
        <v>0</v>
      </c>
      <c r="EL23">
        <f>SUM(BR$13:BR23)*DB23/1000</f>
        <v>0</v>
      </c>
      <c r="EM23">
        <f>SUM(BS$13:BS23)*DC23/1000</f>
        <v>0</v>
      </c>
      <c r="EN23">
        <f>SUM(BT$13:BT23)*DD23/1000</f>
        <v>0</v>
      </c>
      <c r="EO23">
        <f>SUM(BU$13:BU23)*DE23/1000</f>
        <v>0</v>
      </c>
      <c r="EP23">
        <f>SUM(BV$13:BV23)*DF23/1000</f>
        <v>0</v>
      </c>
      <c r="EQ23">
        <f>SUM(BW$13:BW23)*DG23/1000</f>
        <v>0</v>
      </c>
      <c r="ER23">
        <f>SUM(BX$13:BX23)*DH23/1000</f>
        <v>0</v>
      </c>
      <c r="ES23">
        <f>SUM(BY$13:BY23)*DI23/1000</f>
        <v>0</v>
      </c>
      <c r="ET23">
        <f>SUM(BZ$13:BZ23)*DJ23/1000</f>
        <v>0</v>
      </c>
      <c r="FA23">
        <f t="shared" si="20"/>
        <v>8.7696310181953923</v>
      </c>
      <c r="FC23">
        <f t="shared" si="21"/>
        <v>2036</v>
      </c>
      <c r="FD23" s="69"/>
      <c r="FE23" s="86">
        <f t="shared" si="25"/>
        <v>0</v>
      </c>
    </row>
    <row r="24" spans="2:161">
      <c r="B24" s="210">
        <f t="shared" si="22"/>
        <v>2037</v>
      </c>
      <c r="C24" s="8">
        <f t="shared" si="7"/>
        <v>112.01011214772609</v>
      </c>
      <c r="D24" s="211"/>
      <c r="E24" s="8">
        <f t="shared" ca="1" si="23"/>
        <v>-58.125681597584027</v>
      </c>
      <c r="F24" s="33"/>
      <c r="G24" s="8">
        <f t="shared" ca="1" si="24"/>
        <v>-13.404297756375344</v>
      </c>
      <c r="H24" s="8"/>
      <c r="I24" s="330"/>
      <c r="J24" s="330"/>
      <c r="K24" s="330"/>
      <c r="O24">
        <f t="shared" si="8"/>
        <v>2037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0</v>
      </c>
      <c r="BE24">
        <f t="shared" si="16"/>
        <v>0</v>
      </c>
      <c r="BF24">
        <f t="shared" si="17"/>
        <v>0</v>
      </c>
      <c r="BG24">
        <f t="shared" si="18"/>
        <v>0</v>
      </c>
      <c r="CG24" s="145">
        <f t="shared" si="19"/>
        <v>2037</v>
      </c>
      <c r="CH24" s="70">
        <f>INDEX(Table3Compare!$B$6:$K$37,MATCH($CG24,Table3Compare!$A$6:$A$37,0),MATCH(CH$9,Table3Compare!$B$5:$K$5,0))</f>
        <v>146.52862856904096</v>
      </c>
      <c r="CI24" s="70">
        <f>INDEX(Table3Compare!$B$6:$K$37,MATCH($CG24,Table3Compare!$A$6:$A$37,0),MATCH(CI$9,Table3Compare!$B$5:$K$5,0))</f>
        <v>144.18701280053904</v>
      </c>
      <c r="CJ24" s="70">
        <f>INDEX(Table3Compare!$B$6:$K$37,MATCH($CG24,Table3Compare!$A$6:$A$37,0),MATCH(CJ$9,Table3Compare!$B$5:$K$5,0))</f>
        <v>143.12245098695314</v>
      </c>
      <c r="CK24" s="70">
        <f>INDEX(Table3Compare!$B$6:$K$37,MATCH($CG24,Table3Compare!$A$6:$A$37,0),MATCH(CK$9,Table3Compare!$B$5:$K$5,0))</f>
        <v>146.52862856904096</v>
      </c>
      <c r="CL24" s="70">
        <f>INDEX(Table3Compare!$B$6:$K$37,MATCH($CG24,Table3Compare!$A$6:$A$37,0),MATCH(CL$9,Table3Compare!$B$5:$K$5,0))</f>
        <v>144.18701280053904</v>
      </c>
      <c r="CM24" s="70">
        <f>INDEX(Table3Compare!$B$6:$K$37,MATCH($CG24,Table3Compare!$A$6:$A$37,0),MATCH(CM$9,Table3Compare!$B$5:$K$5,0))</f>
        <v>143.12245098695314</v>
      </c>
      <c r="CN24" s="70">
        <f>INDEX(Table3Compare!$B$6:$K$37,MATCH($CG24,Table3Compare!$A$6:$A$37,0),MATCH(CN$9,Table3Compare!$B$5:$K$5,0))</f>
        <v>114.69599634369681</v>
      </c>
      <c r="CO24" s="70">
        <f>INDEX(Table3Compare!$B$6:$K$37,MATCH($CG24,Table3Compare!$A$6:$A$37,0),MATCH(CO$9,Table3Compare!$B$5:$K$5,0))</f>
        <v>114.69599634369681</v>
      </c>
      <c r="CP24" s="70">
        <f>INDEX(Table3Compare!$B$6:$K$37,MATCH($CG24,Table3Compare!$A$6:$A$37,0),MATCH(CP$9,Table3Compare!$B$5:$K$5,0))</f>
        <v>114.69599634369681</v>
      </c>
      <c r="CQ24" s="70">
        <f>INDEX(Table3Compare!$B$6:$K$37,MATCH($CG24,Table3Compare!$A$6:$A$37,0),MATCH(CQ$9,Table3Compare!$B$5:$K$5,0))</f>
        <v>114.69599634369681</v>
      </c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152"/>
      <c r="DG24" s="152"/>
      <c r="DH24" s="70"/>
      <c r="DI24" s="152"/>
      <c r="DJ24" s="152"/>
      <c r="DK24" s="152"/>
      <c r="DL24" s="152"/>
      <c r="DM24" s="152"/>
      <c r="DR24">
        <f>SUM(AX$13:AX24)*CH24/1000</f>
        <v>0</v>
      </c>
      <c r="DS24">
        <f>SUM(AY$13:AY24)*CI24/1000</f>
        <v>0</v>
      </c>
      <c r="DT24">
        <f>SUM(AZ$13:AZ24)*CJ24/1000</f>
        <v>0</v>
      </c>
      <c r="DU24">
        <f>SUM(BA$13:BA24)*CK24/1000</f>
        <v>0</v>
      </c>
      <c r="DV24">
        <f>SUM(BB$13:BB24)*CL24/1000</f>
        <v>0</v>
      </c>
      <c r="DW24">
        <f>SUM(BC$13:BC24)*CM24/1000</f>
        <v>0</v>
      </c>
      <c r="DX24">
        <f>SUM(BD$13:BD24)*CN24/1000</f>
        <v>0</v>
      </c>
      <c r="DY24">
        <f>SUM(BE$13:BE24)*CO24/1000</f>
        <v>0</v>
      </c>
      <c r="DZ24">
        <f>SUM(BF$13:BF24)*CP24/1000</f>
        <v>8.9608089718180874</v>
      </c>
      <c r="EA24">
        <f>SUM(BG$13:BG24)*CQ24/1000</f>
        <v>0</v>
      </c>
      <c r="EB24">
        <f>SUM(BH$13:BH24)*CR24/1000</f>
        <v>0</v>
      </c>
      <c r="EC24">
        <f>SUM(BI$13:BI24)*CS24/1000</f>
        <v>0</v>
      </c>
      <c r="ED24">
        <f>SUM(BJ$13:BJ24)*CT24/1000</f>
        <v>0</v>
      </c>
      <c r="EE24">
        <f>SUM(BK$13:BK24)*CU24/1000</f>
        <v>0</v>
      </c>
      <c r="EF24">
        <f>SUM(BL$13:BL24)*CV24/1000</f>
        <v>0</v>
      </c>
      <c r="EG24">
        <f>SUM(BM$13:BM24)*CW24/1000</f>
        <v>0</v>
      </c>
      <c r="EH24">
        <f>SUM(BN$13:BN24)*CX24/1000</f>
        <v>0</v>
      </c>
      <c r="EI24">
        <f>SUM(BO$13:BO24)*CY24/1000</f>
        <v>0</v>
      </c>
      <c r="EJ24">
        <f>SUM(BP$13:BP24)*CZ24/1000</f>
        <v>0</v>
      </c>
      <c r="EK24">
        <f>SUM(BQ$13:BQ24)*DA24/1000</f>
        <v>0</v>
      </c>
      <c r="EL24">
        <f>SUM(BR$13:BR24)*DB24/1000</f>
        <v>0</v>
      </c>
      <c r="EM24">
        <f>SUM(BS$13:BS24)*DC24/1000</f>
        <v>0</v>
      </c>
      <c r="EN24">
        <f>SUM(BT$13:BT24)*DD24/1000</f>
        <v>0</v>
      </c>
      <c r="EO24">
        <f>SUM(BU$13:BU24)*DE24/1000</f>
        <v>0</v>
      </c>
      <c r="EP24">
        <f>SUM(BV$13:BV24)*DF24/1000</f>
        <v>0</v>
      </c>
      <c r="EQ24">
        <f>SUM(BW$13:BW24)*DG24/1000</f>
        <v>0</v>
      </c>
      <c r="ER24">
        <f>SUM(BX$13:BX24)*DH24/1000</f>
        <v>0</v>
      </c>
      <c r="ES24">
        <f>SUM(BY$13:BY24)*DI24/1000</f>
        <v>0</v>
      </c>
      <c r="ET24">
        <f>SUM(BZ$13:BZ24)*DJ24/1000</f>
        <v>0</v>
      </c>
      <c r="FA24">
        <f t="shared" si="20"/>
        <v>8.9608089718180874</v>
      </c>
      <c r="FC24">
        <f t="shared" si="21"/>
        <v>2037</v>
      </c>
      <c r="FD24" s="69"/>
      <c r="FE24" s="86">
        <f t="shared" si="25"/>
        <v>0</v>
      </c>
    </row>
    <row r="25" spans="2:161">
      <c r="B25" s="210">
        <f t="shared" si="22"/>
        <v>2038</v>
      </c>
      <c r="C25" s="8">
        <f t="shared" si="7"/>
        <v>114.45193261955895</v>
      </c>
      <c r="D25" s="211"/>
      <c r="E25" s="8">
        <f t="shared" ca="1" si="23"/>
        <v>-58.18251435210265</v>
      </c>
      <c r="F25" s="33"/>
      <c r="G25" s="8">
        <f t="shared" ca="1" si="24"/>
        <v>-12.217476536637587</v>
      </c>
      <c r="H25" s="8"/>
      <c r="I25" s="330"/>
      <c r="J25" s="330"/>
      <c r="K25" s="330"/>
      <c r="O25">
        <f t="shared" si="8"/>
        <v>2038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0</v>
      </c>
      <c r="BE25">
        <f t="shared" si="16"/>
        <v>0</v>
      </c>
      <c r="BF25">
        <f t="shared" si="17"/>
        <v>0</v>
      </c>
      <c r="BG25">
        <f t="shared" si="18"/>
        <v>0</v>
      </c>
      <c r="CG25" s="145">
        <f t="shared" si="19"/>
        <v>2038</v>
      </c>
      <c r="CH25" s="70">
        <f>INDEX(Table3Compare!$B$6:$K$37,MATCH($CG25,Table3Compare!$A$6:$A$37,0),MATCH(CH$9,Table3Compare!$B$5:$K$5,0))</f>
        <v>149.72295270718297</v>
      </c>
      <c r="CI25" s="70">
        <f>INDEX(Table3Compare!$B$6:$K$37,MATCH($CG25,Table3Compare!$A$6:$A$37,0),MATCH(CI$9,Table3Compare!$B$5:$K$5,0))</f>
        <v>147.330289714363</v>
      </c>
      <c r="CJ25" s="70">
        <f>INDEX(Table3Compare!$B$6:$K$37,MATCH($CG25,Table3Compare!$A$6:$A$37,0),MATCH(CJ$9,Table3Compare!$B$5:$K$5,0))</f>
        <v>146.24252045298422</v>
      </c>
      <c r="CK25" s="70">
        <f>INDEX(Table3Compare!$B$6:$K$37,MATCH($CG25,Table3Compare!$A$6:$A$37,0),MATCH(CK$9,Table3Compare!$B$5:$K$5,0))</f>
        <v>149.72295270718297</v>
      </c>
      <c r="CL25" s="70">
        <f>INDEX(Table3Compare!$B$6:$K$37,MATCH($CG25,Table3Compare!$A$6:$A$37,0),MATCH(CL$9,Table3Compare!$B$5:$K$5,0))</f>
        <v>147.330289714363</v>
      </c>
      <c r="CM25" s="70">
        <f>INDEX(Table3Compare!$B$6:$K$37,MATCH($CG25,Table3Compare!$A$6:$A$37,0),MATCH(CM$9,Table3Compare!$B$5:$K$5,0))</f>
        <v>146.24252045298422</v>
      </c>
      <c r="CN25" s="70">
        <f>INDEX(Table3Compare!$B$6:$K$37,MATCH($CG25,Table3Compare!$A$6:$A$37,0),MATCH(CN$9,Table3Compare!$B$5:$K$5,0))</f>
        <v>117.19636909164954</v>
      </c>
      <c r="CO25" s="70">
        <f>INDEX(Table3Compare!$B$6:$K$37,MATCH($CG25,Table3Compare!$A$6:$A$37,0),MATCH(CO$9,Table3Compare!$B$5:$K$5,0))</f>
        <v>117.19636909164954</v>
      </c>
      <c r="CP25" s="70">
        <f>INDEX(Table3Compare!$B$6:$K$37,MATCH($CG25,Table3Compare!$A$6:$A$37,0),MATCH(CP$9,Table3Compare!$B$5:$K$5,0))</f>
        <v>117.19636909164954</v>
      </c>
      <c r="CQ25" s="70">
        <f>INDEX(Table3Compare!$B$6:$K$37,MATCH($CG25,Table3Compare!$A$6:$A$37,0),MATCH(CQ$9,Table3Compare!$B$5:$K$5,0))</f>
        <v>117.19636909164954</v>
      </c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152"/>
      <c r="DG25" s="152"/>
      <c r="DH25" s="70"/>
      <c r="DI25" s="152"/>
      <c r="DJ25" s="152"/>
      <c r="DK25" s="152"/>
      <c r="DL25" s="152"/>
      <c r="DM25" s="152"/>
      <c r="DR25">
        <f>SUM(AX$13:AX25)*CH25/1000</f>
        <v>0</v>
      </c>
      <c r="DS25">
        <f>SUM(AY$13:AY25)*CI25/1000</f>
        <v>0</v>
      </c>
      <c r="DT25">
        <f>SUM(AZ$13:AZ25)*CJ25/1000</f>
        <v>0</v>
      </c>
      <c r="DU25">
        <f>SUM(BA$13:BA25)*CK25/1000</f>
        <v>0</v>
      </c>
      <c r="DV25">
        <f>SUM(BB$13:BB25)*CL25/1000</f>
        <v>0</v>
      </c>
      <c r="DW25">
        <f>SUM(BC$13:BC25)*CM25/1000</f>
        <v>0</v>
      </c>
      <c r="DX25">
        <f>SUM(BD$13:BD25)*CN25/1000</f>
        <v>0</v>
      </c>
      <c r="DY25">
        <f>SUM(BE$13:BE25)*CO25/1000</f>
        <v>0</v>
      </c>
      <c r="DZ25">
        <f>SUM(BF$13:BF25)*CP25/1000</f>
        <v>9.1561546095647159</v>
      </c>
      <c r="EA25">
        <f>SUM(BG$13:BG25)*CQ25/1000</f>
        <v>0</v>
      </c>
      <c r="EB25">
        <f>SUM(BH$13:BH25)*CR25/1000</f>
        <v>0</v>
      </c>
      <c r="EC25">
        <f>SUM(BI$13:BI25)*CS25/1000</f>
        <v>0</v>
      </c>
      <c r="ED25">
        <f>SUM(BJ$13:BJ25)*CT25/1000</f>
        <v>0</v>
      </c>
      <c r="EE25">
        <f>SUM(BK$13:BK25)*CU25/1000</f>
        <v>0</v>
      </c>
      <c r="EF25">
        <f>SUM(BL$13:BL25)*CV25/1000</f>
        <v>0</v>
      </c>
      <c r="EG25">
        <f>SUM(BM$13:BM25)*CW25/1000</f>
        <v>0</v>
      </c>
      <c r="EH25">
        <f>SUM(BN$13:BN25)*CX25/1000</f>
        <v>0</v>
      </c>
      <c r="EI25">
        <f>SUM(BO$13:BO25)*CY25/1000</f>
        <v>0</v>
      </c>
      <c r="EJ25">
        <f>SUM(BP$13:BP25)*CZ25/1000</f>
        <v>0</v>
      </c>
      <c r="EK25">
        <f>SUM(BQ$13:BQ25)*DA25/1000</f>
        <v>0</v>
      </c>
      <c r="EL25">
        <f>SUM(BR$13:BR25)*DB25/1000</f>
        <v>0</v>
      </c>
      <c r="EM25">
        <f>SUM(BS$13:BS25)*DC25/1000</f>
        <v>0</v>
      </c>
      <c r="EN25">
        <f>SUM(BT$13:BT25)*DD25/1000</f>
        <v>0</v>
      </c>
      <c r="EO25">
        <f>SUM(BU$13:BU25)*DE25/1000</f>
        <v>0</v>
      </c>
      <c r="EP25">
        <f>SUM(BV$13:BV25)*DF25/1000</f>
        <v>0</v>
      </c>
      <c r="EQ25">
        <f>SUM(BW$13:BW25)*DG25/1000</f>
        <v>0</v>
      </c>
      <c r="ER25">
        <f>SUM(BX$13:BX25)*DH25/1000</f>
        <v>0</v>
      </c>
      <c r="ES25">
        <f>SUM(BY$13:BY25)*DI25/1000</f>
        <v>0</v>
      </c>
      <c r="ET25">
        <f>SUM(BZ$13:BZ25)*DJ25/1000</f>
        <v>0</v>
      </c>
      <c r="FA25">
        <f t="shared" si="20"/>
        <v>9.1561546095647159</v>
      </c>
      <c r="FC25">
        <f t="shared" si="21"/>
        <v>2038</v>
      </c>
      <c r="FD25" s="69"/>
      <c r="FE25" s="86">
        <f t="shared" si="25"/>
        <v>0</v>
      </c>
    </row>
    <row r="26" spans="2:161">
      <c r="B26" s="210">
        <f t="shared" si="22"/>
        <v>2039</v>
      </c>
      <c r="C26" s="8">
        <f t="shared" si="7"/>
        <v>116.94698473071068</v>
      </c>
      <c r="D26" s="211"/>
      <c r="E26" s="8">
        <f t="shared" ca="1" si="23"/>
        <v>-59.87757965791711</v>
      </c>
      <c r="F26" s="33"/>
      <c r="G26" s="8">
        <f t="shared" ca="1" si="24"/>
        <v>-12.680487300719205</v>
      </c>
      <c r="H26" s="8"/>
      <c r="I26" s="330"/>
      <c r="J26" s="330"/>
      <c r="K26" s="330"/>
      <c r="O26">
        <f t="shared" si="8"/>
        <v>2039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0</v>
      </c>
      <c r="BE26">
        <f t="shared" si="16"/>
        <v>0</v>
      </c>
      <c r="BF26">
        <f t="shared" si="17"/>
        <v>0</v>
      </c>
      <c r="BG26">
        <f t="shared" si="18"/>
        <v>0</v>
      </c>
      <c r="CG26" s="145">
        <f t="shared" si="19"/>
        <v>2039</v>
      </c>
      <c r="CH26" s="70">
        <f>INDEX(Table3Compare!$B$6:$K$37,MATCH($CG26,Table3Compare!$A$6:$A$37,0),MATCH(CH$9,Table3Compare!$B$5:$K$5,0))</f>
        <v>152.98691305009541</v>
      </c>
      <c r="CI26" s="70">
        <f>INDEX(Table3Compare!$B$6:$K$37,MATCH($CG26,Table3Compare!$A$6:$A$37,0),MATCH(CI$9,Table3Compare!$B$5:$K$5,0))</f>
        <v>150.54209000444914</v>
      </c>
      <c r="CJ26" s="70">
        <f>INDEX(Table3Compare!$B$6:$K$37,MATCH($CG26,Table3Compare!$A$6:$A$37,0),MATCH(CJ$9,Table3Compare!$B$5:$K$5,0))</f>
        <v>149.43060737336194</v>
      </c>
      <c r="CK26" s="70">
        <f>INDEX(Table3Compare!$B$6:$K$37,MATCH($CG26,Table3Compare!$A$6:$A$37,0),MATCH(CK$9,Table3Compare!$B$5:$K$5,0))</f>
        <v>152.98691305009541</v>
      </c>
      <c r="CL26" s="70">
        <f>INDEX(Table3Compare!$B$6:$K$37,MATCH($CG26,Table3Compare!$A$6:$A$37,0),MATCH(CL$9,Table3Compare!$B$5:$K$5,0))</f>
        <v>150.54209000444914</v>
      </c>
      <c r="CM26" s="70">
        <f>INDEX(Table3Compare!$B$6:$K$37,MATCH($CG26,Table3Compare!$A$6:$A$37,0),MATCH(CM$9,Table3Compare!$B$5:$K$5,0))</f>
        <v>149.43060737336194</v>
      </c>
      <c r="CN26" s="70">
        <f>INDEX(Table3Compare!$B$6:$K$37,MATCH($CG26,Table3Compare!$A$6:$A$37,0),MATCH(CN$9,Table3Compare!$B$5:$K$5,0))</f>
        <v>119.75124991741436</v>
      </c>
      <c r="CO26" s="70">
        <f>INDEX(Table3Compare!$B$6:$K$37,MATCH($CG26,Table3Compare!$A$6:$A$37,0),MATCH(CO$9,Table3Compare!$B$5:$K$5,0))</f>
        <v>119.75124991741436</v>
      </c>
      <c r="CP26" s="70">
        <f>INDEX(Table3Compare!$B$6:$K$37,MATCH($CG26,Table3Compare!$A$6:$A$37,0),MATCH(CP$9,Table3Compare!$B$5:$K$5,0))</f>
        <v>119.75124991741436</v>
      </c>
      <c r="CQ26" s="70">
        <f>INDEX(Table3Compare!$B$6:$K$37,MATCH($CG26,Table3Compare!$A$6:$A$37,0),MATCH(CQ$9,Table3Compare!$B$5:$K$5,0))</f>
        <v>119.75124991741436</v>
      </c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152"/>
      <c r="DG26" s="152"/>
      <c r="DH26" s="70"/>
      <c r="DI26" s="152"/>
      <c r="DJ26" s="152"/>
      <c r="DK26" s="152"/>
      <c r="DL26" s="152"/>
      <c r="DM26" s="152"/>
      <c r="DR26">
        <f>SUM(AX$13:AX26)*CH26/1000</f>
        <v>0</v>
      </c>
      <c r="DS26">
        <f>SUM(AY$13:AY26)*CI26/1000</f>
        <v>0</v>
      </c>
      <c r="DT26">
        <f>SUM(AZ$13:AZ26)*CJ26/1000</f>
        <v>0</v>
      </c>
      <c r="DU26">
        <f>SUM(BA$13:BA26)*CK26/1000</f>
        <v>0</v>
      </c>
      <c r="DV26">
        <f>SUM(BB$13:BB26)*CL26/1000</f>
        <v>0</v>
      </c>
      <c r="DW26">
        <f>SUM(BC$13:BC26)*CM26/1000</f>
        <v>0</v>
      </c>
      <c r="DX26">
        <f>SUM(BD$13:BD26)*CN26/1000</f>
        <v>0</v>
      </c>
      <c r="DY26">
        <f>SUM(BE$13:BE26)*CO26/1000</f>
        <v>0</v>
      </c>
      <c r="DZ26">
        <f>SUM(BF$13:BF26)*CP26/1000</f>
        <v>9.3557587784568543</v>
      </c>
      <c r="EA26">
        <f>SUM(BG$13:BG26)*CQ26/1000</f>
        <v>0</v>
      </c>
      <c r="EB26">
        <f>SUM(BH$13:BH26)*CR26/1000</f>
        <v>0</v>
      </c>
      <c r="EC26">
        <f>SUM(BI$13:BI26)*CS26/1000</f>
        <v>0</v>
      </c>
      <c r="ED26">
        <f>SUM(BJ$13:BJ26)*CT26/1000</f>
        <v>0</v>
      </c>
      <c r="EE26">
        <f>SUM(BK$13:BK26)*CU26/1000</f>
        <v>0</v>
      </c>
      <c r="EF26">
        <f>SUM(BL$13:BL26)*CV26/1000</f>
        <v>0</v>
      </c>
      <c r="EG26">
        <f>SUM(BM$13:BM26)*CW26/1000</f>
        <v>0</v>
      </c>
      <c r="EH26">
        <f>SUM(BN$13:BN26)*CX26/1000</f>
        <v>0</v>
      </c>
      <c r="EI26">
        <f>SUM(BO$13:BO26)*CY26/1000</f>
        <v>0</v>
      </c>
      <c r="EJ26">
        <f>SUM(BP$13:BP26)*CZ26/1000</f>
        <v>0</v>
      </c>
      <c r="EK26">
        <f>SUM(BQ$13:BQ26)*DA26/1000</f>
        <v>0</v>
      </c>
      <c r="EL26">
        <f>SUM(BR$13:BR26)*DB26/1000</f>
        <v>0</v>
      </c>
      <c r="EM26">
        <f>SUM(BS$13:BS26)*DC26/1000</f>
        <v>0</v>
      </c>
      <c r="EN26">
        <f>SUM(BT$13:BT26)*DD26/1000</f>
        <v>0</v>
      </c>
      <c r="EO26">
        <f>SUM(BU$13:BU26)*DE26/1000</f>
        <v>0</v>
      </c>
      <c r="EP26">
        <f>SUM(BV$13:BV26)*DF26/1000</f>
        <v>0</v>
      </c>
      <c r="EQ26">
        <f>SUM(BW$13:BW26)*DG26/1000</f>
        <v>0</v>
      </c>
      <c r="ER26">
        <f>SUM(BX$13:BX26)*DH26/1000</f>
        <v>0</v>
      </c>
      <c r="ES26">
        <f>SUM(BY$13:BY26)*DI26/1000</f>
        <v>0</v>
      </c>
      <c r="ET26">
        <f>SUM(BZ$13:BZ26)*DJ26/1000</f>
        <v>0</v>
      </c>
      <c r="FA26">
        <f t="shared" si="20"/>
        <v>9.3557587784568543</v>
      </c>
      <c r="FC26">
        <f t="shared" si="21"/>
        <v>2039</v>
      </c>
      <c r="FD26" s="69"/>
      <c r="FE26" s="86">
        <f t="shared" si="25"/>
        <v>0</v>
      </c>
    </row>
    <row r="27" spans="2:161">
      <c r="B27" s="210">
        <f t="shared" si="22"/>
        <v>2040</v>
      </c>
      <c r="C27" s="8">
        <f t="shared" si="7"/>
        <v>119.49642903343359</v>
      </c>
      <c r="D27" s="211"/>
      <c r="E27" s="8">
        <f t="shared" ca="1" si="23"/>
        <v>-62.255894232584822</v>
      </c>
      <c r="F27" s="33"/>
      <c r="G27" s="8">
        <f t="shared" ca="1" si="24"/>
        <v>-13.901336668594475</v>
      </c>
      <c r="H27" s="8"/>
      <c r="I27" s="330"/>
      <c r="J27" s="330"/>
      <c r="K27" s="330"/>
      <c r="O27">
        <f t="shared" si="8"/>
        <v>2040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>
        <f t="shared" si="16"/>
        <v>0</v>
      </c>
      <c r="BF27">
        <f t="shared" si="17"/>
        <v>0</v>
      </c>
      <c r="BG27">
        <f t="shared" si="18"/>
        <v>0</v>
      </c>
      <c r="CG27" s="145">
        <f t="shared" si="19"/>
        <v>2040</v>
      </c>
      <c r="CH27" s="70">
        <f>INDEX(Table3Compare!$B$6:$K$37,MATCH($CG27,Table3Compare!$A$6:$A$37,0),MATCH(CH$9,Table3Compare!$B$5:$K$5,0))</f>
        <v>156.32202780114989</v>
      </c>
      <c r="CI27" s="70">
        <f>INDEX(Table3Compare!$B$6:$K$37,MATCH($CG27,Table3Compare!$A$6:$A$37,0),MATCH(CI$9,Table3Compare!$B$5:$K$5,0))</f>
        <v>153.82390761236439</v>
      </c>
      <c r="CJ27" s="70">
        <f>INDEX(Table3Compare!$B$6:$K$37,MATCH($CG27,Table3Compare!$A$6:$A$37,0),MATCH(CJ$9,Table3Compare!$B$5:$K$5,0))</f>
        <v>152.68819465958123</v>
      </c>
      <c r="CK27" s="70">
        <f>INDEX(Table3Compare!$B$6:$K$37,MATCH($CG27,Table3Compare!$A$6:$A$37,0),MATCH(CK$9,Table3Compare!$B$5:$K$5,0))</f>
        <v>156.32202780114989</v>
      </c>
      <c r="CL27" s="70">
        <f>INDEX(Table3Compare!$B$6:$K$37,MATCH($CG27,Table3Compare!$A$6:$A$37,0),MATCH(CL$9,Table3Compare!$B$5:$K$5,0))</f>
        <v>153.82390761236439</v>
      </c>
      <c r="CM27" s="70">
        <f>INDEX(Table3Compare!$B$6:$K$37,MATCH($CG27,Table3Compare!$A$6:$A$37,0),MATCH(CM$9,Table3Compare!$B$5:$K$5,0))</f>
        <v>152.68819465958123</v>
      </c>
      <c r="CN27" s="70">
        <f>INDEX(Table3Compare!$B$6:$K$37,MATCH($CG27,Table3Compare!$A$6:$A$37,0),MATCH(CN$9,Table3Compare!$B$5:$K$5,0))</f>
        <v>122.36182720206089</v>
      </c>
      <c r="CO27" s="70">
        <f>INDEX(Table3Compare!$B$6:$K$37,MATCH($CG27,Table3Compare!$A$6:$A$37,0),MATCH(CO$9,Table3Compare!$B$5:$K$5,0))</f>
        <v>122.36182720206089</v>
      </c>
      <c r="CP27" s="70">
        <f>INDEX(Table3Compare!$B$6:$K$37,MATCH($CG27,Table3Compare!$A$6:$A$37,0),MATCH(CP$9,Table3Compare!$B$5:$K$5,0))</f>
        <v>122.36182720206089</v>
      </c>
      <c r="CQ27" s="70">
        <f>INDEX(Table3Compare!$B$6:$K$37,MATCH($CG27,Table3Compare!$A$6:$A$37,0),MATCH(CQ$9,Table3Compare!$B$5:$K$5,0))</f>
        <v>122.36182720206089</v>
      </c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152"/>
      <c r="DG27" s="152"/>
      <c r="DH27" s="70"/>
      <c r="DI27" s="152"/>
      <c r="DJ27" s="152"/>
      <c r="DK27" s="152"/>
      <c r="DL27" s="152"/>
      <c r="DM27" s="152"/>
      <c r="DR27">
        <f>SUM(AX$13:AX27)*CH27/1000</f>
        <v>0</v>
      </c>
      <c r="DS27">
        <f>SUM(AY$13:AY27)*CI27/1000</f>
        <v>0</v>
      </c>
      <c r="DT27">
        <f>SUM(AZ$13:AZ27)*CJ27/1000</f>
        <v>0</v>
      </c>
      <c r="DU27">
        <f>SUM(BA$13:BA27)*CK27/1000</f>
        <v>0</v>
      </c>
      <c r="DV27">
        <f>SUM(BB$13:BB27)*CL27/1000</f>
        <v>0</v>
      </c>
      <c r="DW27">
        <f>SUM(BC$13:BC27)*CM27/1000</f>
        <v>0</v>
      </c>
      <c r="DX27">
        <f>SUM(BD$13:BD27)*CN27/1000</f>
        <v>0</v>
      </c>
      <c r="DY27">
        <f>SUM(BE$13:BE27)*CO27/1000</f>
        <v>0</v>
      </c>
      <c r="DZ27">
        <f>SUM(BF$13:BF27)*CP27/1000</f>
        <v>9.5597143226746866</v>
      </c>
      <c r="EA27">
        <f>SUM(BG$13:BG27)*CQ27/1000</f>
        <v>0</v>
      </c>
      <c r="EB27">
        <f>SUM(BH$13:BH27)*CR27/1000</f>
        <v>0</v>
      </c>
      <c r="EC27">
        <f>SUM(BI$13:BI27)*CS27/1000</f>
        <v>0</v>
      </c>
      <c r="ED27">
        <f>SUM(BJ$13:BJ27)*CT27/1000</f>
        <v>0</v>
      </c>
      <c r="EE27">
        <f>SUM(BK$13:BK27)*CU27/1000</f>
        <v>0</v>
      </c>
      <c r="EF27">
        <f>SUM(BL$13:BL27)*CV27/1000</f>
        <v>0</v>
      </c>
      <c r="EG27">
        <f>SUM(BM$13:BM27)*CW27/1000</f>
        <v>0</v>
      </c>
      <c r="EH27">
        <f>SUM(BN$13:BN27)*CX27/1000</f>
        <v>0</v>
      </c>
      <c r="EI27">
        <f>SUM(BO$13:BO27)*CY27/1000</f>
        <v>0</v>
      </c>
      <c r="EJ27">
        <f>SUM(BP$13:BP27)*CZ27/1000</f>
        <v>0</v>
      </c>
      <c r="EK27">
        <f>SUM(BQ$13:BQ27)*DA27/1000</f>
        <v>0</v>
      </c>
      <c r="EL27">
        <f>SUM(BR$13:BR27)*DB27/1000</f>
        <v>0</v>
      </c>
      <c r="EM27">
        <f>SUM(BS$13:BS27)*DC27/1000</f>
        <v>0</v>
      </c>
      <c r="EN27">
        <f>SUM(BT$13:BT27)*DD27/1000</f>
        <v>0</v>
      </c>
      <c r="EO27">
        <f>SUM(BU$13:BU27)*DE27/1000</f>
        <v>0</v>
      </c>
      <c r="EP27">
        <f>SUM(BV$13:BV27)*DF27/1000</f>
        <v>0</v>
      </c>
      <c r="EQ27">
        <f>SUM(BW$13:BW27)*DG27/1000</f>
        <v>0</v>
      </c>
      <c r="ER27">
        <f>SUM(BX$13:BX27)*DH27/1000</f>
        <v>0</v>
      </c>
      <c r="ES27">
        <f>SUM(BY$13:BY27)*DI27/1000</f>
        <v>0</v>
      </c>
      <c r="ET27">
        <f>SUM(BZ$13:BZ27)*DJ27/1000</f>
        <v>0</v>
      </c>
      <c r="FA27">
        <f t="shared" si="20"/>
        <v>9.5597143226746866</v>
      </c>
      <c r="FC27">
        <f t="shared" si="21"/>
        <v>2040</v>
      </c>
      <c r="FD27" s="69"/>
      <c r="FE27" s="86">
        <f t="shared" si="25"/>
        <v>0</v>
      </c>
    </row>
    <row r="28" spans="2:161">
      <c r="B28" s="210">
        <f t="shared" si="22"/>
        <v>2041</v>
      </c>
      <c r="C28" s="8">
        <f t="shared" si="7"/>
        <v>122.10145112908799</v>
      </c>
      <c r="D28" s="211"/>
      <c r="E28" s="8">
        <f t="shared" ca="1" si="23"/>
        <v>-1.4841266683737679</v>
      </c>
      <c r="F28" s="33"/>
      <c r="G28" s="8">
        <f t="shared" ca="1" si="24"/>
        <v>48.279086499884862</v>
      </c>
      <c r="H28" s="33"/>
      <c r="I28" s="330"/>
      <c r="J28" s="330"/>
      <c r="K28" s="330"/>
      <c r="M28" s="45"/>
      <c r="O28">
        <f t="shared" si="8"/>
        <v>2041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>
        <f t="shared" si="16"/>
        <v>0</v>
      </c>
      <c r="BF28">
        <f t="shared" si="17"/>
        <v>0</v>
      </c>
      <c r="BG28">
        <f t="shared" si="18"/>
        <v>0</v>
      </c>
      <c r="CG28" s="145">
        <f t="shared" si="19"/>
        <v>2041</v>
      </c>
      <c r="CH28" s="70">
        <f>INDEX(Table3Compare!$B$6:$K$37,MATCH($CG28,Table3Compare!$A$6:$A$37,0),MATCH(CH$9,Table3Compare!$B$5:$K$5,0))</f>
        <v>159.72984793229006</v>
      </c>
      <c r="CI28" s="70">
        <f>INDEX(Table3Compare!$B$6:$K$37,MATCH($CG28,Table3Compare!$A$6:$A$37,0),MATCH(CI$9,Table3Compare!$B$5:$K$5,0))</f>
        <v>157.17726872458636</v>
      </c>
      <c r="CJ28" s="70">
        <f>INDEX(Table3Compare!$B$6:$K$37,MATCH($CG28,Table3Compare!$A$6:$A$37,0),MATCH(CJ$9,Table3Compare!$B$5:$K$5,0))</f>
        <v>156.0167972299769</v>
      </c>
      <c r="CK28" s="70">
        <f>INDEX(Table3Compare!$B$6:$K$37,MATCH($CG28,Table3Compare!$A$6:$A$37,0),MATCH(CK$9,Table3Compare!$B$5:$K$5,0))</f>
        <v>159.72984793229006</v>
      </c>
      <c r="CL28" s="70">
        <f>INDEX(Table3Compare!$B$6:$K$37,MATCH($CG28,Table3Compare!$A$6:$A$37,0),MATCH(CL$9,Table3Compare!$B$5:$K$5,0))</f>
        <v>157.17726872458636</v>
      </c>
      <c r="CM28" s="70">
        <f>INDEX(Table3Compare!$B$6:$K$37,MATCH($CG28,Table3Compare!$A$6:$A$37,0),MATCH(CM$9,Table3Compare!$B$5:$K$5,0))</f>
        <v>156.0167972299769</v>
      </c>
      <c r="CN28" s="70">
        <f>INDEX(Table3Compare!$B$6:$K$37,MATCH($CG28,Table3Compare!$A$6:$A$37,0),MATCH(CN$9,Table3Compare!$B$5:$K$5,0))</f>
        <v>125.02931497641799</v>
      </c>
      <c r="CO28" s="70">
        <f>INDEX(Table3Compare!$B$6:$K$37,MATCH($CG28,Table3Compare!$A$6:$A$37,0),MATCH(CO$9,Table3Compare!$B$5:$K$5,0))</f>
        <v>125.02931497641799</v>
      </c>
      <c r="CP28" s="70">
        <f>INDEX(Table3Compare!$B$6:$K$37,MATCH($CG28,Table3Compare!$A$6:$A$37,0),MATCH(CP$9,Table3Compare!$B$5:$K$5,0))</f>
        <v>125.02931497641799</v>
      </c>
      <c r="CQ28" s="70">
        <f>INDEX(Table3Compare!$B$6:$K$37,MATCH($CG28,Table3Compare!$A$6:$A$37,0),MATCH(CQ$9,Table3Compare!$B$5:$K$5,0))</f>
        <v>125.02931497641799</v>
      </c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152"/>
      <c r="DG28" s="152"/>
      <c r="DH28" s="70"/>
      <c r="DI28" s="152"/>
      <c r="DJ28" s="152"/>
      <c r="DK28" s="152"/>
      <c r="DL28" s="152"/>
      <c r="DM28" s="152"/>
      <c r="DR28">
        <f>SUM(AX$13:AX28)*CH28/1000</f>
        <v>0</v>
      </c>
      <c r="DS28">
        <f>SUM(AY$13:AY28)*CI28/1000</f>
        <v>0</v>
      </c>
      <c r="DT28">
        <f>SUM(AZ$13:AZ28)*CJ28/1000</f>
        <v>0</v>
      </c>
      <c r="DU28">
        <f>SUM(BA$13:BA28)*CK28/1000</f>
        <v>0</v>
      </c>
      <c r="DV28">
        <f>SUM(BB$13:BB28)*CL28/1000</f>
        <v>0</v>
      </c>
      <c r="DW28">
        <f>SUM(BC$13:BC28)*CM28/1000</f>
        <v>0</v>
      </c>
      <c r="DX28">
        <f>SUM(BD$13:BD28)*CN28/1000</f>
        <v>0</v>
      </c>
      <c r="DY28">
        <f>SUM(BE$13:BE28)*CO28/1000</f>
        <v>0</v>
      </c>
      <c r="DZ28">
        <f>SUM(BF$13:BF28)*CP28/1000</f>
        <v>9.7681160903270392</v>
      </c>
      <c r="EA28">
        <f>SUM(BG$13:BG28)*CQ28/1000</f>
        <v>0</v>
      </c>
      <c r="EB28">
        <f>SUM(BH$13:BH28)*CR28/1000</f>
        <v>0</v>
      </c>
      <c r="EC28">
        <f>SUM(BI$13:BI28)*CS28/1000</f>
        <v>0</v>
      </c>
      <c r="ED28">
        <f>SUM(BJ$13:BJ28)*CT28/1000</f>
        <v>0</v>
      </c>
      <c r="EE28">
        <f>SUM(BK$13:BK28)*CU28/1000</f>
        <v>0</v>
      </c>
      <c r="EF28">
        <f>SUM(BL$13:BL28)*CV28/1000</f>
        <v>0</v>
      </c>
      <c r="EG28">
        <f>SUM(BM$13:BM28)*CW28/1000</f>
        <v>0</v>
      </c>
      <c r="EH28">
        <f>SUM(BN$13:BN28)*CX28/1000</f>
        <v>0</v>
      </c>
      <c r="EI28">
        <f>SUM(BO$13:BO28)*CY28/1000</f>
        <v>0</v>
      </c>
      <c r="EJ28">
        <f>SUM(BP$13:BP28)*CZ28/1000</f>
        <v>0</v>
      </c>
      <c r="EK28">
        <f>SUM(BQ$13:BQ28)*DA28/1000</f>
        <v>0</v>
      </c>
      <c r="EL28">
        <f>SUM(BR$13:BR28)*DB28/1000</f>
        <v>0</v>
      </c>
      <c r="EM28">
        <f>SUM(BS$13:BS28)*DC28/1000</f>
        <v>0</v>
      </c>
      <c r="EN28">
        <f>SUM(BT$13:BT28)*DD28/1000</f>
        <v>0</v>
      </c>
      <c r="EO28">
        <f>SUM(BU$13:BU28)*DE28/1000</f>
        <v>0</v>
      </c>
      <c r="EP28">
        <f>SUM(BV$13:BV28)*DF28/1000</f>
        <v>0</v>
      </c>
      <c r="EQ28">
        <f>SUM(BW$13:BW28)*DG28/1000</f>
        <v>0</v>
      </c>
      <c r="ER28">
        <f>SUM(BX$13:BX28)*DH28/1000</f>
        <v>0</v>
      </c>
      <c r="ES28">
        <f>SUM(BY$13:BY28)*DI28/1000</f>
        <v>0</v>
      </c>
      <c r="ET28">
        <f>SUM(BZ$13:BZ28)*DJ28/1000</f>
        <v>0</v>
      </c>
      <c r="FA28">
        <f t="shared" si="20"/>
        <v>9.7681160903270392</v>
      </c>
      <c r="FC28">
        <f t="shared" si="21"/>
        <v>2041</v>
      </c>
      <c r="FD28" s="69"/>
      <c r="FE28" s="86">
        <f t="shared" si="25"/>
        <v>0</v>
      </c>
    </row>
    <row r="29" spans="2:161">
      <c r="B29" s="210">
        <f t="shared" si="22"/>
        <v>2042</v>
      </c>
      <c r="C29" s="8">
        <f t="shared" si="7"/>
        <v>124.76326276827186</v>
      </c>
      <c r="D29" s="211"/>
      <c r="E29" s="8">
        <f t="shared" ca="1" si="23"/>
        <v>-2.3344755996738007</v>
      </c>
      <c r="F29" s="33"/>
      <c r="G29" s="8">
        <f t="shared" ca="1" si="24"/>
        <v>48.737182067742395</v>
      </c>
      <c r="H29" s="33"/>
      <c r="I29" s="330"/>
      <c r="J29" s="330"/>
      <c r="K29" s="330"/>
      <c r="M29" s="86"/>
      <c r="O29">
        <f t="shared" si="8"/>
        <v>2042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>
        <f t="shared" si="16"/>
        <v>0</v>
      </c>
      <c r="BF29">
        <f t="shared" si="17"/>
        <v>0</v>
      </c>
      <c r="BG29">
        <f t="shared" si="18"/>
        <v>0</v>
      </c>
      <c r="CG29" s="145">
        <f t="shared" si="19"/>
        <v>2042</v>
      </c>
      <c r="CH29" s="70">
        <f>INDEX(Table3Compare!$B$6:$K$37,MATCH($CG29,Table3Compare!$A$6:$A$37,0),MATCH(CH$9,Table3Compare!$B$5:$K$5,0))</f>
        <v>163.21195862319203</v>
      </c>
      <c r="CI29" s="70">
        <f>INDEX(Table3Compare!$B$6:$K$37,MATCH($CG29,Table3Compare!$A$6:$A$37,0),MATCH(CI$9,Table3Compare!$B$5:$K$5,0))</f>
        <v>160.60373318866488</v>
      </c>
      <c r="CJ29" s="70">
        <f>INDEX(Table3Compare!$B$6:$K$37,MATCH($CG29,Table3Compare!$A$6:$A$37,0),MATCH(CJ$9,Table3Compare!$B$5:$K$5,0))</f>
        <v>159.41796341542948</v>
      </c>
      <c r="CK29" s="70">
        <f>INDEX(Table3Compare!$B$6:$K$37,MATCH($CG29,Table3Compare!$A$6:$A$37,0),MATCH(CK$9,Table3Compare!$B$5:$K$5,0))</f>
        <v>163.21195862319203</v>
      </c>
      <c r="CL29" s="70">
        <f>INDEX(Table3Compare!$B$6:$K$37,MATCH($CG29,Table3Compare!$A$6:$A$37,0),MATCH(CL$9,Table3Compare!$B$5:$K$5,0))</f>
        <v>160.60373318866488</v>
      </c>
      <c r="CM29" s="70">
        <f>INDEX(Table3Compare!$B$6:$K$37,MATCH($CG29,Table3Compare!$A$6:$A$37,0),MATCH(CM$9,Table3Compare!$B$5:$K$5,0))</f>
        <v>159.41796341542948</v>
      </c>
      <c r="CN29" s="70">
        <f>INDEX(Table3Compare!$B$6:$K$37,MATCH($CG29,Table3Compare!$A$6:$A$37,0),MATCH(CN$9,Table3Compare!$B$5:$K$5,0))</f>
        <v>127.75495404758324</v>
      </c>
      <c r="CO29" s="70">
        <f>INDEX(Table3Compare!$B$6:$K$37,MATCH($CG29,Table3Compare!$A$6:$A$37,0),MATCH(CO$9,Table3Compare!$B$5:$K$5,0))</f>
        <v>127.75495404758324</v>
      </c>
      <c r="CP29" s="70">
        <f>INDEX(Table3Compare!$B$6:$K$37,MATCH($CG29,Table3Compare!$A$6:$A$37,0),MATCH(CP$9,Table3Compare!$B$5:$K$5,0))</f>
        <v>127.75495404758324</v>
      </c>
      <c r="CQ29" s="70">
        <f>INDEX(Table3Compare!$B$6:$K$37,MATCH($CG29,Table3Compare!$A$6:$A$37,0),MATCH(CQ$9,Table3Compare!$B$5:$K$5,0))</f>
        <v>127.75495404758324</v>
      </c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152"/>
      <c r="DG29" s="152"/>
      <c r="DH29" s="70"/>
      <c r="DI29" s="152"/>
      <c r="DJ29" s="152"/>
      <c r="DK29" s="152"/>
      <c r="DL29" s="152"/>
      <c r="DM29" s="152"/>
      <c r="DR29">
        <f>SUM(AX$13:AX29)*CH29/1000</f>
        <v>0</v>
      </c>
      <c r="DS29">
        <f>SUM(AY$13:AY29)*CI29/1000</f>
        <v>0</v>
      </c>
      <c r="DT29">
        <f>SUM(AZ$13:AZ29)*CJ29/1000</f>
        <v>0</v>
      </c>
      <c r="DU29">
        <f>SUM(BA$13:BA29)*CK29/1000</f>
        <v>0</v>
      </c>
      <c r="DV29">
        <f>SUM(BB$13:BB29)*CL29/1000</f>
        <v>0</v>
      </c>
      <c r="DW29">
        <f>SUM(BC$13:BC29)*CM29/1000</f>
        <v>0</v>
      </c>
      <c r="DX29">
        <f>SUM(BD$13:BD29)*CN29/1000</f>
        <v>0</v>
      </c>
      <c r="DY29">
        <f>SUM(BE$13:BE29)*CO29/1000</f>
        <v>0</v>
      </c>
      <c r="DZ29">
        <f>SUM(BF$13:BF29)*CP29/1000</f>
        <v>9.9810610214617483</v>
      </c>
      <c r="EA29">
        <f>SUM(BG$13:BG29)*CQ29/1000</f>
        <v>0</v>
      </c>
      <c r="EB29">
        <f>SUM(BH$13:BH29)*CR29/1000</f>
        <v>0</v>
      </c>
      <c r="EC29">
        <f>SUM(BI$13:BI29)*CS29/1000</f>
        <v>0</v>
      </c>
      <c r="ED29">
        <f>SUM(BJ$13:BJ29)*CT29/1000</f>
        <v>0</v>
      </c>
      <c r="EE29">
        <f>SUM(BK$13:BK29)*CU29/1000</f>
        <v>0</v>
      </c>
      <c r="EF29">
        <f>SUM(BL$13:BL29)*CV29/1000</f>
        <v>0</v>
      </c>
      <c r="EG29">
        <f>SUM(BM$13:BM29)*CW29/1000</f>
        <v>0</v>
      </c>
      <c r="EH29">
        <f>SUM(BN$13:BN29)*CX29/1000</f>
        <v>0</v>
      </c>
      <c r="EI29">
        <f>SUM(BO$13:BO29)*CY29/1000</f>
        <v>0</v>
      </c>
      <c r="EJ29">
        <f>SUM(BP$13:BP29)*CZ29/1000</f>
        <v>0</v>
      </c>
      <c r="EK29">
        <f>SUM(BQ$13:BQ29)*DA29/1000</f>
        <v>0</v>
      </c>
      <c r="EL29">
        <f>SUM(BR$13:BR29)*DB29/1000</f>
        <v>0</v>
      </c>
      <c r="EM29">
        <f>SUM(BS$13:BS29)*DC29/1000</f>
        <v>0</v>
      </c>
      <c r="EN29">
        <f>SUM(BT$13:BT29)*DD29/1000</f>
        <v>0</v>
      </c>
      <c r="EO29">
        <f>SUM(BU$13:BU29)*DE29/1000</f>
        <v>0</v>
      </c>
      <c r="EP29">
        <f>SUM(BV$13:BV29)*DF29/1000</f>
        <v>0</v>
      </c>
      <c r="EQ29">
        <f>SUM(BW$13:BW29)*DG29/1000</f>
        <v>0</v>
      </c>
      <c r="ER29">
        <f>SUM(BX$13:BX29)*DH29/1000</f>
        <v>0</v>
      </c>
      <c r="ES29">
        <f>SUM(BY$13:BY29)*DI29/1000</f>
        <v>0</v>
      </c>
      <c r="ET29">
        <f>SUM(BZ$13:BZ29)*DJ29/1000</f>
        <v>0</v>
      </c>
      <c r="FA29">
        <f t="shared" si="20"/>
        <v>9.9810610214617483</v>
      </c>
      <c r="FC29">
        <f t="shared" si="21"/>
        <v>2042</v>
      </c>
      <c r="FD29" s="69"/>
      <c r="FE29" s="86">
        <f t="shared" si="25"/>
        <v>0</v>
      </c>
    </row>
    <row r="30" spans="2:161">
      <c r="B30" s="210">
        <f t="shared" si="22"/>
        <v>2043</v>
      </c>
      <c r="C30" s="8">
        <f t="shared" si="7"/>
        <v>127.48310193544633</v>
      </c>
      <c r="D30" s="211"/>
      <c r="E30" s="8">
        <f t="shared" ca="1" si="23"/>
        <v>-3.3185624809609089</v>
      </c>
      <c r="F30" s="33"/>
      <c r="G30" s="8">
        <f t="shared" ca="1" si="24"/>
        <v>49.132444479633342</v>
      </c>
      <c r="H30" s="33"/>
      <c r="I30" s="330"/>
      <c r="J30" s="330"/>
      <c r="K30" s="330"/>
      <c r="M30" s="86"/>
      <c r="O30">
        <f t="shared" si="8"/>
        <v>2043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>
        <f t="shared" si="16"/>
        <v>0</v>
      </c>
      <c r="BF30">
        <f t="shared" si="17"/>
        <v>0</v>
      </c>
      <c r="BG30">
        <f t="shared" si="18"/>
        <v>0</v>
      </c>
      <c r="CG30" s="145">
        <f t="shared" si="19"/>
        <v>2043</v>
      </c>
      <c r="CH30" s="70">
        <f>INDEX(Table3Compare!$B$6:$K$37,MATCH($CG30,Table3Compare!$A$6:$A$37,0),MATCH(CH$9,Table3Compare!$B$5:$K$5,0))</f>
        <v>166.7699793719689</v>
      </c>
      <c r="CI30" s="70">
        <f>INDEX(Table3Compare!$B$6:$K$37,MATCH($CG30,Table3Compare!$A$6:$A$37,0),MATCH(CI$9,Table3Compare!$B$5:$K$5,0))</f>
        <v>164.10489462215736</v>
      </c>
      <c r="CJ30" s="70">
        <f>INDEX(Table3Compare!$B$6:$K$37,MATCH($CG30,Table3Compare!$A$6:$A$37,0),MATCH(CJ$9,Table3Compare!$B$5:$K$5,0))</f>
        <v>162.89327506749646</v>
      </c>
      <c r="CK30" s="70">
        <f>INDEX(Table3Compare!$B$6:$K$37,MATCH($CG30,Table3Compare!$A$6:$A$37,0),MATCH(CK$9,Table3Compare!$B$5:$K$5,0))</f>
        <v>166.7699793719689</v>
      </c>
      <c r="CL30" s="70">
        <f>INDEX(Table3Compare!$B$6:$K$37,MATCH($CG30,Table3Compare!$A$6:$A$37,0),MATCH(CL$9,Table3Compare!$B$5:$K$5,0))</f>
        <v>164.10489462215736</v>
      </c>
      <c r="CM30" s="70">
        <f>INDEX(Table3Compare!$B$6:$K$37,MATCH($CG30,Table3Compare!$A$6:$A$37,0),MATCH(CM$9,Table3Compare!$B$5:$K$5,0))</f>
        <v>162.89327506749646</v>
      </c>
      <c r="CN30" s="70">
        <f>INDEX(Table3Compare!$B$6:$K$37,MATCH($CG30,Table3Compare!$A$6:$A$37,0),MATCH(CN$9,Table3Compare!$B$5:$K$5,0))</f>
        <v>130.5400120855777</v>
      </c>
      <c r="CO30" s="70">
        <f>INDEX(Table3Compare!$B$6:$K$37,MATCH($CG30,Table3Compare!$A$6:$A$37,0),MATCH(CO$9,Table3Compare!$B$5:$K$5,0))</f>
        <v>130.5400120855777</v>
      </c>
      <c r="CP30" s="70">
        <f>INDEX(Table3Compare!$B$6:$K$37,MATCH($CG30,Table3Compare!$A$6:$A$37,0),MATCH(CP$9,Table3Compare!$B$5:$K$5,0))</f>
        <v>130.5400120855777</v>
      </c>
      <c r="CQ30" s="70">
        <f>INDEX(Table3Compare!$B$6:$K$37,MATCH($CG30,Table3Compare!$A$6:$A$37,0),MATCH(CQ$9,Table3Compare!$B$5:$K$5,0))</f>
        <v>130.5400120855777</v>
      </c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152"/>
      <c r="DG30" s="152"/>
      <c r="DH30" s="70"/>
      <c r="DI30" s="152"/>
      <c r="DJ30" s="152"/>
      <c r="DK30" s="152"/>
      <c r="DL30" s="152"/>
      <c r="DM30" s="152"/>
      <c r="DR30">
        <f>SUM(AX$13:AX30)*CH30/1000</f>
        <v>0</v>
      </c>
      <c r="DS30">
        <f>SUM(AY$13:AY30)*CI30/1000</f>
        <v>0</v>
      </c>
      <c r="DT30">
        <f>SUM(AZ$13:AZ30)*CJ30/1000</f>
        <v>0</v>
      </c>
      <c r="DU30">
        <f>SUM(BA$13:BA30)*CK30/1000</f>
        <v>0</v>
      </c>
      <c r="DV30">
        <f>SUM(BB$13:BB30)*CL30/1000</f>
        <v>0</v>
      </c>
      <c r="DW30">
        <f>SUM(BC$13:BC30)*CM30/1000</f>
        <v>0</v>
      </c>
      <c r="DX30">
        <f>SUM(BD$13:BD30)*CN30/1000</f>
        <v>0</v>
      </c>
      <c r="DY30">
        <f>SUM(BE$13:BE30)*CO30/1000</f>
        <v>0</v>
      </c>
      <c r="DZ30">
        <f>SUM(BF$13:BF30)*CP30/1000</f>
        <v>10.198648154835706</v>
      </c>
      <c r="EA30">
        <f>SUM(BG$13:BG30)*CQ30/1000</f>
        <v>0</v>
      </c>
      <c r="EB30">
        <f>SUM(BH$13:BH30)*CR30/1000</f>
        <v>0</v>
      </c>
      <c r="EC30">
        <f>SUM(BI$13:BI30)*CS30/1000</f>
        <v>0</v>
      </c>
      <c r="ED30">
        <f>SUM(BJ$13:BJ30)*CT30/1000</f>
        <v>0</v>
      </c>
      <c r="EE30">
        <f>SUM(BK$13:BK30)*CU30/1000</f>
        <v>0</v>
      </c>
      <c r="EF30">
        <f>SUM(BL$13:BL30)*CV30/1000</f>
        <v>0</v>
      </c>
      <c r="EG30">
        <f>SUM(BM$13:BM30)*CW30/1000</f>
        <v>0</v>
      </c>
      <c r="EH30">
        <f>SUM(BN$13:BN30)*CX30/1000</f>
        <v>0</v>
      </c>
      <c r="EI30">
        <f>SUM(BO$13:BO30)*CY30/1000</f>
        <v>0</v>
      </c>
      <c r="EJ30">
        <f>SUM(BP$13:BP30)*CZ30/1000</f>
        <v>0</v>
      </c>
      <c r="EK30">
        <f>SUM(BQ$13:BQ30)*DA30/1000</f>
        <v>0</v>
      </c>
      <c r="EL30">
        <f>SUM(BR$13:BR30)*DB30/1000</f>
        <v>0</v>
      </c>
      <c r="EM30">
        <f>SUM(BS$13:BS30)*DC30/1000</f>
        <v>0</v>
      </c>
      <c r="EN30">
        <f>SUM(BT$13:BT30)*DD30/1000</f>
        <v>0</v>
      </c>
      <c r="EO30">
        <f>SUM(BU$13:BU30)*DE30/1000</f>
        <v>0</v>
      </c>
      <c r="EP30">
        <f>SUM(BV$13:BV30)*DF30/1000</f>
        <v>0</v>
      </c>
      <c r="EQ30">
        <f>SUM(BW$13:BW30)*DG30/1000</f>
        <v>0</v>
      </c>
      <c r="ER30">
        <f>SUM(BX$13:BX30)*DH30/1000</f>
        <v>0</v>
      </c>
      <c r="ES30">
        <f>SUM(BY$13:BY30)*DI30/1000</f>
        <v>0</v>
      </c>
      <c r="ET30">
        <f>SUM(BZ$13:BZ30)*DJ30/1000</f>
        <v>0</v>
      </c>
      <c r="FA30">
        <f t="shared" si="20"/>
        <v>10.198648154835706</v>
      </c>
      <c r="FC30">
        <f t="shared" si="21"/>
        <v>2043</v>
      </c>
      <c r="FD30" s="69"/>
      <c r="FE30" s="86">
        <f t="shared" si="25"/>
        <v>0</v>
      </c>
    </row>
    <row r="31" spans="2:161">
      <c r="B31" s="210">
        <f t="shared" si="22"/>
        <v>2044</v>
      </c>
      <c r="C31" s="8">
        <f t="shared" si="7"/>
        <v>130.2622335259384</v>
      </c>
      <c r="D31" s="211"/>
      <c r="E31" s="8">
        <f t="shared" ca="1" si="23"/>
        <v>-2.2924147165723752</v>
      </c>
      <c r="F31" s="33"/>
      <c r="G31" s="8">
        <f t="shared" ca="1" si="24"/>
        <v>51.555354804740496</v>
      </c>
      <c r="H31" s="33"/>
      <c r="I31" s="330"/>
      <c r="J31" s="330"/>
      <c r="K31" s="330"/>
      <c r="M31" s="86"/>
      <c r="O31">
        <f t="shared" si="8"/>
        <v>2044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>
        <f t="shared" si="16"/>
        <v>0</v>
      </c>
      <c r="BF31">
        <f t="shared" si="17"/>
        <v>0</v>
      </c>
      <c r="BG31">
        <f t="shared" si="18"/>
        <v>0</v>
      </c>
      <c r="CG31" s="145">
        <f t="shared" si="19"/>
        <v>2044</v>
      </c>
      <c r="CH31" s="70">
        <f>INDEX(Table3Compare!$B$6:$K$37,MATCH($CG31,Table3Compare!$A$6:$A$37,0),MATCH(CH$9,Table3Compare!$B$5:$K$5,0))</f>
        <v>170.40556488080787</v>
      </c>
      <c r="CI31" s="70">
        <f>INDEX(Table3Compare!$B$6:$K$37,MATCH($CG31,Table3Compare!$A$6:$A$37,0),MATCH(CI$9,Table3Compare!$B$5:$K$5,0))</f>
        <v>167.68238128411315</v>
      </c>
      <c r="CJ31" s="70">
        <f>INDEX(Table3Compare!$B$6:$K$37,MATCH($CG31,Table3Compare!$A$6:$A$37,0),MATCH(CJ$9,Table3Compare!$B$5:$K$5,0))</f>
        <v>166.44434842346192</v>
      </c>
      <c r="CK31" s="70">
        <f>INDEX(Table3Compare!$B$6:$K$37,MATCH($CG31,Table3Compare!$A$6:$A$37,0),MATCH(CK$9,Table3Compare!$B$5:$K$5,0))</f>
        <v>170.40556488080787</v>
      </c>
      <c r="CL31" s="70">
        <f>INDEX(Table3Compare!$B$6:$K$37,MATCH($CG31,Table3Compare!$A$6:$A$37,0),MATCH(CL$9,Table3Compare!$B$5:$K$5,0))</f>
        <v>167.68238128411315</v>
      </c>
      <c r="CM31" s="70">
        <f>INDEX(Table3Compare!$B$6:$K$37,MATCH($CG31,Table3Compare!$A$6:$A$37,0),MATCH(CM$9,Table3Compare!$B$5:$K$5,0))</f>
        <v>166.44434842346192</v>
      </c>
      <c r="CN31" s="70">
        <f>INDEX(Table3Compare!$B$6:$K$37,MATCH($CG31,Table3Compare!$A$6:$A$37,0),MATCH(CN$9,Table3Compare!$B$5:$K$5,0))</f>
        <v>133.38578431658249</v>
      </c>
      <c r="CO31" s="70">
        <f>INDEX(Table3Compare!$B$6:$K$37,MATCH($CG31,Table3Compare!$A$6:$A$37,0),MATCH(CO$9,Table3Compare!$B$5:$K$5,0))</f>
        <v>133.38578431658249</v>
      </c>
      <c r="CP31" s="70">
        <f>INDEX(Table3Compare!$B$6:$K$37,MATCH($CG31,Table3Compare!$A$6:$A$37,0),MATCH(CP$9,Table3Compare!$B$5:$K$5,0))</f>
        <v>133.38578431658249</v>
      </c>
      <c r="CQ31" s="70">
        <f>INDEX(Table3Compare!$B$6:$K$37,MATCH($CG31,Table3Compare!$A$6:$A$37,0),MATCH(CQ$9,Table3Compare!$B$5:$K$5,0))</f>
        <v>133.38578431658249</v>
      </c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152"/>
      <c r="DG31" s="152"/>
      <c r="DH31" s="70"/>
      <c r="DI31" s="152"/>
      <c r="DJ31" s="152"/>
      <c r="DK31" s="152"/>
      <c r="DL31" s="152"/>
      <c r="DM31" s="152"/>
      <c r="DR31">
        <f>SUM(AX$13:AX31)*CH31/1000</f>
        <v>0</v>
      </c>
      <c r="DS31">
        <f>SUM(AY$13:AY31)*CI31/1000</f>
        <v>0</v>
      </c>
      <c r="DT31">
        <f>SUM(AZ$13:AZ31)*CJ31/1000</f>
        <v>0</v>
      </c>
      <c r="DU31">
        <f>SUM(BA$13:BA31)*CK31/1000</f>
        <v>0</v>
      </c>
      <c r="DV31">
        <f>SUM(BB$13:BB31)*CL31/1000</f>
        <v>0</v>
      </c>
      <c r="DW31">
        <f>SUM(BC$13:BC31)*CM31/1000</f>
        <v>0</v>
      </c>
      <c r="DX31">
        <f>SUM(BD$13:BD31)*CN31/1000</f>
        <v>0</v>
      </c>
      <c r="DY31">
        <f>SUM(BE$13:BE31)*CO31/1000</f>
        <v>0</v>
      </c>
      <c r="DZ31">
        <f>SUM(BF$13:BF31)*CP31/1000</f>
        <v>10.420978682075072</v>
      </c>
      <c r="EA31">
        <f>SUM(BG$13:BG31)*CQ31/1000</f>
        <v>0</v>
      </c>
      <c r="EB31">
        <f>SUM(BH$13:BH31)*CR31/1000</f>
        <v>0</v>
      </c>
      <c r="EC31">
        <f>SUM(BI$13:BI31)*CS31/1000</f>
        <v>0</v>
      </c>
      <c r="ED31">
        <f>SUM(BJ$13:BJ31)*CT31/1000</f>
        <v>0</v>
      </c>
      <c r="EE31">
        <f>SUM(BK$13:BK31)*CU31/1000</f>
        <v>0</v>
      </c>
      <c r="EF31">
        <f>SUM(BL$13:BL31)*CV31/1000</f>
        <v>0</v>
      </c>
      <c r="EG31">
        <f>SUM(BM$13:BM31)*CW31/1000</f>
        <v>0</v>
      </c>
      <c r="EH31">
        <f>SUM(BN$13:BN31)*CX31/1000</f>
        <v>0</v>
      </c>
      <c r="EI31">
        <f>SUM(BO$13:BO31)*CY31/1000</f>
        <v>0</v>
      </c>
      <c r="EJ31">
        <f>SUM(BP$13:BP31)*CZ31/1000</f>
        <v>0</v>
      </c>
      <c r="EK31">
        <f>SUM(BQ$13:BQ31)*DA31/1000</f>
        <v>0</v>
      </c>
      <c r="EL31">
        <f>SUM(BR$13:BR31)*DB31/1000</f>
        <v>0</v>
      </c>
      <c r="EM31">
        <f>SUM(BS$13:BS31)*DC31/1000</f>
        <v>0</v>
      </c>
      <c r="EN31">
        <f>SUM(BT$13:BT31)*DD31/1000</f>
        <v>0</v>
      </c>
      <c r="EO31">
        <f>SUM(BU$13:BU31)*DE31/1000</f>
        <v>0</v>
      </c>
      <c r="EP31">
        <f>SUM(BV$13:BV31)*DF31/1000</f>
        <v>0</v>
      </c>
      <c r="EQ31">
        <f>SUM(BW$13:BW31)*DG31/1000</f>
        <v>0</v>
      </c>
      <c r="ER31">
        <f>SUM(BX$13:BX31)*DH31/1000</f>
        <v>0</v>
      </c>
      <c r="ES31">
        <f>SUM(BY$13:BY31)*DI31/1000</f>
        <v>0</v>
      </c>
      <c r="ET31">
        <f>SUM(BZ$13:BZ31)*DJ31/1000</f>
        <v>0</v>
      </c>
      <c r="FA31">
        <f t="shared" si="20"/>
        <v>10.420978682075072</v>
      </c>
      <c r="FC31">
        <f t="shared" si="21"/>
        <v>2044</v>
      </c>
      <c r="FD31" s="69"/>
      <c r="FE31" s="86">
        <f t="shared" si="25"/>
        <v>0</v>
      </c>
    </row>
    <row r="32" spans="2:161">
      <c r="B32" s="210">
        <f t="shared" si="22"/>
        <v>2045</v>
      </c>
      <c r="C32" s="8">
        <f t="shared" si="7"/>
        <v>133.10195027682016</v>
      </c>
      <c r="D32" s="211"/>
      <c r="E32" s="8">
        <f t="shared" ca="1" si="23"/>
        <v>-2.3593654451125263</v>
      </c>
      <c r="F32" s="33"/>
      <c r="G32" s="8">
        <f t="shared" ca="1" si="24"/>
        <v>53.061045985597254</v>
      </c>
      <c r="H32" s="33"/>
      <c r="I32" s="330"/>
      <c r="J32" s="330"/>
      <c r="K32" s="330"/>
      <c r="M32" s="86"/>
      <c r="O32">
        <f t="shared" si="8"/>
        <v>2045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>
        <f t="shared" si="16"/>
        <v>0</v>
      </c>
      <c r="BF32">
        <f t="shared" si="17"/>
        <v>0</v>
      </c>
      <c r="BG32">
        <f t="shared" si="18"/>
        <v>0</v>
      </c>
      <c r="CG32" s="145">
        <f t="shared" si="19"/>
        <v>2045</v>
      </c>
      <c r="CH32" s="70">
        <f>INDEX(Table3Compare!$B$6:$K$37,MATCH($CG32,Table3Compare!$A$6:$A$37,0),MATCH(CH$9,Table3Compare!$B$5:$K$5,0))</f>
        <v>174.12040627372122</v>
      </c>
      <c r="CI32" s="70">
        <f>INDEX(Table3Compare!$B$6:$K$37,MATCH($CG32,Table3Compare!$A$6:$A$37,0),MATCH(CI$9,Table3Compare!$B$5:$K$5,0))</f>
        <v>171.33785727336391</v>
      </c>
      <c r="CJ32" s="70">
        <f>INDEX(Table3Compare!$B$6:$K$37,MATCH($CG32,Table3Compare!$A$6:$A$37,0),MATCH(CJ$9,Table3Compare!$B$5:$K$5,0))</f>
        <v>170.07283529578007</v>
      </c>
      <c r="CK32" s="70">
        <f>INDEX(Table3Compare!$B$6:$K$37,MATCH($CG32,Table3Compare!$A$6:$A$37,0),MATCH(CK$9,Table3Compare!$B$5:$K$5,0))</f>
        <v>174.12040627372122</v>
      </c>
      <c r="CL32" s="70">
        <f>INDEX(Table3Compare!$B$6:$K$37,MATCH($CG32,Table3Compare!$A$6:$A$37,0),MATCH(CL$9,Table3Compare!$B$5:$K$5,0))</f>
        <v>171.33785727336391</v>
      </c>
      <c r="CM32" s="70">
        <f>INDEX(Table3Compare!$B$6:$K$37,MATCH($CG32,Table3Compare!$A$6:$A$37,0),MATCH(CM$9,Table3Compare!$B$5:$K$5,0))</f>
        <v>170.07283529578007</v>
      </c>
      <c r="CN32" s="70">
        <f>INDEX(Table3Compare!$B$6:$K$37,MATCH($CG32,Table3Compare!$A$6:$A$37,0),MATCH(CN$9,Table3Compare!$B$5:$K$5,0))</f>
        <v>136.29359447613942</v>
      </c>
      <c r="CO32" s="70">
        <f>INDEX(Table3Compare!$B$6:$K$37,MATCH($CG32,Table3Compare!$A$6:$A$37,0),MATCH(CO$9,Table3Compare!$B$5:$K$5,0))</f>
        <v>136.29359447613942</v>
      </c>
      <c r="CP32" s="70">
        <f>INDEX(Table3Compare!$B$6:$K$37,MATCH($CG32,Table3Compare!$A$6:$A$37,0),MATCH(CP$9,Table3Compare!$B$5:$K$5,0))</f>
        <v>136.29359447613942</v>
      </c>
      <c r="CQ32" s="70">
        <f>INDEX(Table3Compare!$B$6:$K$37,MATCH($CG32,Table3Compare!$A$6:$A$37,0),MATCH(CQ$9,Table3Compare!$B$5:$K$5,0))</f>
        <v>136.29359447613942</v>
      </c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152"/>
      <c r="DG32" s="152"/>
      <c r="DH32" s="70"/>
      <c r="DI32" s="152"/>
      <c r="DJ32" s="152"/>
      <c r="DK32" s="152"/>
      <c r="DL32" s="152"/>
      <c r="DM32" s="152"/>
      <c r="DR32">
        <f>SUM(AX$13:AX32)*CH32/1000</f>
        <v>0</v>
      </c>
      <c r="DS32">
        <f>SUM(AY$13:AY32)*CI32/1000</f>
        <v>0</v>
      </c>
      <c r="DT32">
        <f>SUM(AZ$13:AZ32)*CJ32/1000</f>
        <v>0</v>
      </c>
      <c r="DU32">
        <f>SUM(BA$13:BA32)*CK32/1000</f>
        <v>0</v>
      </c>
      <c r="DV32">
        <f>SUM(BB$13:BB32)*CL32/1000</f>
        <v>0</v>
      </c>
      <c r="DW32">
        <f>SUM(BC$13:BC32)*CM32/1000</f>
        <v>0</v>
      </c>
      <c r="DX32">
        <f>SUM(BD$13:BD32)*CN32/1000</f>
        <v>0</v>
      </c>
      <c r="DY32">
        <f>SUM(BE$13:BE32)*CO32/1000</f>
        <v>0</v>
      </c>
      <c r="DZ32">
        <f>SUM(BF$13:BF32)*CP32/1000</f>
        <v>10.648156022145614</v>
      </c>
      <c r="EA32">
        <f>SUM(BG$13:BG32)*CQ32/1000</f>
        <v>0</v>
      </c>
      <c r="EB32">
        <f>SUM(BH$13:BH32)*CR32/1000</f>
        <v>0</v>
      </c>
      <c r="EC32">
        <f>SUM(BI$13:BI32)*CS32/1000</f>
        <v>0</v>
      </c>
      <c r="ED32">
        <f>SUM(BJ$13:BJ32)*CT32/1000</f>
        <v>0</v>
      </c>
      <c r="EE32">
        <f>SUM(BK$13:BK32)*CU32/1000</f>
        <v>0</v>
      </c>
      <c r="EF32">
        <f>SUM(BL$13:BL32)*CV32/1000</f>
        <v>0</v>
      </c>
      <c r="EG32">
        <f>SUM(BM$13:BM32)*CW32/1000</f>
        <v>0</v>
      </c>
      <c r="EH32">
        <f>SUM(BN$13:BN32)*CX32/1000</f>
        <v>0</v>
      </c>
      <c r="EI32">
        <f>SUM(BO$13:BO32)*CY32/1000</f>
        <v>0</v>
      </c>
      <c r="EJ32">
        <f>SUM(BP$13:BP32)*CZ32/1000</f>
        <v>0</v>
      </c>
      <c r="EK32">
        <f>SUM(BQ$13:BQ32)*DA32/1000</f>
        <v>0</v>
      </c>
      <c r="EL32">
        <f>SUM(BR$13:BR32)*DB32/1000</f>
        <v>0</v>
      </c>
      <c r="EM32">
        <f>SUM(BS$13:BS32)*DC32/1000</f>
        <v>0</v>
      </c>
      <c r="EN32">
        <f>SUM(BT$13:BT32)*DD32/1000</f>
        <v>0</v>
      </c>
      <c r="EO32">
        <f>SUM(BU$13:BU32)*DE32/1000</f>
        <v>0</v>
      </c>
      <c r="EP32">
        <f>SUM(BV$13:BV32)*DF32/1000</f>
        <v>0</v>
      </c>
      <c r="EQ32">
        <f>SUM(BW$13:BW32)*DG32/1000</f>
        <v>0</v>
      </c>
      <c r="ER32">
        <f>SUM(BX$13:BX32)*DH32/1000</f>
        <v>0</v>
      </c>
      <c r="ES32">
        <f>SUM(BY$13:BY32)*DI32/1000</f>
        <v>0</v>
      </c>
      <c r="ET32">
        <f>SUM(BZ$13:BZ32)*DJ32/1000</f>
        <v>0</v>
      </c>
      <c r="FA32">
        <f t="shared" si="20"/>
        <v>10.648156022145614</v>
      </c>
      <c r="FC32">
        <f t="shared" si="21"/>
        <v>2045</v>
      </c>
      <c r="FD32" s="69"/>
      <c r="FE32" s="86">
        <f t="shared" si="25"/>
        <v>0</v>
      </c>
    </row>
    <row r="33" spans="1:161">
      <c r="B33" s="210">
        <f t="shared" si="22"/>
        <v>2046</v>
      </c>
      <c r="C33" s="8">
        <f t="shared" si="7"/>
        <v>136.00357276690869</v>
      </c>
      <c r="D33" s="211"/>
      <c r="E33" s="8">
        <f t="shared" ref="E33" ca="1" si="26">SUMIF(INDIRECT("'Table 5'!$J$"&amp;$K$3&amp;":$J$"&amp;$K$4),B33,INDIRECT("'Table 5'!$c$"&amp;$K$3&amp;":$c$"&amp;$K$4))/SUMIF(INDIRECT("'Table 5'!$J$"&amp;$K$3&amp;":$J$"&amp;$K$4),B33,INDIRECT("'Table 5'!$f$"&amp;$K$3&amp;":$f$"&amp;$K$4))</f>
        <v>-2.4229141827296283</v>
      </c>
      <c r="F33" s="33"/>
      <c r="G33" s="8">
        <f t="shared" ref="G33" ca="1" si="27">SUMIF(INDIRECT("'Table 5'!$J$"&amp;$K$3&amp;":$J$"&amp;$K$4),B33,INDIRECT("'Table 5'!$e$"&amp;$K$3&amp;":$e$"&amp;$K$4))/SUMIF(INDIRECT("'Table 5'!$J$"&amp;$K$3&amp;":$J$"&amp;$K$4),B33,INDIRECT("'Table 5'!$f$"&amp;$K$3&amp;":$f$"&amp;$K$4))</f>
        <v>54.490227916864249</v>
      </c>
      <c r="H33" s="33"/>
      <c r="I33" s="330"/>
      <c r="J33" s="330"/>
      <c r="K33" s="330"/>
      <c r="M33" s="86"/>
      <c r="O33">
        <f t="shared" ref="O33" si="28">B33</f>
        <v>2046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X33">
        <f t="shared" ref="AX33" si="29">P33/P$5</f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>
        <f t="shared" si="16"/>
        <v>0</v>
      </c>
      <c r="BF33">
        <f t="shared" si="17"/>
        <v>0</v>
      </c>
      <c r="BG33">
        <f t="shared" si="18"/>
        <v>0</v>
      </c>
      <c r="CG33" s="145">
        <f t="shared" ref="CG33" si="30">O33</f>
        <v>2046</v>
      </c>
      <c r="CH33" s="70">
        <f>INDEX(Table3Compare!$B$6:$K$37,MATCH($CG33,Table3Compare!$A$6:$A$37,0),MATCH(CH$9,Table3Compare!$B$5:$K$5,0))</f>
        <v>177.91623109654628</v>
      </c>
      <c r="CI33" s="70">
        <f>INDEX(Table3Compare!$B$6:$K$37,MATCH($CG33,Table3Compare!$A$6:$A$37,0),MATCH(CI$9,Table3Compare!$B$5:$K$5,0))</f>
        <v>175.07302252852358</v>
      </c>
      <c r="CJ33" s="70">
        <f>INDEX(Table3Compare!$B$6:$K$37,MATCH($CG33,Table3Compare!$A$6:$A$37,0),MATCH(CJ$9,Table3Compare!$B$5:$K$5,0))</f>
        <v>173.78042307207502</v>
      </c>
      <c r="CK33" s="70">
        <f>INDEX(Table3Compare!$B$6:$K$37,MATCH($CG33,Table3Compare!$A$6:$A$37,0),MATCH(CK$9,Table3Compare!$B$5:$K$5,0))</f>
        <v>177.91623109654628</v>
      </c>
      <c r="CL33" s="70">
        <f>INDEX(Table3Compare!$B$6:$K$37,MATCH($CG33,Table3Compare!$A$6:$A$37,0),MATCH(CL$9,Table3Compare!$B$5:$K$5,0))</f>
        <v>175.07302252852358</v>
      </c>
      <c r="CM33" s="70">
        <f>INDEX(Table3Compare!$B$6:$K$37,MATCH($CG33,Table3Compare!$A$6:$A$37,0),MATCH(CM$9,Table3Compare!$B$5:$K$5,0))</f>
        <v>173.78042307207502</v>
      </c>
      <c r="CN33" s="70">
        <f>INDEX(Table3Compare!$B$6:$K$37,MATCH($CG33,Table3Compare!$A$6:$A$37,0),MATCH(CN$9,Table3Compare!$B$5:$K$5,0))</f>
        <v>139.26479480915094</v>
      </c>
      <c r="CO33" s="70">
        <f>INDEX(Table3Compare!$B$6:$K$37,MATCH($CG33,Table3Compare!$A$6:$A$37,0),MATCH(CO$9,Table3Compare!$B$5:$K$5,0))</f>
        <v>139.26479480915094</v>
      </c>
      <c r="CP33" s="70">
        <f>INDEX(Table3Compare!$B$6:$K$37,MATCH($CG33,Table3Compare!$A$6:$A$37,0),MATCH(CP$9,Table3Compare!$B$5:$K$5,0))</f>
        <v>139.26479480915094</v>
      </c>
      <c r="CQ33" s="70">
        <f>INDEX(Table3Compare!$B$6:$K$37,MATCH($CG33,Table3Compare!$A$6:$A$37,0),MATCH(CQ$9,Table3Compare!$B$5:$K$5,0))</f>
        <v>139.26479480915094</v>
      </c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152"/>
      <c r="DG33" s="152"/>
      <c r="DH33" s="70"/>
      <c r="DI33" s="152"/>
      <c r="DJ33" s="152"/>
      <c r="DK33" s="152"/>
      <c r="DL33" s="152"/>
      <c r="DM33" s="152"/>
      <c r="DR33">
        <f>SUM(AX$13:AX33)*CH33/1000</f>
        <v>0</v>
      </c>
      <c r="DS33">
        <f>SUM(AY$13:AY33)*CI33/1000</f>
        <v>0</v>
      </c>
      <c r="DT33">
        <f>SUM(AZ$13:AZ33)*CJ33/1000</f>
        <v>0</v>
      </c>
      <c r="DU33">
        <f>SUM(BA$13:BA33)*CK33/1000</f>
        <v>0</v>
      </c>
      <c r="DV33">
        <f>SUM(BB$13:BB33)*CL33/1000</f>
        <v>0</v>
      </c>
      <c r="DW33">
        <f>SUM(BC$13:BC33)*CM33/1000</f>
        <v>0</v>
      </c>
      <c r="DX33">
        <f>SUM(BD$13:BD33)*CN33/1000</f>
        <v>0</v>
      </c>
      <c r="DY33">
        <f>SUM(BE$13:BE33)*CO33/1000</f>
        <v>0</v>
      </c>
      <c r="DZ33">
        <f>SUM(BF$13:BF33)*CP33/1000</f>
        <v>10.880285821352695</v>
      </c>
      <c r="EA33">
        <f>SUM(BG$13:BG33)*CQ33/1000</f>
        <v>0</v>
      </c>
      <c r="EB33">
        <f>SUM(BH$13:BH33)*CR33/1000</f>
        <v>0</v>
      </c>
      <c r="EC33">
        <f>SUM(BI$13:BI33)*CS33/1000</f>
        <v>0</v>
      </c>
      <c r="ED33">
        <f>SUM(BJ$13:BJ33)*CT33/1000</f>
        <v>0</v>
      </c>
      <c r="EE33">
        <f>SUM(BK$13:BK33)*CU33/1000</f>
        <v>0</v>
      </c>
      <c r="EF33">
        <f>SUM(BL$13:BL33)*CV33/1000</f>
        <v>0</v>
      </c>
      <c r="EG33">
        <f>SUM(BM$13:BM33)*CW33/1000</f>
        <v>0</v>
      </c>
      <c r="EH33">
        <f>SUM(BN$13:BN33)*CX33/1000</f>
        <v>0</v>
      </c>
      <c r="EI33">
        <f>SUM(BO$13:BO33)*CY33/1000</f>
        <v>0</v>
      </c>
      <c r="EJ33">
        <f>SUM(BP$13:BP33)*CZ33/1000</f>
        <v>0</v>
      </c>
      <c r="EK33">
        <f>SUM(BQ$13:BQ33)*DA33/1000</f>
        <v>0</v>
      </c>
      <c r="EL33">
        <f>SUM(BR$13:BR33)*DB33/1000</f>
        <v>0</v>
      </c>
      <c r="EM33">
        <f>SUM(BS$13:BS33)*DC33/1000</f>
        <v>0</v>
      </c>
      <c r="EN33">
        <f>SUM(BT$13:BT33)*DD33/1000</f>
        <v>0</v>
      </c>
      <c r="EO33">
        <f>SUM(BU$13:BU33)*DE33/1000</f>
        <v>0</v>
      </c>
      <c r="EP33">
        <f>SUM(BV$13:BV33)*DF33/1000</f>
        <v>0</v>
      </c>
      <c r="EQ33">
        <f>SUM(BW$13:BW33)*DG33/1000</f>
        <v>0</v>
      </c>
      <c r="ER33">
        <f>SUM(BX$13:BX33)*DH33/1000</f>
        <v>0</v>
      </c>
      <c r="ES33">
        <f>SUM(BY$13:BY33)*DI33/1000</f>
        <v>0</v>
      </c>
      <c r="ET33">
        <f>SUM(BZ$13:BZ33)*DJ33/1000</f>
        <v>0</v>
      </c>
      <c r="FA33">
        <f t="shared" ref="FA33" si="31">SUM(DR33:EZ33)</f>
        <v>10.880285821352695</v>
      </c>
      <c r="FC33">
        <f t="shared" ref="FC33" si="32">O33</f>
        <v>2046</v>
      </c>
      <c r="FD33" s="69"/>
      <c r="FE33" s="86">
        <f t="shared" ref="FE33" si="33">$FD$5*FD33/1000</f>
        <v>0</v>
      </c>
    </row>
    <row r="34" spans="1:161">
      <c r="B34" s="210">
        <f t="shared" si="22"/>
        <v>2047</v>
      </c>
      <c r="C34" s="8">
        <f t="shared" si="7"/>
        <v>138.96845060152123</v>
      </c>
      <c r="D34" s="211"/>
      <c r="E34" s="8">
        <f t="shared" ref="E34" ca="1" si="34">SUMIF(INDIRECT("'Table 5'!$J$"&amp;$K$3&amp;":$J$"&amp;$K$4),B34,INDIRECT("'Table 5'!$c$"&amp;$K$3&amp;":$c$"&amp;$K$4))/SUMIF(INDIRECT("'Table 5'!$J$"&amp;$K$3&amp;":$J$"&amp;$K$4),B34,INDIRECT("'Table 5'!$f$"&amp;$K$3&amp;":$f$"&amp;$K$4))</f>
        <v>-2.4881745848373207</v>
      </c>
      <c r="F34" s="33"/>
      <c r="G34" s="8">
        <f t="shared" ref="G34" ca="1" si="35">SUMIF(INDIRECT("'Table 5'!$J$"&amp;$K$3&amp;":$J$"&amp;$K$4),B34,INDIRECT("'Table 5'!$e$"&amp;$K$3&amp;":$e$"&amp;$K$4))/SUMIF(INDIRECT("'Table 5'!$J$"&amp;$K$3&amp;":$J$"&amp;$K$4),B34,INDIRECT("'Table 5'!$f$"&amp;$K$3&amp;":$f$"&amp;$K$4))</f>
        <v>55.957904385743262</v>
      </c>
      <c r="H34" s="33"/>
      <c r="I34" s="8"/>
      <c r="J34" s="86"/>
      <c r="M34" s="86"/>
      <c r="O34">
        <f t="shared" ref="O34" si="36">B34</f>
        <v>2047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>
        <f t="shared" si="16"/>
        <v>0</v>
      </c>
      <c r="BF34">
        <f t="shared" si="17"/>
        <v>0</v>
      </c>
      <c r="BG34">
        <f t="shared" si="18"/>
        <v>0</v>
      </c>
      <c r="CG34" s="145">
        <f t="shared" si="19"/>
        <v>2047</v>
      </c>
      <c r="CH34" s="70">
        <f>INDEX(Table3Compare!$B$6:$K$37,MATCH($CG34,Table3Compare!$A$6:$A$37,0),MATCH(CH$9,Table3Compare!$B$5:$K$5,0))</f>
        <v>181.79480486681047</v>
      </c>
      <c r="CI34" s="70">
        <f>INDEX(Table3Compare!$B$6:$K$37,MATCH($CG34,Table3Compare!$A$6:$A$37,0),MATCH(CI$9,Table3Compare!$B$5:$K$5,0))</f>
        <v>178.88961435308579</v>
      </c>
      <c r="CJ34" s="70">
        <f>INDEX(Table3Compare!$B$6:$K$37,MATCH($CG34,Table3Compare!$A$6:$A$37,0),MATCH(CJ$9,Table3Compare!$B$5:$K$5,0))</f>
        <v>177.56883622897806</v>
      </c>
      <c r="CK34" s="70">
        <f>INDEX(Table3Compare!$B$6:$K$37,MATCH($CG34,Table3Compare!$A$6:$A$37,0),MATCH(CK$9,Table3Compare!$B$5:$K$5,0))</f>
        <v>181.79480486681047</v>
      </c>
      <c r="CL34" s="70">
        <f>INDEX(Table3Compare!$B$6:$K$37,MATCH($CG34,Table3Compare!$A$6:$A$37,0),MATCH(CL$9,Table3Compare!$B$5:$K$5,0))</f>
        <v>178.88961435308579</v>
      </c>
      <c r="CM34" s="70">
        <f>INDEX(Table3Compare!$B$6:$K$37,MATCH($CG34,Table3Compare!$A$6:$A$37,0),MATCH(CM$9,Table3Compare!$B$5:$K$5,0))</f>
        <v>177.56883622897806</v>
      </c>
      <c r="CN34" s="70">
        <f>INDEX(Table3Compare!$B$6:$K$37,MATCH($CG34,Table3Compare!$A$6:$A$37,0),MATCH(CN$9,Table3Compare!$B$5:$K$5,0))</f>
        <v>142.30076728304451</v>
      </c>
      <c r="CO34" s="70">
        <f>INDEX(Table3Compare!$B$6:$K$37,MATCH($CG34,Table3Compare!$A$6:$A$37,0),MATCH(CO$9,Table3Compare!$B$5:$K$5,0))</f>
        <v>142.30076728304451</v>
      </c>
      <c r="CP34" s="70">
        <f>INDEX(Table3Compare!$B$6:$K$37,MATCH($CG34,Table3Compare!$A$6:$A$37,0),MATCH(CP$9,Table3Compare!$B$5:$K$5,0))</f>
        <v>142.30076728304451</v>
      </c>
      <c r="CQ34" s="70">
        <f>INDEX(Table3Compare!$B$6:$K$37,MATCH($CG34,Table3Compare!$A$6:$A$37,0),MATCH(CQ$9,Table3Compare!$B$5:$K$5,0))</f>
        <v>142.30076728304451</v>
      </c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152"/>
      <c r="DG34" s="152"/>
      <c r="DH34" s="70"/>
      <c r="DI34" s="152"/>
      <c r="DJ34" s="152"/>
      <c r="DK34" s="152"/>
      <c r="DL34" s="152"/>
      <c r="DM34" s="152"/>
      <c r="DR34">
        <f>SUM(AX$13:AX34)*CH34/1000</f>
        <v>0</v>
      </c>
      <c r="DS34">
        <f>SUM(AY$13:AY34)*CI34/1000</f>
        <v>0</v>
      </c>
      <c r="DT34">
        <f>SUM(AZ$13:AZ34)*CJ34/1000</f>
        <v>0</v>
      </c>
      <c r="DU34">
        <f>SUM(BA$13:BA34)*CK34/1000</f>
        <v>0</v>
      </c>
      <c r="DV34">
        <f>SUM(BB$13:BB34)*CL34/1000</f>
        <v>0</v>
      </c>
      <c r="DW34">
        <f>SUM(BC$13:BC34)*CM34/1000</f>
        <v>0</v>
      </c>
      <c r="DX34">
        <f>SUM(BD$13:BD34)*CN34/1000</f>
        <v>0</v>
      </c>
      <c r="DY34">
        <f>SUM(BE$13:BE34)*CO34/1000</f>
        <v>0</v>
      </c>
      <c r="DZ34">
        <f>SUM(BF$13:BF34)*CP34/1000</f>
        <v>11.117476048121699</v>
      </c>
      <c r="EA34">
        <f>SUM(BG$13:BG34)*CQ34/1000</f>
        <v>0</v>
      </c>
      <c r="EB34">
        <f>SUM(BH$13:BH34)*CR34/1000</f>
        <v>0</v>
      </c>
      <c r="EC34">
        <f>SUM(BI$13:BI34)*CS34/1000</f>
        <v>0</v>
      </c>
      <c r="ED34">
        <f>SUM(BJ$13:BJ34)*CT34/1000</f>
        <v>0</v>
      </c>
      <c r="EE34">
        <f>SUM(BK$13:BK34)*CU34/1000</f>
        <v>0</v>
      </c>
      <c r="EF34">
        <f>SUM(BL$13:BL34)*CV34/1000</f>
        <v>0</v>
      </c>
      <c r="EG34">
        <f>SUM(BM$13:BM34)*CW34/1000</f>
        <v>0</v>
      </c>
      <c r="EH34">
        <f>SUM(BN$13:BN34)*CX34/1000</f>
        <v>0</v>
      </c>
      <c r="EI34">
        <f>SUM(BO$13:BO34)*CY34/1000</f>
        <v>0</v>
      </c>
      <c r="EJ34">
        <f>SUM(BP$13:BP34)*CZ34/1000</f>
        <v>0</v>
      </c>
      <c r="EK34">
        <f>SUM(BQ$13:BQ34)*DA34/1000</f>
        <v>0</v>
      </c>
      <c r="EL34">
        <f>SUM(BR$13:BR34)*DB34/1000</f>
        <v>0</v>
      </c>
      <c r="EM34">
        <f>SUM(BS$13:BS34)*DC34/1000</f>
        <v>0</v>
      </c>
      <c r="EN34">
        <f>SUM(BT$13:BT34)*DD34/1000</f>
        <v>0</v>
      </c>
      <c r="EO34">
        <f>SUM(BU$13:BU34)*DE34/1000</f>
        <v>0</v>
      </c>
      <c r="EP34">
        <f>SUM(BV$13:BV34)*DF34/1000</f>
        <v>0</v>
      </c>
      <c r="EQ34">
        <f>SUM(BW$13:BW34)*DG34/1000</f>
        <v>0</v>
      </c>
      <c r="ER34">
        <f>SUM(BX$13:BX34)*DH34/1000</f>
        <v>0</v>
      </c>
      <c r="ES34">
        <f>SUM(BY$13:BY34)*DI34/1000</f>
        <v>0</v>
      </c>
      <c r="ET34">
        <f>SUM(BZ$13:BZ34)*DJ34/1000</f>
        <v>0</v>
      </c>
      <c r="FA34">
        <f t="shared" si="20"/>
        <v>11.117476048121699</v>
      </c>
      <c r="FC34">
        <f t="shared" si="21"/>
        <v>2047</v>
      </c>
      <c r="FD34" s="69"/>
      <c r="FE34" s="86"/>
    </row>
    <row r="35" spans="1:161" hidden="1">
      <c r="B35" s="210">
        <f t="shared" si="22"/>
        <v>2048</v>
      </c>
      <c r="C35" s="8">
        <f t="shared" si="7"/>
        <v>141.9979627718011</v>
      </c>
      <c r="D35" s="211"/>
      <c r="E35" s="8" t="e">
        <f t="shared" ref="E35:E41" ca="1" si="37">SUMIF(INDIRECT("'Table 5'!$J$"&amp;$K$3&amp;":$J$"&amp;$K$4),B35,INDIRECT("'Table 5'!$c$"&amp;$K$3&amp;":$c$"&amp;$K$4))/SUMIF(INDIRECT("'Table 5'!$J$"&amp;$K$3&amp;":$J$"&amp;$K$4),B35,INDIRECT("'Table 5'!$f$"&amp;$K$3&amp;":$f$"&amp;$K$4))</f>
        <v>#DIV/0!</v>
      </c>
      <c r="F35" s="33"/>
      <c r="G35" s="8" t="e">
        <f t="shared" ref="G35:G41" ca="1" si="38">SUMIF(INDIRECT("'Table 5'!$J$"&amp;$K$3&amp;":$J$"&amp;$K$4),B35,INDIRECT("'Table 5'!$e$"&amp;$K$3&amp;":$e$"&amp;$K$4))/SUMIF(INDIRECT("'Table 5'!$J$"&amp;$K$3&amp;":$J$"&amp;$K$4),B35,INDIRECT("'Table 5'!$f$"&amp;$K$3&amp;":$f$"&amp;$K$4))</f>
        <v>#DIV/0!</v>
      </c>
      <c r="H35" s="33"/>
      <c r="I35" s="8"/>
      <c r="J35" s="86"/>
      <c r="M35" s="86"/>
      <c r="O35">
        <f t="shared" ref="O35:O41" si="39">B35</f>
        <v>2048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X35">
        <f t="shared" ref="AX35:AX41" si="40">P35/P$5</f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>
        <f t="shared" si="16"/>
        <v>0</v>
      </c>
      <c r="BF35">
        <f t="shared" si="17"/>
        <v>0</v>
      </c>
      <c r="BG35">
        <f t="shared" si="18"/>
        <v>0</v>
      </c>
      <c r="CG35" s="145">
        <f t="shared" ref="CG35:CG41" si="41">O35</f>
        <v>2048</v>
      </c>
      <c r="CH35" s="70">
        <f>INDEX(Table3Compare!$B$6:$K$37,MATCH($CG35,Table3Compare!$A$6:$A$37,0),MATCH(CH$9,Table3Compare!$B$5:$K$5,0))</f>
        <v>185.75793154379184</v>
      </c>
      <c r="CI35" s="70">
        <f>INDEX(Table3Compare!$B$6:$K$37,MATCH($CG35,Table3Compare!$A$6:$A$37,0),MATCH(CI$9,Table3Compare!$B$5:$K$5,0))</f>
        <v>182.78940787797245</v>
      </c>
      <c r="CJ35" s="70">
        <f>INDEX(Table3Compare!$B$6:$K$37,MATCH($CG35,Table3Compare!$A$6:$A$37,0),MATCH(CJ$9,Table3Compare!$B$5:$K$5,0))</f>
        <v>181.43983679126131</v>
      </c>
      <c r="CK35" s="70">
        <f>INDEX(Table3Compare!$B$6:$K$37,MATCH($CG35,Table3Compare!$A$6:$A$37,0),MATCH(CK$9,Table3Compare!$B$5:$K$5,0))</f>
        <v>185.75793154379184</v>
      </c>
      <c r="CL35" s="70">
        <f>INDEX(Table3Compare!$B$6:$K$37,MATCH($CG35,Table3Compare!$A$6:$A$37,0),MATCH(CL$9,Table3Compare!$B$5:$K$5,0))</f>
        <v>182.78940787797245</v>
      </c>
      <c r="CM35" s="70">
        <f>INDEX(Table3Compare!$B$6:$K$37,MATCH($CG35,Table3Compare!$A$6:$A$37,0),MATCH(CM$9,Table3Compare!$B$5:$K$5,0))</f>
        <v>181.43983679126131</v>
      </c>
      <c r="CN35" s="70">
        <f>INDEX(Table3Compare!$B$6:$K$37,MATCH($CG35,Table3Compare!$A$6:$A$37,0),MATCH(CN$9,Table3Compare!$B$5:$K$5,0))</f>
        <v>145.4029239557147</v>
      </c>
      <c r="CO35" s="70">
        <f>INDEX(Table3Compare!$B$6:$K$37,MATCH($CG35,Table3Compare!$A$6:$A$37,0),MATCH(CO$9,Table3Compare!$B$5:$K$5,0))</f>
        <v>145.4029239557147</v>
      </c>
      <c r="CP35" s="70">
        <f>INDEX(Table3Compare!$B$6:$K$37,MATCH($CG35,Table3Compare!$A$6:$A$37,0),MATCH(CP$9,Table3Compare!$B$5:$K$5,0))</f>
        <v>145.4029239557147</v>
      </c>
      <c r="CQ35" s="70">
        <f>INDEX(Table3Compare!$B$6:$K$37,MATCH($CG35,Table3Compare!$A$6:$A$37,0),MATCH(CQ$9,Table3Compare!$B$5:$K$5,0))</f>
        <v>145.4029239557147</v>
      </c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152"/>
      <c r="DG35" s="152"/>
      <c r="DH35" s="70"/>
      <c r="DI35" s="152"/>
      <c r="DJ35" s="152"/>
      <c r="DK35" s="152"/>
      <c r="DL35" s="152"/>
      <c r="DM35" s="152"/>
      <c r="DR35">
        <f>SUM(AX$13:AX35)*CH35/1000</f>
        <v>0</v>
      </c>
      <c r="DS35">
        <f>SUM(AY$13:AY35)*CI35/1000</f>
        <v>0</v>
      </c>
      <c r="DT35">
        <f>SUM(AZ$13:AZ35)*CJ35/1000</f>
        <v>0</v>
      </c>
      <c r="DU35">
        <f>SUM(BA$13:BA35)*CK35/1000</f>
        <v>0</v>
      </c>
      <c r="DV35">
        <f>SUM(BB$13:BB35)*CL35/1000</f>
        <v>0</v>
      </c>
      <c r="DW35">
        <f>SUM(BC$13:BC35)*CM35/1000</f>
        <v>0</v>
      </c>
      <c r="DX35">
        <f>SUM(BD$13:BD35)*CN35/1000</f>
        <v>0</v>
      </c>
      <c r="DY35">
        <f>SUM(BE$13:BE35)*CO35/1000</f>
        <v>0</v>
      </c>
      <c r="DZ35">
        <f>SUM(BF$13:BF35)*CP35/1000</f>
        <v>11.359837021744088</v>
      </c>
      <c r="EA35">
        <f>SUM(BG$13:BG35)*CQ35/1000</f>
        <v>0</v>
      </c>
      <c r="EB35">
        <f>SUM(BH$13:BH35)*CR35/1000</f>
        <v>0</v>
      </c>
      <c r="EC35">
        <f>SUM(BI$13:BI35)*CS35/1000</f>
        <v>0</v>
      </c>
      <c r="ED35">
        <f>SUM(BJ$13:BJ35)*CT35/1000</f>
        <v>0</v>
      </c>
      <c r="EE35">
        <f>SUM(BK$13:BK35)*CU35/1000</f>
        <v>0</v>
      </c>
      <c r="EF35">
        <f>SUM(BL$13:BL35)*CV35/1000</f>
        <v>0</v>
      </c>
      <c r="EG35">
        <f>SUM(BM$13:BM35)*CW35/1000</f>
        <v>0</v>
      </c>
      <c r="EH35">
        <f>SUM(BN$13:BN35)*CX35/1000</f>
        <v>0</v>
      </c>
      <c r="EI35">
        <f>SUM(BO$13:BO35)*CY35/1000</f>
        <v>0</v>
      </c>
      <c r="EJ35">
        <f>SUM(BP$13:BP35)*CZ35/1000</f>
        <v>0</v>
      </c>
      <c r="EK35">
        <f>SUM(BQ$13:BQ35)*DA35/1000</f>
        <v>0</v>
      </c>
      <c r="EL35">
        <f>SUM(BR$13:BR35)*DB35/1000</f>
        <v>0</v>
      </c>
      <c r="EM35">
        <f>SUM(BS$13:BS35)*DC35/1000</f>
        <v>0</v>
      </c>
      <c r="EN35">
        <f>SUM(BT$13:BT35)*DD35/1000</f>
        <v>0</v>
      </c>
      <c r="EO35">
        <f>SUM(BU$13:BU35)*DE35/1000</f>
        <v>0</v>
      </c>
      <c r="EP35">
        <f>SUM(BV$13:BV35)*DF35/1000</f>
        <v>0</v>
      </c>
      <c r="EQ35">
        <f>SUM(BW$13:BW35)*DG35/1000</f>
        <v>0</v>
      </c>
      <c r="ER35">
        <f>SUM(BX$13:BX35)*DH35/1000</f>
        <v>0</v>
      </c>
      <c r="ES35">
        <f>SUM(BY$13:BY35)*DI35/1000</f>
        <v>0</v>
      </c>
      <c r="ET35">
        <f>SUM(BZ$13:BZ35)*DJ35/1000</f>
        <v>0</v>
      </c>
      <c r="FA35">
        <f t="shared" ref="FA35:FA41" si="42">SUM(DR35:EZ35)</f>
        <v>11.359837021744088</v>
      </c>
      <c r="FC35">
        <f t="shared" ref="FC35:FC41" si="43">O35</f>
        <v>2048</v>
      </c>
      <c r="FD35" s="69"/>
      <c r="FE35" s="86"/>
    </row>
    <row r="36" spans="1:161" hidden="1">
      <c r="B36" s="210">
        <f t="shared" si="22"/>
        <v>2049</v>
      </c>
      <c r="C36" s="8">
        <f t="shared" si="7"/>
        <v>145.09351830624132</v>
      </c>
      <c r="D36" s="211"/>
      <c r="E36" s="8" t="e">
        <f t="shared" ca="1" si="37"/>
        <v>#DIV/0!</v>
      </c>
      <c r="F36" s="33"/>
      <c r="G36" s="8" t="e">
        <f t="shared" ca="1" si="38"/>
        <v>#DIV/0!</v>
      </c>
      <c r="H36" s="33"/>
      <c r="I36" s="8"/>
      <c r="J36" s="86"/>
      <c r="M36" s="86"/>
      <c r="O36">
        <f t="shared" si="39"/>
        <v>2049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X36">
        <f t="shared" si="40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>
        <f t="shared" si="16"/>
        <v>0</v>
      </c>
      <c r="BF36">
        <f t="shared" si="17"/>
        <v>0</v>
      </c>
      <c r="BG36">
        <f t="shared" si="18"/>
        <v>0</v>
      </c>
      <c r="CG36" s="145">
        <f t="shared" si="41"/>
        <v>2049</v>
      </c>
      <c r="CH36" s="70">
        <f>INDEX(Table3Compare!$B$6:$K$37,MATCH($CG36,Table3Compare!$A$6:$A$37,0),MATCH(CH$9,Table3Compare!$B$5:$K$5,0))</f>
        <v>189.80745438082474</v>
      </c>
      <c r="CI36" s="70">
        <f>INDEX(Table3Compare!$B$6:$K$37,MATCH($CG36,Table3Compare!$A$6:$A$37,0),MATCH(CI$9,Table3Compare!$B$5:$K$5,0))</f>
        <v>186.77421690021902</v>
      </c>
      <c r="CJ36" s="70">
        <f>INDEX(Table3Compare!$B$6:$K$37,MATCH($CG36,Table3Compare!$A$6:$A$37,0),MATCH(CJ$9,Table3Compare!$B$5:$K$5,0))</f>
        <v>185.39522516433067</v>
      </c>
      <c r="CK36" s="70">
        <f>INDEX(Table3Compare!$B$6:$K$37,MATCH($CG36,Table3Compare!$A$6:$A$37,0),MATCH(CK$9,Table3Compare!$B$5:$K$5,0))</f>
        <v>189.80745438082474</v>
      </c>
      <c r="CL36" s="70">
        <f>INDEX(Table3Compare!$B$6:$K$37,MATCH($CG36,Table3Compare!$A$6:$A$37,0),MATCH(CL$9,Table3Compare!$B$5:$K$5,0))</f>
        <v>186.77421690021902</v>
      </c>
      <c r="CM36" s="70">
        <f>INDEX(Table3Compare!$B$6:$K$37,MATCH($CG36,Table3Compare!$A$6:$A$37,0),MATCH(CM$9,Table3Compare!$B$5:$K$5,0))</f>
        <v>185.39522516433067</v>
      </c>
      <c r="CN36" s="70">
        <f>INDEX(Table3Compare!$B$6:$K$37,MATCH($CG36,Table3Compare!$A$6:$A$37,0),MATCH(CN$9,Table3Compare!$B$5:$K$5,0))</f>
        <v>148.57270764266974</v>
      </c>
      <c r="CO36" s="70">
        <f>INDEX(Table3Compare!$B$6:$K$37,MATCH($CG36,Table3Compare!$A$6:$A$37,0),MATCH(CO$9,Table3Compare!$B$5:$K$5,0))</f>
        <v>148.57270764266974</v>
      </c>
      <c r="CP36" s="70">
        <f>INDEX(Table3Compare!$B$6:$K$37,MATCH($CG36,Table3Compare!$A$6:$A$37,0),MATCH(CP$9,Table3Compare!$B$5:$K$5,0))</f>
        <v>148.57270764266974</v>
      </c>
      <c r="CQ36" s="70">
        <f>INDEX(Table3Compare!$B$6:$K$37,MATCH($CG36,Table3Compare!$A$6:$A$37,0),MATCH(CQ$9,Table3Compare!$B$5:$K$5,0))</f>
        <v>148.57270764266974</v>
      </c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152"/>
      <c r="DG36" s="152"/>
      <c r="DH36" s="70"/>
      <c r="DI36" s="152"/>
      <c r="DJ36" s="152"/>
      <c r="DK36" s="152"/>
      <c r="DL36" s="152"/>
      <c r="DM36" s="152"/>
      <c r="DR36">
        <f>SUM(AX$13:AX36)*CH36/1000</f>
        <v>0</v>
      </c>
      <c r="DS36">
        <f>SUM(AY$13:AY36)*CI36/1000</f>
        <v>0</v>
      </c>
      <c r="DT36">
        <f>SUM(AZ$13:AZ36)*CJ36/1000</f>
        <v>0</v>
      </c>
      <c r="DU36">
        <f>SUM(BA$13:BA36)*CK36/1000</f>
        <v>0</v>
      </c>
      <c r="DV36">
        <f>SUM(BB$13:BB36)*CL36/1000</f>
        <v>0</v>
      </c>
      <c r="DW36">
        <f>SUM(BC$13:BC36)*CM36/1000</f>
        <v>0</v>
      </c>
      <c r="DX36">
        <f>SUM(BD$13:BD36)*CN36/1000</f>
        <v>0</v>
      </c>
      <c r="DY36">
        <f>SUM(BE$13:BE36)*CO36/1000</f>
        <v>0</v>
      </c>
      <c r="DZ36">
        <f>SUM(BF$13:BF36)*CP36/1000</f>
        <v>11.607481464499307</v>
      </c>
      <c r="EA36">
        <f>SUM(BG$13:BG36)*CQ36/1000</f>
        <v>0</v>
      </c>
      <c r="EB36">
        <f>SUM(BH$13:BH36)*CR36/1000</f>
        <v>0</v>
      </c>
      <c r="EC36">
        <f>SUM(BI$13:BI36)*CS36/1000</f>
        <v>0</v>
      </c>
      <c r="ED36">
        <f>SUM(BJ$13:BJ36)*CT36/1000</f>
        <v>0</v>
      </c>
      <c r="EE36">
        <f>SUM(BK$13:BK36)*CU36/1000</f>
        <v>0</v>
      </c>
      <c r="EF36">
        <f>SUM(BL$13:BL36)*CV36/1000</f>
        <v>0</v>
      </c>
      <c r="EG36">
        <f>SUM(BM$13:BM36)*CW36/1000</f>
        <v>0</v>
      </c>
      <c r="EH36">
        <f>SUM(BN$13:BN36)*CX36/1000</f>
        <v>0</v>
      </c>
      <c r="EI36">
        <f>SUM(BO$13:BO36)*CY36/1000</f>
        <v>0</v>
      </c>
      <c r="EJ36">
        <f>SUM(BP$13:BP36)*CZ36/1000</f>
        <v>0</v>
      </c>
      <c r="EK36">
        <f>SUM(BQ$13:BQ36)*DA36/1000</f>
        <v>0</v>
      </c>
      <c r="EL36">
        <f>SUM(BR$13:BR36)*DB36/1000</f>
        <v>0</v>
      </c>
      <c r="EM36">
        <f>SUM(BS$13:BS36)*DC36/1000</f>
        <v>0</v>
      </c>
      <c r="EN36">
        <f>SUM(BT$13:BT36)*DD36/1000</f>
        <v>0</v>
      </c>
      <c r="EO36">
        <f>SUM(BU$13:BU36)*DE36/1000</f>
        <v>0</v>
      </c>
      <c r="EP36">
        <f>SUM(BV$13:BV36)*DF36/1000</f>
        <v>0</v>
      </c>
      <c r="EQ36">
        <f>SUM(BW$13:BW36)*DG36/1000</f>
        <v>0</v>
      </c>
      <c r="ER36">
        <f>SUM(BX$13:BX36)*DH36/1000</f>
        <v>0</v>
      </c>
      <c r="ES36">
        <f>SUM(BY$13:BY36)*DI36/1000</f>
        <v>0</v>
      </c>
      <c r="ET36">
        <f>SUM(BZ$13:BZ36)*DJ36/1000</f>
        <v>0</v>
      </c>
      <c r="FA36">
        <f t="shared" si="42"/>
        <v>11.607481464499307</v>
      </c>
      <c r="FC36">
        <f t="shared" si="43"/>
        <v>2049</v>
      </c>
      <c r="FD36" s="69"/>
      <c r="FE36" s="86"/>
    </row>
    <row r="37" spans="1:161" hidden="1">
      <c r="B37" s="210">
        <f t="shared" si="22"/>
        <v>2050</v>
      </c>
      <c r="C37" s="8">
        <f t="shared" si="7"/>
        <v>148.25655695015547</v>
      </c>
      <c r="D37" s="211"/>
      <c r="E37" s="8" t="e">
        <f t="shared" ca="1" si="37"/>
        <v>#DIV/0!</v>
      </c>
      <c r="F37" s="33"/>
      <c r="G37" s="8" t="e">
        <f t="shared" ca="1" si="38"/>
        <v>#DIV/0!</v>
      </c>
      <c r="H37" s="33"/>
      <c r="I37" s="8"/>
      <c r="J37" s="86"/>
      <c r="M37" s="86"/>
      <c r="O37">
        <f t="shared" si="39"/>
        <v>2050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X37">
        <f t="shared" si="40"/>
        <v>0</v>
      </c>
      <c r="AY37">
        <f t="shared" si="10"/>
        <v>0</v>
      </c>
      <c r="AZ37">
        <f t="shared" si="11"/>
        <v>0</v>
      </c>
      <c r="BA37">
        <f t="shared" si="12"/>
        <v>0</v>
      </c>
      <c r="BB37">
        <f t="shared" si="13"/>
        <v>0</v>
      </c>
      <c r="BC37">
        <f t="shared" si="14"/>
        <v>0</v>
      </c>
      <c r="BD37">
        <f t="shared" si="15"/>
        <v>0</v>
      </c>
      <c r="BE37">
        <f t="shared" si="16"/>
        <v>0</v>
      </c>
      <c r="BF37">
        <f t="shared" si="17"/>
        <v>0</v>
      </c>
      <c r="BG37">
        <f t="shared" si="18"/>
        <v>0</v>
      </c>
      <c r="CG37" s="145">
        <f t="shared" si="41"/>
        <v>2050</v>
      </c>
      <c r="CH37" s="70">
        <f>INDEX(Table3Compare!$B$6:$K$37,MATCH($CG37,Table3Compare!$A$6:$A$37,0),MATCH(CH$9,Table3Compare!$B$5:$K$5,0))</f>
        <v>183.18893035202484</v>
      </c>
      <c r="CI37" s="70">
        <f>INDEX(Table3Compare!$B$6:$K$37,MATCH($CG37,Table3Compare!$A$6:$A$37,0),MATCH(CI$9,Table3Compare!$B$5:$K$5,0))</f>
        <v>190.84589475763559</v>
      </c>
      <c r="CJ37" s="70">
        <f>INDEX(Table3Compare!$B$6:$K$37,MATCH($CG37,Table3Compare!$A$6:$A$37,0),MATCH(CJ$9,Table3Compare!$B$5:$K$5,0))</f>
        <v>189.43684100242913</v>
      </c>
      <c r="CK37" s="70">
        <f>INDEX(Table3Compare!$B$6:$K$37,MATCH($CG37,Table3Compare!$A$6:$A$37,0),MATCH(CK$9,Table3Compare!$B$5:$K$5,0))</f>
        <v>193.94525681416536</v>
      </c>
      <c r="CL37" s="70">
        <f>INDEX(Table3Compare!$B$6:$K$37,MATCH($CG37,Table3Compare!$A$6:$A$37,0),MATCH(CL$9,Table3Compare!$B$5:$K$5,0))</f>
        <v>190.84589475763559</v>
      </c>
      <c r="CM37" s="70">
        <f>INDEX(Table3Compare!$B$6:$K$37,MATCH($CG37,Table3Compare!$A$6:$A$37,0),MATCH(CM$9,Table3Compare!$B$5:$K$5,0))</f>
        <v>189.43684100242913</v>
      </c>
      <c r="CN37" s="70">
        <f>INDEX(Table3Compare!$B$6:$K$37,MATCH($CG37,Table3Compare!$A$6:$A$37,0),MATCH(CN$9,Table3Compare!$B$5:$K$5,0))</f>
        <v>151.81159261279529</v>
      </c>
      <c r="CO37" s="70">
        <f>INDEX(Table3Compare!$B$6:$K$37,MATCH($CG37,Table3Compare!$A$6:$A$37,0),MATCH(CO$9,Table3Compare!$B$5:$K$5,0))</f>
        <v>151.81159261279529</v>
      </c>
      <c r="CP37" s="70">
        <f>INDEX(Table3Compare!$B$6:$K$37,MATCH($CG37,Table3Compare!$A$6:$A$37,0),MATCH(CP$9,Table3Compare!$B$5:$K$5,0))</f>
        <v>151.81159261279529</v>
      </c>
      <c r="CQ37" s="70">
        <f>INDEX(Table3Compare!$B$6:$K$37,MATCH($CG37,Table3Compare!$A$6:$A$37,0),MATCH(CQ$9,Table3Compare!$B$5:$K$5,0))</f>
        <v>151.81159261279529</v>
      </c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152"/>
      <c r="DG37" s="152"/>
      <c r="DH37" s="70"/>
      <c r="DI37" s="152"/>
      <c r="DJ37" s="152"/>
      <c r="DK37" s="152"/>
      <c r="DL37" s="152"/>
      <c r="DM37" s="152"/>
      <c r="DR37">
        <f>SUM(AX$13:AX37)*CH37/1000</f>
        <v>0</v>
      </c>
      <c r="DS37">
        <f>SUM(AY$13:AY37)*CI37/1000</f>
        <v>0</v>
      </c>
      <c r="DT37">
        <f>SUM(AZ$13:AZ37)*CJ37/1000</f>
        <v>0</v>
      </c>
      <c r="DU37">
        <f>SUM(BA$13:BA37)*CK37/1000</f>
        <v>0</v>
      </c>
      <c r="DV37">
        <f>SUM(BB$13:BB37)*CL37/1000</f>
        <v>0</v>
      </c>
      <c r="DW37">
        <f>SUM(BC$13:BC37)*CM37/1000</f>
        <v>0</v>
      </c>
      <c r="DX37">
        <f>SUM(BD$13:BD37)*CN37/1000</f>
        <v>0</v>
      </c>
      <c r="DY37">
        <f>SUM(BE$13:BE37)*CO37/1000</f>
        <v>0</v>
      </c>
      <c r="DZ37">
        <f>SUM(BF$13:BF37)*CP37/1000</f>
        <v>11.860524556012436</v>
      </c>
      <c r="EA37">
        <f>SUM(BG$13:BG37)*CQ37/1000</f>
        <v>0</v>
      </c>
      <c r="EB37">
        <f>SUM(BH$13:BH37)*CR37/1000</f>
        <v>0</v>
      </c>
      <c r="EC37">
        <f>SUM(BI$13:BI37)*CS37/1000</f>
        <v>0</v>
      </c>
      <c r="ED37">
        <f>SUM(BJ$13:BJ37)*CT37/1000</f>
        <v>0</v>
      </c>
      <c r="EE37">
        <f>SUM(BK$13:BK37)*CU37/1000</f>
        <v>0</v>
      </c>
      <c r="EF37">
        <f>SUM(BL$13:BL37)*CV37/1000</f>
        <v>0</v>
      </c>
      <c r="EG37">
        <f>SUM(BM$13:BM37)*CW37/1000</f>
        <v>0</v>
      </c>
      <c r="EH37">
        <f>SUM(BN$13:BN37)*CX37/1000</f>
        <v>0</v>
      </c>
      <c r="EI37">
        <f>SUM(BO$13:BO37)*CY37/1000</f>
        <v>0</v>
      </c>
      <c r="EJ37">
        <f>SUM(BP$13:BP37)*CZ37/1000</f>
        <v>0</v>
      </c>
      <c r="EK37">
        <f>SUM(BQ$13:BQ37)*DA37/1000</f>
        <v>0</v>
      </c>
      <c r="EL37">
        <f>SUM(BR$13:BR37)*DB37/1000</f>
        <v>0</v>
      </c>
      <c r="EM37">
        <f>SUM(BS$13:BS37)*DC37/1000</f>
        <v>0</v>
      </c>
      <c r="EN37">
        <f>SUM(BT$13:BT37)*DD37/1000</f>
        <v>0</v>
      </c>
      <c r="EO37">
        <f>SUM(BU$13:BU37)*DE37/1000</f>
        <v>0</v>
      </c>
      <c r="EP37">
        <f>SUM(BV$13:BV37)*DF37/1000</f>
        <v>0</v>
      </c>
      <c r="EQ37">
        <f>SUM(BW$13:BW37)*DG37/1000</f>
        <v>0</v>
      </c>
      <c r="ER37">
        <f>SUM(BX$13:BX37)*DH37/1000</f>
        <v>0</v>
      </c>
      <c r="ES37">
        <f>SUM(BY$13:BY37)*DI37/1000</f>
        <v>0</v>
      </c>
      <c r="ET37">
        <f>SUM(BZ$13:BZ37)*DJ37/1000</f>
        <v>0</v>
      </c>
      <c r="FA37">
        <f t="shared" si="42"/>
        <v>11.860524556012436</v>
      </c>
      <c r="FC37">
        <f t="shared" si="43"/>
        <v>2050</v>
      </c>
      <c r="FD37" s="69"/>
      <c r="FE37" s="86"/>
    </row>
    <row r="38" spans="1:161" hidden="1">
      <c r="B38" s="210">
        <f t="shared" si="22"/>
        <v>2051</v>
      </c>
      <c r="C38" s="8">
        <f t="shared" si="7"/>
        <v>0</v>
      </c>
      <c r="D38" s="211"/>
      <c r="E38" s="8" t="e">
        <f t="shared" ca="1" si="37"/>
        <v>#DIV/0!</v>
      </c>
      <c r="F38" s="33"/>
      <c r="G38" s="8" t="e">
        <f t="shared" ca="1" si="38"/>
        <v>#DIV/0!</v>
      </c>
      <c r="H38" s="33"/>
      <c r="I38" s="8"/>
      <c r="J38" s="86"/>
      <c r="M38" s="86"/>
      <c r="O38">
        <f t="shared" si="39"/>
        <v>2051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X38">
        <f t="shared" si="40"/>
        <v>0</v>
      </c>
      <c r="AY38">
        <f t="shared" si="10"/>
        <v>0</v>
      </c>
      <c r="AZ38">
        <f t="shared" si="11"/>
        <v>0</v>
      </c>
      <c r="BA38">
        <f t="shared" si="12"/>
        <v>0</v>
      </c>
      <c r="BB38">
        <f t="shared" si="13"/>
        <v>0</v>
      </c>
      <c r="BC38">
        <f t="shared" si="14"/>
        <v>0</v>
      </c>
      <c r="BD38">
        <f t="shared" si="15"/>
        <v>0</v>
      </c>
      <c r="BE38">
        <f t="shared" si="16"/>
        <v>0</v>
      </c>
      <c r="BF38">
        <f t="shared" si="17"/>
        <v>0</v>
      </c>
      <c r="BG38">
        <f t="shared" si="18"/>
        <v>0</v>
      </c>
      <c r="CG38" s="145">
        <f t="shared" si="41"/>
        <v>2051</v>
      </c>
      <c r="CH38" s="70">
        <f>INDEX(Table3Compare!$B$6:$K$37,MATCH($CG38,Table3Compare!$A$6:$A$37,0),MATCH(CH$9,Table3Compare!$B$5:$K$5,0))</f>
        <v>187.18244901604126</v>
      </c>
      <c r="CI38" s="70">
        <f>INDEX(Table3Compare!$B$6:$K$37,MATCH($CG38,Table3Compare!$A$6:$A$37,0),MATCH(CI$9,Table3Compare!$B$5:$K$5,0))</f>
        <v>195.00633519079582</v>
      </c>
      <c r="CJ38" s="70">
        <f>INDEX(Table3Compare!$B$6:$K$37,MATCH($CG38,Table3Compare!$A$6:$A$37,0),MATCH(CJ$9,Table3Compare!$B$5:$K$5,0))</f>
        <v>193.56656406426157</v>
      </c>
      <c r="CK38" s="70">
        <f>INDEX(Table3Compare!$B$6:$K$37,MATCH($CG38,Table3Compare!$A$6:$A$37,0),MATCH(CK$9,Table3Compare!$B$5:$K$5,0))</f>
        <v>198.17326333897967</v>
      </c>
      <c r="CL38" s="70">
        <f>INDEX(Table3Compare!$B$6:$K$37,MATCH($CG38,Table3Compare!$A$6:$A$37,0),MATCH(CL$9,Table3Compare!$B$5:$K$5,0))</f>
        <v>195.00633519079582</v>
      </c>
      <c r="CM38" s="70">
        <f>INDEX(Table3Compare!$B$6:$K$37,MATCH($CG38,Table3Compare!$A$6:$A$37,0),MATCH(CM$9,Table3Compare!$B$5:$K$5,0))</f>
        <v>193.56656406426157</v>
      </c>
      <c r="CN38" s="70">
        <f>INDEX(Table3Compare!$B$6:$K$37,MATCH($CG38,Table3Compare!$A$6:$A$37,0),MATCH(CN$9,Table3Compare!$B$5:$K$5,0))</f>
        <v>155.12108527403822</v>
      </c>
      <c r="CO38" s="70">
        <f>INDEX(Table3Compare!$B$6:$K$37,MATCH($CG38,Table3Compare!$A$6:$A$37,0),MATCH(CO$9,Table3Compare!$B$5:$K$5,0))</f>
        <v>155.12108527403822</v>
      </c>
      <c r="CP38" s="70">
        <f>INDEX(Table3Compare!$B$6:$K$37,MATCH($CG38,Table3Compare!$A$6:$A$37,0),MATCH(CP$9,Table3Compare!$B$5:$K$5,0))</f>
        <v>0</v>
      </c>
      <c r="CQ38" s="70">
        <f>INDEX(Table3Compare!$B$6:$K$37,MATCH($CG38,Table3Compare!$A$6:$A$37,0),MATCH(CQ$9,Table3Compare!$B$5:$K$5,0))</f>
        <v>155.12108527403822</v>
      </c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152"/>
      <c r="DG38" s="152"/>
      <c r="DH38" s="70"/>
      <c r="DI38" s="152"/>
      <c r="DJ38" s="152"/>
      <c r="DK38" s="152"/>
      <c r="DL38" s="152"/>
      <c r="DM38" s="152"/>
      <c r="DR38">
        <f>SUM(AX$13:AX38)*CH38/1000</f>
        <v>0</v>
      </c>
      <c r="DS38">
        <f>SUM(AY$13:AY38)*CI38/1000</f>
        <v>0</v>
      </c>
      <c r="DT38">
        <f>SUM(AZ$13:AZ38)*CJ38/1000</f>
        <v>0</v>
      </c>
      <c r="DU38">
        <f>SUM(BA$13:BA38)*CK38/1000</f>
        <v>0</v>
      </c>
      <c r="DV38">
        <f>SUM(BB$13:BB38)*CL38/1000</f>
        <v>0</v>
      </c>
      <c r="DW38">
        <f>SUM(BC$13:BC38)*CM38/1000</f>
        <v>0</v>
      </c>
      <c r="DX38">
        <f>SUM(BD$13:BD38)*CN38/1000</f>
        <v>0</v>
      </c>
      <c r="DY38">
        <f>SUM(BE$13:BE38)*CO38/1000</f>
        <v>0</v>
      </c>
      <c r="DZ38">
        <f>SUM(BF$13:BF38)*CP38/1000</f>
        <v>0</v>
      </c>
      <c r="EA38">
        <f>SUM(BG$13:BG38)*CQ38/1000</f>
        <v>0</v>
      </c>
      <c r="EB38">
        <f>SUM(BH$13:BH38)*CR38/1000</f>
        <v>0</v>
      </c>
      <c r="EC38">
        <f>SUM(BI$13:BI38)*CS38/1000</f>
        <v>0</v>
      </c>
      <c r="ED38">
        <f>SUM(BJ$13:BJ38)*CT38/1000</f>
        <v>0</v>
      </c>
      <c r="EE38">
        <f>SUM(BK$13:BK38)*CU38/1000</f>
        <v>0</v>
      </c>
      <c r="EF38">
        <f>SUM(BL$13:BL38)*CV38/1000</f>
        <v>0</v>
      </c>
      <c r="EG38">
        <f>SUM(BM$13:BM38)*CW38/1000</f>
        <v>0</v>
      </c>
      <c r="EH38">
        <f>SUM(BN$13:BN38)*CX38/1000</f>
        <v>0</v>
      </c>
      <c r="EI38">
        <f>SUM(BO$13:BO38)*CY38/1000</f>
        <v>0</v>
      </c>
      <c r="EJ38">
        <f>SUM(BP$13:BP38)*CZ38/1000</f>
        <v>0</v>
      </c>
      <c r="EK38">
        <f>SUM(BQ$13:BQ38)*DA38/1000</f>
        <v>0</v>
      </c>
      <c r="EL38">
        <f>SUM(BR$13:BR38)*DB38/1000</f>
        <v>0</v>
      </c>
      <c r="EM38">
        <f>SUM(BS$13:BS38)*DC38/1000</f>
        <v>0</v>
      </c>
      <c r="EN38">
        <f>SUM(BT$13:BT38)*DD38/1000</f>
        <v>0</v>
      </c>
      <c r="EO38">
        <f>SUM(BU$13:BU38)*DE38/1000</f>
        <v>0</v>
      </c>
      <c r="EP38">
        <f>SUM(BV$13:BV38)*DF38/1000</f>
        <v>0</v>
      </c>
      <c r="EQ38">
        <f>SUM(BW$13:BW38)*DG38/1000</f>
        <v>0</v>
      </c>
      <c r="ER38">
        <f>SUM(BX$13:BX38)*DH38/1000</f>
        <v>0</v>
      </c>
      <c r="ES38">
        <f>SUM(BY$13:BY38)*DI38/1000</f>
        <v>0</v>
      </c>
      <c r="ET38">
        <f>SUM(BZ$13:BZ38)*DJ38/1000</f>
        <v>0</v>
      </c>
      <c r="FA38">
        <f t="shared" si="42"/>
        <v>0</v>
      </c>
      <c r="FC38">
        <f t="shared" si="43"/>
        <v>2051</v>
      </c>
      <c r="FD38" s="69"/>
      <c r="FE38" s="86"/>
    </row>
    <row r="39" spans="1:161" hidden="1">
      <c r="B39" s="210">
        <f t="shared" si="22"/>
        <v>2052</v>
      </c>
      <c r="C39" s="8">
        <f t="shared" si="7"/>
        <v>0</v>
      </c>
      <c r="D39" s="211"/>
      <c r="E39" s="8" t="e">
        <f t="shared" ca="1" si="37"/>
        <v>#DIV/0!</v>
      </c>
      <c r="F39" s="33"/>
      <c r="G39" s="8" t="e">
        <f t="shared" ca="1" si="38"/>
        <v>#DIV/0!</v>
      </c>
      <c r="H39" s="33"/>
      <c r="I39" s="8"/>
      <c r="J39" s="86"/>
      <c r="M39" s="86"/>
      <c r="O39">
        <f t="shared" si="39"/>
        <v>2052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X39">
        <f t="shared" si="40"/>
        <v>0</v>
      </c>
      <c r="AY39">
        <f t="shared" si="10"/>
        <v>0</v>
      </c>
      <c r="AZ39">
        <f t="shared" si="11"/>
        <v>0</v>
      </c>
      <c r="BA39">
        <f t="shared" si="12"/>
        <v>0</v>
      </c>
      <c r="BB39">
        <f t="shared" si="13"/>
        <v>0</v>
      </c>
      <c r="BC39">
        <f t="shared" si="14"/>
        <v>0</v>
      </c>
      <c r="BD39">
        <f t="shared" si="15"/>
        <v>0</v>
      </c>
      <c r="BE39">
        <f t="shared" si="16"/>
        <v>0</v>
      </c>
      <c r="BF39">
        <f t="shared" si="17"/>
        <v>0</v>
      </c>
      <c r="BG39">
        <f t="shared" si="18"/>
        <v>0</v>
      </c>
      <c r="CG39" s="145">
        <f t="shared" si="41"/>
        <v>2052</v>
      </c>
      <c r="CH39" s="70">
        <f>INDEX(Table3Compare!$B$6:$K$37,MATCH($CG39,Table3Compare!$A$6:$A$37,0),MATCH(CH$9,Table3Compare!$B$5:$K$5,0))</f>
        <v>191.26302629311488</v>
      </c>
      <c r="CI39" s="70">
        <f>INDEX(Table3Compare!$B$6:$K$37,MATCH($CG39,Table3Compare!$A$6:$A$37,0),MATCH(CI$9,Table3Compare!$B$5:$K$5,0))</f>
        <v>199.25747322381727</v>
      </c>
      <c r="CJ39" s="70">
        <f>INDEX(Table3Compare!$B$6:$K$37,MATCH($CG39,Table3Compare!$A$6:$A$37,0),MATCH(CJ$9,Table3Compare!$B$5:$K$5,0))</f>
        <v>197.78631508727193</v>
      </c>
      <c r="CK39" s="70">
        <f>INDEX(Table3Compare!$B$6:$K$37,MATCH($CG39,Table3Compare!$A$6:$A$37,0),MATCH(CK$9,Table3Compare!$B$5:$K$5,0))</f>
        <v>202.49344040442753</v>
      </c>
      <c r="CL39" s="70">
        <f>INDEX(Table3Compare!$B$6:$K$37,MATCH($CG39,Table3Compare!$A$6:$A$37,0),MATCH(CL$9,Table3Compare!$B$5:$K$5,0))</f>
        <v>199.25747322381727</v>
      </c>
      <c r="CM39" s="70">
        <f>INDEX(Table3Compare!$B$6:$K$37,MATCH($CG39,Table3Compare!$A$6:$A$37,0),MATCH(CM$9,Table3Compare!$B$5:$K$5,0))</f>
        <v>197.78631508727193</v>
      </c>
      <c r="CN39" s="70">
        <f>INDEX(Table3Compare!$B$6:$K$37,MATCH($CG39,Table3Compare!$A$6:$A$37,0),MATCH(CN$9,Table3Compare!$B$5:$K$5,0))</f>
        <v>158.50272487403802</v>
      </c>
      <c r="CO39" s="70">
        <f>INDEX(Table3Compare!$B$6:$K$37,MATCH($CG39,Table3Compare!$A$6:$A$37,0),MATCH(CO$9,Table3Compare!$B$5:$K$5,0))</f>
        <v>158.50272487403802</v>
      </c>
      <c r="CP39" s="70">
        <f>INDEX(Table3Compare!$B$6:$K$37,MATCH($CG39,Table3Compare!$A$6:$A$37,0),MATCH(CP$9,Table3Compare!$B$5:$K$5,0))</f>
        <v>0</v>
      </c>
      <c r="CQ39" s="70">
        <f>INDEX(Table3Compare!$B$6:$K$37,MATCH($CG39,Table3Compare!$A$6:$A$37,0),MATCH(CQ$9,Table3Compare!$B$5:$K$5,0))</f>
        <v>158.50272487403802</v>
      </c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152"/>
      <c r="DG39" s="152"/>
      <c r="DH39" s="70"/>
      <c r="DI39" s="152"/>
      <c r="DJ39" s="152"/>
      <c r="DK39" s="152"/>
      <c r="DL39" s="152"/>
      <c r="DM39" s="152"/>
      <c r="DR39">
        <f>SUM(AX$13:AX39)*CH39/1000</f>
        <v>0</v>
      </c>
      <c r="DS39">
        <f>SUM(AY$13:AY39)*CI39/1000</f>
        <v>0</v>
      </c>
      <c r="DT39">
        <f>SUM(AZ$13:AZ39)*CJ39/1000</f>
        <v>0</v>
      </c>
      <c r="DU39">
        <f>SUM(BA$13:BA39)*CK39/1000</f>
        <v>0</v>
      </c>
      <c r="DV39">
        <f>SUM(BB$13:BB39)*CL39/1000</f>
        <v>0</v>
      </c>
      <c r="DW39">
        <f>SUM(BC$13:BC39)*CM39/1000</f>
        <v>0</v>
      </c>
      <c r="DX39">
        <f>SUM(BD$13:BD39)*CN39/1000</f>
        <v>0</v>
      </c>
      <c r="DY39">
        <f>SUM(BE$13:BE39)*CO39/1000</f>
        <v>0</v>
      </c>
      <c r="DZ39">
        <f>SUM(BF$13:BF39)*CP39/1000</f>
        <v>0</v>
      </c>
      <c r="EA39">
        <f>SUM(BG$13:BG39)*CQ39/1000</f>
        <v>0</v>
      </c>
      <c r="EB39">
        <f>SUM(BH$13:BH39)*CR39/1000</f>
        <v>0</v>
      </c>
      <c r="EC39">
        <f>SUM(BI$13:BI39)*CS39/1000</f>
        <v>0</v>
      </c>
      <c r="ED39">
        <f>SUM(BJ$13:BJ39)*CT39/1000</f>
        <v>0</v>
      </c>
      <c r="EE39">
        <f>SUM(BK$13:BK39)*CU39/1000</f>
        <v>0</v>
      </c>
      <c r="EF39">
        <f>SUM(BL$13:BL39)*CV39/1000</f>
        <v>0</v>
      </c>
      <c r="EG39">
        <f>SUM(BM$13:BM39)*CW39/1000</f>
        <v>0</v>
      </c>
      <c r="EH39">
        <f>SUM(BN$13:BN39)*CX39/1000</f>
        <v>0</v>
      </c>
      <c r="EI39">
        <f>SUM(BO$13:BO39)*CY39/1000</f>
        <v>0</v>
      </c>
      <c r="EJ39">
        <f>SUM(BP$13:BP39)*CZ39/1000</f>
        <v>0</v>
      </c>
      <c r="EK39">
        <f>SUM(BQ$13:BQ39)*DA39/1000</f>
        <v>0</v>
      </c>
      <c r="EL39">
        <f>SUM(BR$13:BR39)*DB39/1000</f>
        <v>0</v>
      </c>
      <c r="EM39">
        <f>SUM(BS$13:BS39)*DC39/1000</f>
        <v>0</v>
      </c>
      <c r="EN39">
        <f>SUM(BT$13:BT39)*DD39/1000</f>
        <v>0</v>
      </c>
      <c r="EO39">
        <f>SUM(BU$13:BU39)*DE39/1000</f>
        <v>0</v>
      </c>
      <c r="EP39">
        <f>SUM(BV$13:BV39)*DF39/1000</f>
        <v>0</v>
      </c>
      <c r="EQ39">
        <f>SUM(BW$13:BW39)*DG39/1000</f>
        <v>0</v>
      </c>
      <c r="ER39">
        <f>SUM(BX$13:BX39)*DH39/1000</f>
        <v>0</v>
      </c>
      <c r="ES39">
        <f>SUM(BY$13:BY39)*DI39/1000</f>
        <v>0</v>
      </c>
      <c r="ET39">
        <f>SUM(BZ$13:BZ39)*DJ39/1000</f>
        <v>0</v>
      </c>
      <c r="FA39">
        <f t="shared" si="42"/>
        <v>0</v>
      </c>
      <c r="FC39">
        <f t="shared" si="43"/>
        <v>2052</v>
      </c>
      <c r="FD39" s="69"/>
      <c r="FE39" s="86"/>
    </row>
    <row r="40" spans="1:161" hidden="1">
      <c r="B40" s="210">
        <f t="shared" si="22"/>
        <v>2053</v>
      </c>
      <c r="C40" s="8">
        <f t="shared" si="7"/>
        <v>0</v>
      </c>
      <c r="D40" s="211"/>
      <c r="E40" s="8" t="e">
        <f t="shared" ca="1" si="37"/>
        <v>#DIV/0!</v>
      </c>
      <c r="F40" s="33"/>
      <c r="G40" s="8" t="e">
        <f t="shared" ca="1" si="38"/>
        <v>#DIV/0!</v>
      </c>
      <c r="H40" s="33"/>
      <c r="I40" s="8"/>
      <c r="J40" s="86"/>
      <c r="M40" s="86"/>
      <c r="O40">
        <f t="shared" si="39"/>
        <v>2053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X40">
        <f t="shared" si="40"/>
        <v>0</v>
      </c>
      <c r="AY40">
        <f t="shared" si="10"/>
        <v>0</v>
      </c>
      <c r="AZ40">
        <f t="shared" si="11"/>
        <v>0</v>
      </c>
      <c r="BA40">
        <f t="shared" si="12"/>
        <v>0</v>
      </c>
      <c r="BB40">
        <f t="shared" si="13"/>
        <v>0</v>
      </c>
      <c r="BC40">
        <f t="shared" si="14"/>
        <v>0</v>
      </c>
      <c r="BD40">
        <f t="shared" si="15"/>
        <v>0</v>
      </c>
      <c r="BE40">
        <f t="shared" si="16"/>
        <v>0</v>
      </c>
      <c r="BF40">
        <f t="shared" si="17"/>
        <v>0</v>
      </c>
      <c r="BG40">
        <f t="shared" si="18"/>
        <v>0</v>
      </c>
      <c r="CG40" s="145">
        <f t="shared" si="41"/>
        <v>2053</v>
      </c>
      <c r="CH40" s="70">
        <f>INDEX(Table3Compare!$B$6:$K$37,MATCH($CG40,Table3Compare!$A$6:$A$37,0),MATCH(CH$9,Table3Compare!$B$5:$K$5,0))</f>
        <v>195.43256023718754</v>
      </c>
      <c r="CI40" s="70">
        <f>INDEX(Table3Compare!$B$6:$K$37,MATCH($CG40,Table3Compare!$A$6:$A$37,0),MATCH(CI$9,Table3Compare!$B$5:$K$5,0))</f>
        <v>203.60128606434233</v>
      </c>
      <c r="CJ40" s="70">
        <f>INDEX(Table3Compare!$B$6:$K$37,MATCH($CG40,Table3Compare!$A$6:$A$37,0),MATCH(CJ$9,Table3Compare!$B$5:$K$5,0))</f>
        <v>202.09805668097965</v>
      </c>
      <c r="CK40" s="70">
        <f>INDEX(Table3Compare!$B$6:$K$37,MATCH($CG40,Table3Compare!$A$6:$A$37,0),MATCH(CK$9,Table3Compare!$B$5:$K$5,0))</f>
        <v>206.90779732825973</v>
      </c>
      <c r="CL40" s="70">
        <f>INDEX(Table3Compare!$B$6:$K$37,MATCH($CG40,Table3Compare!$A$6:$A$37,0),MATCH(CL$9,Table3Compare!$B$5:$K$5,0))</f>
        <v>203.60128606434233</v>
      </c>
      <c r="CM40" s="70">
        <f>INDEX(Table3Compare!$B$6:$K$37,MATCH($CG40,Table3Compare!$A$6:$A$37,0),MATCH(CM$9,Table3Compare!$B$5:$K$5,0))</f>
        <v>202.09805668097965</v>
      </c>
      <c r="CN40" s="70">
        <f>INDEX(Table3Compare!$B$6:$K$37,MATCH($CG40,Table3Compare!$A$6:$A$37,0),MATCH(CN$9,Table3Compare!$B$5:$K$5,0))</f>
        <v>161.9580842160322</v>
      </c>
      <c r="CO40" s="70">
        <f>INDEX(Table3Compare!$B$6:$K$37,MATCH($CG40,Table3Compare!$A$6:$A$37,0),MATCH(CO$9,Table3Compare!$B$5:$K$5,0))</f>
        <v>161.9580842160322</v>
      </c>
      <c r="CP40" s="70">
        <f>INDEX(Table3Compare!$B$6:$K$37,MATCH($CG40,Table3Compare!$A$6:$A$37,0),MATCH(CP$9,Table3Compare!$B$5:$K$5,0))</f>
        <v>0</v>
      </c>
      <c r="CQ40" s="70">
        <f>INDEX(Table3Compare!$B$6:$K$37,MATCH($CG40,Table3Compare!$A$6:$A$37,0),MATCH(CQ$9,Table3Compare!$B$5:$K$5,0))</f>
        <v>161.9580842160322</v>
      </c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152"/>
      <c r="DG40" s="152"/>
      <c r="DH40" s="70"/>
      <c r="DI40" s="152"/>
      <c r="DJ40" s="152"/>
      <c r="DK40" s="152"/>
      <c r="DL40" s="152"/>
      <c r="DM40" s="152"/>
      <c r="DR40">
        <f>SUM(AX$13:AX40)*CH40/1000</f>
        <v>0</v>
      </c>
      <c r="DS40">
        <f>SUM(AY$13:AY40)*CI40/1000</f>
        <v>0</v>
      </c>
      <c r="DT40">
        <f>SUM(AZ$13:AZ40)*CJ40/1000</f>
        <v>0</v>
      </c>
      <c r="DU40">
        <f>SUM(BA$13:BA40)*CK40/1000</f>
        <v>0</v>
      </c>
      <c r="DV40">
        <f>SUM(BB$13:BB40)*CL40/1000</f>
        <v>0</v>
      </c>
      <c r="DW40">
        <f>SUM(BC$13:BC40)*CM40/1000</f>
        <v>0</v>
      </c>
      <c r="DX40">
        <f>SUM(BD$13:BD40)*CN40/1000</f>
        <v>0</v>
      </c>
      <c r="DY40">
        <f>SUM(BE$13:BE40)*CO40/1000</f>
        <v>0</v>
      </c>
      <c r="DZ40">
        <f>SUM(BF$13:BF40)*CP40/1000</f>
        <v>0</v>
      </c>
      <c r="EA40">
        <f>SUM(BG$13:BG40)*CQ40/1000</f>
        <v>0</v>
      </c>
      <c r="EB40">
        <f>SUM(BH$13:BH40)*CR40/1000</f>
        <v>0</v>
      </c>
      <c r="EC40">
        <f>SUM(BI$13:BI40)*CS40/1000</f>
        <v>0</v>
      </c>
      <c r="ED40">
        <f>SUM(BJ$13:BJ40)*CT40/1000</f>
        <v>0</v>
      </c>
      <c r="EE40">
        <f>SUM(BK$13:BK40)*CU40/1000</f>
        <v>0</v>
      </c>
      <c r="EF40">
        <f>SUM(BL$13:BL40)*CV40/1000</f>
        <v>0</v>
      </c>
      <c r="EG40">
        <f>SUM(BM$13:BM40)*CW40/1000</f>
        <v>0</v>
      </c>
      <c r="EH40">
        <f>SUM(BN$13:BN40)*CX40/1000</f>
        <v>0</v>
      </c>
      <c r="EI40">
        <f>SUM(BO$13:BO40)*CY40/1000</f>
        <v>0</v>
      </c>
      <c r="EJ40">
        <f>SUM(BP$13:BP40)*CZ40/1000</f>
        <v>0</v>
      </c>
      <c r="EK40">
        <f>SUM(BQ$13:BQ40)*DA40/1000</f>
        <v>0</v>
      </c>
      <c r="EL40">
        <f>SUM(BR$13:BR40)*DB40/1000</f>
        <v>0</v>
      </c>
      <c r="EM40">
        <f>SUM(BS$13:BS40)*DC40/1000</f>
        <v>0</v>
      </c>
      <c r="EN40">
        <f>SUM(BT$13:BT40)*DD40/1000</f>
        <v>0</v>
      </c>
      <c r="EO40">
        <f>SUM(BU$13:BU40)*DE40/1000</f>
        <v>0</v>
      </c>
      <c r="EP40">
        <f>SUM(BV$13:BV40)*DF40/1000</f>
        <v>0</v>
      </c>
      <c r="EQ40">
        <f>SUM(BW$13:BW40)*DG40/1000</f>
        <v>0</v>
      </c>
      <c r="ER40">
        <f>SUM(BX$13:BX40)*DH40/1000</f>
        <v>0</v>
      </c>
      <c r="ES40">
        <f>SUM(BY$13:BY40)*DI40/1000</f>
        <v>0</v>
      </c>
      <c r="ET40">
        <f>SUM(BZ$13:BZ40)*DJ40/1000</f>
        <v>0</v>
      </c>
      <c r="FA40">
        <f t="shared" si="42"/>
        <v>0</v>
      </c>
      <c r="FC40">
        <f t="shared" si="43"/>
        <v>2053</v>
      </c>
      <c r="FD40" s="69"/>
      <c r="FE40" s="86"/>
    </row>
    <row r="41" spans="1:161" hidden="1">
      <c r="B41" s="210">
        <f t="shared" si="22"/>
        <v>2054</v>
      </c>
      <c r="C41" s="8">
        <f t="shared" si="7"/>
        <v>0</v>
      </c>
      <c r="D41" s="211"/>
      <c r="E41" s="8" t="e">
        <f t="shared" ca="1" si="37"/>
        <v>#DIV/0!</v>
      </c>
      <c r="F41" s="33"/>
      <c r="G41" s="8" t="e">
        <f t="shared" ca="1" si="38"/>
        <v>#DIV/0!</v>
      </c>
      <c r="H41" s="33"/>
      <c r="I41" s="8"/>
      <c r="J41" s="86"/>
      <c r="M41" s="86"/>
      <c r="O41">
        <f t="shared" si="39"/>
        <v>2054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X41">
        <f t="shared" si="40"/>
        <v>0</v>
      </c>
      <c r="AY41">
        <f t="shared" si="10"/>
        <v>0</v>
      </c>
      <c r="AZ41">
        <f t="shared" si="11"/>
        <v>0</v>
      </c>
      <c r="BA41">
        <f t="shared" si="12"/>
        <v>0</v>
      </c>
      <c r="BB41">
        <f t="shared" si="13"/>
        <v>0</v>
      </c>
      <c r="BC41">
        <f t="shared" si="14"/>
        <v>0</v>
      </c>
      <c r="BD41">
        <f t="shared" si="15"/>
        <v>0</v>
      </c>
      <c r="BE41">
        <f t="shared" si="16"/>
        <v>0</v>
      </c>
      <c r="BF41">
        <f t="shared" si="17"/>
        <v>0</v>
      </c>
      <c r="BG41">
        <f t="shared" si="18"/>
        <v>0</v>
      </c>
      <c r="CG41" s="145">
        <f t="shared" si="41"/>
        <v>2054</v>
      </c>
      <c r="CH41" s="70">
        <f>INDEX(Table3Compare!$B$6:$K$37,MATCH($CG41,Table3Compare!$A$6:$A$37,0),MATCH(CH$9,Table3Compare!$B$5:$K$5,0))</f>
        <v>199.69299002207569</v>
      </c>
      <c r="CI41" s="70">
        <f>INDEX(Table3Compare!$B$6:$K$37,MATCH($CG41,Table3Compare!$A$6:$A$37,0),MATCH(CI$9,Table3Compare!$B$5:$K$5,0))</f>
        <v>208.03979402313945</v>
      </c>
      <c r="CJ41" s="70">
        <f>INDEX(Table3Compare!$B$6:$K$37,MATCH($CG41,Table3Compare!$A$6:$A$37,0),MATCH(CJ$9,Table3Compare!$B$5:$K$5,0))</f>
        <v>206.50379423979092</v>
      </c>
      <c r="CK41" s="70">
        <f>INDEX(Table3Compare!$B$6:$K$37,MATCH($CG41,Table3Compare!$A$6:$A$37,0),MATCH(CK$9,Table3Compare!$B$5:$K$5,0))</f>
        <v>211.41838723135322</v>
      </c>
      <c r="CL41" s="70">
        <f>INDEX(Table3Compare!$B$6:$K$37,MATCH($CG41,Table3Compare!$A$6:$A$37,0),MATCH(CL$9,Table3Compare!$B$5:$K$5,0))</f>
        <v>208.03979402313945</v>
      </c>
      <c r="CM41" s="70">
        <f>INDEX(Table3Compare!$B$6:$K$37,MATCH($CG41,Table3Compare!$A$6:$A$37,0),MATCH(CM$9,Table3Compare!$B$5:$K$5,0))</f>
        <v>206.50379423979092</v>
      </c>
      <c r="CN41" s="70">
        <f>INDEX(Table3Compare!$B$6:$K$37,MATCH($CG41,Table3Compare!$A$6:$A$37,0),MATCH(CN$9,Table3Compare!$B$5:$K$5,0))</f>
        <v>165.48877039036819</v>
      </c>
      <c r="CO41" s="70">
        <f>INDEX(Table3Compare!$B$6:$K$37,MATCH($CG41,Table3Compare!$A$6:$A$37,0),MATCH(CO$9,Table3Compare!$B$5:$K$5,0))</f>
        <v>165.48877039036819</v>
      </c>
      <c r="CP41" s="70">
        <f>INDEX(Table3Compare!$B$6:$K$37,MATCH($CG41,Table3Compare!$A$6:$A$37,0),MATCH(CP$9,Table3Compare!$B$5:$K$5,0))</f>
        <v>0</v>
      </c>
      <c r="CQ41" s="70">
        <f>INDEX(Table3Compare!$B$6:$K$37,MATCH($CG41,Table3Compare!$A$6:$A$37,0),MATCH(CQ$9,Table3Compare!$B$5:$K$5,0))</f>
        <v>165.48877039036819</v>
      </c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152"/>
      <c r="DG41" s="152"/>
      <c r="DH41" s="70"/>
      <c r="DI41" s="152"/>
      <c r="DJ41" s="152"/>
      <c r="DK41" s="152"/>
      <c r="DL41" s="152"/>
      <c r="DM41" s="152"/>
      <c r="DR41">
        <f>SUM(AX$13:AX41)*CH41/1000</f>
        <v>0</v>
      </c>
      <c r="DS41">
        <f>SUM(AY$13:AY41)*CI41/1000</f>
        <v>0</v>
      </c>
      <c r="DT41">
        <f>SUM(AZ$13:AZ41)*CJ41/1000</f>
        <v>0</v>
      </c>
      <c r="DU41">
        <f>SUM(BA$13:BA41)*CK41/1000</f>
        <v>0</v>
      </c>
      <c r="DV41">
        <f>SUM(BB$13:BB41)*CL41/1000</f>
        <v>0</v>
      </c>
      <c r="DW41">
        <f>SUM(BC$13:BC41)*CM41/1000</f>
        <v>0</v>
      </c>
      <c r="DX41">
        <f>SUM(BD$13:BD41)*CN41/1000</f>
        <v>0</v>
      </c>
      <c r="DY41">
        <f>SUM(BE$13:BE41)*CO41/1000</f>
        <v>0</v>
      </c>
      <c r="DZ41">
        <f>SUM(BF$13:BF41)*CP41/1000</f>
        <v>0</v>
      </c>
      <c r="EA41">
        <f>SUM(BG$13:BG41)*CQ41/1000</f>
        <v>0</v>
      </c>
      <c r="EB41">
        <f>SUM(BH$13:BH41)*CR41/1000</f>
        <v>0</v>
      </c>
      <c r="EC41">
        <f>SUM(BI$13:BI41)*CS41/1000</f>
        <v>0</v>
      </c>
      <c r="ED41">
        <f>SUM(BJ$13:BJ41)*CT41/1000</f>
        <v>0</v>
      </c>
      <c r="EE41">
        <f>SUM(BK$13:BK41)*CU41/1000</f>
        <v>0</v>
      </c>
      <c r="EF41">
        <f>SUM(BL$13:BL41)*CV41/1000</f>
        <v>0</v>
      </c>
      <c r="EG41">
        <f>SUM(BM$13:BM41)*CW41/1000</f>
        <v>0</v>
      </c>
      <c r="EH41">
        <f>SUM(BN$13:BN41)*CX41/1000</f>
        <v>0</v>
      </c>
      <c r="EI41">
        <f>SUM(BO$13:BO41)*CY41/1000</f>
        <v>0</v>
      </c>
      <c r="EJ41">
        <f>SUM(BP$13:BP41)*CZ41/1000</f>
        <v>0</v>
      </c>
      <c r="EK41">
        <f>SUM(BQ$13:BQ41)*DA41/1000</f>
        <v>0</v>
      </c>
      <c r="EL41">
        <f>SUM(BR$13:BR41)*DB41/1000</f>
        <v>0</v>
      </c>
      <c r="EM41">
        <f>SUM(BS$13:BS41)*DC41/1000</f>
        <v>0</v>
      </c>
      <c r="EN41">
        <f>SUM(BT$13:BT41)*DD41/1000</f>
        <v>0</v>
      </c>
      <c r="EO41">
        <f>SUM(BU$13:BU41)*DE41/1000</f>
        <v>0</v>
      </c>
      <c r="EP41">
        <f>SUM(BV$13:BV41)*DF41/1000</f>
        <v>0</v>
      </c>
      <c r="EQ41">
        <f>SUM(BW$13:BW41)*DG41/1000</f>
        <v>0</v>
      </c>
      <c r="ER41">
        <f>SUM(BX$13:BX41)*DH41/1000</f>
        <v>0</v>
      </c>
      <c r="ES41">
        <f>SUM(BY$13:BY41)*DI41/1000</f>
        <v>0</v>
      </c>
      <c r="ET41">
        <f>SUM(BZ$13:BZ41)*DJ41/1000</f>
        <v>0</v>
      </c>
      <c r="FA41">
        <f t="shared" si="42"/>
        <v>0</v>
      </c>
      <c r="FC41">
        <f t="shared" si="43"/>
        <v>2054</v>
      </c>
      <c r="FD41" s="69"/>
      <c r="FE41" s="86"/>
    </row>
    <row r="42" spans="1:161">
      <c r="B42" s="210"/>
      <c r="C42" s="8"/>
      <c r="D42" s="211"/>
      <c r="E42" s="8"/>
      <c r="F42" s="33"/>
      <c r="G42" s="8"/>
      <c r="H42" s="33"/>
      <c r="I42" s="8"/>
      <c r="J42" s="86"/>
      <c r="M42" s="86"/>
      <c r="Z42"/>
      <c r="CG42" s="145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152"/>
      <c r="DG42" s="152"/>
      <c r="DH42" s="70"/>
      <c r="DI42" s="152"/>
      <c r="DJ42" s="152"/>
      <c r="DK42" s="152"/>
      <c r="DL42" s="152"/>
      <c r="DM42" s="152"/>
      <c r="FD42" s="69"/>
      <c r="FE42" s="86"/>
    </row>
    <row r="43" spans="1:161">
      <c r="B43" s="210"/>
      <c r="C43" s="8"/>
      <c r="D43" s="211"/>
      <c r="E43" s="8"/>
      <c r="F43" s="33"/>
      <c r="G43" s="8"/>
      <c r="H43" s="33"/>
      <c r="J43" s="86"/>
      <c r="K43" s="86"/>
      <c r="Z43"/>
      <c r="CG43" s="145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FD43" s="45"/>
      <c r="FE43" s="86"/>
    </row>
    <row r="44" spans="1:161">
      <c r="B44" s="210"/>
      <c r="C44" s="8"/>
      <c r="D44" s="211"/>
      <c r="E44" s="8"/>
      <c r="F44" s="33"/>
      <c r="G44" s="8"/>
      <c r="H44" s="33"/>
      <c r="J44" s="86"/>
      <c r="K44" s="86"/>
      <c r="Z44"/>
      <c r="CG44" s="145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FD44" s="45"/>
      <c r="FE44" s="86"/>
    </row>
    <row r="45" spans="1:161">
      <c r="B45" s="210"/>
      <c r="C45" s="8"/>
      <c r="D45" s="211"/>
      <c r="E45" s="8"/>
      <c r="F45" s="33"/>
      <c r="G45" s="8"/>
      <c r="H45" s="33"/>
      <c r="J45" s="86"/>
      <c r="K45" s="86"/>
      <c r="Z45"/>
      <c r="CG45" s="145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FD45" s="45"/>
      <c r="FE45" s="86"/>
    </row>
    <row r="46" spans="1:161">
      <c r="B46" s="210"/>
      <c r="C46" s="8"/>
      <c r="D46" s="211"/>
      <c r="E46" s="8"/>
      <c r="F46" s="33"/>
      <c r="G46" s="8"/>
      <c r="H46" s="8"/>
      <c r="I46" s="8"/>
      <c r="J46" s="8"/>
      <c r="K46" s="8"/>
      <c r="Z46"/>
      <c r="CG46" s="145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FD46" s="45"/>
      <c r="FE46" s="86"/>
    </row>
    <row r="47" spans="1:161" ht="12" customHeight="1">
      <c r="B47" s="210"/>
      <c r="C47" s="8"/>
      <c r="D47" s="211"/>
      <c r="E47" s="8"/>
      <c r="F47" s="8"/>
      <c r="G47" s="8"/>
      <c r="H47" s="8"/>
      <c r="I47" s="8"/>
      <c r="J47" s="8"/>
      <c r="K47" s="8"/>
      <c r="N47" t="s">
        <v>77</v>
      </c>
      <c r="P47">
        <v>2029</v>
      </c>
      <c r="Q47">
        <v>2030</v>
      </c>
      <c r="R47">
        <v>2031</v>
      </c>
      <c r="S47">
        <v>2029</v>
      </c>
      <c r="T47">
        <v>2030</v>
      </c>
      <c r="U47">
        <v>2031</v>
      </c>
      <c r="V47">
        <v>2031</v>
      </c>
      <c r="W47">
        <v>2031</v>
      </c>
      <c r="X47">
        <v>2031</v>
      </c>
      <c r="Y47">
        <v>2031</v>
      </c>
      <c r="Z47"/>
    </row>
    <row r="48" spans="1:161">
      <c r="A48" s="420"/>
      <c r="B48" s="420"/>
      <c r="D48" s="8"/>
      <c r="F48" s="33"/>
      <c r="H48" s="33"/>
      <c r="I48"/>
      <c r="N48" t="s">
        <v>88</v>
      </c>
      <c r="P48" s="97">
        <v>0</v>
      </c>
      <c r="Q48" s="97">
        <v>0</v>
      </c>
      <c r="R48" s="97">
        <v>0</v>
      </c>
      <c r="S48" s="97">
        <v>0</v>
      </c>
      <c r="T48" s="97">
        <v>0</v>
      </c>
      <c r="U48" s="97">
        <v>0</v>
      </c>
      <c r="V48" s="97">
        <v>0</v>
      </c>
      <c r="W48" s="97">
        <v>0</v>
      </c>
      <c r="X48" s="97">
        <v>1</v>
      </c>
      <c r="Y48" s="97">
        <v>0</v>
      </c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</row>
    <row r="49" spans="1:49">
      <c r="A49" s="89"/>
      <c r="B49" s="44"/>
      <c r="I49" t="s">
        <v>188</v>
      </c>
      <c r="P49" s="84"/>
      <c r="Q49" s="84"/>
      <c r="R49" s="84"/>
      <c r="W49" s="97"/>
      <c r="X49" s="97"/>
      <c r="Y49" s="97"/>
      <c r="Z49" s="20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</row>
    <row r="50" spans="1:49">
      <c r="B50" s="40"/>
      <c r="C50" s="8"/>
      <c r="D50" s="8"/>
      <c r="G50" s="318"/>
      <c r="H50" s="33"/>
      <c r="I50" s="57">
        <f>'2025 IRP Assumptions'!$C$281</f>
        <v>6.3799999999999996E-2</v>
      </c>
    </row>
    <row r="51" spans="1:49">
      <c r="B51" s="40"/>
      <c r="E51" s="8"/>
      <c r="G51" s="90"/>
      <c r="H51" s="33"/>
    </row>
    <row r="52" spans="1:49">
      <c r="A52" s="421"/>
      <c r="B52" s="421"/>
      <c r="E52" s="8"/>
      <c r="G52" s="90"/>
      <c r="H52" s="33"/>
      <c r="I52" s="3" t="s">
        <v>189</v>
      </c>
      <c r="J52" s="235">
        <v>2.18E-2</v>
      </c>
    </row>
    <row r="53" spans="1:49" ht="13.7" customHeight="1">
      <c r="A53" s="44"/>
      <c r="B53" s="44"/>
      <c r="H53" s="33"/>
      <c r="I53"/>
    </row>
    <row r="54" spans="1:49" ht="30.6" customHeight="1">
      <c r="A54" s="422" t="str">
        <f>'Table 5'!A10</f>
        <v>15 Year Starting 2026</v>
      </c>
      <c r="B54" s="423"/>
      <c r="C54" s="423"/>
      <c r="E54" s="8"/>
      <c r="G54" s="56"/>
      <c r="H54" s="33"/>
      <c r="I54" t="s">
        <v>301</v>
      </c>
      <c r="J54" s="263">
        <f>(1+Discount_Rate)/(1+Inflation)-1</f>
        <v>4.1103934233705175E-2</v>
      </c>
    </row>
    <row r="55" spans="1:49">
      <c r="B55" s="44" t="str">
        <f>" Levelized Prices (Nominal) @ "&amp;TEXT($I$50,"0.00%")&amp;" Discount Rate (1) (3) "</f>
        <v xml:space="preserve"> Levelized Prices (Nominal) @ 6.38% Discount Rate (1) (3) </v>
      </c>
      <c r="H55" s="33"/>
      <c r="I55"/>
      <c r="M55" s="58"/>
    </row>
    <row r="56" spans="1:49">
      <c r="B56" s="40" t="s">
        <v>8</v>
      </c>
      <c r="C56" s="8">
        <f ca="1">'Table 5'!$D$10*(Study_CF*8.76)/'Table 5'!$F$10</f>
        <v>61.966816123423236</v>
      </c>
      <c r="D56" s="8"/>
      <c r="H56" s="33"/>
      <c r="I56" s="330"/>
    </row>
    <row r="57" spans="1:49">
      <c r="B57" s="40" t="s">
        <v>31</v>
      </c>
      <c r="E57" s="8">
        <f ca="1">'Table 5'!$C$10/'Table 5'!$F$10</f>
        <v>-20.618494816348505</v>
      </c>
      <c r="G57" s="90">
        <f ca="1">'Table 5'!$G$10</f>
        <v>2.7893061664833487</v>
      </c>
      <c r="H57" s="8"/>
      <c r="I57" s="8"/>
      <c r="J57" s="330"/>
      <c r="K57" s="330"/>
    </row>
    <row r="58" spans="1:49" ht="8.25" customHeight="1">
      <c r="A58" s="421"/>
      <c r="B58" s="421"/>
      <c r="E58" s="8"/>
      <c r="G58" s="56"/>
      <c r="H58" s="33"/>
    </row>
    <row r="59" spans="1:49">
      <c r="A59" s="421" t="str">
        <f>'Table 5'!A8</f>
        <v>15 Year Starting 2027</v>
      </c>
      <c r="B59" s="421"/>
      <c r="E59" s="8"/>
      <c r="G59" s="8"/>
      <c r="H59" s="33"/>
      <c r="I59"/>
      <c r="M59" s="58"/>
    </row>
    <row r="60" spans="1:49">
      <c r="B60" s="44" t="str">
        <f>" Levelized Prices (Nominal) @ "&amp;TEXT($I$50,"0.00%")&amp;" Discount Rate (1) (3) "</f>
        <v xml:space="preserve"> Levelized Prices (Nominal) @ 6.38% Discount Rate (1) (3) </v>
      </c>
      <c r="C60" s="8"/>
      <c r="E60" s="8"/>
      <c r="G60" s="90"/>
      <c r="H60" s="33"/>
      <c r="I60"/>
    </row>
    <row r="61" spans="1:49">
      <c r="B61" s="40" t="s">
        <v>8</v>
      </c>
      <c r="C61" s="8">
        <f ca="1">'Table 5'!$D$8*(Study_CF*8.76)/'Table 5'!$F$8</f>
        <v>71.524333100563439</v>
      </c>
      <c r="D61" s="8"/>
      <c r="E61" s="8">
        <f ca="1">'Table 5'!$C$8/'Table 5'!$F$8</f>
        <v>-23.754247081742445</v>
      </c>
      <c r="H61" s="33"/>
      <c r="I61" s="330"/>
    </row>
    <row r="62" spans="1:49">
      <c r="B62" s="40" t="s">
        <v>31</v>
      </c>
      <c r="E62" s="8"/>
      <c r="G62" s="90">
        <f ca="1">'Table 5'!$G$8</f>
        <v>3.2638806741373645</v>
      </c>
      <c r="H62" s="33"/>
      <c r="I62" s="8"/>
      <c r="J62" s="330"/>
      <c r="K62" s="330"/>
    </row>
    <row r="63" spans="1:49">
      <c r="A63" s="421"/>
      <c r="B63" s="421"/>
      <c r="E63" s="8"/>
      <c r="G63" s="56"/>
      <c r="H63" s="33"/>
    </row>
    <row r="64" spans="1:49">
      <c r="A64" s="421" t="str">
        <f>'Table 5'!A7</f>
        <v>15 Year Starting 2028</v>
      </c>
      <c r="B64" s="421"/>
      <c r="E64" s="8"/>
      <c r="G64" s="8"/>
      <c r="H64" s="33"/>
      <c r="I64"/>
      <c r="M64" s="58"/>
    </row>
    <row r="65" spans="1:11">
      <c r="B65" s="44" t="str">
        <f>" Levelized Prices (Nominal) @ "&amp;TEXT($I$50,"0.00%")&amp;" Discount Rate (1) (3) "</f>
        <v xml:space="preserve"> Levelized Prices (Nominal) @ 6.38% Discount Rate (1) (3) </v>
      </c>
      <c r="C65" s="8"/>
      <c r="E65" s="8"/>
      <c r="G65" s="90"/>
      <c r="H65" s="33"/>
      <c r="I65"/>
    </row>
    <row r="66" spans="1:11">
      <c r="B66" s="40" t="s">
        <v>8</v>
      </c>
      <c r="C66" s="8">
        <f ca="1">'Table 5'!$D$7*(Study_CF*8.76)/'Table 5'!$F$7</f>
        <v>81.877624791835999</v>
      </c>
      <c r="D66" s="8"/>
      <c r="H66" s="33"/>
      <c r="I66" s="330"/>
    </row>
    <row r="67" spans="1:11">
      <c r="B67" s="40" t="s">
        <v>31</v>
      </c>
      <c r="E67" s="8">
        <f ca="1">'Table 5'!$C$7/'Table 5'!$F$7</f>
        <v>-27.616295438271329</v>
      </c>
      <c r="G67" s="90">
        <f ca="1">'Table 5'!$G$7</f>
        <v>3.3127608853085748</v>
      </c>
      <c r="H67" s="33"/>
      <c r="I67" s="8"/>
      <c r="J67" s="330"/>
      <c r="K67" s="330"/>
    </row>
    <row r="68" spans="1:11">
      <c r="B68" s="40"/>
      <c r="C68" s="8"/>
      <c r="E68" s="8"/>
      <c r="G68" s="90"/>
      <c r="H68" s="33"/>
    </row>
    <row r="69" spans="1:11">
      <c r="B69" s="40"/>
      <c r="C69" s="8"/>
      <c r="D69" s="8"/>
      <c r="H69" s="33"/>
    </row>
    <row r="70" spans="1:11">
      <c r="B70" s="44"/>
      <c r="H70" s="33"/>
    </row>
    <row r="71" spans="1:11">
      <c r="B71" s="40"/>
      <c r="C71" s="8"/>
      <c r="D71" s="8"/>
      <c r="H71" s="33"/>
    </row>
    <row r="72" spans="1:11">
      <c r="A72" s="421"/>
      <c r="B72" s="421"/>
      <c r="E72" s="8"/>
      <c r="G72" s="56"/>
      <c r="H72" s="33"/>
    </row>
    <row r="73" spans="1:11">
      <c r="B73" s="44"/>
      <c r="H73" s="33"/>
    </row>
    <row r="74" spans="1:11">
      <c r="B74" s="40"/>
      <c r="C74" s="8"/>
      <c r="D74" s="8"/>
      <c r="H74" s="33"/>
    </row>
    <row r="75" spans="1:11">
      <c r="B75" s="40"/>
      <c r="E75" s="8"/>
      <c r="G75" s="90"/>
      <c r="H75" s="33"/>
    </row>
    <row r="76" spans="1:11">
      <c r="E76" s="34"/>
      <c r="G76" s="34"/>
      <c r="H76" s="33"/>
      <c r="I76" s="56"/>
    </row>
    <row r="77" spans="1:11">
      <c r="B77" s="41"/>
      <c r="E77" s="33"/>
      <c r="F77" s="34"/>
      <c r="G77" s="33"/>
      <c r="H77" s="33"/>
      <c r="I77" s="56"/>
    </row>
    <row r="78" spans="1:11">
      <c r="F78" s="34"/>
      <c r="H78" s="33"/>
      <c r="I78" s="56"/>
    </row>
    <row r="81" spans="1:26">
      <c r="B81" s="46"/>
    </row>
    <row r="82" spans="1:26" ht="12.75" customHeight="1">
      <c r="B82" s="46"/>
    </row>
    <row r="83" spans="1:26" ht="12.75" customHeight="1">
      <c r="B83" s="46"/>
    </row>
    <row r="84" spans="1:26">
      <c r="B84" s="9"/>
      <c r="C84" s="6"/>
      <c r="D84" s="6"/>
      <c r="E84" s="6"/>
      <c r="G84" s="6"/>
    </row>
    <row r="85" spans="1:26">
      <c r="A85"/>
      <c r="I85" t="s">
        <v>54</v>
      </c>
    </row>
    <row r="86" spans="1:26" s="43" customFormat="1">
      <c r="B86" s="9"/>
      <c r="I86" t="str">
        <f ca="1">"       Avoided Costs calculated annually are  "&amp;TEXT(PMT(Discount_Rate,COUNT($G$13:$G$27),-NPV(Discount_Rate,$G$13:$G$27)),"$0.00")&amp;"/MWH"</f>
        <v xml:space="preserve">       Avoided Costs calculated annually are  $2.56/MWH</v>
      </c>
      <c r="J86"/>
      <c r="K86"/>
      <c r="L86"/>
      <c r="M86"/>
      <c r="Z86" s="208"/>
    </row>
    <row r="87" spans="1:26" s="43" customFormat="1">
      <c r="B87" s="9"/>
      <c r="I87" s="9" t="str">
        <f ca="1">"       Avoided Costs calculated monthly are  "&amp;TEXT($G$57,"$0.00")&amp;"/MWH"</f>
        <v xml:space="preserve">       Avoided Costs calculated monthly are  $2.79/MWH</v>
      </c>
      <c r="J87"/>
      <c r="K87"/>
      <c r="Z87" s="208"/>
    </row>
    <row r="88" spans="1:26">
      <c r="A88"/>
      <c r="B88" s="42"/>
      <c r="I88" s="43"/>
      <c r="L88" s="43"/>
      <c r="M88" s="43"/>
    </row>
    <row r="89" spans="1:26">
      <c r="A89"/>
      <c r="F89" s="6"/>
    </row>
    <row r="92" spans="1:26">
      <c r="A92"/>
      <c r="J92" s="43"/>
      <c r="K92" s="43"/>
    </row>
    <row r="93" spans="1:26">
      <c r="A93"/>
      <c r="J93" s="43"/>
      <c r="K93" s="43"/>
    </row>
  </sheetData>
  <mergeCells count="8">
    <mergeCell ref="A48:B48"/>
    <mergeCell ref="A58:B58"/>
    <mergeCell ref="A72:B72"/>
    <mergeCell ref="A52:B52"/>
    <mergeCell ref="A59:B59"/>
    <mergeCell ref="A63:B63"/>
    <mergeCell ref="A64:B64"/>
    <mergeCell ref="A54:C54"/>
  </mergeCells>
  <phoneticPr fontId="10" type="noConversion"/>
  <printOptions horizontalCentered="1"/>
  <pageMargins left="0.25" right="0.25" top="0.75" bottom="0.75" header="0.3" footer="0.3"/>
  <pageSetup scale="7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P41"/>
  <sheetViews>
    <sheetView view="pageBreakPreview" topLeftCell="A2" zoomScale="90" zoomScaleNormal="100" zoomScaleSheetLayoutView="90" workbookViewId="0">
      <selection activeCell="B4" sqref="B4"/>
    </sheetView>
  </sheetViews>
  <sheetFormatPr defaultColWidth="9.33203125" defaultRowHeight="12.75"/>
  <cols>
    <col min="1" max="1" width="2.83203125" style="3" customWidth="1"/>
    <col min="2" max="2" width="7" style="3" customWidth="1"/>
    <col min="3" max="15" width="10.1640625" style="3" customWidth="1"/>
    <col min="16" max="16" width="1.6640625" style="3" customWidth="1"/>
    <col min="17" max="16384" width="9.33203125" style="3"/>
  </cols>
  <sheetData>
    <row r="1" spans="2:16" s="104" customFormat="1" ht="15.75" hidden="1">
      <c r="B1" s="1" t="s">
        <v>34</v>
      </c>
      <c r="C1" s="1"/>
      <c r="D1" s="1"/>
      <c r="E1" s="1"/>
      <c r="F1" s="1"/>
      <c r="G1" s="102"/>
      <c r="H1" s="1"/>
      <c r="I1" s="1"/>
      <c r="J1" s="1"/>
      <c r="K1" s="1"/>
      <c r="L1" s="103"/>
      <c r="M1" s="1"/>
      <c r="N1" s="1"/>
      <c r="O1" s="1"/>
      <c r="P1" s="1"/>
    </row>
    <row r="2" spans="2:16" s="104" customFormat="1" ht="5.25" customHeight="1">
      <c r="B2" s="1"/>
      <c r="C2" s="1"/>
      <c r="D2" s="1"/>
      <c r="E2" s="1"/>
      <c r="F2" s="1"/>
      <c r="G2" s="102"/>
      <c r="H2" s="1"/>
      <c r="I2" s="1"/>
      <c r="J2" s="1"/>
      <c r="K2" s="1"/>
      <c r="L2" s="103"/>
      <c r="M2" s="1"/>
      <c r="N2" s="1"/>
      <c r="O2" s="1"/>
      <c r="P2" s="1"/>
    </row>
    <row r="3" spans="2:16" s="104" customFormat="1" ht="15.75">
      <c r="B3" s="1" t="s">
        <v>78</v>
      </c>
      <c r="C3" s="1"/>
      <c r="D3" s="1"/>
      <c r="E3" s="1"/>
      <c r="F3" s="1"/>
      <c r="G3" s="102"/>
      <c r="H3" s="1"/>
      <c r="I3" s="1"/>
      <c r="J3" s="1"/>
      <c r="K3" s="1"/>
      <c r="L3" s="103"/>
      <c r="M3" s="1"/>
      <c r="N3" s="1"/>
      <c r="O3" s="1"/>
      <c r="P3" s="1"/>
    </row>
    <row r="4" spans="2:16" s="105" customFormat="1" ht="15">
      <c r="B4" s="4" t="s">
        <v>79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2:16" s="105" customFormat="1" ht="15">
      <c r="B5" s="4" t="str">
        <f ca="1">'Table 1'!B5</f>
        <v>QF - Sch38 - UT - Solar T - 80.0 MW and 30.2%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105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2:16">
      <c r="D7" s="106"/>
      <c r="E7" s="106"/>
      <c r="F7" s="106"/>
      <c r="G7" s="107"/>
      <c r="H7" s="107"/>
      <c r="I7" s="107"/>
      <c r="J7" s="107"/>
      <c r="K7" s="107"/>
      <c r="L7" s="107"/>
      <c r="M7" s="108"/>
    </row>
    <row r="8" spans="2:16">
      <c r="B8" s="109"/>
      <c r="C8" s="109"/>
      <c r="D8" s="110" t="s">
        <v>80</v>
      </c>
      <c r="E8" s="111"/>
      <c r="F8" s="111"/>
      <c r="G8" s="110"/>
      <c r="H8" s="110"/>
      <c r="I8" s="112" t="s">
        <v>81</v>
      </c>
      <c r="J8" s="113"/>
      <c r="K8" s="113"/>
      <c r="L8" s="114"/>
      <c r="M8" s="115" t="s">
        <v>80</v>
      </c>
      <c r="N8" s="116"/>
      <c r="O8" s="117"/>
    </row>
    <row r="9" spans="2:16">
      <c r="B9" s="118" t="s">
        <v>0</v>
      </c>
      <c r="C9" s="118" t="s">
        <v>115</v>
      </c>
      <c r="D9" s="119" t="s">
        <v>118</v>
      </c>
      <c r="E9" s="120" t="s">
        <v>119</v>
      </c>
      <c r="F9" s="120" t="s">
        <v>120</v>
      </c>
      <c r="G9" s="120" t="s">
        <v>121</v>
      </c>
      <c r="H9" s="121" t="s">
        <v>122</v>
      </c>
      <c r="I9" s="85" t="s">
        <v>123</v>
      </c>
      <c r="J9" s="85" t="s">
        <v>124</v>
      </c>
      <c r="K9" s="85" t="s">
        <v>125</v>
      </c>
      <c r="L9" s="85" t="s">
        <v>126</v>
      </c>
      <c r="M9" s="119" t="s">
        <v>127</v>
      </c>
      <c r="N9" s="120" t="s">
        <v>128</v>
      </c>
      <c r="O9" s="121" t="s">
        <v>129</v>
      </c>
    </row>
    <row r="10" spans="2:16" ht="12.75" customHeight="1">
      <c r="B10" s="5"/>
      <c r="C10" s="5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2:16" ht="12.75" customHeight="1">
      <c r="B11" s="83" t="s">
        <v>82</v>
      </c>
      <c r="C11" s="83"/>
      <c r="E11" s="106"/>
      <c r="F11" s="106"/>
      <c r="G11" s="106"/>
      <c r="H11" s="106"/>
      <c r="I11" s="106"/>
      <c r="J11" s="106"/>
      <c r="K11" s="106"/>
      <c r="L11" s="106"/>
      <c r="M11" s="106"/>
      <c r="N11" s="106"/>
    </row>
    <row r="12" spans="2:16" ht="12.75" hidden="1" customHeight="1">
      <c r="B12" s="122"/>
      <c r="C12" s="123"/>
      <c r="D12" s="7"/>
      <c r="E12" s="7"/>
      <c r="F12" s="7"/>
      <c r="G12" s="7"/>
      <c r="H12" s="11"/>
      <c r="I12" s="124"/>
      <c r="J12" s="125"/>
      <c r="K12" s="125"/>
      <c r="L12" s="126"/>
      <c r="M12" s="124"/>
      <c r="N12" s="125"/>
      <c r="O12" s="126"/>
    </row>
    <row r="13" spans="2:16" ht="12.75" customHeight="1">
      <c r="B13" s="127">
        <f>'[6]Avoided Costs'!B8</f>
        <v>2026</v>
      </c>
      <c r="C13" s="181">
        <f>'[6]Avoided Costs'!C8</f>
        <v>15.196434135759022</v>
      </c>
      <c r="D13" s="182">
        <f>'[6]Avoided Costs'!D8</f>
        <v>13.61425045042264</v>
      </c>
      <c r="E13" s="182">
        <f>'[6]Avoided Costs'!E8</f>
        <v>9.0138174703495508</v>
      </c>
      <c r="F13" s="182">
        <f>'[6]Avoided Costs'!F8</f>
        <v>-3.2506652091643433</v>
      </c>
      <c r="G13" s="182">
        <f>'[6]Avoided Costs'!G8</f>
        <v>0.82631238264432183</v>
      </c>
      <c r="H13" s="183">
        <f>'[6]Avoided Costs'!H8</f>
        <v>7.0375008587130665</v>
      </c>
      <c r="I13" s="184">
        <f>'[6]Avoided Costs'!I8</f>
        <v>15.682617110131918</v>
      </c>
      <c r="J13" s="182">
        <f>'[6]Avoided Costs'!J8</f>
        <v>27.863673868099685</v>
      </c>
      <c r="K13" s="182">
        <f>'[6]Avoided Costs'!K8</f>
        <v>30.020002537375007</v>
      </c>
      <c r="L13" s="183">
        <f>'[6]Avoided Costs'!L8</f>
        <v>19.281810579889964</v>
      </c>
      <c r="M13" s="184">
        <f>'[6]Avoided Costs'!M8</f>
        <v>10.802918719580671</v>
      </c>
      <c r="N13" s="182">
        <f>'[6]Avoided Costs'!N8</f>
        <v>20.873192524209898</v>
      </c>
      <c r="O13" s="183">
        <f>'[6]Avoided Costs'!O8</f>
        <v>23.288368099820868</v>
      </c>
    </row>
    <row r="14" spans="2:16" ht="12.75" customHeight="1">
      <c r="B14" s="140">
        <f>'[6]Avoided Costs'!B9</f>
        <v>2027</v>
      </c>
      <c r="C14" s="185">
        <f>'[6]Avoided Costs'!C9</f>
        <v>19.56331850623949</v>
      </c>
      <c r="D14" s="186">
        <f>'[6]Avoided Costs'!D9</f>
        <v>24.834663604612508</v>
      </c>
      <c r="E14" s="186">
        <f>'[6]Avoided Costs'!E9</f>
        <v>18.321210500373571</v>
      </c>
      <c r="F14" s="186">
        <f>'[6]Avoided Costs'!F9</f>
        <v>4.1325571719574459</v>
      </c>
      <c r="G14" s="186">
        <f>'[6]Avoided Costs'!G9</f>
        <v>5.4013218722679941</v>
      </c>
      <c r="H14" s="187">
        <f>'[6]Avoided Costs'!H9</f>
        <v>10.531425367494595</v>
      </c>
      <c r="I14" s="188">
        <f>'[6]Avoided Costs'!I9</f>
        <v>19.044955565885999</v>
      </c>
      <c r="J14" s="186">
        <f>'[6]Avoided Costs'!J9</f>
        <v>31.764002565090824</v>
      </c>
      <c r="K14" s="186">
        <f>'[6]Avoided Costs'!K9</f>
        <v>34.971169552246778</v>
      </c>
      <c r="L14" s="187">
        <f>'[6]Avoided Costs'!L9</f>
        <v>21.490290485480809</v>
      </c>
      <c r="M14" s="188">
        <f>'[6]Avoided Costs'!M9</f>
        <v>12.617300249963288</v>
      </c>
      <c r="N14" s="186">
        <f>'[6]Avoided Costs'!N9</f>
        <v>21.492921115606464</v>
      </c>
      <c r="O14" s="187">
        <f>'[6]Avoided Costs'!O9</f>
        <v>29.189384210215287</v>
      </c>
    </row>
    <row r="15" spans="2:16" ht="12.75" customHeight="1">
      <c r="B15" s="140">
        <f>'[6]Avoided Costs'!B10</f>
        <v>2028</v>
      </c>
      <c r="C15" s="185">
        <f>'[6]Avoided Costs'!C10</f>
        <v>20.827865731861934</v>
      </c>
      <c r="D15" s="186">
        <f>'[6]Avoided Costs'!D10</f>
        <v>31.304640567755118</v>
      </c>
      <c r="E15" s="186">
        <f>'[6]Avoided Costs'!E10</f>
        <v>16.871065223835814</v>
      </c>
      <c r="F15" s="186">
        <f>'[6]Avoided Costs'!F10</f>
        <v>3.8532679978287758</v>
      </c>
      <c r="G15" s="186">
        <f>'[6]Avoided Costs'!G10</f>
        <v>7.6670236064590664</v>
      </c>
      <c r="H15" s="187">
        <f>'[6]Avoided Costs'!H10</f>
        <v>11.134674248533434</v>
      </c>
      <c r="I15" s="188">
        <f>'[6]Avoided Costs'!I10</f>
        <v>16.925505191307515</v>
      </c>
      <c r="J15" s="186">
        <f>'[6]Avoided Costs'!J10</f>
        <v>34.157694777083698</v>
      </c>
      <c r="K15" s="186">
        <f>'[6]Avoided Costs'!K10</f>
        <v>36.735888933933651</v>
      </c>
      <c r="L15" s="187">
        <f>'[6]Avoided Costs'!L10</f>
        <v>26.806845166670854</v>
      </c>
      <c r="M15" s="188">
        <f>'[6]Avoided Costs'!M10</f>
        <v>14.337917832420841</v>
      </c>
      <c r="N15" s="186">
        <f>'[6]Avoided Costs'!N10</f>
        <v>21.817409088122336</v>
      </c>
      <c r="O15" s="187">
        <f>'[6]Avoided Costs'!O10</f>
        <v>33.083193943441934</v>
      </c>
    </row>
    <row r="16" spans="2:16" ht="12.75" customHeight="1">
      <c r="B16" s="140">
        <f>'[6]Avoided Costs'!B11</f>
        <v>2029</v>
      </c>
      <c r="C16" s="185">
        <f>'[6]Avoided Costs'!C11</f>
        <v>25.075632140806956</v>
      </c>
      <c r="D16" s="186">
        <f>'[6]Avoided Costs'!D11</f>
        <v>28.812753978052797</v>
      </c>
      <c r="E16" s="186">
        <f>'[6]Avoided Costs'!E11</f>
        <v>21.581125149025222</v>
      </c>
      <c r="F16" s="186">
        <f>'[6]Avoided Costs'!F11</f>
        <v>7.8600303100280984</v>
      </c>
      <c r="G16" s="186">
        <f>'[6]Avoided Costs'!G11</f>
        <v>7.4690911072086914</v>
      </c>
      <c r="H16" s="187">
        <f>'[6]Avoided Costs'!H11</f>
        <v>12.160463768754109</v>
      </c>
      <c r="I16" s="188">
        <f>'[6]Avoided Costs'!I11</f>
        <v>24.747865706164806</v>
      </c>
      <c r="J16" s="186">
        <f>'[6]Avoided Costs'!J11</f>
        <v>41.639900962231515</v>
      </c>
      <c r="K16" s="186">
        <f>'[6]Avoided Costs'!K11</f>
        <v>39.08829988368678</v>
      </c>
      <c r="L16" s="187">
        <f>'[6]Avoided Costs'!L11</f>
        <v>31.191655706977592</v>
      </c>
      <c r="M16" s="188">
        <f>'[6]Avoided Costs'!M11</f>
        <v>22.042106736230888</v>
      </c>
      <c r="N16" s="186">
        <f>'[6]Avoided Costs'!N11</f>
        <v>27.168087614636448</v>
      </c>
      <c r="O16" s="187">
        <f>'[6]Avoided Costs'!O11</f>
        <v>40.236119937998104</v>
      </c>
    </row>
    <row r="17" spans="2:15" ht="12.75" customHeight="1">
      <c r="B17" s="140">
        <f>'[6]Avoided Costs'!B12</f>
        <v>2030</v>
      </c>
      <c r="C17" s="185">
        <f>'[6]Avoided Costs'!C12</f>
        <v>25.321809790112514</v>
      </c>
      <c r="D17" s="186">
        <f>'[6]Avoided Costs'!D12</f>
        <v>34.936238816803957</v>
      </c>
      <c r="E17" s="186">
        <f>'[6]Avoided Costs'!E12</f>
        <v>24.396733017882987</v>
      </c>
      <c r="F17" s="186">
        <f>'[6]Avoided Costs'!F12</f>
        <v>6.6886031649719104</v>
      </c>
      <c r="G17" s="186">
        <f>'[6]Avoided Costs'!G12</f>
        <v>0.2974018545154325</v>
      </c>
      <c r="H17" s="187">
        <f>'[6]Avoided Costs'!H12</f>
        <v>6.6972710647125657</v>
      </c>
      <c r="I17" s="188">
        <f>'[6]Avoided Costs'!I12</f>
        <v>27.186542379819027</v>
      </c>
      <c r="J17" s="186">
        <f>'[6]Avoided Costs'!J12</f>
        <v>36.981272811560935</v>
      </c>
      <c r="K17" s="186">
        <f>'[6]Avoided Costs'!K12</f>
        <v>44.560359077011739</v>
      </c>
      <c r="L17" s="187">
        <f>'[6]Avoided Costs'!L12</f>
        <v>34.023218654816731</v>
      </c>
      <c r="M17" s="188">
        <f>'[6]Avoided Costs'!M12</f>
        <v>22.489190833187124</v>
      </c>
      <c r="N17" s="186">
        <f>'[6]Avoided Costs'!N12</f>
        <v>36.300096802006415</v>
      </c>
      <c r="O17" s="187">
        <f>'[6]Avoided Costs'!O12</f>
        <v>44.783637205397135</v>
      </c>
    </row>
    <row r="18" spans="2:15" ht="12.75" customHeight="1">
      <c r="B18" s="140">
        <f>'[6]Avoided Costs'!B13</f>
        <v>2031</v>
      </c>
      <c r="C18" s="185">
        <f>'[6]Avoided Costs'!C13</f>
        <v>-49.09554443899124</v>
      </c>
      <c r="D18" s="186">
        <f>'[6]Avoided Costs'!D13</f>
        <v>-49.60233034767964</v>
      </c>
      <c r="E18" s="186">
        <f>'[6]Avoided Costs'!E13</f>
        <v>-46.977156440109816</v>
      </c>
      <c r="F18" s="186">
        <f>'[6]Avoided Costs'!F13</f>
        <v>-49.487031860882503</v>
      </c>
      <c r="G18" s="186">
        <f>'[6]Avoided Costs'!G13</f>
        <v>-48.40498675763574</v>
      </c>
      <c r="H18" s="187">
        <f>'[6]Avoided Costs'!H13</f>
        <v>-49.725650719620674</v>
      </c>
      <c r="I18" s="188">
        <f>'[6]Avoided Costs'!I13</f>
        <v>-48.483355244640975</v>
      </c>
      <c r="J18" s="186">
        <f>'[6]Avoided Costs'!J13</f>
        <v>-49.331513168954871</v>
      </c>
      <c r="K18" s="186">
        <f>'[6]Avoided Costs'!K13</f>
        <v>-49.473951583013097</v>
      </c>
      <c r="L18" s="187">
        <f>'[6]Avoided Costs'!L13</f>
        <v>-48.7562929586678</v>
      </c>
      <c r="M18" s="188">
        <f>'[6]Avoided Costs'!M13</f>
        <v>-48.914722654296519</v>
      </c>
      <c r="N18" s="186">
        <f>'[6]Avoided Costs'!N13</f>
        <v>-51.085802609719984</v>
      </c>
      <c r="O18" s="187">
        <f>'[6]Avoided Costs'!O13</f>
        <v>-49.525536902941326</v>
      </c>
    </row>
    <row r="19" spans="2:15" ht="12.75" customHeight="1">
      <c r="B19" s="140">
        <f>'[6]Avoided Costs'!B14</f>
        <v>2032</v>
      </c>
      <c r="C19" s="185">
        <f>'[6]Avoided Costs'!C14</f>
        <v>-50.085173879613208</v>
      </c>
      <c r="D19" s="186">
        <f>'[6]Avoided Costs'!D14</f>
        <v>-50.550860553228745</v>
      </c>
      <c r="E19" s="186">
        <f>'[6]Avoided Costs'!E14</f>
        <v>-50.559774806707473</v>
      </c>
      <c r="F19" s="186">
        <f>'[6]Avoided Costs'!F14</f>
        <v>-47.368949010533363</v>
      </c>
      <c r="G19" s="186">
        <f>'[6]Avoided Costs'!G14</f>
        <v>-50.884300480935387</v>
      </c>
      <c r="H19" s="187">
        <f>'[6]Avoided Costs'!H14</f>
        <v>-50.398439688694779</v>
      </c>
      <c r="I19" s="188">
        <f>'[6]Avoided Costs'!I14</f>
        <v>-50.227891054635272</v>
      </c>
      <c r="J19" s="186">
        <f>'[6]Avoided Costs'!J14</f>
        <v>-50.414267147324132</v>
      </c>
      <c r="K19" s="186">
        <f>'[6]Avoided Costs'!K14</f>
        <v>-49.617581796454914</v>
      </c>
      <c r="L19" s="187">
        <f>'[6]Avoided Costs'!L14</f>
        <v>-49.673096897733906</v>
      </c>
      <c r="M19" s="188">
        <f>'[6]Avoided Costs'!M14</f>
        <v>-50.639578822744419</v>
      </c>
      <c r="N19" s="186">
        <f>'[6]Avoided Costs'!N14</f>
        <v>-49.479199805731788</v>
      </c>
      <c r="O19" s="187">
        <f>'[6]Avoided Costs'!O14</f>
        <v>-51.919788775242019</v>
      </c>
    </row>
    <row r="20" spans="2:15" ht="12.75" customHeight="1">
      <c r="B20" s="140">
        <f>'[6]Avoided Costs'!B15</f>
        <v>2033</v>
      </c>
      <c r="C20" s="185">
        <f>'[6]Avoided Costs'!C15</f>
        <v>-51.163303195895878</v>
      </c>
      <c r="D20" s="186">
        <f>'[6]Avoided Costs'!D15</f>
        <v>-48.010021818577357</v>
      </c>
      <c r="E20" s="186">
        <f>'[6]Avoided Costs'!E15</f>
        <v>-51.099546149106558</v>
      </c>
      <c r="F20" s="186">
        <f>'[6]Avoided Costs'!F15</f>
        <v>-53.637928526687169</v>
      </c>
      <c r="G20" s="186">
        <f>'[6]Avoided Costs'!G15</f>
        <v>-49.25243918436707</v>
      </c>
      <c r="H20" s="187">
        <f>'[6]Avoided Costs'!H15</f>
        <v>-52.179863792071508</v>
      </c>
      <c r="I20" s="188">
        <f>'[6]Avoided Costs'!I15</f>
        <v>-51.148573439565141</v>
      </c>
      <c r="J20" s="186">
        <f>'[6]Avoided Costs'!J15</f>
        <v>-50.774186607314029</v>
      </c>
      <c r="K20" s="186">
        <f>'[6]Avoided Costs'!K15</f>
        <v>-52.13926477731475</v>
      </c>
      <c r="L20" s="187">
        <f>'[6]Avoided Costs'!L15</f>
        <v>-51.275523690647518</v>
      </c>
      <c r="M20" s="188">
        <f>'[6]Avoided Costs'!M15</f>
        <v>-49.728593649970307</v>
      </c>
      <c r="N20" s="186">
        <f>'[6]Avoided Costs'!N15</f>
        <v>-52.587795338877115</v>
      </c>
      <c r="O20" s="187">
        <f>'[6]Avoided Costs'!O15</f>
        <v>-49.903275277240134</v>
      </c>
    </row>
    <row r="21" spans="2:15" ht="12.75" customHeight="1">
      <c r="B21" s="140">
        <f>'[6]Avoided Costs'!B16</f>
        <v>2034</v>
      </c>
      <c r="C21" s="185">
        <f>'[6]Avoided Costs'!C16</f>
        <v>-51.888331352413168</v>
      </c>
      <c r="D21" s="186">
        <f>'[6]Avoided Costs'!D16</f>
        <v>-49.481031348593397</v>
      </c>
      <c r="E21" s="186">
        <f>'[6]Avoided Costs'!E16</f>
        <v>-52.073889889316547</v>
      </c>
      <c r="F21" s="186">
        <f>'[6]Avoided Costs'!F16</f>
        <v>-52.000477479751964</v>
      </c>
      <c r="G21" s="186">
        <f>'[6]Avoided Costs'!G16</f>
        <v>-51.42721925445462</v>
      </c>
      <c r="H21" s="187">
        <f>'[6]Avoided Costs'!H16</f>
        <v>-52.316281931387337</v>
      </c>
      <c r="I21" s="188">
        <f>'[6]Avoided Costs'!I16</f>
        <v>-51.291146553764634</v>
      </c>
      <c r="J21" s="186">
        <f>'[6]Avoided Costs'!J16</f>
        <v>-52.181668731818391</v>
      </c>
      <c r="K21" s="186">
        <f>'[6]Avoided Costs'!K16</f>
        <v>-52.359731613887064</v>
      </c>
      <c r="L21" s="187">
        <f>'[6]Avoided Costs'!L16</f>
        <v>-48.167646595396498</v>
      </c>
      <c r="M21" s="188">
        <f>'[6]Avoided Costs'!M16</f>
        <v>-53.859498844919678</v>
      </c>
      <c r="N21" s="186">
        <f>'[6]Avoided Costs'!N16</f>
        <v>-53.520445449325443</v>
      </c>
      <c r="O21" s="187">
        <f>'[6]Avoided Costs'!O16</f>
        <v>-56.546127929636647</v>
      </c>
    </row>
    <row r="22" spans="2:15" ht="12.75" customHeight="1">
      <c r="B22" s="140">
        <f>'[6]Avoided Costs'!B17</f>
        <v>2035</v>
      </c>
      <c r="C22" s="185">
        <f>'[6]Avoided Costs'!C17</f>
        <v>-54.307390529765904</v>
      </c>
      <c r="D22" s="186">
        <f>'[6]Avoided Costs'!D17</f>
        <v>-54.331403691166791</v>
      </c>
      <c r="E22" s="186">
        <f>'[6]Avoided Costs'!E17</f>
        <v>-54.692660843133886</v>
      </c>
      <c r="F22" s="186">
        <f>'[6]Avoided Costs'!F17</f>
        <v>-55.380452429572983</v>
      </c>
      <c r="G22" s="186">
        <f>'[6]Avoided Costs'!G17</f>
        <v>-53.88029141488488</v>
      </c>
      <c r="H22" s="187">
        <f>'[6]Avoided Costs'!H17</f>
        <v>-54.046230940564655</v>
      </c>
      <c r="I22" s="188">
        <f>'[6]Avoided Costs'!I17</f>
        <v>-57.521175631120698</v>
      </c>
      <c r="J22" s="186">
        <f>'[6]Avoided Costs'!J17</f>
        <v>-51.647440987858175</v>
      </c>
      <c r="K22" s="186">
        <f>'[6]Avoided Costs'!K17</f>
        <v>-53.64650054384186</v>
      </c>
      <c r="L22" s="187">
        <f>'[6]Avoided Costs'!L17</f>
        <v>-54.490187291889995</v>
      </c>
      <c r="M22" s="188">
        <f>'[6]Avoided Costs'!M17</f>
        <v>-52.38725820418788</v>
      </c>
      <c r="N22" s="186">
        <f>'[6]Avoided Costs'!N17</f>
        <v>-57.525386008395479</v>
      </c>
      <c r="O22" s="187">
        <f>'[6]Avoided Costs'!O17</f>
        <v>-51.157706742333808</v>
      </c>
    </row>
    <row r="23" spans="2:15" ht="12.75" customHeight="1">
      <c r="B23" s="140">
        <f>'[6]Avoided Costs'!B18</f>
        <v>2036</v>
      </c>
      <c r="C23" s="185">
        <f>'[6]Avoided Costs'!C18</f>
        <v>-56.157702683230916</v>
      </c>
      <c r="D23" s="186">
        <f>'[6]Avoided Costs'!D18</f>
        <v>-57.290985874279478</v>
      </c>
      <c r="E23" s="186">
        <f>'[6]Avoided Costs'!E18</f>
        <v>-55.697783872491293</v>
      </c>
      <c r="F23" s="186">
        <f>'[6]Avoided Costs'!F18</f>
        <v>-57.014375624672788</v>
      </c>
      <c r="G23" s="186">
        <f>'[6]Avoided Costs'!G18</f>
        <v>-56.932172102020509</v>
      </c>
      <c r="H23" s="187">
        <f>'[6]Avoided Costs'!H18</f>
        <v>-57.398323040767941</v>
      </c>
      <c r="I23" s="188">
        <f>'[6]Avoided Costs'!I18</f>
        <v>-57.067175672117969</v>
      </c>
      <c r="J23" s="186">
        <f>'[6]Avoided Costs'!J18</f>
        <v>-55.860236677327443</v>
      </c>
      <c r="K23" s="186">
        <f>'[6]Avoided Costs'!K18</f>
        <v>-52.514394878979601</v>
      </c>
      <c r="L23" s="187">
        <f>'[6]Avoided Costs'!L18</f>
        <v>-56.281322237468387</v>
      </c>
      <c r="M23" s="188">
        <f>'[6]Avoided Costs'!M18</f>
        <v>-56.208159804524726</v>
      </c>
      <c r="N23" s="186">
        <f>'[6]Avoided Costs'!N18</f>
        <v>-56.242289050750912</v>
      </c>
      <c r="O23" s="187">
        <f>'[6]Avoided Costs'!O18</f>
        <v>-56.350626755299423</v>
      </c>
    </row>
    <row r="24" spans="2:15" ht="12.75" customHeight="1">
      <c r="B24" s="140">
        <f>'[6]Avoided Costs'!B19</f>
        <v>2037</v>
      </c>
      <c r="C24" s="185">
        <f>'[6]Avoided Costs'!C19</f>
        <v>-58.126040145553745</v>
      </c>
      <c r="D24" s="186">
        <f>'[6]Avoided Costs'!D19</f>
        <v>-57.266161645004232</v>
      </c>
      <c r="E24" s="186">
        <f>'[6]Avoided Costs'!E19</f>
        <v>-56.069638092356868</v>
      </c>
      <c r="F24" s="186">
        <f>'[6]Avoided Costs'!F19</f>
        <v>-57.295440301497422</v>
      </c>
      <c r="G24" s="186">
        <f>'[6]Avoided Costs'!G19</f>
        <v>-60.519077707373633</v>
      </c>
      <c r="H24" s="187">
        <f>'[6]Avoided Costs'!H19</f>
        <v>-59.138575172284824</v>
      </c>
      <c r="I24" s="188">
        <f>'[6]Avoided Costs'!I19</f>
        <v>-57.657589962047176</v>
      </c>
      <c r="J24" s="186">
        <f>'[6]Avoided Costs'!J19</f>
        <v>-59.301891003419847</v>
      </c>
      <c r="K24" s="186">
        <f>'[6]Avoided Costs'!K19</f>
        <v>-57.148351928584653</v>
      </c>
      <c r="L24" s="187">
        <f>'[6]Avoided Costs'!L19</f>
        <v>-57.876966665546512</v>
      </c>
      <c r="M24" s="188">
        <f>'[6]Avoided Costs'!M19</f>
        <v>-57.086745117593594</v>
      </c>
      <c r="N24" s="186">
        <f>'[6]Avoided Costs'!N19</f>
        <v>-58.368534005033837</v>
      </c>
      <c r="O24" s="187">
        <f>'[6]Avoided Costs'!O19</f>
        <v>-57.820679992927126</v>
      </c>
    </row>
    <row r="25" spans="2:15" ht="12.75" customHeight="1">
      <c r="B25" s="140">
        <f>'[6]Avoided Costs'!B20</f>
        <v>2038</v>
      </c>
      <c r="C25" s="185">
        <f>'[6]Avoided Costs'!C20</f>
        <v>-58.171322570047906</v>
      </c>
      <c r="D25" s="186">
        <f>'[6]Avoided Costs'!D20</f>
        <v>-60.976228917851813</v>
      </c>
      <c r="E25" s="186">
        <f>'[6]Avoided Costs'!E20</f>
        <v>-58.242727364279283</v>
      </c>
      <c r="F25" s="186">
        <f>'[6]Avoided Costs'!F20</f>
        <v>-56.902072540343944</v>
      </c>
      <c r="G25" s="186">
        <f>'[6]Avoided Costs'!G20</f>
        <v>-58.172330161758907</v>
      </c>
      <c r="H25" s="187">
        <f>'[6]Avoided Costs'!H20</f>
        <v>-57.411240024163703</v>
      </c>
      <c r="I25" s="188">
        <f>'[6]Avoided Costs'!I20</f>
        <v>-58.543366160390327</v>
      </c>
      <c r="J25" s="186">
        <f>'[6]Avoided Costs'!J20</f>
        <v>-58.39674635059599</v>
      </c>
      <c r="K25" s="186">
        <f>'[6]Avoided Costs'!K20</f>
        <v>-57.361013710618515</v>
      </c>
      <c r="L25" s="187">
        <f>'[6]Avoided Costs'!L20</f>
        <v>-58.543830311566893</v>
      </c>
      <c r="M25" s="188">
        <f>'[6]Avoided Costs'!M20</f>
        <v>-56.153178036992827</v>
      </c>
      <c r="N25" s="186">
        <f>'[6]Avoided Costs'!N20</f>
        <v>-55.428597900060581</v>
      </c>
      <c r="O25" s="187">
        <f>'[6]Avoided Costs'!O20</f>
        <v>-67.796705677961228</v>
      </c>
    </row>
    <row r="26" spans="2:15" ht="12.75" customHeight="1">
      <c r="B26" s="140">
        <f>'[6]Avoided Costs'!B21</f>
        <v>2039</v>
      </c>
      <c r="C26" s="185">
        <f>'[6]Avoided Costs'!C21</f>
        <v>-59.875485228426221</v>
      </c>
      <c r="D26" s="186">
        <f>'[6]Avoided Costs'!D21</f>
        <v>-61.162054229282333</v>
      </c>
      <c r="E26" s="186">
        <f>'[6]Avoided Costs'!E21</f>
        <v>-60.342091427406892</v>
      </c>
      <c r="F26" s="186">
        <f>'[6]Avoided Costs'!F21</f>
        <v>-58.392907008237529</v>
      </c>
      <c r="G26" s="186">
        <f>'[6]Avoided Costs'!G21</f>
        <v>-59.750084713398131</v>
      </c>
      <c r="H26" s="187">
        <f>'[6]Avoided Costs'!H21</f>
        <v>-59.011725960851628</v>
      </c>
      <c r="I26" s="188">
        <f>'[6]Avoided Costs'!I21</f>
        <v>-59.78481712146209</v>
      </c>
      <c r="J26" s="186">
        <f>'[6]Avoided Costs'!J21</f>
        <v>-61.043019657180999</v>
      </c>
      <c r="K26" s="186">
        <f>'[6]Avoided Costs'!K21</f>
        <v>-60.18437658980416</v>
      </c>
      <c r="L26" s="187">
        <f>'[6]Avoided Costs'!L21</f>
        <v>-58.910771481718285</v>
      </c>
      <c r="M26" s="188">
        <f>'[6]Avoided Costs'!M21</f>
        <v>-60.03757526130542</v>
      </c>
      <c r="N26" s="186">
        <f>'[6]Avoided Costs'!N21</f>
        <v>-59.669100127459366</v>
      </c>
      <c r="O26" s="187">
        <f>'[6]Avoided Costs'!O21</f>
        <v>-61.669699306735922</v>
      </c>
    </row>
    <row r="27" spans="2:15" ht="12.75" customHeight="1">
      <c r="B27" s="140">
        <f>'[6]Avoided Costs'!B22</f>
        <v>2040</v>
      </c>
      <c r="C27" s="185">
        <f>'[6]Avoided Costs'!C22</f>
        <v>-62.251286219309847</v>
      </c>
      <c r="D27" s="186">
        <f>'[6]Avoided Costs'!D22</f>
        <v>-57.392621597671585</v>
      </c>
      <c r="E27" s="186">
        <f>'[6]Avoided Costs'!E22</f>
        <v>-64.884294967363104</v>
      </c>
      <c r="F27" s="186">
        <f>'[6]Avoided Costs'!F22</f>
        <v>-62.049853515002525</v>
      </c>
      <c r="G27" s="186">
        <f>'[6]Avoided Costs'!G22</f>
        <v>-61.800330912446974</v>
      </c>
      <c r="H27" s="187">
        <f>'[6]Avoided Costs'!H22</f>
        <v>-62.256045164807134</v>
      </c>
      <c r="I27" s="188">
        <f>'[6]Avoided Costs'!I22</f>
        <v>-61.488852398430303</v>
      </c>
      <c r="J27" s="186">
        <f>'[6]Avoided Costs'!J22</f>
        <v>-64.233805730487674</v>
      </c>
      <c r="K27" s="186">
        <f>'[6]Avoided Costs'!K22</f>
        <v>-57.527812290028535</v>
      </c>
      <c r="L27" s="187">
        <f>'[6]Avoided Costs'!L22</f>
        <v>-65.534983616224281</v>
      </c>
      <c r="M27" s="188">
        <f>'[6]Avoided Costs'!M22</f>
        <v>-62.909307834239449</v>
      </c>
      <c r="N27" s="186">
        <f>'[6]Avoided Costs'!N22</f>
        <v>-63.267524666022595</v>
      </c>
      <c r="O27" s="187">
        <f>'[6]Avoided Costs'!O22</f>
        <v>-64.23386155490158</v>
      </c>
    </row>
    <row r="28" spans="2:15" ht="12.75" customHeight="1">
      <c r="B28" s="140">
        <f>'[6]Avoided Costs'!B23</f>
        <v>2041</v>
      </c>
      <c r="C28" s="185">
        <f>'[6]Avoided Costs'!C23</f>
        <v>-1.4761173958399914</v>
      </c>
      <c r="D28" s="186">
        <f>'[6]Avoided Costs'!D23</f>
        <v>-1.8235451122987658</v>
      </c>
      <c r="E28" s="186">
        <f>'[6]Avoided Costs'!E23</f>
        <v>-4.159117050502072</v>
      </c>
      <c r="F28" s="186">
        <f>'[6]Avoided Costs'!F23</f>
        <v>-0.86873845979806308</v>
      </c>
      <c r="G28" s="186">
        <f>'[6]Avoided Costs'!G23</f>
        <v>1.6907566975718227</v>
      </c>
      <c r="H28" s="187">
        <f>'[6]Avoided Costs'!H23</f>
        <v>-2.6850952151292096</v>
      </c>
      <c r="I28" s="188">
        <f>'[6]Avoided Costs'!I23</f>
        <v>-1.527595851917593</v>
      </c>
      <c r="J28" s="186">
        <f>'[6]Avoided Costs'!J23</f>
        <v>-2.023195419197886</v>
      </c>
      <c r="K28" s="186">
        <f>'[6]Avoided Costs'!K23</f>
        <v>-14.786797743439895</v>
      </c>
      <c r="L28" s="187">
        <f>'[6]Avoided Costs'!L23</f>
        <v>17.370923775766524</v>
      </c>
      <c r="M28" s="188">
        <f>'[6]Avoided Costs'!M23</f>
        <v>-5.8375879417635881</v>
      </c>
      <c r="N28" s="186">
        <f>'[6]Avoided Costs'!N23</f>
        <v>6.4635768714842783</v>
      </c>
      <c r="O28" s="187">
        <f>'[6]Avoided Costs'!O23</f>
        <v>-8.3511391009646836</v>
      </c>
    </row>
    <row r="29" spans="2:15" ht="12.75" customHeight="1">
      <c r="B29" s="140">
        <f>'[6]Avoided Costs'!B24</f>
        <v>2042</v>
      </c>
      <c r="C29" s="185">
        <f>'[6]Avoided Costs'!C24</f>
        <v>-2.3252867289795804</v>
      </c>
      <c r="D29" s="186">
        <f>'[6]Avoided Costs'!D24</f>
        <v>-0.85160283680949489</v>
      </c>
      <c r="E29" s="186">
        <f>'[6]Avoided Costs'!E24</f>
        <v>-5.243939197093856</v>
      </c>
      <c r="F29" s="186">
        <f>'[6]Avoided Costs'!F24</f>
        <v>-1.3168822598614041</v>
      </c>
      <c r="G29" s="186">
        <f>'[6]Avoided Costs'!G24</f>
        <v>-2.1751199044229175</v>
      </c>
      <c r="H29" s="187">
        <f>'[6]Avoided Costs'!H24</f>
        <v>-0.79755068928527362</v>
      </c>
      <c r="I29" s="188">
        <f>'[6]Avoided Costs'!I24</f>
        <v>-1.6394254585391763</v>
      </c>
      <c r="J29" s="186">
        <f>'[6]Avoided Costs'!J24</f>
        <v>-3.195435719586686</v>
      </c>
      <c r="K29" s="186">
        <f>'[6]Avoided Costs'!K24</f>
        <v>-2.4212008916448791</v>
      </c>
      <c r="L29" s="187">
        <f>'[6]Avoided Costs'!L24</f>
        <v>-2.5524819784863393</v>
      </c>
      <c r="M29" s="188">
        <f>'[6]Avoided Costs'!M24</f>
        <v>-2.369911485556488</v>
      </c>
      <c r="N29" s="186">
        <f>'[6]Avoided Costs'!N24</f>
        <v>1.1913154931372054</v>
      </c>
      <c r="O29" s="187">
        <f>'[6]Avoided Costs'!O24</f>
        <v>-10.26959364400585</v>
      </c>
    </row>
    <row r="30" spans="2:15" ht="12.75" customHeight="1">
      <c r="B30" s="141">
        <f>'[6]Avoided Costs'!B25</f>
        <v>2043</v>
      </c>
      <c r="C30" s="189">
        <f>'[6]Avoided Costs'!C25</f>
        <v>-3.2888218573072061</v>
      </c>
      <c r="D30" s="190">
        <f>'[6]Avoided Costs'!D25</f>
        <v>2.5478271403698374</v>
      </c>
      <c r="E30" s="190">
        <f>'[6]Avoided Costs'!E25</f>
        <v>-1.0745206340665154</v>
      </c>
      <c r="F30" s="190">
        <f>'[6]Avoided Costs'!F25</f>
        <v>1.1031294469815927</v>
      </c>
      <c r="G30" s="190">
        <f>'[6]Avoided Costs'!G25</f>
        <v>-3.637162665327291</v>
      </c>
      <c r="H30" s="191">
        <f>'[6]Avoided Costs'!H25</f>
        <v>-0.54655768269936633</v>
      </c>
      <c r="I30" s="192">
        <f>'[6]Avoided Costs'!I25</f>
        <v>-3.3158732366232435</v>
      </c>
      <c r="J30" s="190">
        <f>'[6]Avoided Costs'!J25</f>
        <v>-2.3250619474501906</v>
      </c>
      <c r="K30" s="190">
        <f>'[6]Avoided Costs'!K25</f>
        <v>-7.608828133035062</v>
      </c>
      <c r="L30" s="191">
        <f>'[6]Avoided Costs'!L25</f>
        <v>-2.715760435301831</v>
      </c>
      <c r="M30" s="192">
        <f>'[6]Avoided Costs'!M25</f>
        <v>1.0773445985325241</v>
      </c>
      <c r="N30" s="190">
        <f>'[6]Avoided Costs'!N25</f>
        <v>-4.1587936699437433</v>
      </c>
      <c r="O30" s="191">
        <f>'[6]Avoided Costs'!O25</f>
        <v>-28.617654106548855</v>
      </c>
    </row>
    <row r="31" spans="2:15" ht="12.75" hidden="1" customHeight="1">
      <c r="B31" s="12"/>
      <c r="C31" s="128"/>
      <c r="D31" s="129"/>
      <c r="E31" s="129"/>
      <c r="F31" s="129"/>
      <c r="G31" s="129"/>
      <c r="H31" s="130"/>
      <c r="I31" s="131"/>
      <c r="J31" s="129"/>
      <c r="K31" s="129"/>
      <c r="L31" s="130"/>
      <c r="M31" s="131"/>
      <c r="N31" s="129"/>
      <c r="O31" s="130"/>
    </row>
    <row r="32" spans="2:15" ht="12.75" hidden="1" customHeight="1">
      <c r="B32" s="132"/>
      <c r="C32" s="133"/>
      <c r="D32" s="134"/>
      <c r="E32" s="134"/>
      <c r="F32" s="134"/>
      <c r="G32" s="134"/>
      <c r="H32" s="135"/>
      <c r="I32" s="136"/>
      <c r="J32" s="134"/>
      <c r="K32" s="134"/>
      <c r="L32" s="135"/>
      <c r="M32" s="136"/>
      <c r="N32" s="134"/>
      <c r="O32" s="135"/>
    </row>
    <row r="33" spans="2:16" ht="12.75" customHeight="1">
      <c r="D33" s="9"/>
      <c r="E33" s="9"/>
      <c r="F33" s="9"/>
      <c r="M33" s="137"/>
    </row>
    <row r="34" spans="2:16">
      <c r="B34" s="138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</row>
    <row r="38" spans="2:16" hidden="1">
      <c r="C38" s="139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139"/>
    </row>
    <row r="40" spans="2:16">
      <c r="C40" s="139"/>
    </row>
    <row r="41" spans="2:16">
      <c r="C41" s="139"/>
    </row>
  </sheetData>
  <conditionalFormatting sqref="C29:O31">
    <cfRule type="cellIs" dxfId="2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B1:S627"/>
  <sheetViews>
    <sheetView view="pageBreakPreview" topLeftCell="A3" zoomScale="80" zoomScaleNormal="100" zoomScaleSheetLayoutView="80" workbookViewId="0">
      <selection activeCell="B4" sqref="B4"/>
    </sheetView>
  </sheetViews>
  <sheetFormatPr defaultColWidth="9.33203125" defaultRowHeight="12.75"/>
  <cols>
    <col min="1" max="1" width="9.33203125" style="3"/>
    <col min="2" max="2" width="15" style="3" customWidth="1"/>
    <col min="3" max="4" width="27" style="3" customWidth="1"/>
    <col min="5" max="5" width="19.5" style="3" customWidth="1"/>
    <col min="6" max="6" width="17" style="3" customWidth="1"/>
    <col min="7" max="7" width="9.33203125" style="3" customWidth="1"/>
    <col min="8" max="8" width="15" style="39" hidden="1" customWidth="1"/>
    <col min="9" max="10" width="16.6640625" style="29" hidden="1" customWidth="1"/>
    <col min="11" max="11" width="11.1640625" style="3" hidden="1" customWidth="1"/>
    <col min="12" max="12" width="9.33203125" style="3" hidden="1" customWidth="1"/>
    <col min="13" max="13" width="9.33203125" style="46" hidden="1" customWidth="1"/>
    <col min="14" max="14" width="10.33203125" style="46" hidden="1" customWidth="1"/>
    <col min="15" max="15" width="13.83203125" style="46" hidden="1" customWidth="1"/>
    <col min="16" max="16" width="12.83203125" style="3" hidden="1" customWidth="1"/>
    <col min="17" max="17" width="13.33203125" style="3" hidden="1" customWidth="1"/>
    <col min="18" max="19" width="9.33203125" style="3" hidden="1" customWidth="1"/>
    <col min="20" max="16384" width="9.33203125" style="3"/>
  </cols>
  <sheetData>
    <row r="1" spans="2:18" ht="15.75" hidden="1">
      <c r="B1" s="1" t="s">
        <v>34</v>
      </c>
      <c r="C1" s="1"/>
      <c r="D1" s="1"/>
      <c r="H1" s="26"/>
    </row>
    <row r="2" spans="2:18" ht="5.25" customHeight="1">
      <c r="B2" s="1"/>
      <c r="C2" s="1"/>
      <c r="D2" s="1"/>
      <c r="H2" s="26"/>
    </row>
    <row r="3" spans="2:18" ht="15.75">
      <c r="B3" s="1" t="s">
        <v>52</v>
      </c>
      <c r="C3" s="1"/>
      <c r="D3" s="1"/>
      <c r="H3" s="26"/>
    </row>
    <row r="4" spans="2:18" ht="15.75">
      <c r="B4" s="1" t="s">
        <v>30</v>
      </c>
      <c r="C4" s="1"/>
      <c r="D4" s="1"/>
      <c r="H4" s="47" t="s">
        <v>29</v>
      </c>
    </row>
    <row r="5" spans="2:18" ht="15.75">
      <c r="B5" s="1" t="str">
        <f ca="1">'Table 1'!$B$5</f>
        <v>QF - Sch38 - UT - Solar T - 80.0 MW and 30.2% CF</v>
      </c>
      <c r="C5" s="1"/>
      <c r="D5" s="1"/>
      <c r="H5" s="48">
        <v>46022</v>
      </c>
    </row>
    <row r="6" spans="2:18">
      <c r="B6" s="10"/>
      <c r="C6" s="10"/>
      <c r="D6" s="10"/>
      <c r="H6" s="26"/>
    </row>
    <row r="7" spans="2:18" ht="14.25">
      <c r="B7" s="18"/>
      <c r="C7" s="25" t="s">
        <v>26</v>
      </c>
      <c r="D7" s="4"/>
      <c r="H7" s="26"/>
    </row>
    <row r="8" spans="2:18">
      <c r="B8" s="19"/>
      <c r="C8" s="13" t="s">
        <v>27</v>
      </c>
      <c r="D8" s="13" t="s">
        <v>27</v>
      </c>
      <c r="E8" s="13" t="s">
        <v>27</v>
      </c>
      <c r="F8" s="13" t="s">
        <v>27</v>
      </c>
      <c r="H8" s="26"/>
    </row>
    <row r="9" spans="2:18">
      <c r="B9" s="19" t="s">
        <v>0</v>
      </c>
      <c r="C9" s="19" t="str">
        <f>O16</f>
        <v>IRP - Utah Greenfield</v>
      </c>
      <c r="D9" s="19" t="str">
        <f>R16</f>
        <v>Naughton</v>
      </c>
      <c r="E9" s="19" t="str">
        <f>P15</f>
        <v>IRP West Side</v>
      </c>
      <c r="F9" s="19" t="str">
        <f>Q16</f>
        <v>IRP - Wyo NE</v>
      </c>
      <c r="H9" s="26"/>
    </row>
    <row r="10" spans="2:18">
      <c r="B10" s="20"/>
      <c r="C10" s="21" t="s">
        <v>21</v>
      </c>
      <c r="D10" s="21" t="s">
        <v>21</v>
      </c>
      <c r="E10" s="21" t="s">
        <v>21</v>
      </c>
      <c r="F10" s="21" t="s">
        <v>21</v>
      </c>
      <c r="H10" s="27"/>
      <c r="I10" s="46"/>
      <c r="J10" s="46"/>
    </row>
    <row r="11" spans="2:18" hidden="1">
      <c r="C11" s="5"/>
      <c r="D11" s="5"/>
      <c r="H11" s="27"/>
      <c r="I11" s="46"/>
      <c r="J11" s="46"/>
    </row>
    <row r="12" spans="2:18" hidden="1">
      <c r="C12" s="22"/>
      <c r="D12" s="22"/>
      <c r="H12" s="27"/>
      <c r="I12" s="46"/>
      <c r="J12" s="46"/>
    </row>
    <row r="13" spans="2:18" ht="6" customHeight="1">
      <c r="H13" s="49"/>
      <c r="I13" s="50"/>
      <c r="J13" s="50"/>
    </row>
    <row r="14" spans="2:18">
      <c r="B14" s="23"/>
      <c r="C14" s="24"/>
      <c r="D14" s="24"/>
      <c r="E14" s="24"/>
      <c r="F14" s="24"/>
      <c r="H14" s="51"/>
      <c r="I14" s="30"/>
      <c r="J14" s="30"/>
    </row>
    <row r="15" spans="2:18" ht="13.5" thickBot="1">
      <c r="B15" s="23"/>
      <c r="C15" s="24"/>
      <c r="D15" s="24"/>
      <c r="E15" s="24"/>
      <c r="F15" s="24"/>
      <c r="H15" s="27"/>
      <c r="I15" s="31" t="s">
        <v>56</v>
      </c>
      <c r="J15" s="31"/>
      <c r="K15" s="3" t="s">
        <v>57</v>
      </c>
      <c r="L15" s="3" t="s">
        <v>58</v>
      </c>
      <c r="P15" s="3" t="s">
        <v>57</v>
      </c>
      <c r="R15" s="3" t="s">
        <v>85</v>
      </c>
    </row>
    <row r="16" spans="2:18" ht="13.5" thickBot="1">
      <c r="B16" s="23"/>
      <c r="C16" s="24"/>
      <c r="D16" s="24"/>
      <c r="E16" s="24"/>
      <c r="F16" s="24"/>
      <c r="H16" s="27" t="s">
        <v>28</v>
      </c>
      <c r="I16" s="31" t="s">
        <v>27</v>
      </c>
      <c r="J16" s="3" t="s">
        <v>84</v>
      </c>
      <c r="K16" s="31" t="s">
        <v>27</v>
      </c>
      <c r="L16" s="31" t="s">
        <v>27</v>
      </c>
      <c r="M16" s="50" t="s">
        <v>0</v>
      </c>
      <c r="O16" s="52" t="s">
        <v>56</v>
      </c>
      <c r="P16" s="52" t="s">
        <v>75</v>
      </c>
      <c r="Q16" s="52" t="s">
        <v>58</v>
      </c>
      <c r="R16" s="3" t="s">
        <v>84</v>
      </c>
    </row>
    <row r="17" spans="2:18" ht="13.5" thickBot="1">
      <c r="B17" s="23">
        <v>2025</v>
      </c>
      <c r="C17" s="24">
        <f>ROUND(SUMIF($M$17:$M$379,$B17,$I$17:$I$379)/COUNTIF($M$17:$M$379,$B17),2)</f>
        <v>2.78</v>
      </c>
      <c r="D17" s="24">
        <f>ROUND(SUMIF($M$17:$M$379,$B17,$J$17:$J$379)/COUNTIF($M$17:$M$379,$B17),2)</f>
        <v>2.76</v>
      </c>
      <c r="E17" s="24">
        <f>ROUND(SUMIF($M$17:$M$379,$B17,$K$17:$K$379)/COUNTIF($M$17:$M$379,$B17),2)</f>
        <v>2.1800000000000002</v>
      </c>
      <c r="F17" s="24">
        <f>ROUND(SUMIF($M$17:$M$379,$B17,$L$17:$L$379)/COUNTIF($M$17:$M$379,$B17),2)</f>
        <v>2.76</v>
      </c>
      <c r="H17" s="28">
        <v>45658</v>
      </c>
      <c r="I17" s="32">
        <v>4.1297460368663588</v>
      </c>
      <c r="J17" s="32">
        <v>4.10123008624997</v>
      </c>
      <c r="K17" s="32">
        <v>3.6667413638174002</v>
      </c>
      <c r="L17" s="32">
        <v>4.1264797373966609</v>
      </c>
      <c r="M17" s="53">
        <f t="shared" ref="M17:M64" si="0">YEAR(H17)</f>
        <v>2025</v>
      </c>
      <c r="O17" s="54">
        <v>47</v>
      </c>
      <c r="P17" s="54">
        <v>43</v>
      </c>
      <c r="Q17" s="54">
        <v>46</v>
      </c>
      <c r="R17" s="54">
        <v>42</v>
      </c>
    </row>
    <row r="18" spans="2:18">
      <c r="B18" s="23">
        <f t="shared" ref="B18:B37" si="1">B17+1</f>
        <v>2026</v>
      </c>
      <c r="C18" s="24">
        <f t="shared" ref="C18:C37" si="2">ROUND(SUMIF($M$17:$M$379,$B18,$I$17:$I$379)/COUNTIF($M$17:$M$379,$B18),2)</f>
        <v>3.04</v>
      </c>
      <c r="D18" s="24">
        <f t="shared" ref="D18:D37" si="3">ROUND(SUMIF($M$17:$M$379,$B18,$J$17:$J$379)/COUNTIF($M$17:$M$379,$B18),2)</f>
        <v>2.98</v>
      </c>
      <c r="E18" s="24">
        <f t="shared" ref="E18:E37" si="4">ROUND(SUMIF($M$17:$M$379,$B18,$K$17:$K$379)/COUNTIF($M$17:$M$379,$B18),2)</f>
        <v>2.72</v>
      </c>
      <c r="F18" s="24">
        <f t="shared" ref="F18:F37" si="5">ROUND(SUMIF($M$17:$M$379,$B18,$L$17:$L$379)/COUNTIF($M$17:$M$379,$B18),2)</f>
        <v>2.85</v>
      </c>
      <c r="H18" s="28">
        <v>45689</v>
      </c>
      <c r="I18" s="32">
        <v>3.443492157434402</v>
      </c>
      <c r="J18" s="32">
        <v>3.4192469869653501</v>
      </c>
      <c r="K18" s="32">
        <v>3.2332463688945383</v>
      </c>
      <c r="L18" s="32">
        <v>3.4316866475233296</v>
      </c>
      <c r="M18" s="53">
        <f t="shared" si="0"/>
        <v>2025</v>
      </c>
    </row>
    <row r="19" spans="2:18">
      <c r="B19" s="23">
        <f t="shared" si="1"/>
        <v>2027</v>
      </c>
      <c r="C19" s="24">
        <f t="shared" si="2"/>
        <v>3.62</v>
      </c>
      <c r="D19" s="24">
        <f t="shared" si="3"/>
        <v>3.59</v>
      </c>
      <c r="E19" s="24">
        <f t="shared" si="4"/>
        <v>3.61</v>
      </c>
      <c r="F19" s="24">
        <f t="shared" si="5"/>
        <v>3.39</v>
      </c>
      <c r="H19" s="28">
        <v>45717</v>
      </c>
      <c r="I19" s="32">
        <v>2.6847822448979595</v>
      </c>
      <c r="J19" s="32">
        <v>2.6654832161574844</v>
      </c>
      <c r="K19" s="32">
        <v>2.0537251310910474</v>
      </c>
      <c r="L19" s="32">
        <v>2.7210655697844066</v>
      </c>
      <c r="M19" s="53">
        <f t="shared" si="0"/>
        <v>2025</v>
      </c>
    </row>
    <row r="20" spans="2:18">
      <c r="B20" s="23">
        <f t="shared" si="1"/>
        <v>2028</v>
      </c>
      <c r="C20" s="24">
        <f t="shared" si="2"/>
        <v>3.56</v>
      </c>
      <c r="D20" s="24">
        <f t="shared" si="3"/>
        <v>3.53</v>
      </c>
      <c r="E20" s="24">
        <f t="shared" si="4"/>
        <v>3.7</v>
      </c>
      <c r="F20" s="24">
        <f t="shared" si="5"/>
        <v>3.32</v>
      </c>
      <c r="H20" s="28">
        <v>45748</v>
      </c>
      <c r="I20" s="32">
        <v>1.9317602668759815</v>
      </c>
      <c r="J20" s="32">
        <v>1.9170211999819962</v>
      </c>
      <c r="K20" s="32">
        <v>1.5165075335729228</v>
      </c>
      <c r="L20" s="32">
        <v>1.9378484087102179</v>
      </c>
      <c r="M20" s="53">
        <f t="shared" si="0"/>
        <v>2025</v>
      </c>
    </row>
    <row r="21" spans="2:18">
      <c r="B21" s="23">
        <f t="shared" si="1"/>
        <v>2029</v>
      </c>
      <c r="C21" s="24">
        <f t="shared" si="2"/>
        <v>4.38</v>
      </c>
      <c r="D21" s="24">
        <f t="shared" si="3"/>
        <v>4.34</v>
      </c>
      <c r="E21" s="24">
        <f t="shared" si="4"/>
        <v>4.5</v>
      </c>
      <c r="F21" s="24">
        <f t="shared" si="5"/>
        <v>4.1900000000000004</v>
      </c>
      <c r="H21" s="28">
        <v>45778</v>
      </c>
      <c r="I21" s="32">
        <v>2.1744269916855625</v>
      </c>
      <c r="J21" s="32">
        <v>2.1585423036028977</v>
      </c>
      <c r="K21" s="32">
        <v>1.6603227595179564</v>
      </c>
      <c r="L21" s="32">
        <v>2.1165915869670937</v>
      </c>
      <c r="M21" s="53">
        <f t="shared" si="0"/>
        <v>2025</v>
      </c>
    </row>
    <row r="22" spans="2:18">
      <c r="B22" s="23">
        <f t="shared" si="1"/>
        <v>2030</v>
      </c>
      <c r="C22" s="24">
        <f t="shared" si="2"/>
        <v>5.35</v>
      </c>
      <c r="D22" s="24">
        <f t="shared" si="3"/>
        <v>5.28</v>
      </c>
      <c r="E22" s="24">
        <f t="shared" si="4"/>
        <v>5.32</v>
      </c>
      <c r="F22" s="24">
        <f t="shared" si="5"/>
        <v>5.14</v>
      </c>
      <c r="H22" s="28">
        <v>45809</v>
      </c>
      <c r="I22" s="32">
        <v>2.5624036382828996</v>
      </c>
      <c r="J22" s="32">
        <v>2.5442136000511963</v>
      </c>
      <c r="K22" s="32">
        <v>1.5135007600229307</v>
      </c>
      <c r="L22" s="32">
        <v>2.5326557788944721</v>
      </c>
      <c r="M22" s="53">
        <f t="shared" si="0"/>
        <v>2025</v>
      </c>
    </row>
    <row r="23" spans="2:18">
      <c r="B23" s="23">
        <f t="shared" si="1"/>
        <v>2031</v>
      </c>
      <c r="C23" s="24">
        <f t="shared" si="2"/>
        <v>5.65</v>
      </c>
      <c r="D23" s="24">
        <f t="shared" si="3"/>
        <v>5.59</v>
      </c>
      <c r="E23" s="24">
        <f t="shared" si="4"/>
        <v>5.52</v>
      </c>
      <c r="F23" s="24">
        <f t="shared" si="5"/>
        <v>5.44</v>
      </c>
      <c r="H23" s="28">
        <v>45839</v>
      </c>
      <c r="I23" s="32">
        <v>2.829607317784256</v>
      </c>
      <c r="J23" s="32">
        <v>2.8097874915247272</v>
      </c>
      <c r="K23" s="32">
        <v>1.2723242666752659</v>
      </c>
      <c r="L23" s="32">
        <v>2.7602939698492475</v>
      </c>
      <c r="M23" s="53">
        <f t="shared" si="0"/>
        <v>2025</v>
      </c>
    </row>
    <row r="24" spans="2:18">
      <c r="B24" s="23">
        <f t="shared" si="1"/>
        <v>2032</v>
      </c>
      <c r="C24" s="24">
        <f t="shared" si="2"/>
        <v>5.76</v>
      </c>
      <c r="D24" s="24">
        <f t="shared" si="3"/>
        <v>5.69</v>
      </c>
      <c r="E24" s="24">
        <f t="shared" si="4"/>
        <v>5.59</v>
      </c>
      <c r="F24" s="24">
        <f t="shared" si="5"/>
        <v>5.54</v>
      </c>
      <c r="H24" s="28">
        <v>45870</v>
      </c>
      <c r="I24" s="32">
        <v>2.5406131486880477</v>
      </c>
      <c r="J24" s="32">
        <v>2.5223024728408858</v>
      </c>
      <c r="K24" s="32">
        <v>1.836322932937279</v>
      </c>
      <c r="L24" s="32">
        <v>2.4552202139730919</v>
      </c>
      <c r="M24" s="53">
        <f t="shared" si="0"/>
        <v>2025</v>
      </c>
    </row>
    <row r="25" spans="2:18">
      <c r="B25" s="23">
        <f t="shared" si="1"/>
        <v>2033</v>
      </c>
      <c r="C25" s="24">
        <f t="shared" si="2"/>
        <v>5.86</v>
      </c>
      <c r="D25" s="24">
        <f t="shared" si="3"/>
        <v>5.79</v>
      </c>
      <c r="E25" s="24">
        <f t="shared" si="4"/>
        <v>5.61</v>
      </c>
      <c r="F25" s="24">
        <f t="shared" si="5"/>
        <v>5.64</v>
      </c>
      <c r="H25" s="28">
        <v>45901</v>
      </c>
      <c r="I25" s="32">
        <v>2.6151393877551019</v>
      </c>
      <c r="J25" s="32">
        <v>2.5965194443638895</v>
      </c>
      <c r="K25" s="32">
        <v>1.5369535937128642</v>
      </c>
      <c r="L25" s="32">
        <v>2.5551013400334996</v>
      </c>
      <c r="M25" s="53">
        <f t="shared" si="0"/>
        <v>2025</v>
      </c>
    </row>
    <row r="26" spans="2:18">
      <c r="B26" s="23">
        <f t="shared" si="1"/>
        <v>2034</v>
      </c>
      <c r="C26" s="24">
        <f t="shared" si="2"/>
        <v>6.03</v>
      </c>
      <c r="D26" s="24">
        <f t="shared" si="3"/>
        <v>5.96</v>
      </c>
      <c r="E26" s="24">
        <f t="shared" si="4"/>
        <v>5.76</v>
      </c>
      <c r="F26" s="24">
        <f t="shared" si="5"/>
        <v>5.81</v>
      </c>
      <c r="H26" s="28">
        <v>45931</v>
      </c>
      <c r="I26" s="32">
        <v>2.2420762736205591</v>
      </c>
      <c r="J26" s="32">
        <v>2.2255480041596671</v>
      </c>
      <c r="K26" s="32">
        <v>2.1810072593409204</v>
      </c>
      <c r="L26" s="32">
        <v>2.2830691360025925</v>
      </c>
      <c r="M26" s="53">
        <f t="shared" si="0"/>
        <v>2025</v>
      </c>
    </row>
    <row r="27" spans="2:18">
      <c r="B27" s="23">
        <f t="shared" si="1"/>
        <v>2035</v>
      </c>
      <c r="C27" s="24">
        <f t="shared" si="2"/>
        <v>6.2</v>
      </c>
      <c r="D27" s="24">
        <f t="shared" si="3"/>
        <v>6.12</v>
      </c>
      <c r="E27" s="24">
        <f t="shared" si="4"/>
        <v>5.89</v>
      </c>
      <c r="F27" s="24">
        <f t="shared" si="5"/>
        <v>5.98</v>
      </c>
      <c r="H27" s="28">
        <v>45962</v>
      </c>
      <c r="I27" s="32">
        <v>3.0975373469387759</v>
      </c>
      <c r="J27" s="32">
        <v>3.0762166770081238</v>
      </c>
      <c r="K27" s="32">
        <v>2.6906096509367732</v>
      </c>
      <c r="L27" s="32">
        <v>3.0824045226130639</v>
      </c>
      <c r="M27" s="53">
        <f t="shared" si="0"/>
        <v>2025</v>
      </c>
    </row>
    <row r="28" spans="2:18">
      <c r="B28" s="23">
        <f t="shared" si="1"/>
        <v>2036</v>
      </c>
      <c r="C28" s="24">
        <f t="shared" si="2"/>
        <v>6.38</v>
      </c>
      <c r="D28" s="24">
        <f t="shared" si="3"/>
        <v>6.3</v>
      </c>
      <c r="E28" s="24">
        <f t="shared" si="4"/>
        <v>6.04</v>
      </c>
      <c r="F28" s="24">
        <f t="shared" si="5"/>
        <v>6.16</v>
      </c>
      <c r="H28" s="28">
        <v>45992</v>
      </c>
      <c r="I28" s="32">
        <v>3.0588112113232389</v>
      </c>
      <c r="J28" s="32">
        <v>3.0371015940810375</v>
      </c>
      <c r="K28" s="32">
        <v>2.9402106526641383</v>
      </c>
      <c r="L28" s="32">
        <v>3.0579110876965463</v>
      </c>
      <c r="M28" s="53">
        <f t="shared" si="0"/>
        <v>2025</v>
      </c>
    </row>
    <row r="29" spans="2:18">
      <c r="B29" s="23">
        <f t="shared" si="1"/>
        <v>2037</v>
      </c>
      <c r="C29" s="24">
        <f t="shared" si="2"/>
        <v>6.56</v>
      </c>
      <c r="D29" s="24">
        <f t="shared" si="3"/>
        <v>6.48</v>
      </c>
      <c r="E29" s="24">
        <f t="shared" si="4"/>
        <v>6.19</v>
      </c>
      <c r="F29" s="24">
        <f t="shared" si="5"/>
        <v>6.34</v>
      </c>
      <c r="H29" s="28">
        <v>46023</v>
      </c>
      <c r="I29" s="32">
        <v>4.0245781632653062</v>
      </c>
      <c r="J29" s="32">
        <v>3.625</v>
      </c>
      <c r="K29" s="32">
        <v>3.6088782931041989</v>
      </c>
      <c r="L29" s="32">
        <v>3.6999924623115579</v>
      </c>
      <c r="M29" s="53">
        <f t="shared" si="0"/>
        <v>2026</v>
      </c>
    </row>
    <row r="30" spans="2:18">
      <c r="B30" s="23">
        <f t="shared" si="1"/>
        <v>2038</v>
      </c>
      <c r="C30" s="24">
        <f t="shared" si="2"/>
        <v>6.79</v>
      </c>
      <c r="D30" s="24">
        <f t="shared" si="3"/>
        <v>6.7</v>
      </c>
      <c r="E30" s="24">
        <f t="shared" si="4"/>
        <v>6.38</v>
      </c>
      <c r="F30" s="24">
        <f t="shared" si="5"/>
        <v>6.56</v>
      </c>
      <c r="H30" s="28">
        <v>46054</v>
      </c>
      <c r="I30" s="32">
        <v>3.1494761224489793</v>
      </c>
      <c r="J30" s="32">
        <v>3.1282000000000001</v>
      </c>
      <c r="K30" s="32">
        <v>2.8188528382346991</v>
      </c>
      <c r="L30" s="32">
        <v>3.0349673366834167</v>
      </c>
      <c r="M30" s="53">
        <f t="shared" si="0"/>
        <v>2026</v>
      </c>
    </row>
    <row r="31" spans="2:18">
      <c r="B31" s="23">
        <f t="shared" si="1"/>
        <v>2039</v>
      </c>
      <c r="C31" s="24">
        <f t="shared" si="2"/>
        <v>7.04</v>
      </c>
      <c r="D31" s="24">
        <f t="shared" si="3"/>
        <v>6.95</v>
      </c>
      <c r="E31" s="24">
        <f t="shared" si="4"/>
        <v>6.59</v>
      </c>
      <c r="F31" s="24">
        <f t="shared" si="5"/>
        <v>6.81</v>
      </c>
      <c r="H31" s="28">
        <v>46082</v>
      </c>
      <c r="I31" s="32">
        <v>2.2731495918367344</v>
      </c>
      <c r="J31" s="32">
        <v>2.2574999999999998</v>
      </c>
      <c r="K31" s="32">
        <v>1.9422323051254426</v>
      </c>
      <c r="L31" s="32">
        <v>2.096575376884422</v>
      </c>
      <c r="M31" s="53">
        <f t="shared" si="0"/>
        <v>2026</v>
      </c>
    </row>
    <row r="32" spans="2:18">
      <c r="B32" s="23">
        <f t="shared" si="1"/>
        <v>2040</v>
      </c>
      <c r="C32" s="24">
        <f t="shared" si="2"/>
        <v>7.35</v>
      </c>
      <c r="D32" s="24">
        <f t="shared" si="3"/>
        <v>7.25</v>
      </c>
      <c r="E32" s="24">
        <f t="shared" si="4"/>
        <v>6.86</v>
      </c>
      <c r="F32" s="24">
        <f t="shared" si="5"/>
        <v>7.11</v>
      </c>
      <c r="H32" s="28">
        <v>46113</v>
      </c>
      <c r="I32" s="32">
        <v>2.1568230612244896</v>
      </c>
      <c r="J32" s="32">
        <v>2.1419000000000001</v>
      </c>
      <c r="K32" s="32">
        <v>1.9072850056929693</v>
      </c>
      <c r="L32" s="32">
        <v>2.073258793969849</v>
      </c>
      <c r="M32" s="53">
        <f t="shared" si="0"/>
        <v>2026</v>
      </c>
    </row>
    <row r="33" spans="2:13">
      <c r="B33" s="23">
        <f t="shared" si="1"/>
        <v>2041</v>
      </c>
      <c r="C33" s="24">
        <f t="shared" si="2"/>
        <v>7.61</v>
      </c>
      <c r="D33" s="24">
        <f t="shared" si="3"/>
        <v>7.5</v>
      </c>
      <c r="E33" s="24">
        <f t="shared" si="4"/>
        <v>7.08</v>
      </c>
      <c r="F33" s="24">
        <f t="shared" si="5"/>
        <v>7.36</v>
      </c>
      <c r="H33" s="28">
        <v>46143</v>
      </c>
      <c r="I33" s="32">
        <v>2.0262108163265307</v>
      </c>
      <c r="J33" s="32">
        <v>2.0121000000000002</v>
      </c>
      <c r="K33" s="32">
        <v>1.6643548844167935</v>
      </c>
      <c r="L33" s="32">
        <v>1.948535175879397</v>
      </c>
      <c r="M33" s="53">
        <f t="shared" si="0"/>
        <v>2026</v>
      </c>
    </row>
    <row r="34" spans="2:13">
      <c r="B34" s="23">
        <f t="shared" si="1"/>
        <v>2042</v>
      </c>
      <c r="C34" s="24">
        <f t="shared" si="2"/>
        <v>8.01</v>
      </c>
      <c r="D34" s="24">
        <f t="shared" si="3"/>
        <v>7.9</v>
      </c>
      <c r="E34" s="24">
        <f t="shared" si="4"/>
        <v>7.43</v>
      </c>
      <c r="F34" s="24">
        <f t="shared" si="5"/>
        <v>7.76</v>
      </c>
      <c r="H34" s="28">
        <v>46174</v>
      </c>
      <c r="I34" s="32">
        <v>2.2286597959183672</v>
      </c>
      <c r="J34" s="32">
        <v>2.2132999999999998</v>
      </c>
      <c r="K34" s="32">
        <v>1.7520839458239759</v>
      </c>
      <c r="L34" s="32">
        <v>2.1594899497487439</v>
      </c>
      <c r="M34" s="53">
        <f t="shared" si="0"/>
        <v>2026</v>
      </c>
    </row>
    <row r="35" spans="2:13">
      <c r="B35" s="23">
        <f t="shared" si="1"/>
        <v>2043</v>
      </c>
      <c r="C35" s="24">
        <f t="shared" si="2"/>
        <v>8.4</v>
      </c>
      <c r="D35" s="24">
        <f t="shared" si="3"/>
        <v>8.2799999999999994</v>
      </c>
      <c r="E35" s="24">
        <f t="shared" si="4"/>
        <v>7.76</v>
      </c>
      <c r="F35" s="24">
        <f t="shared" si="5"/>
        <v>8.14</v>
      </c>
      <c r="H35" s="28">
        <v>46204</v>
      </c>
      <c r="I35" s="32">
        <v>3.0189659183673467</v>
      </c>
      <c r="J35" s="32">
        <v>2.9986000000000002</v>
      </c>
      <c r="K35" s="32">
        <v>2.4821113821987861</v>
      </c>
      <c r="L35" s="32">
        <v>2.8402939698492462</v>
      </c>
      <c r="M35" s="53">
        <f t="shared" si="0"/>
        <v>2026</v>
      </c>
    </row>
    <row r="36" spans="2:13">
      <c r="B36" s="23">
        <f t="shared" si="1"/>
        <v>2044</v>
      </c>
      <c r="C36" s="24">
        <f t="shared" si="2"/>
        <v>8.7799999999999994</v>
      </c>
      <c r="D36" s="24">
        <f t="shared" si="3"/>
        <v>8.66</v>
      </c>
      <c r="E36" s="24">
        <f t="shared" si="4"/>
        <v>8.08</v>
      </c>
      <c r="F36" s="24">
        <f t="shared" si="5"/>
        <v>8.52</v>
      </c>
      <c r="H36" s="28">
        <v>46235</v>
      </c>
      <c r="I36" s="32">
        <v>3.2123332653061225</v>
      </c>
      <c r="J36" s="32">
        <v>3.1907000000000001</v>
      </c>
      <c r="K36" s="32">
        <v>2.6696825070288321</v>
      </c>
      <c r="L36" s="32">
        <v>2.9786859296482411</v>
      </c>
      <c r="M36" s="53">
        <f t="shared" si="0"/>
        <v>2026</v>
      </c>
    </row>
    <row r="37" spans="2:13">
      <c r="B37" s="23">
        <f t="shared" si="1"/>
        <v>2045</v>
      </c>
      <c r="C37" s="24">
        <f t="shared" si="2"/>
        <v>9.18</v>
      </c>
      <c r="D37" s="24">
        <f t="shared" si="3"/>
        <v>9.0399999999999991</v>
      </c>
      <c r="E37" s="24">
        <f t="shared" si="4"/>
        <v>8.42</v>
      </c>
      <c r="F37" s="24">
        <f t="shared" si="5"/>
        <v>8.91</v>
      </c>
      <c r="H37" s="28">
        <v>46266</v>
      </c>
      <c r="I37" s="32">
        <v>3.0503944897959183</v>
      </c>
      <c r="J37" s="32">
        <v>3.0297999999999998</v>
      </c>
      <c r="K37" s="32">
        <v>2.5669023963085484</v>
      </c>
      <c r="L37" s="32">
        <v>2.8250175879396986</v>
      </c>
      <c r="M37" s="53">
        <f t="shared" si="0"/>
        <v>2026</v>
      </c>
    </row>
    <row r="38" spans="2:13">
      <c r="B38" s="23"/>
      <c r="C38" s="24"/>
      <c r="D38" s="24"/>
      <c r="E38" s="24"/>
      <c r="F38" s="24"/>
      <c r="H38" s="28">
        <v>46296</v>
      </c>
      <c r="I38" s="32">
        <v>2.9897822448979592</v>
      </c>
      <c r="J38" s="32">
        <v>2.9695999999999998</v>
      </c>
      <c r="K38" s="32">
        <v>2.5756649935113813</v>
      </c>
      <c r="L38" s="32">
        <v>2.7853190954773868</v>
      </c>
      <c r="M38" s="53">
        <f t="shared" si="0"/>
        <v>2026</v>
      </c>
    </row>
    <row r="39" spans="2:13" hidden="1">
      <c r="B39" s="23"/>
      <c r="C39" s="24"/>
      <c r="D39" s="24"/>
      <c r="E39" s="24"/>
      <c r="F39" s="24"/>
      <c r="H39" s="28">
        <v>46327</v>
      </c>
      <c r="I39" s="32">
        <v>3.622129183673469</v>
      </c>
      <c r="J39" s="32">
        <v>3.5979000000000001</v>
      </c>
      <c r="K39" s="32">
        <v>3.6832572799494185</v>
      </c>
      <c r="L39" s="32">
        <v>3.3681331658291458</v>
      </c>
      <c r="M39" s="53">
        <f t="shared" si="0"/>
        <v>2026</v>
      </c>
    </row>
    <row r="40" spans="2:13" hidden="1">
      <c r="B40" s="23"/>
      <c r="C40" s="24"/>
      <c r="D40" s="24"/>
      <c r="E40" s="24"/>
      <c r="F40" s="24"/>
      <c r="H40" s="28">
        <v>46357</v>
      </c>
      <c r="I40" s="32">
        <v>4.6822312244897963</v>
      </c>
      <c r="J40" s="32">
        <v>4.6512000000000002</v>
      </c>
      <c r="K40" s="32">
        <v>4.9701219962195244</v>
      </c>
      <c r="L40" s="32">
        <v>4.354464824120603</v>
      </c>
      <c r="M40" s="53">
        <f t="shared" si="0"/>
        <v>2026</v>
      </c>
    </row>
    <row r="41" spans="2:13" hidden="1">
      <c r="B41" s="23"/>
      <c r="C41" s="24"/>
      <c r="D41" s="24"/>
      <c r="E41" s="24"/>
      <c r="F41" s="24"/>
      <c r="H41" s="28">
        <v>46388</v>
      </c>
      <c r="I41" s="32">
        <v>5.1279455102040821</v>
      </c>
      <c r="J41" s="32">
        <v>5.0941000000000001</v>
      </c>
      <c r="K41" s="32">
        <v>5.4567554091133044</v>
      </c>
      <c r="L41" s="32">
        <v>4.8428065326633165</v>
      </c>
      <c r="M41" s="53">
        <f t="shared" si="0"/>
        <v>2027</v>
      </c>
    </row>
    <row r="42" spans="2:13" hidden="1">
      <c r="B42" s="23"/>
      <c r="C42" s="24"/>
      <c r="D42" s="24"/>
      <c r="E42" s="24"/>
      <c r="F42" s="24"/>
      <c r="H42" s="28">
        <v>46419</v>
      </c>
      <c r="I42" s="32">
        <v>4.7500883673469385</v>
      </c>
      <c r="J42" s="32">
        <v>4.7186000000000003</v>
      </c>
      <c r="K42" s="32">
        <v>4.8482703504107239</v>
      </c>
      <c r="L42" s="32">
        <v>4.4698417085427131</v>
      </c>
      <c r="M42" s="53">
        <f t="shared" si="0"/>
        <v>2027</v>
      </c>
    </row>
    <row r="43" spans="2:13" hidden="1">
      <c r="B43" s="23"/>
      <c r="C43" s="24"/>
      <c r="D43" s="24"/>
      <c r="E43" s="24"/>
      <c r="F43" s="24"/>
      <c r="H43" s="28">
        <v>46447</v>
      </c>
      <c r="I43" s="32">
        <v>3.1036597959183672</v>
      </c>
      <c r="J43" s="32">
        <v>3.0827</v>
      </c>
      <c r="K43" s="32">
        <v>3.2313134430409716</v>
      </c>
      <c r="L43" s="32">
        <v>2.951248743718593</v>
      </c>
      <c r="M43" s="53">
        <f t="shared" si="0"/>
        <v>2027</v>
      </c>
    </row>
    <row r="44" spans="2:13" hidden="1">
      <c r="B44" s="23"/>
      <c r="C44" s="24"/>
      <c r="D44" s="24"/>
      <c r="E44" s="24"/>
      <c r="F44" s="24"/>
      <c r="H44" s="28">
        <v>46478</v>
      </c>
      <c r="I44" s="32">
        <v>2.699578163265306</v>
      </c>
      <c r="J44" s="32">
        <v>2.6812</v>
      </c>
      <c r="K44" s="32">
        <v>2.5028838920384424</v>
      </c>
      <c r="L44" s="32">
        <v>2.5633090452261302</v>
      </c>
      <c r="M44" s="53">
        <f t="shared" si="0"/>
        <v>2027</v>
      </c>
    </row>
    <row r="45" spans="2:13" hidden="1">
      <c r="B45" s="23"/>
      <c r="C45" s="24"/>
      <c r="D45" s="24"/>
      <c r="E45" s="24"/>
      <c r="F45" s="24"/>
      <c r="H45" s="28">
        <v>46508</v>
      </c>
      <c r="I45" s="32">
        <v>2.6597822448979591</v>
      </c>
      <c r="J45" s="32">
        <v>2.6417000000000002</v>
      </c>
      <c r="K45" s="32">
        <v>2.4472156274557415</v>
      </c>
      <c r="L45" s="32">
        <v>2.5467261306532665</v>
      </c>
      <c r="M45" s="53">
        <f t="shared" si="0"/>
        <v>2027</v>
      </c>
    </row>
    <row r="46" spans="2:13" hidden="1">
      <c r="B46" s="23"/>
      <c r="C46" s="24"/>
      <c r="D46" s="24"/>
      <c r="E46" s="24"/>
      <c r="F46" s="24"/>
      <c r="H46" s="28">
        <v>46539</v>
      </c>
      <c r="I46" s="32">
        <v>2.7949863265306121</v>
      </c>
      <c r="J46" s="32">
        <v>2.7759999999999998</v>
      </c>
      <c r="K46" s="32">
        <v>2.5444804564071832</v>
      </c>
      <c r="L46" s="32">
        <v>2.7351683417085426</v>
      </c>
      <c r="M46" s="53">
        <f t="shared" si="0"/>
        <v>2027</v>
      </c>
    </row>
    <row r="47" spans="2:13" hidden="1">
      <c r="B47" s="23"/>
      <c r="C47" s="24"/>
      <c r="D47" s="24"/>
      <c r="E47" s="24"/>
      <c r="F47" s="24"/>
      <c r="H47" s="28">
        <v>46569</v>
      </c>
      <c r="I47" s="32">
        <v>3.434782244897959</v>
      </c>
      <c r="J47" s="32">
        <v>3.4117000000000002</v>
      </c>
      <c r="K47" s="32">
        <v>3.0271964729044014</v>
      </c>
      <c r="L47" s="32">
        <v>3.1643140703517583</v>
      </c>
      <c r="M47" s="53">
        <f t="shared" si="0"/>
        <v>2027</v>
      </c>
    </row>
    <row r="48" spans="2:13" hidden="1">
      <c r="B48" s="23"/>
      <c r="C48" s="24"/>
      <c r="D48" s="24"/>
      <c r="E48" s="24"/>
      <c r="F48" s="24"/>
      <c r="H48" s="28">
        <v>46600</v>
      </c>
      <c r="I48" s="32">
        <v>3.4827414285714284</v>
      </c>
      <c r="J48" s="32">
        <v>3.4594</v>
      </c>
      <c r="K48" s="32">
        <v>3.103379523879616</v>
      </c>
      <c r="L48" s="32">
        <v>3.2618015075376885</v>
      </c>
      <c r="M48" s="53">
        <f t="shared" si="0"/>
        <v>2027</v>
      </c>
    </row>
    <row r="49" spans="2:15" hidden="1">
      <c r="H49" s="28">
        <v>46631</v>
      </c>
      <c r="I49" s="32">
        <v>3.4460067346938774</v>
      </c>
      <c r="J49" s="32">
        <v>3.4228999999999998</v>
      </c>
      <c r="K49" s="32">
        <v>3.0720403527071323</v>
      </c>
      <c r="L49" s="32">
        <v>3.167831658291457</v>
      </c>
      <c r="M49" s="53">
        <f t="shared" si="0"/>
        <v>2027</v>
      </c>
      <c r="N49" s="3"/>
      <c r="O49" s="3"/>
    </row>
    <row r="50" spans="2:15" hidden="1">
      <c r="H50" s="28">
        <v>46661</v>
      </c>
      <c r="I50" s="32">
        <v>3.2301904081632653</v>
      </c>
      <c r="J50" s="32">
        <v>3.2084000000000001</v>
      </c>
      <c r="K50" s="32">
        <v>3.0402372793297929</v>
      </c>
      <c r="L50" s="32">
        <v>3.1210979899497486</v>
      </c>
      <c r="M50" s="53">
        <f t="shared" si="0"/>
        <v>2027</v>
      </c>
      <c r="N50" s="3"/>
      <c r="O50" s="3"/>
    </row>
    <row r="51" spans="2:15">
      <c r="H51" s="28">
        <v>46692</v>
      </c>
      <c r="I51" s="32">
        <v>3.6689659183673466</v>
      </c>
      <c r="J51" s="32">
        <v>3.6444000000000001</v>
      </c>
      <c r="K51" s="32">
        <v>4.1729318295194737</v>
      </c>
      <c r="L51" s="32">
        <v>3.3874296482412061</v>
      </c>
      <c r="M51" s="53">
        <f t="shared" si="0"/>
        <v>2027</v>
      </c>
      <c r="N51" s="3"/>
      <c r="O51" s="3"/>
    </row>
    <row r="52" spans="2:15">
      <c r="H52" s="28">
        <v>46722</v>
      </c>
      <c r="I52" s="32">
        <v>5.0194761224489799</v>
      </c>
      <c r="J52" s="32">
        <v>4.9863</v>
      </c>
      <c r="K52" s="32">
        <v>5.8195269333105717</v>
      </c>
      <c r="L52" s="32">
        <v>4.4210979899497485</v>
      </c>
      <c r="M52" s="53">
        <f t="shared" si="0"/>
        <v>2027</v>
      </c>
      <c r="N52" s="3"/>
      <c r="O52" s="3"/>
    </row>
    <row r="53" spans="2:15">
      <c r="B53" s="55" t="str">
        <f>"Official Forward Price Curve Forecast dated   "&amp;TEXT(H5,"MMM dd, YYYY")</f>
        <v>Official Forward Price Curve Forecast dated   Dec 31, 2025</v>
      </c>
      <c r="H53" s="28">
        <v>46753</v>
      </c>
      <c r="I53" s="32">
        <v>5.5960067346938782</v>
      </c>
      <c r="J53" s="32">
        <v>5.5590999999999999</v>
      </c>
      <c r="K53" s="32">
        <v>6.2737387365538702</v>
      </c>
      <c r="L53" s="32">
        <v>5.0291381909547734</v>
      </c>
      <c r="M53" s="53">
        <f t="shared" si="0"/>
        <v>2028</v>
      </c>
      <c r="N53" s="3"/>
      <c r="O53" s="3"/>
    </row>
    <row r="54" spans="2:15">
      <c r="H54" s="28">
        <v>46784</v>
      </c>
      <c r="I54" s="32">
        <v>4.7347822448979597</v>
      </c>
      <c r="J54" s="32">
        <v>4.7034000000000002</v>
      </c>
      <c r="K54" s="32">
        <v>5.3199042586808298</v>
      </c>
      <c r="L54" s="32">
        <v>4.5552688442211045</v>
      </c>
      <c r="M54" s="53">
        <f t="shared" si="0"/>
        <v>2028</v>
      </c>
      <c r="N54" s="3"/>
      <c r="O54" s="3"/>
    </row>
    <row r="55" spans="2:15">
      <c r="H55" s="28">
        <v>46813</v>
      </c>
      <c r="I55" s="32">
        <v>3.0108026530612242</v>
      </c>
      <c r="J55" s="32">
        <v>2.9904000000000002</v>
      </c>
      <c r="K55" s="32">
        <v>3.4261523690804254</v>
      </c>
      <c r="L55" s="32">
        <v>3.0934597989949744</v>
      </c>
      <c r="M55" s="53">
        <f t="shared" si="0"/>
        <v>2028</v>
      </c>
      <c r="N55" s="3"/>
      <c r="O55" s="3"/>
    </row>
    <row r="56" spans="2:15">
      <c r="H56" s="28">
        <v>46844</v>
      </c>
      <c r="I56" s="32">
        <v>2.5888638775510202</v>
      </c>
      <c r="J56" s="32">
        <v>2.5712000000000002</v>
      </c>
      <c r="K56" s="32">
        <v>2.5160277878426913</v>
      </c>
      <c r="L56" s="32">
        <v>2.5045150753768843</v>
      </c>
      <c r="M56" s="53">
        <f t="shared" si="0"/>
        <v>2028</v>
      </c>
      <c r="N56" s="3"/>
      <c r="O56" s="3"/>
    </row>
    <row r="57" spans="2:15">
      <c r="H57" s="28">
        <v>46874</v>
      </c>
      <c r="I57" s="32">
        <v>2.5868230612244898</v>
      </c>
      <c r="J57" s="32">
        <v>2.5691999999999999</v>
      </c>
      <c r="K57" s="32">
        <v>2.3496415303677294</v>
      </c>
      <c r="L57" s="32">
        <v>2.4371783919597991</v>
      </c>
      <c r="M57" s="53">
        <f t="shared" si="0"/>
        <v>2028</v>
      </c>
      <c r="N57" s="3"/>
      <c r="O57" s="3"/>
    </row>
    <row r="58" spans="2:15">
      <c r="H58" s="28">
        <v>46905</v>
      </c>
      <c r="I58" s="32">
        <v>2.7000883673469387</v>
      </c>
      <c r="J58" s="32">
        <v>2.6817000000000002</v>
      </c>
      <c r="K58" s="32">
        <v>2.5194812820343957</v>
      </c>
      <c r="L58" s="32">
        <v>2.5763743718592962</v>
      </c>
      <c r="M58" s="53">
        <f t="shared" si="0"/>
        <v>2028</v>
      </c>
      <c r="N58" s="3"/>
      <c r="O58" s="3"/>
    </row>
    <row r="59" spans="2:15">
      <c r="H59" s="28">
        <v>46935</v>
      </c>
      <c r="I59" s="32">
        <v>3.2796802040816324</v>
      </c>
      <c r="J59" s="32">
        <v>3.2576000000000001</v>
      </c>
      <c r="K59" s="32">
        <v>3.0122485129701571</v>
      </c>
      <c r="L59" s="32">
        <v>3.0417010050251254</v>
      </c>
      <c r="M59" s="53">
        <f t="shared" si="0"/>
        <v>2028</v>
      </c>
      <c r="N59" s="3"/>
      <c r="O59" s="3"/>
    </row>
    <row r="60" spans="2:15">
      <c r="H60" s="28">
        <v>46966</v>
      </c>
      <c r="I60" s="32">
        <v>3.3475373469387755</v>
      </c>
      <c r="J60" s="32">
        <v>3.3250000000000002</v>
      </c>
      <c r="K60" s="32">
        <v>3.0898232705599393</v>
      </c>
      <c r="L60" s="32">
        <v>3.1085351758793967</v>
      </c>
      <c r="M60" s="53">
        <f t="shared" si="0"/>
        <v>2028</v>
      </c>
      <c r="N60" s="3"/>
      <c r="O60" s="3"/>
    </row>
    <row r="61" spans="2:15">
      <c r="H61" s="28">
        <v>46997</v>
      </c>
      <c r="I61" s="32">
        <v>3.305190408163265</v>
      </c>
      <c r="J61" s="32">
        <v>3.2829999999999999</v>
      </c>
      <c r="K61" s="32">
        <v>3.0760608384825496</v>
      </c>
      <c r="L61" s="32">
        <v>3.0869271356783914</v>
      </c>
      <c r="M61" s="53">
        <f t="shared" si="0"/>
        <v>2028</v>
      </c>
      <c r="N61" s="3"/>
      <c r="O61" s="3"/>
    </row>
    <row r="62" spans="2:15">
      <c r="H62" s="28">
        <v>47027</v>
      </c>
      <c r="I62" s="32">
        <v>3.0939659183673469</v>
      </c>
      <c r="J62" s="32">
        <v>3.0731000000000002</v>
      </c>
      <c r="K62" s="32">
        <v>2.9753940600288322</v>
      </c>
      <c r="L62" s="32">
        <v>3.0195904522613066</v>
      </c>
      <c r="M62" s="53">
        <f t="shared" si="0"/>
        <v>2028</v>
      </c>
      <c r="N62" s="3"/>
      <c r="O62" s="3"/>
    </row>
    <row r="63" spans="2:15">
      <c r="H63" s="28">
        <v>47058</v>
      </c>
      <c r="I63" s="32">
        <v>3.4960067346938777</v>
      </c>
      <c r="J63" s="32">
        <v>3.4725000000000001</v>
      </c>
      <c r="K63" s="32">
        <v>4.198549540165402</v>
      </c>
      <c r="L63" s="32">
        <v>3.2045150753768841</v>
      </c>
      <c r="M63" s="53">
        <f t="shared" si="0"/>
        <v>2028</v>
      </c>
      <c r="N63" s="3"/>
      <c r="O63" s="3"/>
    </row>
    <row r="64" spans="2:15">
      <c r="H64" s="28">
        <v>47088</v>
      </c>
      <c r="I64" s="32">
        <v>4.9434557142857143</v>
      </c>
      <c r="J64" s="32">
        <v>4.9108000000000001</v>
      </c>
      <c r="K64" s="32">
        <v>5.6641196946838654</v>
      </c>
      <c r="L64" s="32">
        <v>4.1854195979899496</v>
      </c>
      <c r="M64" s="53">
        <f t="shared" si="0"/>
        <v>2028</v>
      </c>
      <c r="N64" s="3"/>
      <c r="O64" s="3"/>
    </row>
    <row r="65" spans="8:15">
      <c r="H65" s="28">
        <v>47119</v>
      </c>
      <c r="I65" s="32">
        <v>4.7149863265306129</v>
      </c>
      <c r="J65" s="32">
        <v>4.6837</v>
      </c>
      <c r="K65" s="32">
        <v>6.0386949527602427</v>
      </c>
      <c r="L65" s="32">
        <v>4.7999924623115575</v>
      </c>
      <c r="M65" s="53">
        <f t="shared" ref="M65:M112" si="6">YEAR(H65)</f>
        <v>2029</v>
      </c>
      <c r="N65" s="3"/>
      <c r="O65" s="3"/>
    </row>
    <row r="66" spans="8:15">
      <c r="H66" s="28">
        <v>47150</v>
      </c>
      <c r="I66" s="32">
        <v>5.2813128571428569</v>
      </c>
      <c r="J66" s="32">
        <v>5.2389999999999999</v>
      </c>
      <c r="K66" s="32">
        <v>5.588503635292362</v>
      </c>
      <c r="L66" s="32">
        <v>5.0935603015075372</v>
      </c>
      <c r="M66" s="53">
        <f t="shared" si="6"/>
        <v>2029</v>
      </c>
      <c r="N66" s="3"/>
      <c r="O66" s="3"/>
    </row>
    <row r="67" spans="8:15">
      <c r="H67" s="28">
        <v>47178</v>
      </c>
      <c r="I67" s="32">
        <v>4.0495781632653065</v>
      </c>
      <c r="J67" s="32">
        <v>4.0084</v>
      </c>
      <c r="K67" s="32">
        <v>4.2521044724815376</v>
      </c>
      <c r="L67" s="32">
        <v>4.1165753768844215</v>
      </c>
      <c r="M67" s="53">
        <f t="shared" si="6"/>
        <v>2029</v>
      </c>
      <c r="N67" s="3"/>
      <c r="O67" s="3"/>
    </row>
    <row r="68" spans="8:15">
      <c r="H68" s="28">
        <v>47209</v>
      </c>
      <c r="I68" s="32">
        <v>3.7266189795918367</v>
      </c>
      <c r="J68" s="32">
        <v>3.6861999999999999</v>
      </c>
      <c r="K68" s="32">
        <v>3.6188779628533134</v>
      </c>
      <c r="L68" s="32">
        <v>3.6251180904522613</v>
      </c>
      <c r="M68" s="53">
        <f t="shared" si="6"/>
        <v>2029</v>
      </c>
      <c r="N68" s="3"/>
      <c r="O68" s="3"/>
    </row>
    <row r="69" spans="8:15">
      <c r="H69" s="28">
        <v>47239</v>
      </c>
      <c r="I69" s="32">
        <v>3.7401904081632655</v>
      </c>
      <c r="J69" s="32">
        <v>3.6995</v>
      </c>
      <c r="K69" s="32">
        <v>3.4939851803682345</v>
      </c>
      <c r="L69" s="32">
        <v>3.5731582914572861</v>
      </c>
      <c r="M69" s="53">
        <f t="shared" si="6"/>
        <v>2029</v>
      </c>
      <c r="N69" s="3"/>
      <c r="O69" s="3"/>
    </row>
    <row r="70" spans="8:15">
      <c r="H70" s="28">
        <v>47270</v>
      </c>
      <c r="I70" s="32">
        <v>3.8284557142857141</v>
      </c>
      <c r="J70" s="32">
        <v>3.7875000000000001</v>
      </c>
      <c r="K70" s="32">
        <v>3.5926417159342439</v>
      </c>
      <c r="L70" s="32">
        <v>3.6877311557788945</v>
      </c>
      <c r="M70" s="53">
        <f t="shared" si="6"/>
        <v>2029</v>
      </c>
      <c r="N70" s="3"/>
      <c r="O70" s="3"/>
    </row>
    <row r="71" spans="8:15">
      <c r="H71" s="28">
        <v>47300</v>
      </c>
      <c r="I71" s="32">
        <v>4.2617210204081628</v>
      </c>
      <c r="J71" s="32">
        <v>4.22</v>
      </c>
      <c r="K71" s="32">
        <v>3.9729899792266066</v>
      </c>
      <c r="L71" s="32">
        <v>4.0089371859296481</v>
      </c>
      <c r="M71" s="53">
        <f t="shared" si="6"/>
        <v>2029</v>
      </c>
      <c r="N71" s="3"/>
      <c r="O71" s="3"/>
    </row>
    <row r="72" spans="8:15">
      <c r="H72" s="28">
        <v>47331</v>
      </c>
      <c r="I72" s="32">
        <v>4.3213128571428578</v>
      </c>
      <c r="J72" s="32">
        <v>4.2793000000000001</v>
      </c>
      <c r="K72" s="32">
        <v>4.1523654984375327</v>
      </c>
      <c r="L72" s="32">
        <v>4.0676306532663311</v>
      </c>
      <c r="M72" s="53">
        <f t="shared" si="6"/>
        <v>2029</v>
      </c>
      <c r="N72" s="3"/>
      <c r="O72" s="3"/>
    </row>
    <row r="73" spans="8:15">
      <c r="H73" s="28">
        <v>47362</v>
      </c>
      <c r="I73" s="32">
        <v>4.3663128571428569</v>
      </c>
      <c r="J73" s="32">
        <v>4.3228</v>
      </c>
      <c r="K73" s="32">
        <v>4.2153531089190697</v>
      </c>
      <c r="L73" s="32">
        <v>4.1320527638190949</v>
      </c>
      <c r="M73" s="53">
        <f t="shared" si="6"/>
        <v>2029</v>
      </c>
      <c r="N73" s="3"/>
      <c r="O73" s="3"/>
    </row>
    <row r="74" spans="8:15">
      <c r="H74" s="28">
        <v>47392</v>
      </c>
      <c r="I74" s="32">
        <v>4.279884285714286</v>
      </c>
      <c r="J74" s="32">
        <v>4.2352999999999996</v>
      </c>
      <c r="K74" s="32">
        <v>4.1844778399514411</v>
      </c>
      <c r="L74" s="32">
        <v>4.1876306532663312</v>
      </c>
      <c r="M74" s="53">
        <f t="shared" si="6"/>
        <v>2029</v>
      </c>
      <c r="N74" s="3"/>
      <c r="O74" s="3"/>
    </row>
    <row r="75" spans="8:15">
      <c r="H75" s="28">
        <v>47423</v>
      </c>
      <c r="I75" s="32">
        <v>4.5847822448979594</v>
      </c>
      <c r="J75" s="32">
        <v>4.5395000000000003</v>
      </c>
      <c r="K75" s="32">
        <v>4.9678540298846734</v>
      </c>
      <c r="L75" s="32">
        <v>4.2768768844221094</v>
      </c>
      <c r="M75" s="53">
        <f t="shared" si="6"/>
        <v>2029</v>
      </c>
      <c r="N75" s="3"/>
      <c r="O75" s="3"/>
    </row>
    <row r="76" spans="8:15">
      <c r="H76" s="28">
        <v>47453</v>
      </c>
      <c r="I76" s="32">
        <v>5.4525373469387759</v>
      </c>
      <c r="J76" s="32">
        <v>5.4097</v>
      </c>
      <c r="K76" s="32">
        <v>5.8902462472063739</v>
      </c>
      <c r="L76" s="32">
        <v>4.686826633165829</v>
      </c>
      <c r="M76" s="53">
        <f t="shared" si="6"/>
        <v>2029</v>
      </c>
      <c r="N76" s="3"/>
      <c r="O76" s="3"/>
    </row>
    <row r="77" spans="8:15">
      <c r="H77" s="28">
        <v>47484</v>
      </c>
      <c r="I77" s="32">
        <v>5.4487618367346942</v>
      </c>
      <c r="J77" s="32">
        <v>5.4028999999999998</v>
      </c>
      <c r="K77" s="32">
        <v>6.1639485480713194</v>
      </c>
      <c r="L77" s="32">
        <v>5.5227060301507533</v>
      </c>
      <c r="M77" s="53">
        <f t="shared" si="6"/>
        <v>2030</v>
      </c>
      <c r="N77" s="3"/>
      <c r="O77" s="3"/>
    </row>
    <row r="78" spans="8:15">
      <c r="H78" s="28">
        <v>47515</v>
      </c>
      <c r="I78" s="32">
        <v>5.8278434693877559</v>
      </c>
      <c r="J78" s="32">
        <v>5.7746000000000004</v>
      </c>
      <c r="K78" s="32">
        <v>5.8570514672144665</v>
      </c>
      <c r="L78" s="32">
        <v>5.6318517587939692</v>
      </c>
      <c r="M78" s="53">
        <f t="shared" si="6"/>
        <v>2030</v>
      </c>
      <c r="N78" s="3"/>
      <c r="O78" s="3"/>
    </row>
    <row r="79" spans="8:15">
      <c r="H79" s="28">
        <v>47543</v>
      </c>
      <c r="I79" s="32">
        <v>5.088251632653062</v>
      </c>
      <c r="J79" s="32">
        <v>5.0263999999999998</v>
      </c>
      <c r="K79" s="32">
        <v>5.0781081205720788</v>
      </c>
      <c r="L79" s="32">
        <v>5.1395904522613058</v>
      </c>
      <c r="M79" s="53">
        <f t="shared" si="6"/>
        <v>2030</v>
      </c>
      <c r="N79" s="3"/>
      <c r="O79" s="3"/>
    </row>
    <row r="80" spans="8:15">
      <c r="H80" s="28">
        <v>47574</v>
      </c>
      <c r="I80" s="32">
        <v>4.8643740816326533</v>
      </c>
      <c r="J80" s="32">
        <v>4.8011999999999997</v>
      </c>
      <c r="K80" s="32">
        <v>4.7217281378639342</v>
      </c>
      <c r="L80" s="32">
        <v>4.7457211055276378</v>
      </c>
      <c r="M80" s="53">
        <f t="shared" si="6"/>
        <v>2030</v>
      </c>
      <c r="N80" s="3"/>
      <c r="O80" s="3"/>
    </row>
    <row r="81" spans="8:15">
      <c r="H81" s="28">
        <v>47604</v>
      </c>
      <c r="I81" s="32">
        <v>4.8935577551020408</v>
      </c>
      <c r="J81" s="32">
        <v>4.8296999999999999</v>
      </c>
      <c r="K81" s="32">
        <v>4.6384319197475969</v>
      </c>
      <c r="L81" s="32">
        <v>4.7091381909547732</v>
      </c>
      <c r="M81" s="53">
        <f t="shared" si="6"/>
        <v>2030</v>
      </c>
      <c r="N81" s="3"/>
      <c r="O81" s="3"/>
    </row>
    <row r="82" spans="8:15">
      <c r="H82" s="28">
        <v>47635</v>
      </c>
      <c r="I82" s="32">
        <v>4.9568230612244903</v>
      </c>
      <c r="J82" s="32">
        <v>4.8933</v>
      </c>
      <c r="K82" s="32">
        <v>4.6658536945235207</v>
      </c>
      <c r="L82" s="32">
        <v>4.7990879396984925</v>
      </c>
      <c r="M82" s="53">
        <f t="shared" si="6"/>
        <v>2030</v>
      </c>
      <c r="N82" s="3"/>
      <c r="O82" s="3"/>
    </row>
    <row r="83" spans="8:15">
      <c r="H83" s="28">
        <v>47665</v>
      </c>
      <c r="I83" s="32">
        <v>5.2437618367346941</v>
      </c>
      <c r="J83" s="32">
        <v>5.1824000000000003</v>
      </c>
      <c r="K83" s="32">
        <v>4.9336799007936269</v>
      </c>
      <c r="L83" s="32">
        <v>4.9761733668341703</v>
      </c>
      <c r="M83" s="53">
        <f t="shared" si="6"/>
        <v>2030</v>
      </c>
      <c r="N83" s="3"/>
      <c r="O83" s="3"/>
    </row>
    <row r="84" spans="8:15">
      <c r="H84" s="28">
        <v>47696</v>
      </c>
      <c r="I84" s="32">
        <v>5.2949863265306121</v>
      </c>
      <c r="J84" s="32">
        <v>5.2335000000000003</v>
      </c>
      <c r="K84" s="32">
        <v>5.2149077263151247</v>
      </c>
      <c r="L84" s="32">
        <v>5.0266256281407031</v>
      </c>
      <c r="M84" s="53">
        <f t="shared" si="6"/>
        <v>2030</v>
      </c>
      <c r="N84" s="3"/>
      <c r="O84" s="3"/>
    </row>
    <row r="85" spans="8:15">
      <c r="H85" s="28">
        <v>47727</v>
      </c>
      <c r="I85" s="32">
        <v>5.4273332653061228</v>
      </c>
      <c r="J85" s="32">
        <v>5.3627000000000002</v>
      </c>
      <c r="K85" s="32">
        <v>5.354696924045018</v>
      </c>
      <c r="L85" s="32">
        <v>5.1770778894472356</v>
      </c>
      <c r="M85" s="53">
        <f t="shared" si="6"/>
        <v>2030</v>
      </c>
      <c r="N85" s="3"/>
      <c r="O85" s="3"/>
    </row>
    <row r="86" spans="8:15">
      <c r="H86" s="28">
        <v>47757</v>
      </c>
      <c r="I86" s="32">
        <v>5.4658026530612247</v>
      </c>
      <c r="J86" s="32">
        <v>5.3975</v>
      </c>
      <c r="K86" s="32">
        <v>5.3935616198740508</v>
      </c>
      <c r="L86" s="32">
        <v>5.3556708542713567</v>
      </c>
      <c r="M86" s="53">
        <f t="shared" si="6"/>
        <v>2030</v>
      </c>
      <c r="N86" s="3"/>
      <c r="O86" s="3"/>
    </row>
    <row r="87" spans="8:15">
      <c r="H87" s="28">
        <v>47788</v>
      </c>
      <c r="I87" s="32">
        <v>5.6735577551020411</v>
      </c>
      <c r="J87" s="32">
        <v>5.6064999999999996</v>
      </c>
      <c r="K87" s="32">
        <v>5.7370554302250891</v>
      </c>
      <c r="L87" s="32">
        <v>5.3492386934673357</v>
      </c>
      <c r="M87" s="53">
        <f t="shared" si="6"/>
        <v>2030</v>
      </c>
      <c r="N87" s="3"/>
      <c r="O87" s="3"/>
    </row>
    <row r="88" spans="8:15">
      <c r="H88" s="28">
        <v>47818</v>
      </c>
      <c r="I88" s="32">
        <v>5.9617210204081639</v>
      </c>
      <c r="J88" s="32">
        <v>5.9085999999999999</v>
      </c>
      <c r="K88" s="32">
        <v>6.1164243444183111</v>
      </c>
      <c r="L88" s="32">
        <v>5.1883341708542705</v>
      </c>
      <c r="M88" s="53">
        <f t="shared" si="6"/>
        <v>2030</v>
      </c>
      <c r="N88" s="3"/>
      <c r="O88" s="3"/>
    </row>
    <row r="89" spans="8:15">
      <c r="H89" s="28">
        <v>47849</v>
      </c>
      <c r="I89" s="32">
        <v>6.1826393877551027</v>
      </c>
      <c r="J89" s="32">
        <v>6.1219999999999999</v>
      </c>
      <c r="K89" s="32">
        <v>6.2891505986929692</v>
      </c>
      <c r="L89" s="32">
        <v>6.2455201005025121</v>
      </c>
      <c r="M89" s="53">
        <f t="shared" si="6"/>
        <v>2031</v>
      </c>
      <c r="N89" s="3"/>
      <c r="O89" s="3"/>
    </row>
    <row r="90" spans="8:15">
      <c r="H90" s="28">
        <v>47880</v>
      </c>
      <c r="I90" s="32">
        <v>6.118149591836735</v>
      </c>
      <c r="J90" s="32">
        <v>6.0591999999999997</v>
      </c>
      <c r="K90" s="32">
        <v>6.1200324726783011</v>
      </c>
      <c r="L90" s="32">
        <v>5.917781407035176</v>
      </c>
      <c r="M90" s="53">
        <f t="shared" si="6"/>
        <v>2031</v>
      </c>
      <c r="N90" s="3"/>
      <c r="O90" s="3"/>
    </row>
    <row r="91" spans="8:15">
      <c r="H91" s="28">
        <v>47908</v>
      </c>
      <c r="I91" s="32">
        <v>5.3818230612244902</v>
      </c>
      <c r="J91" s="32">
        <v>5.3140999999999998</v>
      </c>
      <c r="K91" s="32">
        <v>5.2821220013297925</v>
      </c>
      <c r="L91" s="32">
        <v>5.4287361809045223</v>
      </c>
      <c r="M91" s="53">
        <f t="shared" si="6"/>
        <v>2031</v>
      </c>
      <c r="N91" s="3"/>
      <c r="O91" s="3"/>
    </row>
    <row r="92" spans="8:15">
      <c r="H92" s="28">
        <v>47939</v>
      </c>
      <c r="I92" s="32">
        <v>5.1901904081632653</v>
      </c>
      <c r="J92" s="32">
        <v>5.1204999999999998</v>
      </c>
      <c r="K92" s="32">
        <v>4.9477000563181601</v>
      </c>
      <c r="L92" s="32">
        <v>5.0666256281407032</v>
      </c>
      <c r="M92" s="53">
        <f t="shared" si="6"/>
        <v>2031</v>
      </c>
      <c r="N92" s="3"/>
      <c r="O92" s="3"/>
    </row>
    <row r="93" spans="8:15">
      <c r="H93" s="28">
        <v>47969</v>
      </c>
      <c r="I93" s="32">
        <v>5.2212108163265309</v>
      </c>
      <c r="J93" s="32">
        <v>5.1509</v>
      </c>
      <c r="K93" s="32">
        <v>4.9036808915462835</v>
      </c>
      <c r="L93" s="32">
        <v>5.0318517587939695</v>
      </c>
      <c r="M93" s="53">
        <f t="shared" si="6"/>
        <v>2031</v>
      </c>
      <c r="N93" s="3"/>
      <c r="O93" s="3"/>
    </row>
    <row r="94" spans="8:15">
      <c r="H94" s="28">
        <v>48000</v>
      </c>
      <c r="I94" s="32">
        <v>5.3004965306122456</v>
      </c>
      <c r="J94" s="32">
        <v>5.2301000000000002</v>
      </c>
      <c r="K94" s="32">
        <v>4.9331644538993427</v>
      </c>
      <c r="L94" s="32">
        <v>5.13758040201005</v>
      </c>
      <c r="M94" s="53">
        <f t="shared" si="6"/>
        <v>2031</v>
      </c>
      <c r="N94" s="3"/>
      <c r="O94" s="3"/>
    </row>
    <row r="95" spans="8:15">
      <c r="H95" s="28">
        <v>48030</v>
      </c>
      <c r="I95" s="32">
        <v>5.5146802040816327</v>
      </c>
      <c r="J95" s="32">
        <v>5.4478999999999997</v>
      </c>
      <c r="K95" s="32">
        <v>5.144497680555892</v>
      </c>
      <c r="L95" s="32">
        <v>5.2430075376884417</v>
      </c>
      <c r="M95" s="53">
        <f t="shared" si="6"/>
        <v>2031</v>
      </c>
      <c r="N95" s="3"/>
      <c r="O95" s="3"/>
    </row>
    <row r="96" spans="8:15">
      <c r="H96" s="28">
        <v>48061</v>
      </c>
      <c r="I96" s="32">
        <v>5.5847822448979603</v>
      </c>
      <c r="J96" s="32">
        <v>5.5175999999999998</v>
      </c>
      <c r="K96" s="32">
        <v>5.3882009721734958</v>
      </c>
      <c r="L96" s="32">
        <v>5.3120527638190946</v>
      </c>
      <c r="M96" s="53">
        <f t="shared" si="6"/>
        <v>2031</v>
      </c>
      <c r="N96" s="3"/>
      <c r="O96" s="3"/>
    </row>
    <row r="97" spans="8:15">
      <c r="H97" s="28">
        <v>48092</v>
      </c>
      <c r="I97" s="32">
        <v>5.6184557142857141</v>
      </c>
      <c r="J97" s="32">
        <v>5.5499000000000001</v>
      </c>
      <c r="K97" s="32">
        <v>5.4661365425892772</v>
      </c>
      <c r="L97" s="32">
        <v>5.3653190954773864</v>
      </c>
      <c r="M97" s="53">
        <f t="shared" si="6"/>
        <v>2031</v>
      </c>
      <c r="N97" s="3"/>
      <c r="O97" s="3"/>
    </row>
    <row r="98" spans="8:15">
      <c r="H98" s="28">
        <v>48122</v>
      </c>
      <c r="I98" s="32">
        <v>5.6713128571428575</v>
      </c>
      <c r="J98" s="32">
        <v>5.5987999999999998</v>
      </c>
      <c r="K98" s="32">
        <v>5.5526285314501767</v>
      </c>
      <c r="L98" s="32">
        <v>5.5580829145728643</v>
      </c>
      <c r="M98" s="53">
        <f t="shared" si="6"/>
        <v>2031</v>
      </c>
      <c r="N98" s="3"/>
      <c r="O98" s="3"/>
    </row>
    <row r="99" spans="8:15">
      <c r="H99" s="28">
        <v>48153</v>
      </c>
      <c r="I99" s="32">
        <v>5.8775373469387757</v>
      </c>
      <c r="J99" s="32">
        <v>5.8064999999999998</v>
      </c>
      <c r="K99" s="32">
        <v>5.9404507747096602</v>
      </c>
      <c r="L99" s="32">
        <v>5.5501432160804018</v>
      </c>
      <c r="M99" s="53">
        <f t="shared" si="6"/>
        <v>2031</v>
      </c>
      <c r="N99" s="3"/>
      <c r="O99" s="3"/>
    </row>
    <row r="100" spans="8:15">
      <c r="H100" s="28">
        <v>48183</v>
      </c>
      <c r="I100" s="32">
        <v>6.1629455102040813</v>
      </c>
      <c r="J100" s="32">
        <v>6.1058000000000003</v>
      </c>
      <c r="K100" s="32">
        <v>6.2993049025103698</v>
      </c>
      <c r="L100" s="32">
        <v>5.3865251256281406</v>
      </c>
      <c r="M100" s="53">
        <f t="shared" si="6"/>
        <v>2031</v>
      </c>
      <c r="N100" s="3"/>
      <c r="O100" s="3"/>
    </row>
    <row r="101" spans="8:15">
      <c r="H101" s="28">
        <v>48214</v>
      </c>
      <c r="I101" s="32">
        <v>6.3623332653061224</v>
      </c>
      <c r="J101" s="32">
        <v>6.2980999999999998</v>
      </c>
      <c r="K101" s="32">
        <v>6.4803298517830052</v>
      </c>
      <c r="L101" s="32">
        <v>6.422505025125627</v>
      </c>
      <c r="M101" s="53">
        <f t="shared" si="6"/>
        <v>2032</v>
      </c>
      <c r="N101" s="3"/>
      <c r="O101" s="3"/>
    </row>
    <row r="102" spans="8:15">
      <c r="H102" s="28">
        <v>48245</v>
      </c>
      <c r="I102" s="32">
        <v>6.0584557142857145</v>
      </c>
      <c r="J102" s="32">
        <v>6.0006000000000004</v>
      </c>
      <c r="K102" s="32">
        <v>6.060137543562468</v>
      </c>
      <c r="L102" s="32">
        <v>5.8589874371859292</v>
      </c>
      <c r="M102" s="53">
        <f t="shared" si="6"/>
        <v>2032</v>
      </c>
      <c r="N102" s="3"/>
      <c r="O102" s="3"/>
    </row>
    <row r="103" spans="8:15">
      <c r="H103" s="28">
        <v>48274</v>
      </c>
      <c r="I103" s="32">
        <v>5.5028434693877557</v>
      </c>
      <c r="J103" s="32">
        <v>5.4325999999999999</v>
      </c>
      <c r="K103" s="32">
        <v>5.3446972542959035</v>
      </c>
      <c r="L103" s="32">
        <v>5.5479321608040193</v>
      </c>
      <c r="M103" s="53">
        <f t="shared" si="6"/>
        <v>2032</v>
      </c>
      <c r="N103" s="3"/>
      <c r="O103" s="3"/>
    </row>
    <row r="104" spans="8:15">
      <c r="H104" s="28">
        <v>48305</v>
      </c>
      <c r="I104" s="32">
        <v>5.300292448979592</v>
      </c>
      <c r="J104" s="32">
        <v>5.2283999999999997</v>
      </c>
      <c r="K104" s="32">
        <v>5.0155328676059678</v>
      </c>
      <c r="L104" s="32">
        <v>5.1750678391959797</v>
      </c>
      <c r="M104" s="53">
        <f t="shared" si="6"/>
        <v>2032</v>
      </c>
      <c r="N104" s="3"/>
      <c r="O104" s="3"/>
    </row>
    <row r="105" spans="8:15">
      <c r="H105" s="28">
        <v>48335</v>
      </c>
      <c r="I105" s="32">
        <v>5.3319251020408167</v>
      </c>
      <c r="J105" s="32">
        <v>5.2594000000000003</v>
      </c>
      <c r="K105" s="32">
        <v>4.9599676924021248</v>
      </c>
      <c r="L105" s="32">
        <v>5.1408969849246224</v>
      </c>
      <c r="M105" s="53">
        <f t="shared" si="6"/>
        <v>2032</v>
      </c>
      <c r="N105" s="3"/>
      <c r="O105" s="3"/>
    </row>
    <row r="106" spans="8:15">
      <c r="H106" s="28">
        <v>48366</v>
      </c>
      <c r="I106" s="32">
        <v>5.3741700000000003</v>
      </c>
      <c r="J106" s="32">
        <v>5.3022999999999998</v>
      </c>
      <c r="K106" s="32">
        <v>4.9897605228917561</v>
      </c>
      <c r="L106" s="32">
        <v>5.2101432160804011</v>
      </c>
      <c r="M106" s="53">
        <f t="shared" si="6"/>
        <v>2032</v>
      </c>
      <c r="N106" s="3"/>
      <c r="O106" s="3"/>
    </row>
    <row r="107" spans="8:15">
      <c r="H107" s="28">
        <v>48396</v>
      </c>
      <c r="I107" s="32">
        <v>5.6241700000000003</v>
      </c>
      <c r="J107" s="32">
        <v>5.5552000000000001</v>
      </c>
      <c r="K107" s="32">
        <v>5.2319174738265044</v>
      </c>
      <c r="L107" s="32">
        <v>5.3508467336683418</v>
      </c>
      <c r="M107" s="53">
        <f t="shared" si="6"/>
        <v>2032</v>
      </c>
      <c r="N107" s="3"/>
      <c r="O107" s="3"/>
    </row>
    <row r="108" spans="8:15">
      <c r="H108" s="28">
        <v>48427</v>
      </c>
      <c r="I108" s="32">
        <v>5.6865169387755099</v>
      </c>
      <c r="J108" s="32">
        <v>5.6172000000000004</v>
      </c>
      <c r="K108" s="32">
        <v>5.4355189970687912</v>
      </c>
      <c r="L108" s="32">
        <v>5.4122537688442209</v>
      </c>
      <c r="M108" s="53">
        <f t="shared" si="6"/>
        <v>2032</v>
      </c>
      <c r="N108" s="3"/>
      <c r="O108" s="3"/>
    </row>
    <row r="109" spans="8:15">
      <c r="H109" s="28">
        <v>48458</v>
      </c>
      <c r="I109" s="32">
        <v>5.7338638775510207</v>
      </c>
      <c r="J109" s="32">
        <v>5.6631</v>
      </c>
      <c r="K109" s="32">
        <v>5.5710815302655536</v>
      </c>
      <c r="L109" s="32">
        <v>5.4789874371859293</v>
      </c>
      <c r="M109" s="53">
        <f t="shared" si="6"/>
        <v>2032</v>
      </c>
      <c r="N109" s="3"/>
      <c r="O109" s="3"/>
    </row>
    <row r="110" spans="8:15">
      <c r="H110" s="28">
        <v>48488</v>
      </c>
      <c r="I110" s="32">
        <v>5.7916189795918376</v>
      </c>
      <c r="J110" s="32">
        <v>5.7167000000000003</v>
      </c>
      <c r="K110" s="32">
        <v>5.6099462260945874</v>
      </c>
      <c r="L110" s="32">
        <v>5.676575376884422</v>
      </c>
      <c r="M110" s="53">
        <f t="shared" si="6"/>
        <v>2032</v>
      </c>
      <c r="N110" s="3"/>
      <c r="O110" s="3"/>
    </row>
    <row r="111" spans="8:15">
      <c r="H111" s="28">
        <v>48519</v>
      </c>
      <c r="I111" s="32">
        <v>6.0145781632653064</v>
      </c>
      <c r="J111" s="32">
        <v>5.9408000000000003</v>
      </c>
      <c r="K111" s="32">
        <v>6.0394165784122418</v>
      </c>
      <c r="L111" s="32">
        <v>5.6851180904522609</v>
      </c>
      <c r="M111" s="53">
        <f t="shared" si="6"/>
        <v>2032</v>
      </c>
      <c r="N111" s="3"/>
      <c r="O111" s="3"/>
    </row>
    <row r="112" spans="8:15">
      <c r="H112" s="28">
        <v>48549</v>
      </c>
      <c r="I112" s="32">
        <v>6.2870271428571431</v>
      </c>
      <c r="J112" s="32">
        <v>6.2274000000000003</v>
      </c>
      <c r="K112" s="32">
        <v>6.3516743069696506</v>
      </c>
      <c r="L112" s="32">
        <v>5.5087361809045223</v>
      </c>
      <c r="M112" s="53">
        <f t="shared" si="6"/>
        <v>2032</v>
      </c>
      <c r="N112" s="3"/>
      <c r="O112" s="3"/>
    </row>
    <row r="113" spans="8:15">
      <c r="H113" s="28">
        <v>48580</v>
      </c>
      <c r="I113" s="32">
        <v>6.4032516326530615</v>
      </c>
      <c r="J113" s="32">
        <v>6.3381999999999996</v>
      </c>
      <c r="K113" s="32">
        <v>6.3327058612599902</v>
      </c>
      <c r="L113" s="32">
        <v>6.4628065326633166</v>
      </c>
      <c r="M113" s="53">
        <f t="shared" ref="M113:M159" si="7">YEAR(H113)</f>
        <v>2033</v>
      </c>
      <c r="N113" s="3"/>
      <c r="O113" s="3"/>
    </row>
    <row r="114" spans="8:15">
      <c r="H114" s="28">
        <v>48611</v>
      </c>
      <c r="I114" s="32">
        <v>6.3541699999999999</v>
      </c>
      <c r="J114" s="32">
        <v>6.2904</v>
      </c>
      <c r="K114" s="32">
        <v>6.2550795589807784</v>
      </c>
      <c r="L114" s="32">
        <v>6.1502437185929644</v>
      </c>
      <c r="M114" s="53">
        <f t="shared" si="7"/>
        <v>2033</v>
      </c>
      <c r="N114" s="3"/>
      <c r="O114" s="3"/>
    </row>
    <row r="115" spans="8:15">
      <c r="H115" s="28">
        <v>48639</v>
      </c>
      <c r="I115" s="32">
        <v>5.6363128571428573</v>
      </c>
      <c r="J115" s="32">
        <v>5.5635000000000003</v>
      </c>
      <c r="K115" s="32">
        <v>5.3914998322969137</v>
      </c>
      <c r="L115" s="32">
        <v>5.6793894472361801</v>
      </c>
      <c r="M115" s="53">
        <f t="shared" si="7"/>
        <v>2033</v>
      </c>
      <c r="N115" s="3"/>
      <c r="O115" s="3"/>
    </row>
    <row r="116" spans="8:15">
      <c r="H116" s="28">
        <v>48670</v>
      </c>
      <c r="I116" s="32">
        <v>5.3852924489795928</v>
      </c>
      <c r="J116" s="32">
        <v>5.3117000000000001</v>
      </c>
      <c r="K116" s="32">
        <v>5.055428457223571</v>
      </c>
      <c r="L116" s="32">
        <v>5.2587864321608038</v>
      </c>
      <c r="M116" s="53">
        <f t="shared" si="7"/>
        <v>2033</v>
      </c>
      <c r="N116" s="3"/>
      <c r="O116" s="3"/>
    </row>
    <row r="117" spans="8:15">
      <c r="H117" s="28">
        <v>48700</v>
      </c>
      <c r="I117" s="32">
        <v>5.4175373469387766</v>
      </c>
      <c r="J117" s="32">
        <v>5.3432000000000004</v>
      </c>
      <c r="K117" s="32">
        <v>5.0005849076717244</v>
      </c>
      <c r="L117" s="32">
        <v>5.2252185929648238</v>
      </c>
      <c r="M117" s="53">
        <f t="shared" si="7"/>
        <v>2033</v>
      </c>
      <c r="N117" s="3"/>
      <c r="O117" s="3"/>
    </row>
    <row r="118" spans="8:15">
      <c r="H118" s="28">
        <v>48731</v>
      </c>
      <c r="I118" s="32">
        <v>5.4772312244897963</v>
      </c>
      <c r="J118" s="32">
        <v>5.4032999999999998</v>
      </c>
      <c r="K118" s="32">
        <v>5.0253263585973702</v>
      </c>
      <c r="L118" s="32">
        <v>5.311650753768844</v>
      </c>
      <c r="M118" s="53">
        <f t="shared" si="7"/>
        <v>2033</v>
      </c>
      <c r="N118" s="3"/>
      <c r="O118" s="3"/>
    </row>
    <row r="119" spans="8:15">
      <c r="H119" s="28">
        <v>48761</v>
      </c>
      <c r="I119" s="32">
        <v>5.715598571428572</v>
      </c>
      <c r="J119" s="32">
        <v>5.6448</v>
      </c>
      <c r="K119" s="32">
        <v>5.2610917680429949</v>
      </c>
      <c r="L119" s="32">
        <v>5.4408969849246231</v>
      </c>
      <c r="M119" s="53">
        <f t="shared" si="7"/>
        <v>2033</v>
      </c>
      <c r="N119" s="3"/>
      <c r="O119" s="3"/>
    </row>
    <row r="120" spans="8:15">
      <c r="H120" s="28">
        <v>48792</v>
      </c>
      <c r="I120" s="32">
        <v>5.7807006122448978</v>
      </c>
      <c r="J120" s="32">
        <v>5.7095000000000002</v>
      </c>
      <c r="K120" s="32">
        <v>5.4349004607956504</v>
      </c>
      <c r="L120" s="32">
        <v>5.5050175879396983</v>
      </c>
      <c r="M120" s="53">
        <f t="shared" si="7"/>
        <v>2033</v>
      </c>
      <c r="N120" s="3"/>
      <c r="O120" s="3"/>
    </row>
    <row r="121" spans="8:15">
      <c r="H121" s="28">
        <v>48823</v>
      </c>
      <c r="I121" s="32">
        <v>5.8150883673469389</v>
      </c>
      <c r="J121" s="32">
        <v>5.7427000000000001</v>
      </c>
      <c r="K121" s="32">
        <v>5.5427319510799196</v>
      </c>
      <c r="L121" s="32">
        <v>5.5589874371859294</v>
      </c>
      <c r="M121" s="53">
        <f t="shared" si="7"/>
        <v>2033</v>
      </c>
      <c r="N121" s="3"/>
      <c r="O121" s="3"/>
    </row>
    <row r="122" spans="8:15">
      <c r="H122" s="28">
        <v>48853</v>
      </c>
      <c r="I122" s="32">
        <v>5.8675373469387759</v>
      </c>
      <c r="J122" s="32">
        <v>5.7911999999999999</v>
      </c>
      <c r="K122" s="32">
        <v>5.6332444257162377</v>
      </c>
      <c r="L122" s="32">
        <v>5.7513492462311548</v>
      </c>
      <c r="M122" s="53">
        <f t="shared" si="7"/>
        <v>2033</v>
      </c>
      <c r="N122" s="3"/>
      <c r="O122" s="3"/>
    </row>
    <row r="123" spans="8:15">
      <c r="H123" s="28">
        <v>48884</v>
      </c>
      <c r="I123" s="32">
        <v>6.1227414285714286</v>
      </c>
      <c r="J123" s="32">
        <v>6.0467000000000004</v>
      </c>
      <c r="K123" s="32">
        <v>6.0983837031183619</v>
      </c>
      <c r="L123" s="32">
        <v>5.7916507537688435</v>
      </c>
      <c r="M123" s="53">
        <f t="shared" si="7"/>
        <v>2033</v>
      </c>
      <c r="N123" s="3"/>
      <c r="O123" s="3"/>
    </row>
    <row r="124" spans="8:15">
      <c r="H124" s="28">
        <v>48914</v>
      </c>
      <c r="I124" s="32">
        <v>6.3665169387755105</v>
      </c>
      <c r="J124" s="32">
        <v>6.3052999999999999</v>
      </c>
      <c r="K124" s="32">
        <v>6.3487878043616597</v>
      </c>
      <c r="L124" s="32">
        <v>5.5870276381909543</v>
      </c>
      <c r="M124" s="53">
        <f t="shared" si="7"/>
        <v>2033</v>
      </c>
      <c r="N124" s="3"/>
      <c r="O124" s="3"/>
    </row>
    <row r="125" spans="8:15">
      <c r="H125" s="28">
        <v>48945</v>
      </c>
      <c r="I125" s="32">
        <v>6.5812108163265313</v>
      </c>
      <c r="J125" s="32">
        <v>6.5126999999999997</v>
      </c>
      <c r="K125" s="32">
        <v>6.5326992562422861</v>
      </c>
      <c r="L125" s="32">
        <v>6.6381834170854273</v>
      </c>
      <c r="M125" s="53">
        <f t="shared" si="7"/>
        <v>2034</v>
      </c>
      <c r="N125" s="3"/>
      <c r="O125" s="3"/>
    </row>
    <row r="126" spans="8:15">
      <c r="H126" s="28">
        <v>48976</v>
      </c>
      <c r="I126" s="32">
        <v>6.5336597959183678</v>
      </c>
      <c r="J126" s="32">
        <v>6.4663000000000004</v>
      </c>
      <c r="K126" s="32">
        <v>6.3761064897587252</v>
      </c>
      <c r="L126" s="32">
        <v>6.3270276381909545</v>
      </c>
      <c r="M126" s="53">
        <f t="shared" si="7"/>
        <v>2034</v>
      </c>
      <c r="N126" s="3"/>
      <c r="O126" s="3"/>
    </row>
    <row r="127" spans="8:15">
      <c r="H127" s="28">
        <v>49004</v>
      </c>
      <c r="I127" s="32">
        <v>5.8089659183673472</v>
      </c>
      <c r="J127" s="32">
        <v>5.7325999999999997</v>
      </c>
      <c r="K127" s="32">
        <v>5.5717000665386944</v>
      </c>
      <c r="L127" s="32">
        <v>5.8494396984924615</v>
      </c>
      <c r="M127" s="53">
        <f t="shared" si="7"/>
        <v>2034</v>
      </c>
      <c r="N127" s="3"/>
      <c r="O127" s="3"/>
    </row>
    <row r="128" spans="8:15">
      <c r="H128" s="28">
        <v>49035</v>
      </c>
      <c r="I128" s="32">
        <v>5.5652924489795925</v>
      </c>
      <c r="J128" s="32">
        <v>5.4881000000000002</v>
      </c>
      <c r="K128" s="32">
        <v>5.2120212237071319</v>
      </c>
      <c r="L128" s="32">
        <v>5.4360728643216074</v>
      </c>
      <c r="M128" s="53">
        <f t="shared" si="7"/>
        <v>2034</v>
      </c>
      <c r="N128" s="3"/>
      <c r="O128" s="3"/>
    </row>
    <row r="129" spans="8:15">
      <c r="H129" s="28">
        <v>49065</v>
      </c>
      <c r="I129" s="32">
        <v>5.5985577551020409</v>
      </c>
      <c r="J129" s="32">
        <v>5.5206</v>
      </c>
      <c r="K129" s="32">
        <v>5.1535695458952961</v>
      </c>
      <c r="L129" s="32">
        <v>5.4035100502512563</v>
      </c>
      <c r="M129" s="53">
        <f t="shared" si="7"/>
        <v>2034</v>
      </c>
      <c r="N129" s="3"/>
      <c r="O129" s="3"/>
    </row>
    <row r="130" spans="8:15">
      <c r="H130" s="28">
        <v>49096</v>
      </c>
      <c r="I130" s="32">
        <v>5.6430475510204081</v>
      </c>
      <c r="J130" s="32">
        <v>5.5658000000000003</v>
      </c>
      <c r="K130" s="32">
        <v>5.1704246593383925</v>
      </c>
      <c r="L130" s="32">
        <v>5.4749673366834166</v>
      </c>
      <c r="M130" s="53">
        <f t="shared" si="7"/>
        <v>2034</v>
      </c>
      <c r="N130" s="3"/>
      <c r="O130" s="3"/>
    </row>
    <row r="131" spans="8:15">
      <c r="H131" s="28">
        <v>49126</v>
      </c>
      <c r="I131" s="32">
        <v>5.8775373469387757</v>
      </c>
      <c r="J131" s="32">
        <v>5.8034999999999997</v>
      </c>
      <c r="K131" s="32">
        <v>5.3770673192569545</v>
      </c>
      <c r="L131" s="32">
        <v>5.6003944723618089</v>
      </c>
      <c r="M131" s="53">
        <f t="shared" si="7"/>
        <v>2034</v>
      </c>
      <c r="N131" s="3"/>
      <c r="O131" s="3"/>
    </row>
    <row r="132" spans="8:15">
      <c r="H132" s="28">
        <v>49157</v>
      </c>
      <c r="I132" s="32">
        <v>5.9404965306122453</v>
      </c>
      <c r="J132" s="32">
        <v>5.8661000000000003</v>
      </c>
      <c r="K132" s="32">
        <v>5.5584015366661612</v>
      </c>
      <c r="L132" s="32">
        <v>5.6624045226130653</v>
      </c>
      <c r="M132" s="53">
        <f t="shared" si="7"/>
        <v>2034</v>
      </c>
      <c r="N132" s="3"/>
      <c r="O132" s="3"/>
    </row>
    <row r="133" spans="8:15">
      <c r="H133" s="28">
        <v>49188</v>
      </c>
      <c r="I133" s="32">
        <v>5.978659795918368</v>
      </c>
      <c r="J133" s="32">
        <v>5.9029999999999996</v>
      </c>
      <c r="K133" s="32">
        <v>5.7256125091719783</v>
      </c>
      <c r="L133" s="32">
        <v>5.7200929648241203</v>
      </c>
      <c r="M133" s="53">
        <f t="shared" si="7"/>
        <v>2034</v>
      </c>
      <c r="N133" s="3"/>
      <c r="O133" s="3"/>
    </row>
    <row r="134" spans="8:15">
      <c r="H134" s="28">
        <v>49218</v>
      </c>
      <c r="I134" s="32">
        <v>6.0310067346938778</v>
      </c>
      <c r="J134" s="32">
        <v>5.9513999999999996</v>
      </c>
      <c r="K134" s="32">
        <v>5.7734459809615579</v>
      </c>
      <c r="L134" s="32">
        <v>5.9123542713567838</v>
      </c>
      <c r="M134" s="53">
        <f t="shared" si="7"/>
        <v>2034</v>
      </c>
      <c r="N134" s="3"/>
      <c r="O134" s="3"/>
    </row>
    <row r="135" spans="8:15">
      <c r="H135" s="28">
        <v>49249</v>
      </c>
      <c r="I135" s="32">
        <v>6.2827414285714287</v>
      </c>
      <c r="J135" s="32">
        <v>6.2035</v>
      </c>
      <c r="K135" s="32">
        <v>6.2079677128431969</v>
      </c>
      <c r="L135" s="32">
        <v>5.9492386934673362</v>
      </c>
      <c r="M135" s="53">
        <f t="shared" si="7"/>
        <v>2034</v>
      </c>
      <c r="N135" s="3"/>
      <c r="O135" s="3"/>
    </row>
    <row r="136" spans="8:15">
      <c r="H136" s="28">
        <v>49279</v>
      </c>
      <c r="I136" s="32">
        <v>6.5139659183673473</v>
      </c>
      <c r="J136" s="32">
        <v>6.4497999999999998</v>
      </c>
      <c r="K136" s="32">
        <v>6.4956901692326756</v>
      </c>
      <c r="L136" s="32">
        <v>5.7322537688442203</v>
      </c>
      <c r="M136" s="53">
        <f t="shared" si="7"/>
        <v>2034</v>
      </c>
      <c r="N136" s="3"/>
      <c r="O136" s="3"/>
    </row>
    <row r="137" spans="8:15">
      <c r="H137" s="28">
        <v>49310</v>
      </c>
      <c r="I137" s="32">
        <v>6.7352924489795925</v>
      </c>
      <c r="J137" s="32">
        <v>6.6637000000000004</v>
      </c>
      <c r="K137" s="32">
        <v>6.6776429229150231</v>
      </c>
      <c r="L137" s="32">
        <v>6.7899422110552763</v>
      </c>
      <c r="M137" s="53">
        <f t="shared" ref="M137:M148" si="8">YEAR(H137)</f>
        <v>2035</v>
      </c>
      <c r="N137" s="3"/>
      <c r="O137" s="3"/>
    </row>
    <row r="138" spans="8:15">
      <c r="H138" s="28">
        <v>49341</v>
      </c>
      <c r="I138" s="32">
        <v>6.6403944897959182</v>
      </c>
      <c r="J138" s="32">
        <v>6.5709</v>
      </c>
      <c r="K138" s="32">
        <v>6.4729074165053122</v>
      </c>
      <c r="L138" s="32">
        <v>6.4321532663316585</v>
      </c>
      <c r="M138" s="53">
        <f t="shared" si="8"/>
        <v>2035</v>
      </c>
      <c r="N138" s="3"/>
      <c r="O138" s="3"/>
    </row>
    <row r="139" spans="8:15">
      <c r="H139" s="28">
        <v>49369</v>
      </c>
      <c r="I139" s="32">
        <v>6.0013128571428576</v>
      </c>
      <c r="J139" s="32">
        <v>5.9211999999999998</v>
      </c>
      <c r="K139" s="32">
        <v>5.6928300866954986</v>
      </c>
      <c r="L139" s="32">
        <v>6.038886934673366</v>
      </c>
      <c r="M139" s="53">
        <f t="shared" si="8"/>
        <v>2035</v>
      </c>
      <c r="N139" s="3"/>
      <c r="O139" s="3"/>
    </row>
    <row r="140" spans="8:15">
      <c r="H140" s="28">
        <v>49400</v>
      </c>
      <c r="I140" s="32">
        <v>5.746414897959184</v>
      </c>
      <c r="J140" s="32">
        <v>5.6656000000000004</v>
      </c>
      <c r="K140" s="32">
        <v>5.3490270082078908</v>
      </c>
      <c r="L140" s="32">
        <v>5.6144648241206028</v>
      </c>
      <c r="M140" s="53">
        <f t="shared" si="8"/>
        <v>2035</v>
      </c>
      <c r="N140" s="3"/>
      <c r="O140" s="3"/>
    </row>
    <row r="141" spans="8:15">
      <c r="H141" s="28">
        <v>49430</v>
      </c>
      <c r="I141" s="32">
        <v>5.7808026530612251</v>
      </c>
      <c r="J141" s="32">
        <v>5.6992000000000003</v>
      </c>
      <c r="K141" s="32">
        <v>5.2773798899023774</v>
      </c>
      <c r="L141" s="32">
        <v>5.5830075376884425</v>
      </c>
      <c r="M141" s="53">
        <f t="shared" si="8"/>
        <v>2035</v>
      </c>
      <c r="N141" s="3"/>
      <c r="O141" s="3"/>
    </row>
    <row r="142" spans="8:15">
      <c r="H142" s="28">
        <v>49461</v>
      </c>
      <c r="I142" s="32">
        <v>5.8168230612244898</v>
      </c>
      <c r="J142" s="32">
        <v>5.7361000000000004</v>
      </c>
      <c r="K142" s="32">
        <v>5.2181550417491147</v>
      </c>
      <c r="L142" s="32">
        <v>5.6461231155778888</v>
      </c>
      <c r="M142" s="53">
        <f t="shared" si="8"/>
        <v>2035</v>
      </c>
      <c r="N142" s="3"/>
      <c r="O142" s="3"/>
    </row>
    <row r="143" spans="8:15">
      <c r="H143" s="28">
        <v>49491</v>
      </c>
      <c r="I143" s="32">
        <v>6.0386597959183677</v>
      </c>
      <c r="J143" s="32">
        <v>5.9614000000000003</v>
      </c>
      <c r="K143" s="32">
        <v>5.5601540561067271</v>
      </c>
      <c r="L143" s="32">
        <v>5.7590879396984915</v>
      </c>
      <c r="M143" s="53">
        <f t="shared" si="8"/>
        <v>2035</v>
      </c>
      <c r="N143" s="3"/>
      <c r="O143" s="3"/>
    </row>
    <row r="144" spans="8:15">
      <c r="H144" s="28">
        <v>49522</v>
      </c>
      <c r="I144" s="32">
        <v>6.124986326530613</v>
      </c>
      <c r="J144" s="32">
        <v>6.0469999999999997</v>
      </c>
      <c r="K144" s="32">
        <v>5.7363338045730909</v>
      </c>
      <c r="L144" s="32">
        <v>5.8441130653266322</v>
      </c>
      <c r="M144" s="53">
        <f t="shared" si="8"/>
        <v>2035</v>
      </c>
      <c r="N144" s="3"/>
      <c r="O144" s="3"/>
    </row>
    <row r="145" spans="8:15">
      <c r="H145" s="28">
        <v>49553</v>
      </c>
      <c r="I145" s="32">
        <v>6.1531495918367352</v>
      </c>
      <c r="J145" s="32">
        <v>6.0739999999999998</v>
      </c>
      <c r="K145" s="32">
        <v>5.8280833517556907</v>
      </c>
      <c r="L145" s="32">
        <v>5.8919522613065318</v>
      </c>
      <c r="M145" s="53">
        <f t="shared" si="8"/>
        <v>2035</v>
      </c>
      <c r="N145" s="3"/>
      <c r="O145" s="3"/>
    </row>
    <row r="146" spans="8:15">
      <c r="H146" s="28">
        <v>49583</v>
      </c>
      <c r="I146" s="32">
        <v>6.1969251020408169</v>
      </c>
      <c r="J146" s="32">
        <v>6.1139000000000001</v>
      </c>
      <c r="K146" s="32">
        <v>5.8695252820561459</v>
      </c>
      <c r="L146" s="32">
        <v>6.0757713567839193</v>
      </c>
      <c r="M146" s="53">
        <f t="shared" si="8"/>
        <v>2035</v>
      </c>
      <c r="N146" s="3"/>
      <c r="O146" s="3"/>
    </row>
    <row r="147" spans="8:15">
      <c r="H147" s="28">
        <v>49614</v>
      </c>
      <c r="I147" s="32">
        <v>6.4619251020408166</v>
      </c>
      <c r="J147" s="32">
        <v>6.3791000000000002</v>
      </c>
      <c r="K147" s="32">
        <v>6.333118218775418</v>
      </c>
      <c r="L147" s="32">
        <v>6.1257211055276377</v>
      </c>
      <c r="M147" s="53">
        <f t="shared" si="8"/>
        <v>2035</v>
      </c>
      <c r="N147" s="3"/>
      <c r="O147" s="3"/>
    </row>
    <row r="148" spans="8:15">
      <c r="H148" s="28">
        <v>49644</v>
      </c>
      <c r="I148" s="32">
        <v>6.6907006122448989</v>
      </c>
      <c r="J148" s="32">
        <v>6.6231</v>
      </c>
      <c r="K148" s="32">
        <v>6.6535200082625181</v>
      </c>
      <c r="L148" s="32">
        <v>5.9063241206030144</v>
      </c>
      <c r="M148" s="53">
        <f t="shared" si="8"/>
        <v>2035</v>
      </c>
      <c r="N148" s="3"/>
      <c r="O148" s="3"/>
    </row>
    <row r="149" spans="8:15">
      <c r="H149" s="28">
        <v>49675</v>
      </c>
      <c r="I149" s="32">
        <v>6.9355985714285717</v>
      </c>
      <c r="J149" s="32">
        <v>6.86</v>
      </c>
      <c r="K149" s="32">
        <v>6.8398025158568538</v>
      </c>
      <c r="L149" s="32">
        <v>6.9871281407035175</v>
      </c>
      <c r="M149" s="53">
        <f t="shared" si="7"/>
        <v>2036</v>
      </c>
      <c r="N149" s="3"/>
      <c r="O149" s="3"/>
    </row>
    <row r="150" spans="8:15">
      <c r="H150" s="28">
        <v>49706</v>
      </c>
      <c r="I150" s="32">
        <v>6.68212918367347</v>
      </c>
      <c r="J150" s="32">
        <v>6.6117999999999997</v>
      </c>
      <c r="K150" s="32">
        <v>6.472185790853314</v>
      </c>
      <c r="L150" s="32">
        <v>6.4732587939698485</v>
      </c>
      <c r="M150" s="53">
        <f t="shared" si="7"/>
        <v>2036</v>
      </c>
      <c r="N150" s="3"/>
      <c r="O150" s="3"/>
    </row>
    <row r="151" spans="8:15">
      <c r="H151" s="28">
        <v>49735</v>
      </c>
      <c r="I151" s="32">
        <v>6.2182516326530619</v>
      </c>
      <c r="J151" s="32">
        <v>6.1337000000000002</v>
      </c>
      <c r="K151" s="32">
        <v>5.8688036564041477</v>
      </c>
      <c r="L151" s="32">
        <v>6.2525552763819094</v>
      </c>
      <c r="M151" s="53">
        <f t="shared" si="7"/>
        <v>2036</v>
      </c>
      <c r="N151" s="3"/>
      <c r="O151" s="3"/>
    </row>
    <row r="152" spans="8:15">
      <c r="H152" s="28">
        <v>49766</v>
      </c>
      <c r="I152" s="32">
        <v>5.9328434693877554</v>
      </c>
      <c r="J152" s="32">
        <v>5.8483000000000001</v>
      </c>
      <c r="K152" s="32">
        <v>5.5159287125771375</v>
      </c>
      <c r="L152" s="32">
        <v>5.7980829145728636</v>
      </c>
      <c r="M152" s="53">
        <f t="shared" si="7"/>
        <v>2036</v>
      </c>
      <c r="N152" s="3"/>
      <c r="O152" s="3"/>
    </row>
    <row r="153" spans="8:15">
      <c r="H153" s="28">
        <v>49796</v>
      </c>
      <c r="I153" s="32">
        <v>5.9682516326530619</v>
      </c>
      <c r="J153" s="32">
        <v>5.883</v>
      </c>
      <c r="K153" s="32">
        <v>5.3885102403100662</v>
      </c>
      <c r="L153" s="32">
        <v>5.7676306532663313</v>
      </c>
      <c r="M153" s="53">
        <f t="shared" si="7"/>
        <v>2036</v>
      </c>
      <c r="N153" s="3"/>
      <c r="O153" s="3"/>
    </row>
    <row r="154" spans="8:15">
      <c r="H154" s="28">
        <v>49827</v>
      </c>
      <c r="I154" s="32">
        <v>6.0054965306122456</v>
      </c>
      <c r="J154" s="32">
        <v>5.9210000000000003</v>
      </c>
      <c r="K154" s="32">
        <v>5.3873762571426411</v>
      </c>
      <c r="L154" s="32">
        <v>5.8319522613065322</v>
      </c>
      <c r="M154" s="53">
        <f t="shared" si="7"/>
        <v>2036</v>
      </c>
      <c r="N154" s="3"/>
      <c r="O154" s="3"/>
    </row>
    <row r="155" spans="8:15">
      <c r="H155" s="28">
        <v>49857</v>
      </c>
      <c r="I155" s="32">
        <v>6.2486597959183676</v>
      </c>
      <c r="J155" s="32">
        <v>6.1672000000000002</v>
      </c>
      <c r="K155" s="32">
        <v>5.7088089404183116</v>
      </c>
      <c r="L155" s="32">
        <v>5.9659221105527633</v>
      </c>
      <c r="M155" s="53">
        <f t="shared" si="7"/>
        <v>2036</v>
      </c>
      <c r="N155" s="3"/>
      <c r="O155" s="3"/>
    </row>
    <row r="156" spans="8:15">
      <c r="H156" s="28">
        <v>49888</v>
      </c>
      <c r="I156" s="32">
        <v>6.3245781632653069</v>
      </c>
      <c r="J156" s="32">
        <v>6.2426000000000004</v>
      </c>
      <c r="K156" s="32">
        <v>5.9201421670748617</v>
      </c>
      <c r="L156" s="32">
        <v>6.040695979899497</v>
      </c>
      <c r="M156" s="53">
        <f t="shared" si="7"/>
        <v>2036</v>
      </c>
      <c r="N156" s="3"/>
      <c r="O156" s="3"/>
    </row>
    <row r="157" spans="8:15">
      <c r="H157" s="28">
        <v>49919</v>
      </c>
      <c r="I157" s="32">
        <v>6.3529455102040817</v>
      </c>
      <c r="J157" s="32">
        <v>6.2698</v>
      </c>
      <c r="K157" s="32">
        <v>5.9970468437020745</v>
      </c>
      <c r="L157" s="32">
        <v>6.0887361809045224</v>
      </c>
      <c r="M157" s="53">
        <f t="shared" si="7"/>
        <v>2036</v>
      </c>
      <c r="N157" s="3"/>
      <c r="O157" s="3"/>
    </row>
    <row r="158" spans="8:15">
      <c r="H158" s="28">
        <v>49949</v>
      </c>
      <c r="I158" s="32">
        <v>6.3912108163265309</v>
      </c>
      <c r="J158" s="32">
        <v>6.3044000000000002</v>
      </c>
      <c r="K158" s="32">
        <v>6.0318910537556905</v>
      </c>
      <c r="L158" s="32">
        <v>6.2671281407035169</v>
      </c>
      <c r="M158" s="53">
        <f t="shared" si="7"/>
        <v>2036</v>
      </c>
      <c r="N158" s="3"/>
      <c r="O158" s="3"/>
    </row>
    <row r="159" spans="8:15">
      <c r="H159" s="28">
        <v>49980</v>
      </c>
      <c r="I159" s="32">
        <v>6.6434557142857145</v>
      </c>
      <c r="J159" s="32">
        <v>6.5571000000000002</v>
      </c>
      <c r="K159" s="32">
        <v>6.4722888802321705</v>
      </c>
      <c r="L159" s="32">
        <v>6.3045150753768837</v>
      </c>
      <c r="M159" s="53">
        <f t="shared" si="7"/>
        <v>2036</v>
      </c>
      <c r="N159" s="3"/>
      <c r="O159" s="3"/>
    </row>
    <row r="160" spans="8:15">
      <c r="H160" s="28">
        <v>50010</v>
      </c>
      <c r="I160" s="32">
        <v>6.902231224489797</v>
      </c>
      <c r="J160" s="32">
        <v>6.8304</v>
      </c>
      <c r="K160" s="32">
        <v>6.8493898280905423</v>
      </c>
      <c r="L160" s="32">
        <v>6.1146658291457285</v>
      </c>
      <c r="M160" s="53">
        <f t="shared" ref="M160:M223" si="9">YEAR(H160)</f>
        <v>2036</v>
      </c>
      <c r="N160" s="3"/>
      <c r="O160" s="3"/>
    </row>
    <row r="161" spans="8:15">
      <c r="H161" s="28">
        <v>50041</v>
      </c>
      <c r="I161" s="32">
        <v>7.0607006122448981</v>
      </c>
      <c r="J161" s="32">
        <v>6.9825999999999997</v>
      </c>
      <c r="K161" s="32">
        <v>6.9319644205548805</v>
      </c>
      <c r="L161" s="32">
        <v>7.1103442211055263</v>
      </c>
      <c r="M161" s="53">
        <f t="shared" si="9"/>
        <v>2037</v>
      </c>
      <c r="N161" s="3"/>
      <c r="O161" s="3"/>
    </row>
    <row r="162" spans="8:15">
      <c r="H162" s="28">
        <v>50072</v>
      </c>
      <c r="I162" s="32">
        <v>7.0291700000000006</v>
      </c>
      <c r="J162" s="32">
        <v>6.9519000000000002</v>
      </c>
      <c r="K162" s="32">
        <v>6.7544445101633794</v>
      </c>
      <c r="L162" s="32">
        <v>6.8150678391959794</v>
      </c>
      <c r="M162" s="53">
        <f t="shared" si="9"/>
        <v>2037</v>
      </c>
      <c r="N162" s="3"/>
      <c r="O162" s="3"/>
    </row>
    <row r="163" spans="8:15">
      <c r="H163" s="28">
        <v>50100</v>
      </c>
      <c r="I163" s="32">
        <v>6.3954965306122453</v>
      </c>
      <c r="J163" s="32">
        <v>6.3075000000000001</v>
      </c>
      <c r="K163" s="32">
        <v>6.0041600108431972</v>
      </c>
      <c r="L163" s="32">
        <v>6.4271281407035179</v>
      </c>
      <c r="M163" s="53">
        <f t="shared" si="9"/>
        <v>2037</v>
      </c>
      <c r="N163" s="3"/>
      <c r="O163" s="3"/>
    </row>
    <row r="164" spans="8:15">
      <c r="H164" s="28">
        <v>50131</v>
      </c>
      <c r="I164" s="32">
        <v>6.0875373469387766</v>
      </c>
      <c r="J164" s="32">
        <v>5.9999000000000002</v>
      </c>
      <c r="K164" s="32">
        <v>5.6482954750293377</v>
      </c>
      <c r="L164" s="32">
        <v>5.95044472361809</v>
      </c>
      <c r="M164" s="53">
        <f t="shared" si="9"/>
        <v>2037</v>
      </c>
      <c r="N164" s="3"/>
      <c r="O164" s="3"/>
    </row>
    <row r="165" spans="8:15">
      <c r="H165" s="28">
        <v>50161</v>
      </c>
      <c r="I165" s="32">
        <v>6.1238638775510212</v>
      </c>
      <c r="J165" s="32">
        <v>6.0354999999999999</v>
      </c>
      <c r="K165" s="32">
        <v>5.5095887157774399</v>
      </c>
      <c r="L165" s="32">
        <v>5.9208969849246227</v>
      </c>
      <c r="M165" s="53">
        <f t="shared" si="9"/>
        <v>2037</v>
      </c>
      <c r="N165" s="3"/>
      <c r="O165" s="3"/>
    </row>
    <row r="166" spans="8:15">
      <c r="H166" s="28">
        <v>50192</v>
      </c>
      <c r="I166" s="32">
        <v>6.1799863265306128</v>
      </c>
      <c r="J166" s="32">
        <v>6.0921000000000003</v>
      </c>
      <c r="K166" s="32">
        <v>5.5426288617010631</v>
      </c>
      <c r="L166" s="32">
        <v>6.0038115577889437</v>
      </c>
      <c r="M166" s="53">
        <f t="shared" si="9"/>
        <v>2037</v>
      </c>
      <c r="N166" s="3"/>
      <c r="O166" s="3"/>
    </row>
    <row r="167" spans="8:15">
      <c r="H167" s="28">
        <v>50222</v>
      </c>
      <c r="I167" s="32">
        <v>6.4408026530612252</v>
      </c>
      <c r="J167" s="32">
        <v>6.3555000000000001</v>
      </c>
      <c r="K167" s="32">
        <v>5.9001428275766319</v>
      </c>
      <c r="L167" s="32">
        <v>6.1551683417085421</v>
      </c>
      <c r="M167" s="53">
        <f t="shared" si="9"/>
        <v>2037</v>
      </c>
      <c r="N167" s="3"/>
      <c r="O167" s="3"/>
    </row>
    <row r="168" spans="8:15">
      <c r="H168" s="28">
        <v>50253</v>
      </c>
      <c r="I168" s="32">
        <v>6.5019251020408166</v>
      </c>
      <c r="J168" s="32">
        <v>6.4164000000000003</v>
      </c>
      <c r="K168" s="32">
        <v>6.0825079387744054</v>
      </c>
      <c r="L168" s="32">
        <v>6.2153693467336684</v>
      </c>
      <c r="M168" s="53">
        <f t="shared" si="9"/>
        <v>2037</v>
      </c>
      <c r="N168" s="3"/>
      <c r="O168" s="3"/>
    </row>
    <row r="169" spans="8:15">
      <c r="H169" s="28">
        <v>50284</v>
      </c>
      <c r="I169" s="32">
        <v>6.5410067346938785</v>
      </c>
      <c r="J169" s="32">
        <v>6.4541000000000004</v>
      </c>
      <c r="K169" s="32">
        <v>6.156216844657056</v>
      </c>
      <c r="L169" s="32">
        <v>6.2739623115577885</v>
      </c>
      <c r="M169" s="53">
        <f t="shared" si="9"/>
        <v>2037</v>
      </c>
      <c r="N169" s="3"/>
      <c r="O169" s="3"/>
    </row>
    <row r="170" spans="8:15">
      <c r="H170" s="28">
        <v>50314</v>
      </c>
      <c r="I170" s="32">
        <v>6.5803944897959186</v>
      </c>
      <c r="J170" s="32">
        <v>6.4897999999999998</v>
      </c>
      <c r="K170" s="32">
        <v>6.1919888591203849</v>
      </c>
      <c r="L170" s="32">
        <v>6.4534597989949738</v>
      </c>
      <c r="M170" s="53">
        <f t="shared" si="9"/>
        <v>2037</v>
      </c>
      <c r="N170" s="3"/>
      <c r="O170" s="3"/>
    </row>
    <row r="171" spans="8:15">
      <c r="H171" s="28">
        <v>50345</v>
      </c>
      <c r="I171" s="32">
        <v>6.7995781632653065</v>
      </c>
      <c r="J171" s="32">
        <v>6.7100999999999997</v>
      </c>
      <c r="K171" s="32">
        <v>6.6103255585214971</v>
      </c>
      <c r="L171" s="32">
        <v>6.4582839195979895</v>
      </c>
      <c r="M171" s="53">
        <f t="shared" si="9"/>
        <v>2037</v>
      </c>
      <c r="N171" s="3"/>
      <c r="O171" s="3"/>
    </row>
    <row r="172" spans="8:15">
      <c r="H172" s="28">
        <v>50375</v>
      </c>
      <c r="I172" s="32">
        <v>7.0352924489795923</v>
      </c>
      <c r="J172" s="32">
        <v>6.9607999999999999</v>
      </c>
      <c r="K172" s="32">
        <v>6.9816535011638861</v>
      </c>
      <c r="L172" s="32">
        <v>6.2457211055276378</v>
      </c>
      <c r="M172" s="53">
        <f t="shared" si="9"/>
        <v>2037</v>
      </c>
      <c r="N172" s="3"/>
      <c r="O172" s="3"/>
    </row>
    <row r="173" spans="8:15">
      <c r="H173" s="28">
        <v>50406</v>
      </c>
      <c r="I173" s="32">
        <v>7.3127414285714289</v>
      </c>
      <c r="J173" s="32">
        <v>7.2294999999999998</v>
      </c>
      <c r="K173" s="32">
        <v>7.1798943767056143</v>
      </c>
      <c r="L173" s="32">
        <v>7.3585854271356776</v>
      </c>
      <c r="M173" s="53">
        <f t="shared" si="9"/>
        <v>2038</v>
      </c>
      <c r="N173" s="3"/>
      <c r="O173" s="3"/>
    </row>
    <row r="174" spans="8:15">
      <c r="H174" s="28">
        <v>50437</v>
      </c>
      <c r="I174" s="32">
        <v>7.2162108163265311</v>
      </c>
      <c r="J174" s="32">
        <v>7.1352000000000002</v>
      </c>
      <c r="K174" s="32">
        <v>6.9094909359640875</v>
      </c>
      <c r="L174" s="32">
        <v>6.9992889447236175</v>
      </c>
      <c r="M174" s="53">
        <f t="shared" si="9"/>
        <v>2038</v>
      </c>
      <c r="N174" s="3"/>
      <c r="O174" s="3"/>
    </row>
    <row r="175" spans="8:15">
      <c r="H175" s="28">
        <v>50465</v>
      </c>
      <c r="I175" s="32">
        <v>6.5932516326530619</v>
      </c>
      <c r="J175" s="32">
        <v>6.5012999999999996</v>
      </c>
      <c r="K175" s="32">
        <v>6.1863189432832577</v>
      </c>
      <c r="L175" s="32">
        <v>6.6219020100502508</v>
      </c>
      <c r="M175" s="53">
        <f t="shared" si="9"/>
        <v>2038</v>
      </c>
      <c r="N175" s="3"/>
      <c r="O175" s="3"/>
    </row>
    <row r="176" spans="8:15">
      <c r="H176" s="28">
        <v>50496</v>
      </c>
      <c r="I176" s="32">
        <v>6.320496530612246</v>
      </c>
      <c r="J176" s="32">
        <v>6.2282000000000002</v>
      </c>
      <c r="K176" s="32">
        <v>5.7738583384769857</v>
      </c>
      <c r="L176" s="32">
        <v>6.1798919597989945</v>
      </c>
      <c r="M176" s="53">
        <f t="shared" si="9"/>
        <v>2038</v>
      </c>
      <c r="N176" s="3"/>
      <c r="O176" s="3"/>
    </row>
    <row r="177" spans="8:15">
      <c r="H177" s="28">
        <v>50526</v>
      </c>
      <c r="I177" s="32">
        <v>6.3581495918367343</v>
      </c>
      <c r="J177" s="32">
        <v>6.2651000000000003</v>
      </c>
      <c r="K177" s="32">
        <v>5.6932424442109264</v>
      </c>
      <c r="L177" s="32">
        <v>6.1516507537688438</v>
      </c>
      <c r="M177" s="53">
        <f t="shared" si="9"/>
        <v>2038</v>
      </c>
      <c r="N177" s="3"/>
      <c r="O177" s="3"/>
    </row>
    <row r="178" spans="8:15">
      <c r="H178" s="28">
        <v>50557</v>
      </c>
      <c r="I178" s="32">
        <v>6.4113128571428577</v>
      </c>
      <c r="J178" s="32">
        <v>6.3186999999999998</v>
      </c>
      <c r="K178" s="32">
        <v>5.7274681179914015</v>
      </c>
      <c r="L178" s="32">
        <v>6.2316507537688439</v>
      </c>
      <c r="M178" s="53">
        <f t="shared" si="9"/>
        <v>2038</v>
      </c>
      <c r="N178" s="3"/>
      <c r="O178" s="3"/>
    </row>
    <row r="179" spans="8:15">
      <c r="H179" s="28">
        <v>50587</v>
      </c>
      <c r="I179" s="32">
        <v>6.670904693877552</v>
      </c>
      <c r="J179" s="32">
        <v>6.5810000000000004</v>
      </c>
      <c r="K179" s="32">
        <v>6.0740546097081438</v>
      </c>
      <c r="L179" s="32">
        <v>6.3818015075376877</v>
      </c>
      <c r="M179" s="53">
        <f t="shared" si="9"/>
        <v>2038</v>
      </c>
      <c r="N179" s="3"/>
      <c r="O179" s="3"/>
    </row>
    <row r="180" spans="8:15">
      <c r="H180" s="28">
        <v>50618</v>
      </c>
      <c r="I180" s="32">
        <v>6.7383536734693879</v>
      </c>
      <c r="J180" s="32">
        <v>6.6479999999999997</v>
      </c>
      <c r="K180" s="32">
        <v>6.3048717289686396</v>
      </c>
      <c r="L180" s="32">
        <v>6.4482336683417083</v>
      </c>
      <c r="M180" s="53">
        <f t="shared" si="9"/>
        <v>2038</v>
      </c>
      <c r="N180" s="3"/>
      <c r="O180" s="3"/>
    </row>
    <row r="181" spans="8:15">
      <c r="H181" s="28">
        <v>50649</v>
      </c>
      <c r="I181" s="32">
        <v>6.7683536734693881</v>
      </c>
      <c r="J181" s="32">
        <v>6.6768000000000001</v>
      </c>
      <c r="K181" s="32">
        <v>6.3471383742999503</v>
      </c>
      <c r="L181" s="32">
        <v>6.497881909547738</v>
      </c>
      <c r="M181" s="53">
        <f t="shared" si="9"/>
        <v>2038</v>
      </c>
      <c r="N181" s="3"/>
      <c r="O181" s="3"/>
    </row>
    <row r="182" spans="8:15">
      <c r="H182" s="28">
        <v>50679</v>
      </c>
      <c r="I182" s="32">
        <v>6.8086597959183681</v>
      </c>
      <c r="J182" s="32">
        <v>6.7134</v>
      </c>
      <c r="K182" s="32">
        <v>6.3840443719307043</v>
      </c>
      <c r="L182" s="32">
        <v>6.6782839195979893</v>
      </c>
      <c r="M182" s="53">
        <f t="shared" si="9"/>
        <v>2038</v>
      </c>
      <c r="N182" s="3"/>
      <c r="O182" s="3"/>
    </row>
    <row r="183" spans="8:15">
      <c r="H183" s="28">
        <v>50710</v>
      </c>
      <c r="I183" s="32">
        <v>7.0263128571428579</v>
      </c>
      <c r="J183" s="32">
        <v>6.9322999999999997</v>
      </c>
      <c r="K183" s="32">
        <v>6.8164012268563487</v>
      </c>
      <c r="L183" s="32">
        <v>6.6816005025125627</v>
      </c>
      <c r="M183" s="53">
        <f t="shared" si="9"/>
        <v>2038</v>
      </c>
      <c r="N183" s="3"/>
      <c r="O183" s="3"/>
    </row>
    <row r="184" spans="8:15">
      <c r="H184" s="28">
        <v>50740</v>
      </c>
      <c r="I184" s="32">
        <v>7.2780475510204088</v>
      </c>
      <c r="J184" s="32">
        <v>7.1985999999999999</v>
      </c>
      <c r="K184" s="32">
        <v>7.1665958468330802</v>
      </c>
      <c r="L184" s="32">
        <v>6.4848165829145721</v>
      </c>
      <c r="M184" s="53">
        <f t="shared" si="9"/>
        <v>2038</v>
      </c>
      <c r="N184" s="3"/>
      <c r="O184" s="3"/>
    </row>
    <row r="185" spans="8:15">
      <c r="H185" s="28">
        <v>50771</v>
      </c>
      <c r="I185" s="32">
        <v>7.4920271428571432</v>
      </c>
      <c r="J185" s="32">
        <v>7.4051999999999998</v>
      </c>
      <c r="K185" s="32">
        <v>7.3674139568462325</v>
      </c>
      <c r="L185" s="32">
        <v>7.5351683417085429</v>
      </c>
      <c r="M185" s="53">
        <f t="shared" si="9"/>
        <v>2039</v>
      </c>
      <c r="N185" s="3"/>
      <c r="O185" s="3"/>
    </row>
    <row r="186" spans="8:15">
      <c r="H186" s="28">
        <v>50802</v>
      </c>
      <c r="I186" s="32">
        <v>7.4065169387755105</v>
      </c>
      <c r="J186" s="32">
        <v>7.3216999999999999</v>
      </c>
      <c r="K186" s="32">
        <v>7.0740215846196266</v>
      </c>
      <c r="L186" s="32">
        <v>7.1867261306532662</v>
      </c>
      <c r="M186" s="53">
        <f t="shared" si="9"/>
        <v>2039</v>
      </c>
      <c r="N186" s="3"/>
      <c r="O186" s="3"/>
    </row>
    <row r="187" spans="8:15">
      <c r="H187" s="28">
        <v>50830</v>
      </c>
      <c r="I187" s="32">
        <v>6.7867210204081632</v>
      </c>
      <c r="J187" s="32">
        <v>6.6909000000000001</v>
      </c>
      <c r="K187" s="32">
        <v>6.3680655182078905</v>
      </c>
      <c r="L187" s="32">
        <v>6.8124547738693462</v>
      </c>
      <c r="M187" s="53">
        <f t="shared" si="9"/>
        <v>2039</v>
      </c>
      <c r="N187" s="3"/>
      <c r="O187" s="3"/>
    </row>
    <row r="188" spans="8:15">
      <c r="H188" s="28">
        <v>50861</v>
      </c>
      <c r="I188" s="32">
        <v>6.51682306122449</v>
      </c>
      <c r="J188" s="32">
        <v>6.4206000000000003</v>
      </c>
      <c r="K188" s="32">
        <v>5.9111218464248871</v>
      </c>
      <c r="L188" s="32">
        <v>6.3732587939698488</v>
      </c>
      <c r="M188" s="53">
        <f t="shared" si="9"/>
        <v>2039</v>
      </c>
      <c r="N188" s="3"/>
      <c r="O188" s="3"/>
    </row>
    <row r="189" spans="8:15">
      <c r="H189" s="28">
        <v>50891</v>
      </c>
      <c r="I189" s="32">
        <v>6.5555985714285718</v>
      </c>
      <c r="J189" s="32">
        <v>6.4585999999999997</v>
      </c>
      <c r="K189" s="32">
        <v>5.8634430087035918</v>
      </c>
      <c r="L189" s="32">
        <v>6.346123115577889</v>
      </c>
      <c r="M189" s="53">
        <f t="shared" si="9"/>
        <v>2039</v>
      </c>
      <c r="N189" s="3"/>
      <c r="O189" s="3"/>
    </row>
    <row r="190" spans="8:15">
      <c r="H190" s="28">
        <v>50922</v>
      </c>
      <c r="I190" s="32">
        <v>6.6157006122448987</v>
      </c>
      <c r="J190" s="32">
        <v>6.5190000000000001</v>
      </c>
      <c r="K190" s="32">
        <v>5.8986995762726355</v>
      </c>
      <c r="L190" s="32">
        <v>6.4329572864321607</v>
      </c>
      <c r="M190" s="53">
        <f t="shared" si="9"/>
        <v>2039</v>
      </c>
      <c r="N190" s="3"/>
      <c r="O190" s="3"/>
    </row>
    <row r="191" spans="8:15">
      <c r="H191" s="28">
        <v>50952</v>
      </c>
      <c r="I191" s="32">
        <v>6.9392720408163271</v>
      </c>
      <c r="J191" s="32">
        <v>6.8440000000000003</v>
      </c>
      <c r="K191" s="32">
        <v>6.3218814764800202</v>
      </c>
      <c r="L191" s="32">
        <v>6.6461231155778888</v>
      </c>
      <c r="M191" s="53">
        <f t="shared" si="9"/>
        <v>2039</v>
      </c>
      <c r="N191" s="3"/>
      <c r="O191" s="3"/>
    </row>
    <row r="192" spans="8:15">
      <c r="H192" s="28">
        <v>50983</v>
      </c>
      <c r="I192" s="32">
        <v>7.0359046938775514</v>
      </c>
      <c r="J192" s="32">
        <v>6.9396000000000004</v>
      </c>
      <c r="K192" s="32">
        <v>6.5642446061724833</v>
      </c>
      <c r="L192" s="32">
        <v>6.7412989949748736</v>
      </c>
      <c r="M192" s="53">
        <f t="shared" si="9"/>
        <v>2039</v>
      </c>
      <c r="N192" s="3"/>
      <c r="O192" s="3"/>
    </row>
    <row r="193" spans="8:15">
      <c r="H193" s="28">
        <v>51014</v>
      </c>
      <c r="I193" s="32">
        <v>7.078149591836735</v>
      </c>
      <c r="J193" s="32">
        <v>6.9805000000000001</v>
      </c>
      <c r="K193" s="32">
        <v>6.6037278382746587</v>
      </c>
      <c r="L193" s="32">
        <v>6.8030075376884414</v>
      </c>
      <c r="M193" s="53">
        <f t="shared" si="9"/>
        <v>2039</v>
      </c>
      <c r="N193" s="3"/>
      <c r="O193" s="3"/>
    </row>
    <row r="194" spans="8:15">
      <c r="H194" s="28">
        <v>51044</v>
      </c>
      <c r="I194" s="32">
        <v>7.1202924489795922</v>
      </c>
      <c r="J194" s="32">
        <v>7.0189000000000004</v>
      </c>
      <c r="K194" s="32">
        <v>6.6420770872094081</v>
      </c>
      <c r="L194" s="32">
        <v>6.9852185929648236</v>
      </c>
      <c r="M194" s="53">
        <f t="shared" si="9"/>
        <v>2039</v>
      </c>
      <c r="N194" s="3"/>
      <c r="O194" s="3"/>
    </row>
    <row r="195" spans="8:15">
      <c r="H195" s="28">
        <v>51075</v>
      </c>
      <c r="I195" s="32">
        <v>7.3691700000000004</v>
      </c>
      <c r="J195" s="32">
        <v>7.2683</v>
      </c>
      <c r="K195" s="32">
        <v>7.0655682555533632</v>
      </c>
      <c r="L195" s="32">
        <v>7.019288944723618</v>
      </c>
      <c r="M195" s="53">
        <f t="shared" si="9"/>
        <v>2039</v>
      </c>
      <c r="N195" s="3"/>
      <c r="O195" s="3"/>
    </row>
    <row r="196" spans="8:15">
      <c r="H196" s="28">
        <v>51105</v>
      </c>
      <c r="I196" s="32">
        <v>7.6086597959183679</v>
      </c>
      <c r="J196" s="32">
        <v>7.5225999999999997</v>
      </c>
      <c r="K196" s="32">
        <v>7.4262779921734952</v>
      </c>
      <c r="L196" s="32">
        <v>6.8104447236180894</v>
      </c>
      <c r="M196" s="53">
        <f t="shared" si="9"/>
        <v>2039</v>
      </c>
      <c r="N196" s="3"/>
      <c r="O196" s="3"/>
    </row>
    <row r="197" spans="8:15">
      <c r="H197" s="28">
        <v>51136</v>
      </c>
      <c r="I197" s="32">
        <v>7.8796802040816329</v>
      </c>
      <c r="J197" s="32">
        <v>7.7851999999999997</v>
      </c>
      <c r="K197" s="32">
        <v>7.6343123587066266</v>
      </c>
      <c r="L197" s="32">
        <v>7.9170778894472358</v>
      </c>
      <c r="M197" s="53">
        <f t="shared" si="9"/>
        <v>2040</v>
      </c>
      <c r="N197" s="3"/>
      <c r="O197" s="3"/>
    </row>
    <row r="198" spans="8:15">
      <c r="H198" s="28">
        <v>51167</v>
      </c>
      <c r="I198" s="32">
        <v>7.4745781632653063</v>
      </c>
      <c r="J198" s="32">
        <v>7.3883999999999999</v>
      </c>
      <c r="K198" s="32">
        <v>7.1351535862817403</v>
      </c>
      <c r="L198" s="32">
        <v>7.2537613065326632</v>
      </c>
      <c r="M198" s="53">
        <f t="shared" si="9"/>
        <v>2040</v>
      </c>
      <c r="N198" s="3"/>
      <c r="O198" s="3"/>
    </row>
    <row r="199" spans="8:15">
      <c r="H199" s="28">
        <v>51196</v>
      </c>
      <c r="I199" s="32">
        <v>7.0731495918367351</v>
      </c>
      <c r="J199" s="32">
        <v>6.9714999999999998</v>
      </c>
      <c r="K199" s="32">
        <v>6.6380566014339912</v>
      </c>
      <c r="L199" s="32">
        <v>7.0945653266331652</v>
      </c>
      <c r="M199" s="53">
        <f t="shared" si="9"/>
        <v>2040</v>
      </c>
      <c r="N199" s="3"/>
      <c r="O199" s="3"/>
    </row>
    <row r="200" spans="8:15">
      <c r="H200" s="28">
        <v>51227</v>
      </c>
      <c r="I200" s="32">
        <v>6.8227414285714287</v>
      </c>
      <c r="J200" s="32">
        <v>6.7203999999999997</v>
      </c>
      <c r="K200" s="32">
        <v>6.1897208927855338</v>
      </c>
      <c r="L200" s="32">
        <v>6.6745653266331653</v>
      </c>
      <c r="M200" s="53">
        <f t="shared" si="9"/>
        <v>2040</v>
      </c>
      <c r="N200" s="3"/>
      <c r="O200" s="3"/>
    </row>
    <row r="201" spans="8:15">
      <c r="H201" s="28">
        <v>51257</v>
      </c>
      <c r="I201" s="32">
        <v>6.8634557142857151</v>
      </c>
      <c r="J201" s="32">
        <v>6.7602000000000002</v>
      </c>
      <c r="K201" s="32">
        <v>6.1323516534516944</v>
      </c>
      <c r="L201" s="32">
        <v>6.6493391959798993</v>
      </c>
      <c r="M201" s="53">
        <f t="shared" si="9"/>
        <v>2040</v>
      </c>
      <c r="N201" s="3"/>
      <c r="O201" s="3"/>
    </row>
    <row r="202" spans="8:15">
      <c r="H202" s="28">
        <v>51288</v>
      </c>
      <c r="I202" s="32">
        <v>6.9404965306122453</v>
      </c>
      <c r="J202" s="32">
        <v>6.8373999999999997</v>
      </c>
      <c r="K202" s="32">
        <v>6.1691545617035919</v>
      </c>
      <c r="L202" s="32">
        <v>6.7528567839195972</v>
      </c>
      <c r="M202" s="53">
        <f t="shared" si="9"/>
        <v>2040</v>
      </c>
      <c r="N202" s="3"/>
      <c r="O202" s="3"/>
    </row>
    <row r="203" spans="8:15">
      <c r="H203" s="28">
        <v>51318</v>
      </c>
      <c r="I203" s="32">
        <v>7.2844761224489796</v>
      </c>
      <c r="J203" s="32">
        <v>7.1822999999999997</v>
      </c>
      <c r="K203" s="32">
        <v>6.5949652410718258</v>
      </c>
      <c r="L203" s="32">
        <v>6.9861231155778887</v>
      </c>
      <c r="M203" s="53">
        <f t="shared" si="9"/>
        <v>2040</v>
      </c>
      <c r="N203" s="3"/>
      <c r="O203" s="3"/>
    </row>
    <row r="204" spans="8:15">
      <c r="H204" s="28">
        <v>51349</v>
      </c>
      <c r="I204" s="32">
        <v>7.3429455102040819</v>
      </c>
      <c r="J204" s="32">
        <v>7.2405999999999997</v>
      </c>
      <c r="K204" s="32">
        <v>6.846606414861407</v>
      </c>
      <c r="L204" s="32">
        <v>7.0437110552763809</v>
      </c>
      <c r="M204" s="53">
        <f t="shared" si="9"/>
        <v>2040</v>
      </c>
      <c r="N204" s="3"/>
      <c r="O204" s="3"/>
    </row>
    <row r="205" spans="8:15">
      <c r="H205" s="28">
        <v>51380</v>
      </c>
      <c r="I205" s="32">
        <v>7.3901904081632654</v>
      </c>
      <c r="J205" s="32">
        <v>7.2862999999999998</v>
      </c>
      <c r="K205" s="32">
        <v>6.8877390770252926</v>
      </c>
      <c r="L205" s="32">
        <v>7.1103442211055263</v>
      </c>
      <c r="M205" s="53">
        <f t="shared" si="9"/>
        <v>2040</v>
      </c>
      <c r="N205" s="3"/>
      <c r="O205" s="3"/>
    </row>
    <row r="206" spans="8:15">
      <c r="H206" s="28">
        <v>51410</v>
      </c>
      <c r="I206" s="32">
        <v>7.4345781632653063</v>
      </c>
      <c r="J206" s="32">
        <v>7.3269000000000002</v>
      </c>
      <c r="K206" s="32">
        <v>6.9277377560217506</v>
      </c>
      <c r="L206" s="32">
        <v>7.2947663316582911</v>
      </c>
      <c r="M206" s="53">
        <f t="shared" si="9"/>
        <v>2040</v>
      </c>
      <c r="N206" s="3"/>
      <c r="O206" s="3"/>
    </row>
    <row r="207" spans="8:15">
      <c r="H207" s="28">
        <v>51441</v>
      </c>
      <c r="I207" s="32">
        <v>7.7211087755102046</v>
      </c>
      <c r="J207" s="32">
        <v>7.6131000000000002</v>
      </c>
      <c r="K207" s="32">
        <v>7.3603007897051089</v>
      </c>
      <c r="L207" s="32">
        <v>7.3659221105527637</v>
      </c>
      <c r="M207" s="53">
        <f t="shared" si="9"/>
        <v>2040</v>
      </c>
      <c r="N207" s="3"/>
      <c r="O207" s="3"/>
    </row>
    <row r="208" spans="8:15">
      <c r="H208" s="28">
        <v>51471</v>
      </c>
      <c r="I208" s="32">
        <v>8.0070271428571438</v>
      </c>
      <c r="J208" s="32">
        <v>7.9131</v>
      </c>
      <c r="K208" s="32">
        <v>7.7763695227713718</v>
      </c>
      <c r="L208" s="32">
        <v>7.2028065326633159</v>
      </c>
      <c r="M208" s="53">
        <f t="shared" si="9"/>
        <v>2040</v>
      </c>
      <c r="N208" s="3"/>
      <c r="O208" s="3"/>
    </row>
    <row r="209" spans="8:15">
      <c r="H209" s="28">
        <v>51502</v>
      </c>
      <c r="I209" s="32">
        <v>8.0601904081632654</v>
      </c>
      <c r="J209" s="32">
        <v>7.9621000000000004</v>
      </c>
      <c r="K209" s="32">
        <v>7.8025542250010123</v>
      </c>
      <c r="L209" s="32">
        <v>8.0947663316582901</v>
      </c>
      <c r="M209" s="53">
        <f t="shared" si="9"/>
        <v>2041</v>
      </c>
      <c r="N209" s="3"/>
      <c r="O209" s="3"/>
    </row>
    <row r="210" spans="8:15">
      <c r="H210" s="28">
        <v>51533</v>
      </c>
      <c r="I210" s="32">
        <v>7.9226393877551029</v>
      </c>
      <c r="J210" s="32">
        <v>7.8274999999999997</v>
      </c>
      <c r="K210" s="32">
        <v>7.5246252596029342</v>
      </c>
      <c r="L210" s="32">
        <v>7.6950678391959793</v>
      </c>
      <c r="M210" s="53">
        <f t="shared" si="9"/>
        <v>2041</v>
      </c>
      <c r="N210" s="3"/>
      <c r="O210" s="3"/>
    </row>
    <row r="211" spans="8:15">
      <c r="H211" s="28">
        <v>51561</v>
      </c>
      <c r="I211" s="32">
        <v>7.3374353061224493</v>
      </c>
      <c r="J211" s="32">
        <v>7.2305000000000001</v>
      </c>
      <c r="K211" s="32">
        <v>6.8744405471527568</v>
      </c>
      <c r="L211" s="32">
        <v>7.3548668341708536</v>
      </c>
      <c r="M211" s="53">
        <f t="shared" si="9"/>
        <v>2041</v>
      </c>
      <c r="N211" s="3"/>
      <c r="O211" s="3"/>
    </row>
    <row r="212" spans="8:15">
      <c r="H212" s="28">
        <v>51592</v>
      </c>
      <c r="I212" s="32">
        <v>7.0578434693877554</v>
      </c>
      <c r="J212" s="32">
        <v>6.9508000000000001</v>
      </c>
      <c r="K212" s="32">
        <v>6.42445540844259</v>
      </c>
      <c r="L212" s="32">
        <v>6.9061231155778886</v>
      </c>
      <c r="M212" s="53">
        <f t="shared" si="9"/>
        <v>2041</v>
      </c>
      <c r="N212" s="3"/>
      <c r="O212" s="3"/>
    </row>
    <row r="213" spans="8:15">
      <c r="H213" s="28">
        <v>51622</v>
      </c>
      <c r="I213" s="32">
        <v>7.0998842857142863</v>
      </c>
      <c r="J213" s="32">
        <v>6.9919000000000002</v>
      </c>
      <c r="K213" s="32">
        <v>6.3442003270025289</v>
      </c>
      <c r="L213" s="32">
        <v>6.8822035175879392</v>
      </c>
      <c r="M213" s="53">
        <f t="shared" si="9"/>
        <v>2041</v>
      </c>
      <c r="N213" s="3"/>
      <c r="O213" s="3"/>
    </row>
    <row r="214" spans="8:15">
      <c r="H214" s="28">
        <v>51653</v>
      </c>
      <c r="I214" s="32">
        <v>7.199578163265306</v>
      </c>
      <c r="J214" s="32">
        <v>7.0911999999999997</v>
      </c>
      <c r="K214" s="32">
        <v>6.3381180536499748</v>
      </c>
      <c r="L214" s="32">
        <v>7.0080326633165821</v>
      </c>
      <c r="M214" s="53">
        <f t="shared" si="9"/>
        <v>2041</v>
      </c>
      <c r="N214" s="3"/>
      <c r="O214" s="3"/>
    </row>
    <row r="215" spans="8:15">
      <c r="H215" s="28">
        <v>51683</v>
      </c>
      <c r="I215" s="32">
        <v>7.5439659183673475</v>
      </c>
      <c r="J215" s="32">
        <v>7.4366000000000003</v>
      </c>
      <c r="K215" s="32">
        <v>6.8052675739398083</v>
      </c>
      <c r="L215" s="32">
        <v>7.2417010050251251</v>
      </c>
      <c r="M215" s="53">
        <f t="shared" si="9"/>
        <v>2041</v>
      </c>
      <c r="N215" s="3"/>
      <c r="O215" s="3"/>
    </row>
    <row r="216" spans="8:15">
      <c r="H216" s="28">
        <v>51714</v>
      </c>
      <c r="I216" s="32">
        <v>7.5998842857142863</v>
      </c>
      <c r="J216" s="32">
        <v>7.4923000000000002</v>
      </c>
      <c r="K216" s="32">
        <v>7.0679393112670716</v>
      </c>
      <c r="L216" s="32">
        <v>7.296776381909547</v>
      </c>
      <c r="M216" s="53">
        <f t="shared" si="9"/>
        <v>2041</v>
      </c>
      <c r="N216" s="3"/>
      <c r="O216" s="3"/>
    </row>
    <row r="217" spans="8:15">
      <c r="H217" s="28">
        <v>51745</v>
      </c>
      <c r="I217" s="32">
        <v>7.6451904081632653</v>
      </c>
      <c r="J217" s="32">
        <v>7.5362</v>
      </c>
      <c r="K217" s="32">
        <v>7.1103090459772389</v>
      </c>
      <c r="L217" s="32">
        <v>7.3614999999999995</v>
      </c>
      <c r="M217" s="53">
        <f t="shared" si="9"/>
        <v>2041</v>
      </c>
      <c r="N217" s="3"/>
      <c r="O217" s="3"/>
    </row>
    <row r="218" spans="8:15">
      <c r="H218" s="28">
        <v>51775</v>
      </c>
      <c r="I218" s="32">
        <v>7.6911087755102043</v>
      </c>
      <c r="J218" s="32">
        <v>7.5782999999999996</v>
      </c>
      <c r="K218" s="32">
        <v>7.158039428387962</v>
      </c>
      <c r="L218" s="32">
        <v>7.5474296482412058</v>
      </c>
      <c r="M218" s="53">
        <f t="shared" si="9"/>
        <v>2041</v>
      </c>
      <c r="N218" s="3"/>
      <c r="O218" s="3"/>
    </row>
    <row r="219" spans="8:15">
      <c r="H219" s="28">
        <v>51806</v>
      </c>
      <c r="I219" s="32">
        <v>7.9403944897959189</v>
      </c>
      <c r="J219" s="32">
        <v>7.8281000000000001</v>
      </c>
      <c r="K219" s="32">
        <v>7.5419442752508852</v>
      </c>
      <c r="L219" s="32">
        <v>7.5819020100502508</v>
      </c>
      <c r="M219" s="53">
        <f t="shared" si="9"/>
        <v>2041</v>
      </c>
      <c r="N219" s="3"/>
      <c r="O219" s="3"/>
    </row>
    <row r="220" spans="8:15">
      <c r="H220" s="28">
        <v>51836</v>
      </c>
      <c r="I220" s="32">
        <v>8.2147822448979593</v>
      </c>
      <c r="J220" s="32">
        <v>8.1166</v>
      </c>
      <c r="K220" s="32">
        <v>7.9230657088846748</v>
      </c>
      <c r="L220" s="32">
        <v>7.4074296482412052</v>
      </c>
      <c r="M220" s="53">
        <f t="shared" si="9"/>
        <v>2041</v>
      </c>
      <c r="N220" s="3"/>
      <c r="O220" s="3"/>
    </row>
    <row r="221" spans="8:15">
      <c r="H221" s="28">
        <v>51867</v>
      </c>
      <c r="I221" s="32">
        <v>8.4663128571428565</v>
      </c>
      <c r="J221" s="32">
        <v>8.36</v>
      </c>
      <c r="K221" s="32">
        <v>8.1453264097000506</v>
      </c>
      <c r="L221" s="32">
        <v>8.4947663316582904</v>
      </c>
      <c r="M221" s="53">
        <f t="shared" si="9"/>
        <v>2042</v>
      </c>
      <c r="N221" s="3"/>
      <c r="O221" s="3"/>
    </row>
    <row r="222" spans="8:15">
      <c r="H222" s="28">
        <v>51898</v>
      </c>
      <c r="I222" s="32">
        <v>8.2623332653061237</v>
      </c>
      <c r="J222" s="32">
        <v>8.1603999999999992</v>
      </c>
      <c r="K222" s="32">
        <v>7.8372953456757717</v>
      </c>
      <c r="L222" s="32">
        <v>8.0296407035175879</v>
      </c>
      <c r="M222" s="53">
        <f t="shared" si="9"/>
        <v>2042</v>
      </c>
      <c r="N222" s="3"/>
      <c r="O222" s="3"/>
    </row>
    <row r="223" spans="8:15">
      <c r="H223" s="28">
        <v>51926</v>
      </c>
      <c r="I223" s="32">
        <v>7.6887618367346944</v>
      </c>
      <c r="J223" s="32">
        <v>7.5747999999999998</v>
      </c>
      <c r="K223" s="32">
        <v>7.1920589234107233</v>
      </c>
      <c r="L223" s="32">
        <v>7.700896984924622</v>
      </c>
      <c r="M223" s="53">
        <f t="shared" si="9"/>
        <v>2042</v>
      </c>
      <c r="N223" s="3"/>
      <c r="O223" s="3"/>
    </row>
    <row r="224" spans="8:15">
      <c r="H224" s="28">
        <v>51957</v>
      </c>
      <c r="I224" s="32">
        <v>7.483965918367347</v>
      </c>
      <c r="J224" s="32">
        <v>7.3684000000000003</v>
      </c>
      <c r="K224" s="32">
        <v>6.7204250151406182</v>
      </c>
      <c r="L224" s="32">
        <v>7.3258216080402008</v>
      </c>
      <c r="M224" s="53">
        <f t="shared" ref="M224:M311" si="10">YEAR(H224)</f>
        <v>2042</v>
      </c>
      <c r="N224" s="3"/>
      <c r="O224" s="3"/>
    </row>
    <row r="225" spans="8:15">
      <c r="H225" s="28">
        <v>51987</v>
      </c>
      <c r="I225" s="32">
        <v>7.5285577551020415</v>
      </c>
      <c r="J225" s="32">
        <v>7.4119999999999999</v>
      </c>
      <c r="K225" s="32">
        <v>6.6766120291264546</v>
      </c>
      <c r="L225" s="32">
        <v>7.3044145728643208</v>
      </c>
      <c r="M225" s="53">
        <f t="shared" si="10"/>
        <v>2042</v>
      </c>
      <c r="N225" s="3"/>
      <c r="O225" s="3"/>
    </row>
    <row r="226" spans="8:15">
      <c r="H226" s="28">
        <v>52018</v>
      </c>
      <c r="I226" s="32">
        <v>7.6352924489795928</v>
      </c>
      <c r="J226" s="32">
        <v>7.5182000000000002</v>
      </c>
      <c r="K226" s="32">
        <v>6.7633617414344975</v>
      </c>
      <c r="L226" s="32">
        <v>7.4371783919597991</v>
      </c>
      <c r="M226" s="53">
        <f t="shared" si="10"/>
        <v>2042</v>
      </c>
      <c r="N226" s="3"/>
      <c r="O226" s="3"/>
    </row>
    <row r="227" spans="8:15">
      <c r="H227" s="28">
        <v>52048</v>
      </c>
      <c r="I227" s="32">
        <v>7.9561087755102049</v>
      </c>
      <c r="J227" s="32">
        <v>7.8404999999999996</v>
      </c>
      <c r="K227" s="32">
        <v>7.1873168119833082</v>
      </c>
      <c r="L227" s="32">
        <v>7.6476306532663312</v>
      </c>
      <c r="M227" s="53">
        <f t="shared" si="10"/>
        <v>2042</v>
      </c>
      <c r="N227" s="3"/>
      <c r="O227" s="3"/>
    </row>
    <row r="228" spans="8:15">
      <c r="H228" s="28">
        <v>52079</v>
      </c>
      <c r="I228" s="32">
        <v>8.004374081632653</v>
      </c>
      <c r="J228" s="32">
        <v>7.8887</v>
      </c>
      <c r="K228" s="32">
        <v>7.4290614054026314</v>
      </c>
      <c r="L228" s="32">
        <v>7.6951683417085421</v>
      </c>
      <c r="M228" s="53">
        <f t="shared" si="10"/>
        <v>2042</v>
      </c>
      <c r="N228" s="3"/>
      <c r="O228" s="3"/>
    </row>
    <row r="229" spans="8:15">
      <c r="H229" s="28">
        <v>52110</v>
      </c>
      <c r="I229" s="32">
        <v>8.044680204081633</v>
      </c>
      <c r="J229" s="32">
        <v>7.9276</v>
      </c>
      <c r="K229" s="32">
        <v>7.4736991064476479</v>
      </c>
      <c r="L229" s="32">
        <v>7.754967336683416</v>
      </c>
      <c r="M229" s="53">
        <f t="shared" si="10"/>
        <v>2042</v>
      </c>
      <c r="N229" s="3"/>
      <c r="O229" s="3"/>
    </row>
    <row r="230" spans="8:15">
      <c r="H230" s="28">
        <v>52140</v>
      </c>
      <c r="I230" s="32">
        <v>8.0924353061224501</v>
      </c>
      <c r="J230" s="32">
        <v>7.9714999999999998</v>
      </c>
      <c r="K230" s="32">
        <v>7.5223572932680831</v>
      </c>
      <c r="L230" s="32">
        <v>7.9427060301507533</v>
      </c>
      <c r="M230" s="53">
        <f t="shared" si="10"/>
        <v>2042</v>
      </c>
      <c r="N230" s="3"/>
      <c r="O230" s="3"/>
    </row>
    <row r="231" spans="8:15">
      <c r="H231" s="28">
        <v>52171</v>
      </c>
      <c r="I231" s="32">
        <v>8.3479455102040827</v>
      </c>
      <c r="J231" s="32">
        <v>8.2273999999999994</v>
      </c>
      <c r="K231" s="32">
        <v>7.8793558122493685</v>
      </c>
      <c r="L231" s="32">
        <v>7.9833090452261306</v>
      </c>
      <c r="M231" s="53">
        <f t="shared" si="10"/>
        <v>2042</v>
      </c>
      <c r="N231" s="3"/>
      <c r="O231" s="3"/>
    </row>
    <row r="232" spans="8:15">
      <c r="H232" s="28">
        <v>52201</v>
      </c>
      <c r="I232" s="32">
        <v>8.6399863265306127</v>
      </c>
      <c r="J232" s="32">
        <v>8.5333000000000006</v>
      </c>
      <c r="K232" s="32">
        <v>8.2822291048219547</v>
      </c>
      <c r="L232" s="32">
        <v>7.8262236180904514</v>
      </c>
      <c r="M232" s="53">
        <f t="shared" si="10"/>
        <v>2042</v>
      </c>
      <c r="N232" s="3"/>
      <c r="O232" s="3"/>
    </row>
    <row r="233" spans="8:15">
      <c r="H233" s="28">
        <v>52232</v>
      </c>
      <c r="I233" s="32">
        <v>8.8923332653061227</v>
      </c>
      <c r="J233" s="32">
        <v>8.7774999999999999</v>
      </c>
      <c r="K233" s="32">
        <v>8.541911250162368</v>
      </c>
      <c r="L233" s="32">
        <v>8.9143643216080388</v>
      </c>
      <c r="M233" s="53">
        <f t="shared" si="10"/>
        <v>2043</v>
      </c>
      <c r="N233" s="3"/>
      <c r="O233" s="3"/>
    </row>
    <row r="234" spans="8:15">
      <c r="H234" s="28">
        <v>52263</v>
      </c>
      <c r="I234" s="32">
        <v>8.6831495918367345</v>
      </c>
      <c r="J234" s="32">
        <v>8.5729000000000006</v>
      </c>
      <c r="K234" s="32">
        <v>8.2202723881289828</v>
      </c>
      <c r="L234" s="32">
        <v>8.4441130653266327</v>
      </c>
      <c r="M234" s="53">
        <f t="shared" si="10"/>
        <v>2043</v>
      </c>
      <c r="N234" s="3"/>
      <c r="O234" s="3"/>
    </row>
    <row r="235" spans="8:15">
      <c r="H235" s="28">
        <v>52291</v>
      </c>
      <c r="I235" s="32">
        <v>8.0914148979591847</v>
      </c>
      <c r="J235" s="32">
        <v>7.9695</v>
      </c>
      <c r="K235" s="32">
        <v>7.5488512636342939</v>
      </c>
      <c r="L235" s="32">
        <v>8.0974798994974879</v>
      </c>
      <c r="M235" s="53">
        <f t="shared" si="10"/>
        <v>2043</v>
      </c>
      <c r="N235" s="3"/>
      <c r="O235" s="3"/>
    </row>
    <row r="236" spans="8:15">
      <c r="H236" s="28">
        <v>52322</v>
      </c>
      <c r="I236" s="32">
        <v>7.8351904081632657</v>
      </c>
      <c r="J236" s="32">
        <v>7.7126000000000001</v>
      </c>
      <c r="K236" s="32">
        <v>7.0350022547223068</v>
      </c>
      <c r="L236" s="32">
        <v>7.6717512562814063</v>
      </c>
      <c r="M236" s="53">
        <f t="shared" si="10"/>
        <v>2043</v>
      </c>
      <c r="N236" s="3"/>
      <c r="O236" s="3"/>
    </row>
    <row r="237" spans="8:15">
      <c r="H237" s="28">
        <v>52352</v>
      </c>
      <c r="I237" s="32">
        <v>7.8818230612244911</v>
      </c>
      <c r="J237" s="32">
        <v>7.7582000000000004</v>
      </c>
      <c r="K237" s="32">
        <v>6.949334980892262</v>
      </c>
      <c r="L237" s="32">
        <v>7.6523542713567831</v>
      </c>
      <c r="M237" s="53">
        <f t="shared" si="10"/>
        <v>2043</v>
      </c>
      <c r="N237" s="3"/>
      <c r="O237" s="3"/>
    </row>
    <row r="238" spans="8:15">
      <c r="H238" s="28">
        <v>52383</v>
      </c>
      <c r="I238" s="32">
        <v>8.0316189795918369</v>
      </c>
      <c r="J238" s="32">
        <v>7.9066000000000001</v>
      </c>
      <c r="K238" s="32">
        <v>6.9910861793292876</v>
      </c>
      <c r="L238" s="32">
        <v>7.827530150753768</v>
      </c>
      <c r="M238" s="53">
        <f t="shared" si="10"/>
        <v>2043</v>
      </c>
      <c r="N238" s="3"/>
      <c r="O238" s="3"/>
    </row>
    <row r="239" spans="8:15">
      <c r="H239" s="28">
        <v>52413</v>
      </c>
      <c r="I239" s="32">
        <v>8.3187618367346943</v>
      </c>
      <c r="J239" s="32">
        <v>8.1959</v>
      </c>
      <c r="K239" s="32">
        <v>7.5210171313429441</v>
      </c>
      <c r="L239" s="32">
        <v>8.0048165829145717</v>
      </c>
      <c r="M239" s="53">
        <f t="shared" si="10"/>
        <v>2043</v>
      </c>
      <c r="N239" s="3"/>
      <c r="O239" s="3"/>
    </row>
    <row r="240" spans="8:15">
      <c r="H240" s="28">
        <v>52444</v>
      </c>
      <c r="I240" s="32">
        <v>8.3691700000000004</v>
      </c>
      <c r="J240" s="32">
        <v>8.2462</v>
      </c>
      <c r="K240" s="32">
        <v>7.7268866209200819</v>
      </c>
      <c r="L240" s="32">
        <v>8.0544648241206023</v>
      </c>
      <c r="M240" s="53">
        <f t="shared" si="10"/>
        <v>2043</v>
      </c>
      <c r="N240" s="3"/>
      <c r="O240" s="3"/>
    </row>
    <row r="241" spans="8:15">
      <c r="H241" s="28">
        <v>52475</v>
      </c>
      <c r="I241" s="32">
        <v>8.4187618367346939</v>
      </c>
      <c r="J241" s="32">
        <v>8.2942</v>
      </c>
      <c r="K241" s="32">
        <v>7.7960595941330304</v>
      </c>
      <c r="L241" s="32">
        <v>8.1234095477386941</v>
      </c>
      <c r="M241" s="53">
        <f t="shared" si="10"/>
        <v>2043</v>
      </c>
      <c r="N241" s="3"/>
      <c r="O241" s="3"/>
    </row>
    <row r="242" spans="8:15">
      <c r="H242" s="28">
        <v>52505</v>
      </c>
      <c r="I242" s="32">
        <v>8.4691700000000001</v>
      </c>
      <c r="J242" s="32">
        <v>8.3407999999999998</v>
      </c>
      <c r="K242" s="32">
        <v>7.8652325673459798</v>
      </c>
      <c r="L242" s="32">
        <v>8.3137613065326619</v>
      </c>
      <c r="M242" s="53">
        <f t="shared" si="10"/>
        <v>2043</v>
      </c>
      <c r="N242" s="3"/>
      <c r="O242" s="3"/>
    </row>
    <row r="243" spans="8:15">
      <c r="H243" s="28">
        <v>52536</v>
      </c>
      <c r="I243" s="32">
        <v>8.7335577551020407</v>
      </c>
      <c r="J243" s="32">
        <v>8.6052999999999997</v>
      </c>
      <c r="K243" s="32">
        <v>8.2247052314198292</v>
      </c>
      <c r="L243" s="32">
        <v>8.3631080402010056</v>
      </c>
      <c r="M243" s="53">
        <f t="shared" si="10"/>
        <v>2043</v>
      </c>
      <c r="N243" s="3"/>
      <c r="O243" s="3"/>
    </row>
    <row r="244" spans="8:15">
      <c r="H244" s="28">
        <v>52566</v>
      </c>
      <c r="I244" s="32">
        <v>9.0522312244897964</v>
      </c>
      <c r="J244" s="32">
        <v>8.9373000000000005</v>
      </c>
      <c r="K244" s="32">
        <v>8.6698451693237235</v>
      </c>
      <c r="L244" s="32">
        <v>8.2322537688442203</v>
      </c>
      <c r="M244" s="53">
        <f t="shared" si="10"/>
        <v>2043</v>
      </c>
      <c r="N244" s="3"/>
      <c r="O244" s="3"/>
    </row>
    <row r="245" spans="8:15">
      <c r="H245" s="28">
        <v>52597</v>
      </c>
      <c r="I245" s="32">
        <v>9.2442720408163286</v>
      </c>
      <c r="J245" s="32">
        <v>9.1225000000000005</v>
      </c>
      <c r="K245" s="32">
        <v>8.8255101313975715</v>
      </c>
      <c r="L245" s="32">
        <v>9.2609974874371854</v>
      </c>
      <c r="M245" s="53">
        <f t="shared" si="10"/>
        <v>2044</v>
      </c>
      <c r="N245" s="3"/>
      <c r="O245" s="3"/>
    </row>
    <row r="246" spans="8:15">
      <c r="H246" s="28">
        <v>52628</v>
      </c>
      <c r="I246" s="32">
        <v>8.8901904081632654</v>
      </c>
      <c r="J246" s="32">
        <v>8.7757000000000005</v>
      </c>
      <c r="K246" s="32">
        <v>8.3286193253075371</v>
      </c>
      <c r="L246" s="32">
        <v>8.6480326633165827</v>
      </c>
      <c r="M246" s="53">
        <f t="shared" si="10"/>
        <v>2044</v>
      </c>
      <c r="N246" s="3"/>
      <c r="O246" s="3"/>
    </row>
    <row r="247" spans="8:15">
      <c r="H247" s="28">
        <v>52657</v>
      </c>
      <c r="I247" s="32">
        <v>8.4742720408163272</v>
      </c>
      <c r="J247" s="32">
        <v>8.3446999999999996</v>
      </c>
      <c r="K247" s="32">
        <v>7.8894585713773395</v>
      </c>
      <c r="L247" s="32">
        <v>8.4745653266331651</v>
      </c>
      <c r="M247" s="53">
        <f t="shared" si="10"/>
        <v>2044</v>
      </c>
      <c r="N247" s="3"/>
      <c r="O247" s="3"/>
    </row>
    <row r="248" spans="8:15">
      <c r="H248" s="28">
        <v>52688</v>
      </c>
      <c r="I248" s="32">
        <v>8.2642720408163282</v>
      </c>
      <c r="J248" s="32">
        <v>8.1331000000000007</v>
      </c>
      <c r="K248" s="32">
        <v>7.4729259361062219</v>
      </c>
      <c r="L248" s="32">
        <v>8.0943643216080403</v>
      </c>
      <c r="M248" s="53">
        <f t="shared" si="10"/>
        <v>2044</v>
      </c>
      <c r="N248" s="3"/>
      <c r="O248" s="3"/>
    </row>
    <row r="249" spans="8:15">
      <c r="H249" s="28">
        <v>52718</v>
      </c>
      <c r="I249" s="32">
        <v>8.313353673469388</v>
      </c>
      <c r="J249" s="32">
        <v>8.1812000000000005</v>
      </c>
      <c r="K249" s="32">
        <v>7.2833961130778961</v>
      </c>
      <c r="L249" s="32">
        <v>8.0773793969849255</v>
      </c>
      <c r="M249" s="53">
        <f t="shared" si="10"/>
        <v>2044</v>
      </c>
      <c r="N249" s="3"/>
      <c r="O249" s="3"/>
    </row>
    <row r="250" spans="8:15">
      <c r="H250" s="28">
        <v>52749</v>
      </c>
      <c r="I250" s="32">
        <v>8.4651904081632665</v>
      </c>
      <c r="J250" s="32">
        <v>8.3315000000000001</v>
      </c>
      <c r="K250" s="32">
        <v>7.3238586942792114</v>
      </c>
      <c r="L250" s="32">
        <v>8.2545653266331662</v>
      </c>
      <c r="M250" s="53">
        <f t="shared" si="10"/>
        <v>2044</v>
      </c>
      <c r="N250" s="3"/>
      <c r="O250" s="3"/>
    </row>
    <row r="251" spans="8:15">
      <c r="H251" s="28">
        <v>52779</v>
      </c>
      <c r="I251" s="32">
        <v>8.7526393877551012</v>
      </c>
      <c r="J251" s="32">
        <v>8.6211000000000002</v>
      </c>
      <c r="K251" s="32">
        <v>7.8647686651411233</v>
      </c>
      <c r="L251" s="32">
        <v>8.4321532663316585</v>
      </c>
      <c r="M251" s="53">
        <f t="shared" si="10"/>
        <v>2044</v>
      </c>
      <c r="N251" s="3"/>
      <c r="O251" s="3"/>
    </row>
    <row r="252" spans="8:15">
      <c r="H252" s="28">
        <v>52810</v>
      </c>
      <c r="I252" s="32">
        <v>8.8055985714285718</v>
      </c>
      <c r="J252" s="32">
        <v>8.6739999999999995</v>
      </c>
      <c r="K252" s="32">
        <v>8.0595560464911493</v>
      </c>
      <c r="L252" s="32">
        <v>8.4843140703517577</v>
      </c>
      <c r="M252" s="53">
        <f t="shared" si="10"/>
        <v>2044</v>
      </c>
      <c r="N252" s="3"/>
      <c r="O252" s="3"/>
    </row>
    <row r="253" spans="8:15">
      <c r="H253" s="28">
        <v>52841</v>
      </c>
      <c r="I253" s="32">
        <v>8.7997822448979601</v>
      </c>
      <c r="J253" s="32">
        <v>8.6677</v>
      </c>
      <c r="K253" s="32">
        <v>8.1079049651750132</v>
      </c>
      <c r="L253" s="32">
        <v>8.4986859296482411</v>
      </c>
      <c r="M253" s="53">
        <f t="shared" si="10"/>
        <v>2044</v>
      </c>
      <c r="N253" s="3"/>
      <c r="O253" s="3"/>
    </row>
    <row r="254" spans="8:15">
      <c r="H254" s="28">
        <v>52871</v>
      </c>
      <c r="I254" s="32">
        <v>8.8519251020408163</v>
      </c>
      <c r="J254" s="32">
        <v>8.7158999999999995</v>
      </c>
      <c r="K254" s="32">
        <v>8.2150148298072843</v>
      </c>
      <c r="L254" s="32">
        <v>8.6907462311557779</v>
      </c>
      <c r="M254" s="53">
        <f t="shared" si="10"/>
        <v>2044</v>
      </c>
      <c r="N254" s="3"/>
      <c r="O254" s="3"/>
    </row>
    <row r="255" spans="8:15">
      <c r="H255" s="28">
        <v>52902</v>
      </c>
      <c r="I255" s="32">
        <v>9.1136597959183678</v>
      </c>
      <c r="J255" s="32">
        <v>8.9779</v>
      </c>
      <c r="K255" s="32">
        <v>8.5608796958720283</v>
      </c>
      <c r="L255" s="32">
        <v>8.7374798994974867</v>
      </c>
      <c r="M255" s="53">
        <f t="shared" si="10"/>
        <v>2044</v>
      </c>
      <c r="N255" s="3"/>
      <c r="O255" s="3"/>
    </row>
    <row r="256" spans="8:15">
      <c r="H256" s="28">
        <v>52932</v>
      </c>
      <c r="I256" s="32">
        <v>9.439578163265308</v>
      </c>
      <c r="J256" s="32">
        <v>9.3169000000000004</v>
      </c>
      <c r="K256" s="32">
        <v>8.9752989988765819</v>
      </c>
      <c r="L256" s="32">
        <v>8.6137613065326626</v>
      </c>
      <c r="M256" s="53">
        <f t="shared" si="10"/>
        <v>2044</v>
      </c>
      <c r="N256" s="3"/>
      <c r="O256" s="3"/>
    </row>
    <row r="257" spans="8:15">
      <c r="H257" s="28">
        <v>52963</v>
      </c>
      <c r="I257" s="32">
        <v>9.7058026530612249</v>
      </c>
      <c r="J257" s="32">
        <v>9.5747</v>
      </c>
      <c r="K257" s="32">
        <v>9.2682790135877582</v>
      </c>
      <c r="L257" s="32">
        <v>9.7155703517587924</v>
      </c>
      <c r="M257" s="53">
        <f t="shared" si="10"/>
        <v>2045</v>
      </c>
      <c r="N257" s="3"/>
      <c r="O257" s="3"/>
    </row>
    <row r="258" spans="8:15">
      <c r="H258" s="28">
        <v>52994</v>
      </c>
      <c r="I258" s="32">
        <v>9.4591700000000003</v>
      </c>
      <c r="J258" s="32">
        <v>9.3332999999999995</v>
      </c>
      <c r="K258" s="32">
        <v>8.8739621394602963</v>
      </c>
      <c r="L258" s="32">
        <v>9.208434673366833</v>
      </c>
      <c r="M258" s="53">
        <f t="shared" si="10"/>
        <v>2045</v>
      </c>
      <c r="N258" s="3"/>
      <c r="O258" s="3"/>
    </row>
    <row r="259" spans="8:15">
      <c r="H259" s="28">
        <v>53022</v>
      </c>
      <c r="I259" s="32">
        <v>8.8015169387755101</v>
      </c>
      <c r="J259" s="32">
        <v>8.6654</v>
      </c>
      <c r="K259" s="32">
        <v>8.1781088321765303</v>
      </c>
      <c r="L259" s="32">
        <v>8.7968768844221099</v>
      </c>
      <c r="M259" s="53">
        <f t="shared" si="10"/>
        <v>2045</v>
      </c>
      <c r="N259" s="3"/>
      <c r="O259" s="3"/>
    </row>
    <row r="260" spans="8:15">
      <c r="H260" s="28">
        <v>53053</v>
      </c>
      <c r="I260" s="32">
        <v>8.6295781632653057</v>
      </c>
      <c r="J260" s="32">
        <v>8.4911999999999992</v>
      </c>
      <c r="K260" s="32">
        <v>7.753896038180577</v>
      </c>
      <c r="L260" s="32">
        <v>8.4541633165829122</v>
      </c>
      <c r="M260" s="53">
        <f t="shared" si="10"/>
        <v>2045</v>
      </c>
      <c r="N260" s="3"/>
      <c r="O260" s="3"/>
    </row>
    <row r="261" spans="8:15">
      <c r="H261" s="28">
        <v>53083</v>
      </c>
      <c r="I261" s="32">
        <v>8.6808026530612246</v>
      </c>
      <c r="J261" s="32">
        <v>8.5412999999999997</v>
      </c>
      <c r="K261" s="32">
        <v>7.6169417983692469</v>
      </c>
      <c r="L261" s="32">
        <v>8.4392889447236179</v>
      </c>
      <c r="M261" s="53">
        <f t="shared" si="10"/>
        <v>2045</v>
      </c>
      <c r="N261" s="3"/>
      <c r="O261" s="3"/>
    </row>
    <row r="262" spans="8:15">
      <c r="H262" s="28">
        <v>53114</v>
      </c>
      <c r="I262" s="32">
        <v>8.8162108163265316</v>
      </c>
      <c r="J262" s="32">
        <v>8.6754999999999995</v>
      </c>
      <c r="K262" s="32">
        <v>7.6626619378922616</v>
      </c>
      <c r="L262" s="32">
        <v>8.6002939698492451</v>
      </c>
      <c r="M262" s="53">
        <f t="shared" si="10"/>
        <v>2045</v>
      </c>
      <c r="N262" s="3"/>
      <c r="O262" s="3"/>
    </row>
    <row r="263" spans="8:15">
      <c r="H263" s="28">
        <v>53144</v>
      </c>
      <c r="I263" s="32">
        <v>9.1387618367346946</v>
      </c>
      <c r="J263" s="32">
        <v>8.9995999999999992</v>
      </c>
      <c r="K263" s="32">
        <v>8.1664081876762786</v>
      </c>
      <c r="L263" s="32">
        <v>8.8124547738693462</v>
      </c>
      <c r="M263" s="53">
        <f t="shared" si="10"/>
        <v>2045</v>
      </c>
      <c r="N263" s="3"/>
      <c r="O263" s="3"/>
    </row>
    <row r="264" spans="8:15">
      <c r="H264" s="28">
        <v>53175</v>
      </c>
      <c r="I264" s="32">
        <v>9.1936597959183661</v>
      </c>
      <c r="J264" s="32">
        <v>9.0541999999999998</v>
      </c>
      <c r="K264" s="32">
        <v>8.368205646788569</v>
      </c>
      <c r="L264" s="32">
        <v>8.8665251256281401</v>
      </c>
      <c r="M264" s="53">
        <f t="shared" si="10"/>
        <v>2045</v>
      </c>
      <c r="N264" s="3"/>
      <c r="O264" s="3"/>
    </row>
    <row r="265" spans="8:15">
      <c r="H265" s="28">
        <v>53206</v>
      </c>
      <c r="I265" s="32">
        <v>9.1896802040816326</v>
      </c>
      <c r="J265" s="32">
        <v>9.0497999999999994</v>
      </c>
      <c r="K265" s="32">
        <v>8.4184101742918571</v>
      </c>
      <c r="L265" s="32">
        <v>8.8827060301507537</v>
      </c>
      <c r="M265" s="53">
        <f t="shared" si="10"/>
        <v>2045</v>
      </c>
      <c r="N265" s="3"/>
      <c r="O265" s="3"/>
    </row>
    <row r="266" spans="8:15">
      <c r="H266" s="28">
        <v>53236</v>
      </c>
      <c r="I266" s="32">
        <v>9.2441700000000004</v>
      </c>
      <c r="J266" s="32">
        <v>9.1001999999999992</v>
      </c>
      <c r="K266" s="32">
        <v>8.5252107707875577</v>
      </c>
      <c r="L266" s="32">
        <v>9.0770778894472368</v>
      </c>
      <c r="M266" s="53">
        <f t="shared" si="10"/>
        <v>2045</v>
      </c>
      <c r="N266" s="3"/>
      <c r="O266" s="3"/>
    </row>
    <row r="267" spans="8:15">
      <c r="H267" s="28">
        <v>53267</v>
      </c>
      <c r="I267" s="32">
        <v>9.4912108163265305</v>
      </c>
      <c r="J267" s="32">
        <v>9.3478999999999992</v>
      </c>
      <c r="K267" s="32">
        <v>8.9131361034258987</v>
      </c>
      <c r="L267" s="32">
        <v>9.1093391959798993</v>
      </c>
      <c r="M267" s="53">
        <f t="shared" si="10"/>
        <v>2045</v>
      </c>
      <c r="N267" s="3"/>
      <c r="O267" s="3"/>
    </row>
    <row r="268" spans="8:15">
      <c r="H268" s="28">
        <v>53297</v>
      </c>
      <c r="I268" s="32">
        <v>9.801210816326531</v>
      </c>
      <c r="J268" s="32">
        <v>9.6713000000000005</v>
      </c>
      <c r="K268" s="32">
        <v>9.3203391499104722</v>
      </c>
      <c r="L268" s="32">
        <v>8.969942211055276</v>
      </c>
      <c r="M268" s="53">
        <f t="shared" si="10"/>
        <v>2045</v>
      </c>
      <c r="N268" s="3"/>
      <c r="O268" s="3"/>
    </row>
    <row r="269" spans="8:15">
      <c r="H269" s="28">
        <v>53328</v>
      </c>
      <c r="I269" s="32">
        <v>10.077639387755102</v>
      </c>
      <c r="J269" s="32">
        <v>9.9390999999999998</v>
      </c>
      <c r="K269" s="32">
        <v>9.6244528175381916</v>
      </c>
      <c r="L269" s="32">
        <v>10.081801507537687</v>
      </c>
      <c r="M269" s="53">
        <f t="shared" si="10"/>
        <v>2046</v>
      </c>
      <c r="N269" s="3"/>
      <c r="O269" s="3"/>
    </row>
    <row r="270" spans="8:15">
      <c r="H270" s="28">
        <v>53359</v>
      </c>
      <c r="I270" s="32">
        <v>9.8412108163265302</v>
      </c>
      <c r="J270" s="32">
        <v>9.7077000000000009</v>
      </c>
      <c r="K270" s="32">
        <v>9.205909939379362</v>
      </c>
      <c r="L270" s="32">
        <v>9.5847160804020088</v>
      </c>
      <c r="M270" s="53">
        <f t="shared" si="10"/>
        <v>2046</v>
      </c>
      <c r="N270" s="3"/>
      <c r="O270" s="3"/>
    </row>
    <row r="271" spans="8:15">
      <c r="H271" s="28">
        <v>53387</v>
      </c>
      <c r="I271" s="32">
        <v>9.1433536734693881</v>
      </c>
      <c r="J271" s="32">
        <v>9.0002999999999993</v>
      </c>
      <c r="K271" s="32">
        <v>8.477583477755692</v>
      </c>
      <c r="L271" s="32">
        <v>9.1335603015075364</v>
      </c>
      <c r="M271" s="53">
        <f t="shared" si="10"/>
        <v>2046</v>
      </c>
      <c r="N271" s="3"/>
      <c r="O271" s="3"/>
    </row>
    <row r="272" spans="8:15">
      <c r="H272" s="28">
        <v>53418</v>
      </c>
      <c r="I272" s="32">
        <v>8.9118230612244904</v>
      </c>
      <c r="J272" s="32">
        <v>8.7676999999999996</v>
      </c>
      <c r="K272" s="32">
        <v>7.9585284552114324</v>
      </c>
      <c r="L272" s="32">
        <v>8.7321532663316574</v>
      </c>
      <c r="M272" s="53">
        <f t="shared" si="10"/>
        <v>2046</v>
      </c>
      <c r="N272" s="3"/>
      <c r="O272" s="3"/>
    </row>
    <row r="273" spans="8:15">
      <c r="H273" s="28">
        <v>53448</v>
      </c>
      <c r="I273" s="32">
        <v>8.9646802040816329</v>
      </c>
      <c r="J273" s="32">
        <v>8.8194999999999997</v>
      </c>
      <c r="K273" s="32">
        <v>7.8158527548735464</v>
      </c>
      <c r="L273" s="32">
        <v>8.7188869346733657</v>
      </c>
      <c r="M273" s="53">
        <f t="shared" si="10"/>
        <v>2046</v>
      </c>
      <c r="N273" s="3"/>
      <c r="O273" s="3"/>
    </row>
    <row r="274" spans="8:15">
      <c r="H274" s="28">
        <v>53479</v>
      </c>
      <c r="I274" s="32">
        <v>9.1158026530612251</v>
      </c>
      <c r="J274" s="32">
        <v>8.9690999999999992</v>
      </c>
      <c r="K274" s="32">
        <v>7.8627584222534148</v>
      </c>
      <c r="L274" s="32">
        <v>8.8953693467336663</v>
      </c>
      <c r="M274" s="53">
        <f t="shared" si="10"/>
        <v>2046</v>
      </c>
      <c r="N274" s="3"/>
      <c r="O274" s="3"/>
    </row>
    <row r="275" spans="8:15">
      <c r="H275" s="28">
        <v>53509</v>
      </c>
      <c r="I275" s="32">
        <v>9.398047551020408</v>
      </c>
      <c r="J275" s="32">
        <v>9.2536000000000005</v>
      </c>
      <c r="K275" s="32">
        <v>8.3752672692402648</v>
      </c>
      <c r="L275" s="32">
        <v>9.0678316582914569</v>
      </c>
      <c r="M275" s="53">
        <f t="shared" si="10"/>
        <v>2046</v>
      </c>
      <c r="N275" s="3"/>
      <c r="O275" s="3"/>
    </row>
    <row r="276" spans="8:15">
      <c r="H276" s="28">
        <v>53540</v>
      </c>
      <c r="I276" s="32">
        <v>9.4549863265306122</v>
      </c>
      <c r="J276" s="32">
        <v>9.3102999999999998</v>
      </c>
      <c r="K276" s="32">
        <v>8.6155170666661611</v>
      </c>
      <c r="L276" s="32">
        <v>9.1239120603015067</v>
      </c>
      <c r="M276" s="53">
        <f t="shared" si="10"/>
        <v>2046</v>
      </c>
      <c r="N276" s="3"/>
      <c r="O276" s="3"/>
    </row>
    <row r="277" spans="8:15">
      <c r="H277" s="28">
        <v>53571</v>
      </c>
      <c r="I277" s="32">
        <v>9.4919251020408169</v>
      </c>
      <c r="J277" s="32">
        <v>9.3459000000000003</v>
      </c>
      <c r="K277" s="32">
        <v>8.6747934595088516</v>
      </c>
      <c r="L277" s="32">
        <v>9.1803944723618081</v>
      </c>
      <c r="M277" s="53">
        <f t="shared" si="10"/>
        <v>2046</v>
      </c>
      <c r="N277" s="3"/>
      <c r="O277" s="3"/>
    </row>
    <row r="278" spans="8:15">
      <c r="H278" s="28">
        <v>53601</v>
      </c>
      <c r="I278" s="32">
        <v>9.5481495918367347</v>
      </c>
      <c r="J278" s="32">
        <v>9.3981999999999992</v>
      </c>
      <c r="K278" s="32">
        <v>8.7604607333388991</v>
      </c>
      <c r="L278" s="32">
        <v>9.3764748743718584</v>
      </c>
      <c r="M278" s="53">
        <f t="shared" si="10"/>
        <v>2046</v>
      </c>
      <c r="N278" s="3"/>
      <c r="O278" s="3"/>
    </row>
    <row r="279" spans="8:15">
      <c r="H279" s="28">
        <v>53632</v>
      </c>
      <c r="I279" s="32">
        <v>9.7733536734693889</v>
      </c>
      <c r="J279" s="32">
        <v>9.6242999999999999</v>
      </c>
      <c r="K279" s="32">
        <v>9.1645710984577669</v>
      </c>
      <c r="L279" s="32">
        <v>9.3872286432160799</v>
      </c>
      <c r="M279" s="53">
        <f t="shared" si="10"/>
        <v>2046</v>
      </c>
      <c r="N279" s="3"/>
      <c r="O279" s="3"/>
    </row>
    <row r="280" spans="8:15">
      <c r="H280" s="28">
        <v>53662</v>
      </c>
      <c r="I280" s="32">
        <v>10.183965918367347</v>
      </c>
      <c r="J280" s="32">
        <v>10.0464</v>
      </c>
      <c r="K280" s="32">
        <v>9.6855848192003045</v>
      </c>
      <c r="L280" s="32">
        <v>9.3469271356783921</v>
      </c>
      <c r="M280" s="53">
        <f t="shared" si="10"/>
        <v>2046</v>
      </c>
      <c r="N280" s="3"/>
      <c r="O280" s="3"/>
    </row>
    <row r="281" spans="8:15">
      <c r="H281" s="28">
        <v>53693</v>
      </c>
      <c r="I281" s="32">
        <v>10.494986326530613</v>
      </c>
      <c r="J281" s="32">
        <v>10.348100000000001</v>
      </c>
      <c r="K281" s="32">
        <v>9.9790802808057659</v>
      </c>
      <c r="L281" s="32">
        <v>10.492856783919597</v>
      </c>
      <c r="M281" s="53">
        <f t="shared" ref="M281:M304" si="11">YEAR(H281)</f>
        <v>2047</v>
      </c>
      <c r="N281" s="3"/>
      <c r="O281" s="3"/>
    </row>
    <row r="282" spans="8:15">
      <c r="H282" s="28">
        <v>53724</v>
      </c>
      <c r="I282" s="32">
        <v>10.14508836734694</v>
      </c>
      <c r="J282" s="32">
        <v>10.0055</v>
      </c>
      <c r="K282" s="32">
        <v>9.4911582506762766</v>
      </c>
      <c r="L282" s="32">
        <v>9.8840125628140694</v>
      </c>
      <c r="M282" s="53">
        <f t="shared" si="11"/>
        <v>2047</v>
      </c>
      <c r="N282" s="3"/>
      <c r="O282" s="3"/>
    </row>
    <row r="283" spans="8:15">
      <c r="H283" s="28">
        <v>53752</v>
      </c>
      <c r="I283" s="32">
        <v>9.4726393877551018</v>
      </c>
      <c r="J283" s="32">
        <v>9.3231000000000002</v>
      </c>
      <c r="K283" s="32">
        <v>8.7722129225285776</v>
      </c>
      <c r="L283" s="32">
        <v>9.4578819095477389</v>
      </c>
      <c r="M283" s="53">
        <f t="shared" si="11"/>
        <v>2047</v>
      </c>
      <c r="N283" s="3"/>
      <c r="O283" s="3"/>
    </row>
    <row r="284" spans="8:15">
      <c r="H284" s="28">
        <v>53783</v>
      </c>
      <c r="I284" s="32">
        <v>9.2481495918367358</v>
      </c>
      <c r="J284" s="32">
        <v>9.0973000000000006</v>
      </c>
      <c r="K284" s="32">
        <v>8.2329523817283761</v>
      </c>
      <c r="L284" s="32">
        <v>9.0634095477386936</v>
      </c>
      <c r="M284" s="53">
        <f t="shared" si="11"/>
        <v>2047</v>
      </c>
      <c r="N284" s="3"/>
      <c r="O284" s="3"/>
    </row>
    <row r="285" spans="8:15">
      <c r="H285" s="28">
        <v>53813</v>
      </c>
      <c r="I285" s="32">
        <v>9.3029455102040828</v>
      </c>
      <c r="J285" s="32">
        <v>9.1509999999999998</v>
      </c>
      <c r="K285" s="32">
        <v>8.0752771767668179</v>
      </c>
      <c r="L285" s="32">
        <v>9.0520527638190948</v>
      </c>
      <c r="M285" s="53">
        <f t="shared" si="11"/>
        <v>2047</v>
      </c>
      <c r="N285" s="3"/>
      <c r="O285" s="3"/>
    </row>
    <row r="286" spans="8:15">
      <c r="H286" s="28">
        <v>53844</v>
      </c>
      <c r="I286" s="32">
        <v>9.468863877551021</v>
      </c>
      <c r="J286" s="32">
        <v>9.3150999999999993</v>
      </c>
      <c r="K286" s="32">
        <v>8.1794489941016693</v>
      </c>
      <c r="L286" s="32">
        <v>9.2431080402010029</v>
      </c>
      <c r="M286" s="53">
        <f t="shared" si="11"/>
        <v>2047</v>
      </c>
      <c r="N286" s="3"/>
      <c r="O286" s="3"/>
    </row>
    <row r="287" spans="8:15">
      <c r="H287" s="28">
        <v>53874</v>
      </c>
      <c r="I287" s="32">
        <v>9.7537618367346948</v>
      </c>
      <c r="J287" s="32">
        <v>9.6021999999999998</v>
      </c>
      <c r="K287" s="32">
        <v>8.6966999525159352</v>
      </c>
      <c r="L287" s="32">
        <v>9.4181834170854266</v>
      </c>
      <c r="M287" s="53">
        <f t="shared" si="11"/>
        <v>2047</v>
      </c>
      <c r="N287" s="3"/>
      <c r="O287" s="3"/>
    </row>
    <row r="288" spans="8:15">
      <c r="H288" s="28">
        <v>53905</v>
      </c>
      <c r="I288" s="32">
        <v>9.8128434693877562</v>
      </c>
      <c r="J288" s="32">
        <v>9.6609999999999996</v>
      </c>
      <c r="K288" s="32">
        <v>8.9525162461492176</v>
      </c>
      <c r="L288" s="32">
        <v>9.4763743718592952</v>
      </c>
      <c r="M288" s="53">
        <f t="shared" si="11"/>
        <v>2047</v>
      </c>
      <c r="N288" s="3"/>
      <c r="O288" s="3"/>
    </row>
    <row r="289" spans="8:15">
      <c r="H289" s="28">
        <v>53936</v>
      </c>
      <c r="I289" s="32">
        <v>9.8688638775510213</v>
      </c>
      <c r="J289" s="32">
        <v>9.7152999999999992</v>
      </c>
      <c r="K289" s="32">
        <v>9.0062258125336356</v>
      </c>
      <c r="L289" s="32">
        <v>9.5516507537688433</v>
      </c>
      <c r="M289" s="53">
        <f t="shared" si="11"/>
        <v>2047</v>
      </c>
      <c r="N289" s="3"/>
      <c r="O289" s="3"/>
    </row>
    <row r="290" spans="8:15">
      <c r="H290" s="28">
        <v>53966</v>
      </c>
      <c r="I290" s="32">
        <v>9.9272312244897964</v>
      </c>
      <c r="J290" s="32">
        <v>9.7697000000000003</v>
      </c>
      <c r="K290" s="32">
        <v>9.0819965059934233</v>
      </c>
      <c r="L290" s="32">
        <v>9.7498417085427125</v>
      </c>
      <c r="M290" s="53">
        <f t="shared" si="11"/>
        <v>2047</v>
      </c>
      <c r="N290" s="3"/>
      <c r="O290" s="3"/>
    </row>
    <row r="291" spans="8:15">
      <c r="H291" s="28">
        <v>53997</v>
      </c>
      <c r="I291" s="32">
        <v>10.183455714285715</v>
      </c>
      <c r="J291" s="32">
        <v>10.026300000000001</v>
      </c>
      <c r="K291" s="32">
        <v>9.5517748054441078</v>
      </c>
      <c r="L291" s="32">
        <v>9.7911482412060291</v>
      </c>
      <c r="M291" s="53">
        <f t="shared" si="11"/>
        <v>2047</v>
      </c>
      <c r="N291" s="3"/>
      <c r="O291" s="3"/>
    </row>
    <row r="292" spans="8:15">
      <c r="H292" s="28">
        <v>54027</v>
      </c>
      <c r="I292" s="32">
        <v>10.641823061224489</v>
      </c>
      <c r="J292" s="32">
        <v>10.495100000000001</v>
      </c>
      <c r="K292" s="32">
        <v>10.106911110588266</v>
      </c>
      <c r="L292" s="32">
        <v>9.7978819095477387</v>
      </c>
      <c r="M292" s="53">
        <f t="shared" si="11"/>
        <v>2047</v>
      </c>
      <c r="N292" s="3"/>
      <c r="O292" s="3"/>
    </row>
    <row r="293" spans="8:15">
      <c r="H293" s="28">
        <v>54058</v>
      </c>
      <c r="I293" s="32">
        <v>10.647945510204082</v>
      </c>
      <c r="J293" s="32">
        <v>10.497999999999999</v>
      </c>
      <c r="K293" s="32">
        <v>10.119591104187659</v>
      </c>
      <c r="L293" s="32">
        <v>10.643510050251257</v>
      </c>
      <c r="M293" s="53">
        <f t="shared" si="11"/>
        <v>2048</v>
      </c>
      <c r="N293" s="3"/>
      <c r="O293" s="3"/>
    </row>
    <row r="294" spans="8:15">
      <c r="H294" s="28">
        <v>54089</v>
      </c>
      <c r="I294" s="32">
        <v>10.317741428571429</v>
      </c>
      <c r="J294" s="32">
        <v>10.1747</v>
      </c>
      <c r="K294" s="32">
        <v>9.6214632255513415</v>
      </c>
      <c r="L294" s="32">
        <v>10.054062814070351</v>
      </c>
      <c r="M294" s="53">
        <f t="shared" si="11"/>
        <v>2048</v>
      </c>
      <c r="N294" s="3"/>
      <c r="O294" s="3"/>
    </row>
    <row r="295" spans="8:15">
      <c r="H295" s="28">
        <v>54118</v>
      </c>
      <c r="I295" s="32">
        <v>9.8487618367346954</v>
      </c>
      <c r="J295" s="32">
        <v>9.6917000000000009</v>
      </c>
      <c r="K295" s="32">
        <v>9.1048823480996468</v>
      </c>
      <c r="L295" s="32">
        <v>9.8283341708542693</v>
      </c>
      <c r="M295" s="53">
        <f t="shared" si="11"/>
        <v>2048</v>
      </c>
      <c r="N295" s="3"/>
      <c r="O295" s="3"/>
    </row>
    <row r="296" spans="8:15">
      <c r="H296" s="28">
        <v>54149</v>
      </c>
      <c r="I296" s="32">
        <v>9.7075373469387749</v>
      </c>
      <c r="J296" s="32">
        <v>9.5474999999999994</v>
      </c>
      <c r="K296" s="32">
        <v>8.5913941520136579</v>
      </c>
      <c r="L296" s="32">
        <v>9.5158718592964817</v>
      </c>
      <c r="M296" s="53">
        <f t="shared" si="11"/>
        <v>2048</v>
      </c>
      <c r="N296" s="3"/>
      <c r="O296" s="3"/>
    </row>
    <row r="297" spans="8:15">
      <c r="H297" s="28">
        <v>54179</v>
      </c>
      <c r="I297" s="32">
        <v>9.7650883673469391</v>
      </c>
      <c r="J297" s="32">
        <v>9.6038999999999994</v>
      </c>
      <c r="K297" s="32">
        <v>8.502376473370763</v>
      </c>
      <c r="L297" s="32">
        <v>9.5072286432160791</v>
      </c>
      <c r="M297" s="53">
        <f t="shared" si="11"/>
        <v>2048</v>
      </c>
      <c r="N297" s="3"/>
      <c r="O297" s="3"/>
    </row>
    <row r="298" spans="8:15">
      <c r="H298" s="28">
        <v>54210</v>
      </c>
      <c r="I298" s="32">
        <v>9.892435306122449</v>
      </c>
      <c r="J298" s="32">
        <v>9.7302</v>
      </c>
      <c r="K298" s="32">
        <v>8.5534057159049084</v>
      </c>
      <c r="L298" s="32">
        <v>9.6602939698492456</v>
      </c>
      <c r="M298" s="53">
        <f t="shared" si="11"/>
        <v>2048</v>
      </c>
      <c r="N298" s="3"/>
      <c r="O298" s="3"/>
    </row>
    <row r="299" spans="8:15">
      <c r="H299" s="28">
        <v>54240</v>
      </c>
      <c r="I299" s="32">
        <v>10.213557755102041</v>
      </c>
      <c r="J299" s="32">
        <v>10.0528</v>
      </c>
      <c r="K299" s="32">
        <v>9.0977691809585224</v>
      </c>
      <c r="L299" s="32">
        <v>9.8710477386934663</v>
      </c>
      <c r="M299" s="53">
        <f t="shared" si="11"/>
        <v>2048</v>
      </c>
      <c r="N299" s="3"/>
      <c r="O299" s="3"/>
    </row>
    <row r="300" spans="8:15">
      <c r="H300" s="28">
        <v>54271</v>
      </c>
      <c r="I300" s="32">
        <v>10.275292448979592</v>
      </c>
      <c r="J300" s="32">
        <v>10.1143</v>
      </c>
      <c r="K300" s="32">
        <v>9.3434311707744051</v>
      </c>
      <c r="L300" s="32">
        <v>9.9318517587939681</v>
      </c>
      <c r="M300" s="53">
        <f t="shared" si="11"/>
        <v>2048</v>
      </c>
      <c r="N300" s="3"/>
      <c r="O300" s="3"/>
    </row>
    <row r="301" spans="8:15">
      <c r="H301" s="28">
        <v>54302</v>
      </c>
      <c r="I301" s="32">
        <v>10.298251632653063</v>
      </c>
      <c r="J301" s="32">
        <v>10.136200000000001</v>
      </c>
      <c r="K301" s="32">
        <v>9.399511792872536</v>
      </c>
      <c r="L301" s="32">
        <v>9.9745653266331651</v>
      </c>
      <c r="M301" s="53">
        <f t="shared" si="11"/>
        <v>2048</v>
      </c>
      <c r="N301" s="3"/>
      <c r="O301" s="3"/>
    </row>
    <row r="302" spans="8:15">
      <c r="H302" s="28">
        <v>54332</v>
      </c>
      <c r="I302" s="32">
        <v>10.359170000000001</v>
      </c>
      <c r="J302" s="32">
        <v>10.193</v>
      </c>
      <c r="K302" s="32">
        <v>9.516724416632778</v>
      </c>
      <c r="L302" s="32">
        <v>10.175268844221105</v>
      </c>
      <c r="M302" s="53">
        <f t="shared" si="11"/>
        <v>2048</v>
      </c>
      <c r="N302" s="3"/>
      <c r="O302" s="3"/>
    </row>
    <row r="303" spans="8:15">
      <c r="H303" s="28">
        <v>54363</v>
      </c>
      <c r="I303" s="32">
        <v>10.641721020408163</v>
      </c>
      <c r="J303" s="32">
        <v>10.4754</v>
      </c>
      <c r="K303" s="32">
        <v>9.975059795030349</v>
      </c>
      <c r="L303" s="32">
        <v>10.242505025125627</v>
      </c>
      <c r="M303" s="53">
        <f t="shared" si="11"/>
        <v>2048</v>
      </c>
      <c r="N303" s="3"/>
      <c r="O303" s="3"/>
    </row>
    <row r="304" spans="8:15">
      <c r="H304" s="28">
        <v>54393</v>
      </c>
      <c r="I304" s="32">
        <v>11.044170000000001</v>
      </c>
      <c r="J304" s="32">
        <v>10.8895</v>
      </c>
      <c r="K304" s="32">
        <v>10.428653062000507</v>
      </c>
      <c r="L304" s="32">
        <v>10.194163316582914</v>
      </c>
      <c r="M304" s="53">
        <f t="shared" si="11"/>
        <v>2048</v>
      </c>
      <c r="N304" s="3"/>
      <c r="O304" s="3"/>
    </row>
    <row r="305" spans="8:15">
      <c r="H305" s="28">
        <v>54424</v>
      </c>
      <c r="I305" s="32">
        <v>11.366721020408164</v>
      </c>
      <c r="J305" s="32">
        <v>11.202400000000001</v>
      </c>
      <c r="K305" s="32">
        <v>10.783383614646942</v>
      </c>
      <c r="L305" s="32">
        <v>11.351449748743718</v>
      </c>
      <c r="M305" s="53">
        <f t="shared" si="10"/>
        <v>2049</v>
      </c>
      <c r="N305" s="3"/>
      <c r="O305" s="3"/>
    </row>
    <row r="306" spans="8:15">
      <c r="H306" s="28">
        <v>54455</v>
      </c>
      <c r="I306" s="32">
        <v>11.060598571428573</v>
      </c>
      <c r="J306" s="32">
        <v>10.902699999999999</v>
      </c>
      <c r="K306" s="32">
        <v>10.324842057491654</v>
      </c>
      <c r="L306" s="32">
        <v>10.785721105527637</v>
      </c>
      <c r="M306" s="53">
        <f t="shared" si="10"/>
        <v>2049</v>
      </c>
      <c r="N306" s="3"/>
      <c r="O306" s="3"/>
    </row>
    <row r="307" spans="8:15">
      <c r="H307" s="28">
        <v>54483</v>
      </c>
      <c r="I307" s="32">
        <v>10.439170000000001</v>
      </c>
      <c r="J307" s="32">
        <v>10.270300000000001</v>
      </c>
      <c r="K307" s="32">
        <v>9.5989897409605458</v>
      </c>
      <c r="L307" s="32">
        <v>10.409841708542713</v>
      </c>
      <c r="M307" s="53">
        <f t="shared" si="10"/>
        <v>2049</v>
      </c>
      <c r="N307" s="3"/>
      <c r="O307" s="3"/>
    </row>
    <row r="308" spans="8:15">
      <c r="H308" s="28">
        <v>54514</v>
      </c>
      <c r="I308" s="32">
        <v>10.225496530612245</v>
      </c>
      <c r="J308" s="32">
        <v>10.055099999999999</v>
      </c>
      <c r="K308" s="32">
        <v>8.9643715247177553</v>
      </c>
      <c r="L308" s="32">
        <v>10.026022613065326</v>
      </c>
      <c r="M308" s="53">
        <f t="shared" si="10"/>
        <v>2049</v>
      </c>
      <c r="N308" s="3"/>
      <c r="O308" s="3"/>
    </row>
    <row r="309" spans="8:15">
      <c r="H309" s="28">
        <v>54544</v>
      </c>
      <c r="I309" s="32">
        <v>10.286108775510204</v>
      </c>
      <c r="J309" s="32">
        <v>10.1144</v>
      </c>
      <c r="K309" s="32">
        <v>8.91633187417046</v>
      </c>
      <c r="L309" s="32">
        <v>10.020394472361808</v>
      </c>
      <c r="M309" s="53">
        <f t="shared" si="10"/>
        <v>2049</v>
      </c>
      <c r="N309" s="3"/>
      <c r="O309" s="3"/>
    </row>
    <row r="310" spans="8:15">
      <c r="H310" s="28">
        <v>54575</v>
      </c>
      <c r="I310" s="32">
        <v>10.394578163265308</v>
      </c>
      <c r="J310" s="32">
        <v>10.222300000000001</v>
      </c>
      <c r="K310" s="32">
        <v>8.9698352617971668</v>
      </c>
      <c r="L310" s="32">
        <v>10.154866834170853</v>
      </c>
      <c r="M310" s="53">
        <f t="shared" si="10"/>
        <v>2049</v>
      </c>
      <c r="N310" s="3"/>
      <c r="O310" s="3"/>
    </row>
    <row r="311" spans="8:15">
      <c r="H311" s="28">
        <v>54605</v>
      </c>
      <c r="I311" s="32">
        <v>10.67182306122449</v>
      </c>
      <c r="J311" s="32">
        <v>10.502000000000001</v>
      </c>
      <c r="K311" s="32">
        <v>9.4434278682655552</v>
      </c>
      <c r="L311" s="32">
        <v>10.322404522613065</v>
      </c>
      <c r="M311" s="53">
        <f t="shared" si="10"/>
        <v>2049</v>
      </c>
      <c r="N311" s="3"/>
      <c r="O311" s="3"/>
    </row>
    <row r="312" spans="8:15">
      <c r="H312" s="28">
        <v>54636</v>
      </c>
      <c r="I312" s="32">
        <v>10.735190408163266</v>
      </c>
      <c r="J312" s="32">
        <v>10.5649</v>
      </c>
      <c r="K312" s="32">
        <v>9.7056357033879621</v>
      </c>
      <c r="L312" s="32">
        <v>10.384816582914572</v>
      </c>
      <c r="M312" s="53">
        <f t="shared" ref="M312:M328" si="12">YEAR(H312)</f>
        <v>2049</v>
      </c>
      <c r="N312" s="3"/>
      <c r="O312" s="3"/>
    </row>
    <row r="313" spans="8:15">
      <c r="H313" s="28">
        <v>54667</v>
      </c>
      <c r="I313" s="32">
        <v>10.758659795918369</v>
      </c>
      <c r="J313" s="32">
        <v>10.587400000000001</v>
      </c>
      <c r="K313" s="32">
        <v>9.779293064581184</v>
      </c>
      <c r="L313" s="32">
        <v>10.428032663316582</v>
      </c>
      <c r="M313" s="53">
        <f t="shared" si="12"/>
        <v>2049</v>
      </c>
      <c r="N313" s="3"/>
      <c r="O313" s="3"/>
    </row>
    <row r="314" spans="8:15">
      <c r="H314" s="28">
        <v>54697</v>
      </c>
      <c r="I314" s="32">
        <v>10.822333265306124</v>
      </c>
      <c r="J314" s="32">
        <v>10.646800000000001</v>
      </c>
      <c r="K314" s="32">
        <v>9.973101096832071</v>
      </c>
      <c r="L314" s="32">
        <v>10.631449748743718</v>
      </c>
      <c r="M314" s="53">
        <f t="shared" si="12"/>
        <v>2049</v>
      </c>
      <c r="N314" s="3"/>
      <c r="O314" s="3"/>
    </row>
    <row r="315" spans="8:15">
      <c r="H315" s="28">
        <v>54728</v>
      </c>
      <c r="I315" s="32">
        <v>11.005598571428571</v>
      </c>
      <c r="J315" s="32">
        <v>10.832000000000001</v>
      </c>
      <c r="K315" s="32">
        <v>10.307626131222559</v>
      </c>
      <c r="L315" s="32">
        <v>10.600896984924622</v>
      </c>
      <c r="M315" s="53">
        <f t="shared" si="12"/>
        <v>2049</v>
      </c>
      <c r="N315" s="3"/>
      <c r="O315" s="3"/>
    </row>
    <row r="316" spans="8:15">
      <c r="H316" s="28">
        <v>54758</v>
      </c>
      <c r="I316" s="32">
        <v>11.423455714285714</v>
      </c>
      <c r="J316" s="32">
        <v>11.261100000000001</v>
      </c>
      <c r="K316" s="32">
        <v>10.746786885152758</v>
      </c>
      <c r="L316" s="32">
        <v>10.567731155778894</v>
      </c>
      <c r="M316" s="53">
        <f t="shared" si="12"/>
        <v>2049</v>
      </c>
      <c r="N316" s="3"/>
      <c r="O316" s="3"/>
    </row>
    <row r="317" spans="8:15">
      <c r="H317" s="28">
        <v>54789</v>
      </c>
      <c r="I317" s="32">
        <v>11.757027142857142</v>
      </c>
      <c r="J317" s="32">
        <v>11.584899999999999</v>
      </c>
      <c r="K317" s="32">
        <v>11.145433513192213</v>
      </c>
      <c r="L317" s="32">
        <v>11.735871859296482</v>
      </c>
      <c r="M317" s="53">
        <f t="shared" si="12"/>
        <v>2050</v>
      </c>
      <c r="N317" s="3"/>
      <c r="O317" s="3"/>
    </row>
    <row r="318" spans="8:15">
      <c r="H318" s="28">
        <v>54820</v>
      </c>
      <c r="I318" s="32">
        <v>11.452231224489795</v>
      </c>
      <c r="J318" s="32">
        <v>11.2865</v>
      </c>
      <c r="K318" s="32">
        <v>10.692871140010626</v>
      </c>
      <c r="L318" s="32">
        <v>11.171449748743719</v>
      </c>
      <c r="M318" s="53">
        <f t="shared" si="12"/>
        <v>2050</v>
      </c>
      <c r="N318" s="3"/>
      <c r="O318" s="3"/>
    </row>
    <row r="319" spans="8:15">
      <c r="H319" s="28">
        <v>54848</v>
      </c>
      <c r="I319" s="32">
        <v>10.898761836734694</v>
      </c>
      <c r="J319" s="32">
        <v>10.720599999999999</v>
      </c>
      <c r="K319" s="32">
        <v>9.957534600624685</v>
      </c>
      <c r="L319" s="32">
        <v>10.862505025125627</v>
      </c>
      <c r="M319" s="53">
        <f t="shared" si="12"/>
        <v>2050</v>
      </c>
      <c r="N319" s="3"/>
      <c r="O319" s="3"/>
    </row>
    <row r="320" spans="8:15">
      <c r="H320" s="28">
        <v>54879</v>
      </c>
      <c r="I320" s="32">
        <v>10.740496530612244</v>
      </c>
      <c r="J320" s="32">
        <v>10.559799999999999</v>
      </c>
      <c r="K320" s="32">
        <v>9.4615200542549331</v>
      </c>
      <c r="L320" s="32">
        <v>10.53325879396985</v>
      </c>
      <c r="M320" s="53">
        <f t="shared" si="12"/>
        <v>2050</v>
      </c>
      <c r="N320" s="3"/>
      <c r="O320" s="3"/>
    </row>
    <row r="321" spans="8:15">
      <c r="H321" s="28">
        <v>54909</v>
      </c>
      <c r="I321" s="32">
        <v>10.804067959183675</v>
      </c>
      <c r="J321" s="32">
        <v>10.622</v>
      </c>
      <c r="K321" s="32">
        <v>9.2714232396428926</v>
      </c>
      <c r="L321" s="32">
        <v>10.530545226130652</v>
      </c>
      <c r="M321" s="53">
        <f t="shared" si="12"/>
        <v>2050</v>
      </c>
      <c r="N321" s="3"/>
      <c r="O321" s="3"/>
    </row>
    <row r="322" spans="8:15">
      <c r="H322" s="28">
        <v>54940</v>
      </c>
      <c r="I322" s="32">
        <v>10.925904693877552</v>
      </c>
      <c r="J322" s="32">
        <v>10.7431</v>
      </c>
      <c r="K322" s="32">
        <v>9.3903883828437031</v>
      </c>
      <c r="L322" s="32">
        <v>10.678183417085426</v>
      </c>
      <c r="M322" s="53">
        <f t="shared" si="12"/>
        <v>2050</v>
      </c>
      <c r="N322" s="3"/>
      <c r="O322" s="3"/>
    </row>
    <row r="323" spans="8:15">
      <c r="H323" s="28">
        <v>54970</v>
      </c>
      <c r="I323" s="32">
        <v>11.270088367346938</v>
      </c>
      <c r="J323" s="32">
        <v>11.088200000000001</v>
      </c>
      <c r="K323" s="32">
        <v>9.9667611000323735</v>
      </c>
      <c r="L323" s="32">
        <v>10.911650753768845</v>
      </c>
      <c r="M323" s="53">
        <f t="shared" si="12"/>
        <v>2050</v>
      </c>
      <c r="N323" s="3"/>
      <c r="O323" s="3"/>
    </row>
    <row r="324" spans="8:15">
      <c r="H324" s="28">
        <v>55001</v>
      </c>
      <c r="I324" s="32">
        <v>11.338251632653062</v>
      </c>
      <c r="J324" s="32">
        <v>11.155900000000001</v>
      </c>
      <c r="K324" s="32">
        <v>10.260308106327265</v>
      </c>
      <c r="L324" s="32">
        <v>10.978786432160803</v>
      </c>
      <c r="M324" s="53">
        <f t="shared" si="12"/>
        <v>2050</v>
      </c>
      <c r="N324" s="3"/>
      <c r="O324" s="3"/>
    </row>
    <row r="325" spans="8:15">
      <c r="H325" s="28">
        <v>55032</v>
      </c>
      <c r="I325" s="32">
        <v>11.376618979591838</v>
      </c>
      <c r="J325" s="32">
        <v>11.1929</v>
      </c>
      <c r="K325" s="32">
        <v>10.321852465504806</v>
      </c>
      <c r="L325" s="32">
        <v>11.036675879396984</v>
      </c>
      <c r="M325" s="53">
        <f t="shared" si="12"/>
        <v>2050</v>
      </c>
      <c r="N325" s="3"/>
      <c r="O325" s="3"/>
    </row>
    <row r="326" spans="8:15">
      <c r="H326" s="28">
        <v>55062</v>
      </c>
      <c r="I326" s="32">
        <v>11.444374081632652</v>
      </c>
      <c r="J326" s="32">
        <v>11.256500000000001</v>
      </c>
      <c r="K326" s="32">
        <v>10.511949280116845</v>
      </c>
      <c r="L326" s="32">
        <v>11.244113065326633</v>
      </c>
      <c r="M326" s="53">
        <f t="shared" si="12"/>
        <v>2050</v>
      </c>
      <c r="N326" s="3"/>
      <c r="O326" s="3"/>
    </row>
    <row r="327" spans="8:15">
      <c r="H327" s="28">
        <v>55093</v>
      </c>
      <c r="I327" s="32">
        <v>11.800802653061226</v>
      </c>
      <c r="J327" s="32">
        <v>11.6113</v>
      </c>
      <c r="K327" s="32">
        <v>11.014922359559435</v>
      </c>
      <c r="L327" s="32">
        <v>11.384113065326632</v>
      </c>
      <c r="M327" s="53">
        <f t="shared" si="12"/>
        <v>2050</v>
      </c>
      <c r="N327" s="3"/>
      <c r="O327" s="3"/>
    </row>
    <row r="328" spans="8:15">
      <c r="H328" s="28">
        <v>55123</v>
      </c>
      <c r="I328" s="32">
        <v>12.193455714285713</v>
      </c>
      <c r="J328" s="32">
        <v>12.0158</v>
      </c>
      <c r="K328" s="32">
        <v>11.494184881864946</v>
      </c>
      <c r="L328" s="32">
        <v>11.326123115577889</v>
      </c>
      <c r="M328" s="53">
        <f t="shared" si="12"/>
        <v>2050</v>
      </c>
      <c r="N328" s="3"/>
      <c r="O328" s="3"/>
    </row>
    <row r="329" spans="8:15">
      <c r="H329" s="28">
        <v>55154</v>
      </c>
      <c r="I329" s="32">
        <v>12.027639387755102</v>
      </c>
      <c r="J329" s="32">
        <v>11.850199999999999</v>
      </c>
      <c r="K329" s="32">
        <v>11.401507530272635</v>
      </c>
      <c r="L329" s="32">
        <v>12.002505025125627</v>
      </c>
      <c r="M329" s="53">
        <f t="shared" ref="M329:M340" si="13">YEAR(H329)</f>
        <v>2051</v>
      </c>
    </row>
    <row r="330" spans="8:15">
      <c r="H330" s="28">
        <v>55185</v>
      </c>
      <c r="I330" s="32">
        <v>11.715802653061225</v>
      </c>
      <c r="J330" s="32">
        <v>11.5448</v>
      </c>
      <c r="K330" s="32">
        <v>10.938533129826505</v>
      </c>
      <c r="L330" s="32">
        <v>11.431047738693467</v>
      </c>
      <c r="M330" s="53">
        <f t="shared" si="13"/>
        <v>2051</v>
      </c>
    </row>
    <row r="331" spans="8:15">
      <c r="H331" s="28">
        <v>55213</v>
      </c>
      <c r="I331" s="32">
        <v>11.149680204081632</v>
      </c>
      <c r="J331" s="32">
        <v>10.9666</v>
      </c>
      <c r="K331" s="32">
        <v>10.186289932308043</v>
      </c>
      <c r="L331" s="32">
        <v>11.109640703517586</v>
      </c>
      <c r="M331" s="53">
        <f t="shared" si="13"/>
        <v>2051</v>
      </c>
    </row>
    <row r="332" spans="8:15">
      <c r="H332" s="28">
        <v>55244</v>
      </c>
      <c r="I332" s="32">
        <v>10.987741428571429</v>
      </c>
      <c r="J332" s="32">
        <v>10.802099999999999</v>
      </c>
      <c r="K332" s="32">
        <v>9.6788840095746096</v>
      </c>
      <c r="L332" s="32">
        <v>10.776776381909546</v>
      </c>
      <c r="M332" s="53">
        <f t="shared" si="13"/>
        <v>2051</v>
      </c>
    </row>
    <row r="333" spans="8:15">
      <c r="H333" s="28">
        <v>55274</v>
      </c>
      <c r="I333" s="32">
        <v>11.05274142857143</v>
      </c>
      <c r="J333" s="32">
        <v>10.8658</v>
      </c>
      <c r="K333" s="32">
        <v>9.4844058963611531</v>
      </c>
      <c r="L333" s="32">
        <v>10.77546984924623</v>
      </c>
      <c r="M333" s="53">
        <f t="shared" si="13"/>
        <v>2051</v>
      </c>
    </row>
    <row r="334" spans="8:15">
      <c r="H334" s="28">
        <v>55305</v>
      </c>
      <c r="I334" s="32">
        <v>11.177537346938776</v>
      </c>
      <c r="J334" s="32">
        <v>10.989599999999999</v>
      </c>
      <c r="K334" s="32">
        <v>9.6061029081016702</v>
      </c>
      <c r="L334" s="32">
        <v>10.926022613065324</v>
      </c>
      <c r="M334" s="53">
        <f t="shared" si="13"/>
        <v>2051</v>
      </c>
    </row>
    <row r="335" spans="8:15">
      <c r="H335" s="28">
        <v>55335</v>
      </c>
      <c r="I335" s="32">
        <v>11.529578163265306</v>
      </c>
      <c r="J335" s="32">
        <v>11.342499999999999</v>
      </c>
      <c r="K335" s="32">
        <v>10.195722610473446</v>
      </c>
      <c r="L335" s="32">
        <v>11.167228643216079</v>
      </c>
      <c r="M335" s="53">
        <f t="shared" si="13"/>
        <v>2051</v>
      </c>
    </row>
    <row r="336" spans="8:15">
      <c r="H336" s="28">
        <v>55366</v>
      </c>
      <c r="I336" s="32">
        <v>11.599272040816327</v>
      </c>
      <c r="J336" s="32">
        <v>11.4117</v>
      </c>
      <c r="K336" s="32">
        <v>10.496073515772888</v>
      </c>
      <c r="L336" s="32">
        <v>11.235871859296482</v>
      </c>
      <c r="M336" s="53">
        <f t="shared" si="13"/>
        <v>2051</v>
      </c>
    </row>
    <row r="337" spans="8:13">
      <c r="H337" s="28">
        <v>55397</v>
      </c>
      <c r="I337" s="32">
        <v>11.638455714285715</v>
      </c>
      <c r="J337" s="32">
        <v>11.4496</v>
      </c>
      <c r="K337" s="32">
        <v>10.558958036875572</v>
      </c>
      <c r="L337" s="32">
        <v>11.294565326633164</v>
      </c>
      <c r="M337" s="53">
        <f t="shared" si="13"/>
        <v>2051</v>
      </c>
    </row>
    <row r="338" spans="8:13">
      <c r="H338" s="28">
        <v>55427</v>
      </c>
      <c r="I338" s="32">
        <v>11.707843469387756</v>
      </c>
      <c r="J338" s="32">
        <v>11.514699999999999</v>
      </c>
      <c r="K338" s="32">
        <v>10.753487694778455</v>
      </c>
      <c r="L338" s="32">
        <v>11.503610552763817</v>
      </c>
      <c r="M338" s="53">
        <f t="shared" si="13"/>
        <v>2051</v>
      </c>
    </row>
    <row r="339" spans="8:13">
      <c r="H339" s="28">
        <v>55458</v>
      </c>
      <c r="I339" s="32">
        <v>12.072537346938775</v>
      </c>
      <c r="J339" s="32">
        <v>11.8775</v>
      </c>
      <c r="K339" s="32">
        <v>11.268006784653011</v>
      </c>
      <c r="L339" s="32">
        <v>11.651751256281406</v>
      </c>
      <c r="M339" s="53">
        <f t="shared" si="13"/>
        <v>2051</v>
      </c>
    </row>
    <row r="340" spans="8:13">
      <c r="H340" s="28">
        <v>55488</v>
      </c>
      <c r="I340" s="32">
        <v>12.474169999999999</v>
      </c>
      <c r="J340" s="32">
        <v>12.290900000000001</v>
      </c>
      <c r="K340" s="32">
        <v>11.758299870496209</v>
      </c>
      <c r="L340" s="32">
        <v>11.602605527638191</v>
      </c>
      <c r="M340" s="53">
        <f t="shared" si="13"/>
        <v>2051</v>
      </c>
    </row>
    <row r="341" spans="8:13">
      <c r="H341" s="28">
        <v>55519</v>
      </c>
      <c r="I341" s="32">
        <v>12.304578163265306</v>
      </c>
      <c r="J341" s="32">
        <v>12.121499999999999</v>
      </c>
      <c r="K341" s="32">
        <v>11.6634576419479</v>
      </c>
      <c r="L341" s="32">
        <v>12.275168341708543</v>
      </c>
      <c r="M341" s="53">
        <f>YEAR(H341)</f>
        <v>2052</v>
      </c>
    </row>
    <row r="342" spans="8:13">
      <c r="H342" s="28">
        <v>55550</v>
      </c>
      <c r="I342" s="32">
        <v>11.985598571428572</v>
      </c>
      <c r="J342" s="32">
        <v>11.809200000000001</v>
      </c>
      <c r="K342" s="32">
        <v>11.189865035479515</v>
      </c>
      <c r="L342" s="32">
        <v>11.696776381909546</v>
      </c>
      <c r="M342" s="53">
        <f>YEAR(H342)</f>
        <v>2052</v>
      </c>
    </row>
    <row r="343" spans="8:13">
      <c r="H343" s="28">
        <v>55579</v>
      </c>
      <c r="I343" s="32">
        <v>11.406414897959184</v>
      </c>
      <c r="J343" s="32">
        <v>11.2181</v>
      </c>
      <c r="K343" s="32">
        <v>10.420354367002531</v>
      </c>
      <c r="L343" s="32">
        <v>11.362505025125627</v>
      </c>
      <c r="M343" s="53">
        <f>YEAR(H343)</f>
        <v>2052</v>
      </c>
    </row>
    <row r="344" spans="8:13">
      <c r="H344" s="28">
        <v>55610</v>
      </c>
      <c r="I344" s="32">
        <v>11.240700612244897</v>
      </c>
      <c r="J344" s="32">
        <v>11.05</v>
      </c>
      <c r="K344" s="32">
        <v>9.9012477997688428</v>
      </c>
      <c r="L344" s="32">
        <v>11.025922110552763</v>
      </c>
      <c r="M344" s="53">
        <f t="shared" ref="M344:M365" si="14">YEAR(H344)</f>
        <v>2052</v>
      </c>
    </row>
    <row r="345" spans="8:13">
      <c r="H345" s="28">
        <v>55640</v>
      </c>
      <c r="I345" s="32">
        <v>11.307231224489797</v>
      </c>
      <c r="J345" s="32">
        <v>11.1152</v>
      </c>
      <c r="K345" s="32">
        <v>9.7022852985751147</v>
      </c>
      <c r="L345" s="32">
        <v>11.026123115577889</v>
      </c>
      <c r="M345" s="53">
        <f t="shared" si="14"/>
        <v>2052</v>
      </c>
    </row>
    <row r="346" spans="8:13">
      <c r="H346" s="28">
        <v>55671</v>
      </c>
      <c r="I346" s="32">
        <v>11.43478224489796</v>
      </c>
      <c r="J346" s="32">
        <v>11.2418</v>
      </c>
      <c r="K346" s="32">
        <v>9.8267657235447654</v>
      </c>
      <c r="L346" s="32">
        <v>11.179389447236179</v>
      </c>
      <c r="M346" s="53">
        <f t="shared" si="14"/>
        <v>2052</v>
      </c>
    </row>
    <row r="347" spans="8:13">
      <c r="H347" s="28">
        <v>55701</v>
      </c>
      <c r="I347" s="32">
        <v>11.794986326530612</v>
      </c>
      <c r="J347" s="32">
        <v>11.602600000000001</v>
      </c>
      <c r="K347" s="32">
        <v>10.429993223925646</v>
      </c>
      <c r="L347" s="32">
        <v>11.428635678391958</v>
      </c>
      <c r="M347" s="53">
        <f t="shared" si="14"/>
        <v>2052</v>
      </c>
    </row>
    <row r="348" spans="8:13">
      <c r="H348" s="28">
        <v>55732</v>
      </c>
      <c r="I348" s="32">
        <v>11.866312857142859</v>
      </c>
      <c r="J348" s="32">
        <v>11.673400000000001</v>
      </c>
      <c r="K348" s="32">
        <v>10.737199572919071</v>
      </c>
      <c r="L348" s="32">
        <v>11.498886934673365</v>
      </c>
      <c r="M348" s="53">
        <f t="shared" si="14"/>
        <v>2052</v>
      </c>
    </row>
    <row r="349" spans="8:13">
      <c r="H349" s="28">
        <v>55763</v>
      </c>
      <c r="I349" s="32">
        <v>11.906414897959184</v>
      </c>
      <c r="J349" s="32">
        <v>11.712199999999999</v>
      </c>
      <c r="K349" s="32">
        <v>10.801630434704604</v>
      </c>
      <c r="L349" s="32">
        <v>11.558484924623114</v>
      </c>
      <c r="M349" s="53">
        <f t="shared" si="14"/>
        <v>2052</v>
      </c>
    </row>
    <row r="350" spans="8:13">
      <c r="H350" s="28">
        <v>55793</v>
      </c>
      <c r="I350" s="32">
        <v>11.977333265306124</v>
      </c>
      <c r="J350" s="32">
        <v>11.7788</v>
      </c>
      <c r="K350" s="32">
        <v>11.000592935898331</v>
      </c>
      <c r="L350" s="32">
        <v>11.769037688442211</v>
      </c>
      <c r="M350" s="53">
        <f t="shared" si="14"/>
        <v>2052</v>
      </c>
    </row>
    <row r="351" spans="8:13">
      <c r="H351" s="28">
        <v>55824</v>
      </c>
      <c r="I351" s="32">
        <v>12.350496530612245</v>
      </c>
      <c r="J351" s="32">
        <v>12.149900000000001</v>
      </c>
      <c r="K351" s="32">
        <v>11.52686421496257</v>
      </c>
      <c r="L351" s="32">
        <v>11.925520100502512</v>
      </c>
      <c r="M351" s="53">
        <f t="shared" si="14"/>
        <v>2052</v>
      </c>
    </row>
    <row r="352" spans="8:13">
      <c r="H352" s="28">
        <v>55854</v>
      </c>
      <c r="I352" s="32">
        <v>12.761312857142858</v>
      </c>
      <c r="J352" s="32">
        <v>12.5723</v>
      </c>
      <c r="K352" s="32">
        <v>12.02849713248002</v>
      </c>
      <c r="L352" s="32">
        <v>11.88541959798995</v>
      </c>
      <c r="M352" s="53">
        <f t="shared" si="14"/>
        <v>2052</v>
      </c>
    </row>
    <row r="353" spans="8:13">
      <c r="H353" s="28">
        <v>55885</v>
      </c>
      <c r="I353" s="32">
        <v>12.587843469387757</v>
      </c>
      <c r="J353" s="32">
        <v>12.399100000000001</v>
      </c>
      <c r="K353" s="32">
        <v>11.931490026975721</v>
      </c>
      <c r="L353" s="32">
        <v>12.554163316582914</v>
      </c>
      <c r="M353" s="53">
        <f t="shared" si="14"/>
        <v>2053</v>
      </c>
    </row>
    <row r="354" spans="8:13">
      <c r="H354" s="28">
        <v>55916</v>
      </c>
      <c r="I354" s="32">
        <v>12.261516938775511</v>
      </c>
      <c r="J354" s="32">
        <v>12.079599999999999</v>
      </c>
      <c r="K354" s="32">
        <v>11.446969946348508</v>
      </c>
      <c r="L354" s="32">
        <v>11.968535175879396</v>
      </c>
      <c r="M354" s="53">
        <f t="shared" si="14"/>
        <v>2053</v>
      </c>
    </row>
    <row r="355" spans="8:13">
      <c r="H355" s="28">
        <v>55944</v>
      </c>
      <c r="I355" s="32">
        <v>11.668965918367347</v>
      </c>
      <c r="J355" s="32">
        <v>11.4755</v>
      </c>
      <c r="K355" s="32">
        <v>10.659779449397572</v>
      </c>
      <c r="L355" s="32">
        <v>11.621097989949748</v>
      </c>
      <c r="M355" s="53">
        <f t="shared" si="14"/>
        <v>2053</v>
      </c>
    </row>
    <row r="356" spans="8:13">
      <c r="H356" s="28">
        <v>55975</v>
      </c>
      <c r="I356" s="32">
        <v>11.49947612244898</v>
      </c>
      <c r="J356" s="32">
        <v>11.303599999999999</v>
      </c>
      <c r="K356" s="32">
        <v>10.12871451421649</v>
      </c>
      <c r="L356" s="32">
        <v>11.280796482412059</v>
      </c>
      <c r="M356" s="53">
        <f t="shared" si="14"/>
        <v>2053</v>
      </c>
    </row>
    <row r="357" spans="8:13">
      <c r="H357" s="28">
        <v>56005</v>
      </c>
      <c r="I357" s="32">
        <v>11.567537346938776</v>
      </c>
      <c r="J357" s="32">
        <v>11.3703</v>
      </c>
      <c r="K357" s="32">
        <v>9.9251645356636331</v>
      </c>
      <c r="L357" s="32">
        <v>11.282505025125628</v>
      </c>
      <c r="M357" s="53">
        <f t="shared" si="14"/>
        <v>2053</v>
      </c>
    </row>
    <row r="358" spans="8:13">
      <c r="H358" s="28">
        <v>56036</v>
      </c>
      <c r="I358" s="32">
        <v>11.698047551020409</v>
      </c>
      <c r="J358" s="32">
        <v>11.4998</v>
      </c>
      <c r="K358" s="32">
        <v>10.052531463241275</v>
      </c>
      <c r="L358" s="32">
        <v>11.438685929648241</v>
      </c>
      <c r="M358" s="53">
        <f t="shared" si="14"/>
        <v>2053</v>
      </c>
    </row>
    <row r="359" spans="8:13">
      <c r="H359" s="28">
        <v>56066</v>
      </c>
      <c r="I359" s="32">
        <v>12.066516938775511</v>
      </c>
      <c r="J359" s="32">
        <v>11.8688</v>
      </c>
      <c r="K359" s="32">
        <v>10.669624485078401</v>
      </c>
      <c r="L359" s="32">
        <v>11.696072864321607</v>
      </c>
      <c r="M359" s="53">
        <f t="shared" si="14"/>
        <v>2053</v>
      </c>
    </row>
    <row r="360" spans="8:13">
      <c r="H360" s="28">
        <v>56097</v>
      </c>
      <c r="I360" s="32">
        <v>12.139476122448979</v>
      </c>
      <c r="J360" s="32">
        <v>11.9411</v>
      </c>
      <c r="K360" s="32">
        <v>10.98389245652352</v>
      </c>
      <c r="L360" s="32">
        <v>11.767932160804019</v>
      </c>
      <c r="M360" s="53">
        <f t="shared" si="14"/>
        <v>2053</v>
      </c>
    </row>
    <row r="361" spans="8:13">
      <c r="H361" s="28">
        <v>56128</v>
      </c>
      <c r="I361" s="32">
        <v>12.180598571428572</v>
      </c>
      <c r="J361" s="32">
        <v>11.9808</v>
      </c>
      <c r="K361" s="32">
        <v>11.049766569613052</v>
      </c>
      <c r="L361" s="32">
        <v>11.828535175879395</v>
      </c>
      <c r="M361" s="53">
        <f t="shared" si="14"/>
        <v>2053</v>
      </c>
    </row>
    <row r="362" spans="8:13">
      <c r="H362" s="28">
        <v>56158</v>
      </c>
      <c r="I362" s="32">
        <v>12.253149591836735</v>
      </c>
      <c r="J362" s="32">
        <v>12.048999999999999</v>
      </c>
      <c r="K362" s="32">
        <v>11.253265003476482</v>
      </c>
      <c r="L362" s="32">
        <v>12.040695979899496</v>
      </c>
      <c r="M362" s="53">
        <f t="shared" si="14"/>
        <v>2053</v>
      </c>
    </row>
    <row r="363" spans="8:13">
      <c r="H363" s="28">
        <v>56189</v>
      </c>
      <c r="I363" s="32">
        <v>12.634782244897959</v>
      </c>
      <c r="J363" s="32">
        <v>12.4285</v>
      </c>
      <c r="K363" s="32">
        <v>11.791700829245826</v>
      </c>
      <c r="L363" s="32">
        <v>12.205520100502513</v>
      </c>
      <c r="M363" s="53">
        <f t="shared" si="14"/>
        <v>2053</v>
      </c>
    </row>
    <row r="364" spans="8:13">
      <c r="H364" s="28">
        <v>56219</v>
      </c>
      <c r="I364" s="32">
        <v>13.055088367346938</v>
      </c>
      <c r="J364" s="32">
        <v>12.860200000000001</v>
      </c>
      <c r="K364" s="32">
        <v>12.304879757195247</v>
      </c>
      <c r="L364" s="32">
        <v>12.17476633165829</v>
      </c>
      <c r="M364" s="53">
        <f t="shared" si="14"/>
        <v>2053</v>
      </c>
    </row>
    <row r="365" spans="8:13">
      <c r="H365" s="28">
        <v>0</v>
      </c>
      <c r="I365" s="32" t="e">
        <v>#N/A</v>
      </c>
      <c r="J365" s="32" t="e">
        <v>#N/A</v>
      </c>
      <c r="K365" s="32" t="e">
        <v>#N/A</v>
      </c>
      <c r="L365" s="32" t="e">
        <v>#N/A</v>
      </c>
      <c r="M365" s="53">
        <f t="shared" si="14"/>
        <v>1900</v>
      </c>
    </row>
    <row r="366" spans="8:13">
      <c r="H366" s="28"/>
      <c r="I366" s="32"/>
      <c r="J366" s="32"/>
      <c r="K366" s="32"/>
      <c r="L366" s="32"/>
      <c r="M366" s="53"/>
    </row>
    <row r="367" spans="8:13">
      <c r="H367" s="28"/>
      <c r="I367" s="32"/>
      <c r="J367" s="32"/>
      <c r="K367" s="32"/>
      <c r="L367" s="32"/>
      <c r="M367" s="53"/>
    </row>
    <row r="368" spans="8:13">
      <c r="H368" s="28"/>
      <c r="I368" s="32"/>
      <c r="J368" s="32"/>
      <c r="K368" s="32"/>
      <c r="L368" s="32"/>
      <c r="M368" s="53"/>
    </row>
    <row r="369" spans="8:13">
      <c r="H369" s="28"/>
      <c r="I369" s="32"/>
      <c r="J369" s="32"/>
      <c r="K369" s="32"/>
      <c r="L369" s="32"/>
      <c r="M369" s="53"/>
    </row>
    <row r="370" spans="8:13">
      <c r="H370" s="28"/>
      <c r="I370" s="32"/>
      <c r="J370" s="32"/>
      <c r="K370" s="32"/>
      <c r="L370" s="32"/>
      <c r="M370" s="53"/>
    </row>
    <row r="371" spans="8:13">
      <c r="H371" s="28"/>
      <c r="I371" s="32"/>
      <c r="J371" s="32"/>
      <c r="K371" s="32"/>
      <c r="L371" s="32"/>
      <c r="M371" s="53"/>
    </row>
    <row r="372" spans="8:13">
      <c r="H372" s="28"/>
      <c r="I372" s="32"/>
      <c r="J372" s="32"/>
      <c r="K372" s="32"/>
      <c r="L372" s="32"/>
      <c r="M372" s="53"/>
    </row>
    <row r="373" spans="8:13">
      <c r="H373" s="28"/>
      <c r="I373" s="32"/>
      <c r="J373" s="32"/>
      <c r="K373" s="32"/>
      <c r="L373" s="32"/>
      <c r="M373" s="53"/>
    </row>
    <row r="374" spans="8:13">
      <c r="H374" s="28"/>
      <c r="I374" s="32"/>
      <c r="J374" s="32"/>
      <c r="K374" s="32"/>
      <c r="L374" s="32"/>
      <c r="M374" s="53"/>
    </row>
    <row r="375" spans="8:13">
      <c r="H375" s="28"/>
      <c r="I375" s="32"/>
      <c r="J375" s="32"/>
      <c r="K375" s="32"/>
      <c r="L375" s="32"/>
      <c r="M375" s="53"/>
    </row>
    <row r="376" spans="8:13">
      <c r="H376" s="28"/>
      <c r="I376" s="32"/>
      <c r="J376" s="32"/>
      <c r="K376" s="32"/>
      <c r="L376" s="32"/>
      <c r="M376" s="53"/>
    </row>
    <row r="377" spans="8:13">
      <c r="H377" s="28"/>
      <c r="I377" s="32"/>
      <c r="J377" s="32"/>
      <c r="K377" s="32"/>
      <c r="L377" s="32"/>
      <c r="M377" s="53"/>
    </row>
    <row r="378" spans="8:13">
      <c r="H378" s="28"/>
      <c r="I378" s="32"/>
      <c r="J378" s="32"/>
      <c r="K378" s="32"/>
      <c r="L378" s="32"/>
      <c r="M378" s="53"/>
    </row>
    <row r="379" spans="8:13">
      <c r="H379" s="28"/>
      <c r="I379" s="32"/>
      <c r="J379" s="32"/>
      <c r="K379" s="32"/>
      <c r="L379" s="32"/>
      <c r="M379" s="53"/>
    </row>
    <row r="380" spans="8:13">
      <c r="H380" s="28"/>
    </row>
    <row r="381" spans="8:13">
      <c r="H381" s="28"/>
    </row>
    <row r="382" spans="8:13">
      <c r="H382" s="28"/>
    </row>
    <row r="383" spans="8:13">
      <c r="H383" s="28"/>
    </row>
    <row r="384" spans="8:13">
      <c r="H384" s="28"/>
    </row>
    <row r="385" spans="8:8">
      <c r="H385" s="28"/>
    </row>
    <row r="386" spans="8:8">
      <c r="H386" s="28"/>
    </row>
    <row r="387" spans="8:8">
      <c r="H387" s="28"/>
    </row>
    <row r="388" spans="8:8">
      <c r="H388" s="28"/>
    </row>
    <row r="389" spans="8:8">
      <c r="H389" s="28"/>
    </row>
    <row r="390" spans="8:8">
      <c r="H390" s="28"/>
    </row>
    <row r="391" spans="8:8">
      <c r="H391" s="28"/>
    </row>
    <row r="392" spans="8:8">
      <c r="H392" s="28"/>
    </row>
    <row r="393" spans="8:8">
      <c r="H393" s="28"/>
    </row>
    <row r="394" spans="8:8">
      <c r="H394" s="28"/>
    </row>
    <row r="395" spans="8:8">
      <c r="H395" s="28"/>
    </row>
    <row r="396" spans="8:8">
      <c r="H396" s="28"/>
    </row>
    <row r="397" spans="8:8">
      <c r="H397" s="28"/>
    </row>
    <row r="398" spans="8:8">
      <c r="H398" s="28"/>
    </row>
    <row r="399" spans="8:8">
      <c r="H399" s="28"/>
    </row>
    <row r="400" spans="8:8">
      <c r="H400" s="28"/>
    </row>
    <row r="401" spans="8:8">
      <c r="H401" s="28"/>
    </row>
    <row r="402" spans="8:8">
      <c r="H402" s="28"/>
    </row>
    <row r="403" spans="8:8">
      <c r="H403" s="28"/>
    </row>
    <row r="404" spans="8:8">
      <c r="H404" s="28"/>
    </row>
    <row r="405" spans="8:8">
      <c r="H405" s="28"/>
    </row>
    <row r="406" spans="8:8">
      <c r="H406" s="28"/>
    </row>
    <row r="407" spans="8:8">
      <c r="H407" s="28"/>
    </row>
    <row r="408" spans="8:8">
      <c r="H408" s="28"/>
    </row>
    <row r="409" spans="8:8">
      <c r="H409" s="28"/>
    </row>
    <row r="410" spans="8:8">
      <c r="H410" s="28"/>
    </row>
    <row r="411" spans="8:8">
      <c r="H411" s="28"/>
    </row>
    <row r="412" spans="8:8">
      <c r="H412" s="28"/>
    </row>
    <row r="413" spans="8:8">
      <c r="H413" s="28"/>
    </row>
    <row r="414" spans="8:8">
      <c r="H414" s="28"/>
    </row>
    <row r="415" spans="8:8">
      <c r="H415" s="28"/>
    </row>
    <row r="416" spans="8:8">
      <c r="H416" s="28"/>
    </row>
    <row r="417" spans="8:8">
      <c r="H417" s="28"/>
    </row>
    <row r="418" spans="8:8">
      <c r="H418" s="28"/>
    </row>
    <row r="419" spans="8:8">
      <c r="H419" s="28"/>
    </row>
    <row r="420" spans="8:8">
      <c r="H420" s="28"/>
    </row>
    <row r="421" spans="8:8">
      <c r="H421" s="28"/>
    </row>
    <row r="422" spans="8:8">
      <c r="H422" s="28"/>
    </row>
    <row r="423" spans="8:8">
      <c r="H423" s="28"/>
    </row>
    <row r="424" spans="8:8">
      <c r="H424" s="28"/>
    </row>
    <row r="425" spans="8:8">
      <c r="H425" s="28"/>
    </row>
    <row r="426" spans="8:8">
      <c r="H426" s="28"/>
    </row>
    <row r="427" spans="8:8">
      <c r="H427" s="28"/>
    </row>
    <row r="428" spans="8:8">
      <c r="H428" s="28"/>
    </row>
    <row r="429" spans="8:8">
      <c r="H429" s="28"/>
    </row>
    <row r="430" spans="8:8">
      <c r="H430" s="28"/>
    </row>
    <row r="431" spans="8:8">
      <c r="H431" s="28"/>
    </row>
    <row r="432" spans="8:8">
      <c r="H432" s="28"/>
    </row>
    <row r="433" spans="8:8">
      <c r="H433" s="28"/>
    </row>
    <row r="434" spans="8:8">
      <c r="H434" s="28"/>
    </row>
    <row r="435" spans="8:8">
      <c r="H435" s="28"/>
    </row>
    <row r="436" spans="8:8">
      <c r="H436" s="28"/>
    </row>
    <row r="437" spans="8:8">
      <c r="H437" s="28"/>
    </row>
    <row r="438" spans="8:8">
      <c r="H438" s="28"/>
    </row>
    <row r="439" spans="8:8">
      <c r="H439" s="28"/>
    </row>
    <row r="440" spans="8:8">
      <c r="H440" s="28"/>
    </row>
    <row r="441" spans="8:8">
      <c r="H441" s="28"/>
    </row>
    <row r="442" spans="8:8">
      <c r="H442" s="28"/>
    </row>
    <row r="443" spans="8:8">
      <c r="H443" s="28"/>
    </row>
    <row r="444" spans="8:8">
      <c r="H444" s="28"/>
    </row>
    <row r="445" spans="8:8">
      <c r="H445" s="28"/>
    </row>
    <row r="446" spans="8:8">
      <c r="H446" s="28"/>
    </row>
    <row r="447" spans="8:8">
      <c r="H447" s="28"/>
    </row>
    <row r="448" spans="8:8">
      <c r="H448" s="28"/>
    </row>
    <row r="449" spans="8:8">
      <c r="H449" s="28"/>
    </row>
    <row r="450" spans="8:8">
      <c r="H450" s="28"/>
    </row>
    <row r="451" spans="8:8">
      <c r="H451" s="28"/>
    </row>
    <row r="452" spans="8:8">
      <c r="H452" s="28"/>
    </row>
    <row r="453" spans="8:8">
      <c r="H453" s="28"/>
    </row>
    <row r="454" spans="8:8">
      <c r="H454" s="28"/>
    </row>
    <row r="455" spans="8:8">
      <c r="H455" s="28"/>
    </row>
    <row r="456" spans="8:8">
      <c r="H456" s="28"/>
    </row>
    <row r="457" spans="8:8">
      <c r="H457" s="28"/>
    </row>
    <row r="458" spans="8:8">
      <c r="H458" s="28"/>
    </row>
    <row r="459" spans="8:8">
      <c r="H459" s="28"/>
    </row>
    <row r="460" spans="8:8">
      <c r="H460" s="28"/>
    </row>
    <row r="461" spans="8:8">
      <c r="H461" s="28"/>
    </row>
    <row r="462" spans="8:8">
      <c r="H462" s="28"/>
    </row>
    <row r="463" spans="8:8">
      <c r="H463" s="28"/>
    </row>
    <row r="464" spans="8:8">
      <c r="H464" s="28"/>
    </row>
    <row r="465" spans="8:8">
      <c r="H465" s="28"/>
    </row>
    <row r="466" spans="8:8">
      <c r="H466" s="28"/>
    </row>
    <row r="467" spans="8:8">
      <c r="H467" s="28"/>
    </row>
    <row r="468" spans="8:8">
      <c r="H468" s="28"/>
    </row>
    <row r="469" spans="8:8">
      <c r="H469" s="28"/>
    </row>
    <row r="470" spans="8:8">
      <c r="H470" s="28"/>
    </row>
    <row r="471" spans="8:8">
      <c r="H471" s="28"/>
    </row>
    <row r="472" spans="8:8">
      <c r="H472" s="28"/>
    </row>
    <row r="473" spans="8:8">
      <c r="H473" s="28"/>
    </row>
    <row r="474" spans="8:8">
      <c r="H474" s="28"/>
    </row>
    <row r="475" spans="8:8">
      <c r="H475" s="28"/>
    </row>
    <row r="476" spans="8:8">
      <c r="H476" s="28"/>
    </row>
    <row r="477" spans="8:8">
      <c r="H477" s="28"/>
    </row>
    <row r="478" spans="8:8">
      <c r="H478" s="28"/>
    </row>
    <row r="479" spans="8:8">
      <c r="H479" s="28"/>
    </row>
    <row r="480" spans="8:8">
      <c r="H480" s="28"/>
    </row>
    <row r="481" spans="8:8">
      <c r="H481" s="28"/>
    </row>
    <row r="482" spans="8:8">
      <c r="H482" s="28"/>
    </row>
    <row r="483" spans="8:8">
      <c r="H483" s="28"/>
    </row>
    <row r="484" spans="8:8">
      <c r="H484" s="28"/>
    </row>
    <row r="485" spans="8:8">
      <c r="H485" s="28"/>
    </row>
    <row r="486" spans="8:8">
      <c r="H486" s="28"/>
    </row>
    <row r="487" spans="8:8">
      <c r="H487" s="28"/>
    </row>
    <row r="488" spans="8:8">
      <c r="H488" s="28"/>
    </row>
    <row r="489" spans="8:8">
      <c r="H489" s="28"/>
    </row>
    <row r="490" spans="8:8">
      <c r="H490" s="28"/>
    </row>
    <row r="491" spans="8:8">
      <c r="H491" s="28"/>
    </row>
    <row r="492" spans="8:8">
      <c r="H492" s="28"/>
    </row>
    <row r="493" spans="8:8">
      <c r="H493" s="28"/>
    </row>
    <row r="494" spans="8:8">
      <c r="H494" s="28"/>
    </row>
    <row r="495" spans="8:8">
      <c r="H495" s="28"/>
    </row>
    <row r="496" spans="8:8">
      <c r="H496" s="28"/>
    </row>
    <row r="497" spans="8:8">
      <c r="H497" s="28"/>
    </row>
    <row r="498" spans="8:8">
      <c r="H498" s="28"/>
    </row>
    <row r="499" spans="8:8">
      <c r="H499" s="28"/>
    </row>
    <row r="500" spans="8:8">
      <c r="H500" s="28"/>
    </row>
    <row r="501" spans="8:8">
      <c r="H501" s="28"/>
    </row>
    <row r="502" spans="8:8">
      <c r="H502" s="28"/>
    </row>
    <row r="503" spans="8:8">
      <c r="H503" s="28"/>
    </row>
    <row r="504" spans="8:8">
      <c r="H504" s="28"/>
    </row>
    <row r="505" spans="8:8">
      <c r="H505" s="28"/>
    </row>
    <row r="506" spans="8:8">
      <c r="H506" s="28"/>
    </row>
    <row r="507" spans="8:8">
      <c r="H507" s="28"/>
    </row>
    <row r="508" spans="8:8">
      <c r="H508" s="28"/>
    </row>
    <row r="509" spans="8:8">
      <c r="H509" s="28"/>
    </row>
    <row r="510" spans="8:8">
      <c r="H510" s="28"/>
    </row>
    <row r="511" spans="8:8">
      <c r="H511" s="28"/>
    </row>
    <row r="512" spans="8:8">
      <c r="H512" s="28"/>
    </row>
    <row r="513" spans="8:8">
      <c r="H513" s="28"/>
    </row>
    <row r="514" spans="8:8">
      <c r="H514" s="28"/>
    </row>
    <row r="515" spans="8:8">
      <c r="H515" s="28"/>
    </row>
    <row r="516" spans="8:8">
      <c r="H516" s="28"/>
    </row>
    <row r="517" spans="8:8">
      <c r="H517" s="28"/>
    </row>
    <row r="518" spans="8:8">
      <c r="H518" s="28"/>
    </row>
    <row r="519" spans="8:8">
      <c r="H519" s="28"/>
    </row>
    <row r="520" spans="8:8">
      <c r="H520" s="28"/>
    </row>
    <row r="521" spans="8:8">
      <c r="H521" s="28"/>
    </row>
    <row r="522" spans="8:8">
      <c r="H522" s="28"/>
    </row>
    <row r="523" spans="8:8">
      <c r="H523" s="28"/>
    </row>
    <row r="524" spans="8:8">
      <c r="H524" s="28"/>
    </row>
    <row r="525" spans="8:8">
      <c r="H525" s="28"/>
    </row>
    <row r="526" spans="8:8">
      <c r="H526" s="28"/>
    </row>
    <row r="527" spans="8:8">
      <c r="H527" s="28"/>
    </row>
    <row r="528" spans="8:8">
      <c r="H528" s="28"/>
    </row>
    <row r="529" spans="8:8">
      <c r="H529" s="28"/>
    </row>
    <row r="530" spans="8:8">
      <c r="H530" s="28"/>
    </row>
    <row r="531" spans="8:8">
      <c r="H531" s="28"/>
    </row>
    <row r="532" spans="8:8">
      <c r="H532" s="28"/>
    </row>
    <row r="533" spans="8:8">
      <c r="H533" s="28"/>
    </row>
    <row r="534" spans="8:8">
      <c r="H534" s="28"/>
    </row>
    <row r="535" spans="8:8">
      <c r="H535" s="28"/>
    </row>
    <row r="536" spans="8:8">
      <c r="H536" s="28"/>
    </row>
    <row r="537" spans="8:8">
      <c r="H537" s="28"/>
    </row>
    <row r="538" spans="8:8">
      <c r="H538" s="28"/>
    </row>
    <row r="539" spans="8:8">
      <c r="H539" s="28"/>
    </row>
    <row r="540" spans="8:8">
      <c r="H540" s="28"/>
    </row>
    <row r="541" spans="8:8">
      <c r="H541" s="28"/>
    </row>
    <row r="542" spans="8:8">
      <c r="H542" s="28"/>
    </row>
    <row r="543" spans="8:8">
      <c r="H543" s="28"/>
    </row>
    <row r="544" spans="8:8">
      <c r="H544" s="28"/>
    </row>
    <row r="545" spans="8:8">
      <c r="H545" s="28"/>
    </row>
    <row r="546" spans="8:8">
      <c r="H546" s="28"/>
    </row>
    <row r="547" spans="8:8">
      <c r="H547" s="28"/>
    </row>
    <row r="548" spans="8:8">
      <c r="H548" s="28"/>
    </row>
    <row r="549" spans="8:8">
      <c r="H549" s="28"/>
    </row>
    <row r="550" spans="8:8">
      <c r="H550" s="28"/>
    </row>
    <row r="551" spans="8:8">
      <c r="H551" s="28"/>
    </row>
    <row r="552" spans="8:8">
      <c r="H552" s="28"/>
    </row>
    <row r="553" spans="8:8">
      <c r="H553" s="28"/>
    </row>
    <row r="554" spans="8:8">
      <c r="H554" s="28"/>
    </row>
    <row r="555" spans="8:8">
      <c r="H555" s="28"/>
    </row>
    <row r="556" spans="8:8">
      <c r="H556" s="28"/>
    </row>
    <row r="557" spans="8:8">
      <c r="H557" s="28"/>
    </row>
    <row r="558" spans="8:8">
      <c r="H558" s="28"/>
    </row>
    <row r="559" spans="8:8">
      <c r="H559" s="28"/>
    </row>
    <row r="560" spans="8:8">
      <c r="H560" s="28"/>
    </row>
    <row r="561" spans="8:8">
      <c r="H561" s="28"/>
    </row>
    <row r="562" spans="8:8">
      <c r="H562" s="28"/>
    </row>
    <row r="563" spans="8:8">
      <c r="H563" s="28"/>
    </row>
    <row r="564" spans="8:8">
      <c r="H564" s="28"/>
    </row>
    <row r="565" spans="8:8">
      <c r="H565" s="28"/>
    </row>
    <row r="566" spans="8:8">
      <c r="H566" s="28"/>
    </row>
    <row r="567" spans="8:8">
      <c r="H567" s="28"/>
    </row>
    <row r="568" spans="8:8">
      <c r="H568" s="28"/>
    </row>
    <row r="569" spans="8:8">
      <c r="H569" s="28"/>
    </row>
    <row r="570" spans="8:8">
      <c r="H570" s="28"/>
    </row>
    <row r="571" spans="8:8">
      <c r="H571" s="28"/>
    </row>
    <row r="572" spans="8:8">
      <c r="H572" s="28"/>
    </row>
    <row r="573" spans="8:8">
      <c r="H573" s="28"/>
    </row>
    <row r="574" spans="8:8">
      <c r="H574" s="28"/>
    </row>
    <row r="575" spans="8:8">
      <c r="H575" s="28"/>
    </row>
    <row r="576" spans="8:8">
      <c r="H576" s="28"/>
    </row>
    <row r="577" spans="8:8">
      <c r="H577" s="28"/>
    </row>
    <row r="578" spans="8:8">
      <c r="H578" s="28"/>
    </row>
    <row r="579" spans="8:8">
      <c r="H579" s="28"/>
    </row>
    <row r="580" spans="8:8">
      <c r="H580" s="28"/>
    </row>
    <row r="581" spans="8:8">
      <c r="H581" s="28"/>
    </row>
    <row r="582" spans="8:8">
      <c r="H582" s="28"/>
    </row>
    <row r="583" spans="8:8">
      <c r="H583" s="28"/>
    </row>
    <row r="584" spans="8:8">
      <c r="H584" s="28"/>
    </row>
    <row r="585" spans="8:8">
      <c r="H585" s="28"/>
    </row>
    <row r="586" spans="8:8">
      <c r="H586" s="28"/>
    </row>
    <row r="587" spans="8:8">
      <c r="H587" s="28"/>
    </row>
    <row r="588" spans="8:8">
      <c r="H588" s="28"/>
    </row>
    <row r="589" spans="8:8">
      <c r="H589" s="28"/>
    </row>
    <row r="590" spans="8:8">
      <c r="H590" s="28"/>
    </row>
    <row r="591" spans="8:8">
      <c r="H591" s="28"/>
    </row>
    <row r="592" spans="8:8">
      <c r="H592" s="28"/>
    </row>
    <row r="593" spans="8:8">
      <c r="H593" s="28"/>
    </row>
    <row r="594" spans="8:8">
      <c r="H594" s="28"/>
    </row>
    <row r="595" spans="8:8">
      <c r="H595" s="28"/>
    </row>
    <row r="596" spans="8:8">
      <c r="H596" s="28"/>
    </row>
    <row r="597" spans="8:8">
      <c r="H597" s="28"/>
    </row>
    <row r="598" spans="8:8">
      <c r="H598" s="28"/>
    </row>
    <row r="599" spans="8:8">
      <c r="H599" s="28"/>
    </row>
    <row r="600" spans="8:8">
      <c r="H600" s="28"/>
    </row>
    <row r="601" spans="8:8">
      <c r="H601" s="28"/>
    </row>
    <row r="602" spans="8:8">
      <c r="H602" s="28"/>
    </row>
    <row r="603" spans="8:8">
      <c r="H603" s="28"/>
    </row>
    <row r="604" spans="8:8">
      <c r="H604" s="28"/>
    </row>
    <row r="605" spans="8:8">
      <c r="H605" s="28"/>
    </row>
    <row r="606" spans="8:8">
      <c r="H606" s="28"/>
    </row>
    <row r="607" spans="8:8">
      <c r="H607" s="28"/>
    </row>
    <row r="608" spans="8:8">
      <c r="H608" s="28"/>
    </row>
    <row r="609" spans="8:8">
      <c r="H609" s="28"/>
    </row>
    <row r="610" spans="8:8">
      <c r="H610" s="28"/>
    </row>
    <row r="611" spans="8:8">
      <c r="H611" s="28"/>
    </row>
    <row r="612" spans="8:8">
      <c r="H612" s="28"/>
    </row>
    <row r="613" spans="8:8">
      <c r="H613" s="28"/>
    </row>
    <row r="614" spans="8:8">
      <c r="H614" s="28"/>
    </row>
    <row r="615" spans="8:8">
      <c r="H615" s="28"/>
    </row>
    <row r="616" spans="8:8">
      <c r="H616" s="28"/>
    </row>
    <row r="617" spans="8:8">
      <c r="H617" s="28"/>
    </row>
    <row r="618" spans="8:8">
      <c r="H618" s="28"/>
    </row>
    <row r="619" spans="8:8">
      <c r="H619" s="28"/>
    </row>
    <row r="620" spans="8:8">
      <c r="H620" s="28"/>
    </row>
    <row r="621" spans="8:8">
      <c r="H621" s="28"/>
    </row>
    <row r="622" spans="8:8">
      <c r="H622" s="28"/>
    </row>
    <row r="623" spans="8:8">
      <c r="H623" s="28"/>
    </row>
    <row r="624" spans="8:8">
      <c r="H624" s="28"/>
    </row>
    <row r="625" spans="8:8">
      <c r="H625" s="28"/>
    </row>
    <row r="626" spans="8:8">
      <c r="H626" s="28"/>
    </row>
    <row r="627" spans="8:8">
      <c r="H627" s="28"/>
    </row>
  </sheetData>
  <phoneticPr fontId="10" type="noConversion"/>
  <printOptions horizontalCentered="1"/>
  <pageMargins left="0.25" right="0.25" top="0.75" bottom="0.75" header="0.3" footer="0.3"/>
  <pageSetup scale="9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AD380"/>
  <sheetViews>
    <sheetView view="pageLayout" topLeftCell="A244" zoomScaleNormal="100" workbookViewId="0">
      <selection activeCell="B4" sqref="B4"/>
    </sheetView>
  </sheetViews>
  <sheetFormatPr defaultColWidth="9.33203125" defaultRowHeight="17.45" customHeight="1" outlineLevelRow="1"/>
  <cols>
    <col min="1" max="1" width="18.5" style="332" customWidth="1"/>
    <col min="2" max="2" width="22.83203125" style="332" customWidth="1"/>
    <col min="3" max="3" width="42" style="332" customWidth="1"/>
    <col min="4" max="4" width="18.33203125" style="332" customWidth="1"/>
    <col min="5" max="5" width="18.5" style="332" customWidth="1"/>
    <col min="6" max="7" width="16.1640625" style="332" customWidth="1"/>
    <col min="8" max="8" width="6.5" style="332" customWidth="1"/>
    <col min="9" max="9" width="9.5" style="332" customWidth="1"/>
    <col min="10" max="11" width="10" style="332" customWidth="1"/>
    <col min="12" max="12" width="9.33203125" style="332" customWidth="1"/>
    <col min="13" max="13" width="30.1640625" style="332" customWidth="1"/>
    <col min="14" max="14" width="20" style="332" customWidth="1"/>
    <col min="15" max="15" width="14.6640625" style="332" customWidth="1"/>
    <col min="16" max="16" width="14.33203125" style="332" customWidth="1"/>
    <col min="17" max="17" width="14.6640625" style="332" customWidth="1"/>
    <col min="18" max="18" width="13.6640625" style="332" customWidth="1"/>
    <col min="19" max="19" width="16" style="332" customWidth="1"/>
    <col min="20" max="20" width="15.1640625" style="332" bestFit="1" customWidth="1"/>
    <col min="21" max="21" width="13.83203125" style="332" customWidth="1"/>
    <col min="22" max="23" width="9.33203125" style="332"/>
    <col min="24" max="24" width="14.33203125" style="332" bestFit="1" customWidth="1"/>
    <col min="25" max="27" width="9.33203125" style="332"/>
    <col min="28" max="28" width="11.1640625" style="332" bestFit="1" customWidth="1"/>
    <col min="29" max="29" width="15.1640625" style="332" customWidth="1"/>
    <col min="30" max="30" width="11.1640625" style="332" bestFit="1" customWidth="1"/>
    <col min="31" max="16384" width="9.33203125" style="332"/>
  </cols>
  <sheetData>
    <row r="1" spans="1:30" s="3" customFormat="1" ht="17.45" customHeight="1">
      <c r="B1" s="1" t="s">
        <v>317</v>
      </c>
      <c r="C1" s="1"/>
      <c r="D1" s="10"/>
      <c r="E1" s="10"/>
      <c r="F1" s="10"/>
      <c r="G1" s="10"/>
      <c r="H1" s="29"/>
      <c r="I1" s="46"/>
      <c r="AB1" s="46" t="s">
        <v>315</v>
      </c>
      <c r="AC1" s="46"/>
      <c r="AD1">
        <v>2044</v>
      </c>
    </row>
    <row r="3" spans="1:30" ht="17.45" customHeight="1">
      <c r="B3" s="1" t="str">
        <f>"Table "&amp;RIGHT('Table 4'!B3,1)+1</f>
        <v>Table 5</v>
      </c>
      <c r="C3" s="193"/>
      <c r="D3" s="193"/>
      <c r="E3" s="193"/>
      <c r="F3" s="193"/>
      <c r="G3" s="193"/>
      <c r="M3" s="332" t="s">
        <v>51</v>
      </c>
      <c r="O3" s="333"/>
    </row>
    <row r="4" spans="1:30" ht="17.45" customHeight="1">
      <c r="B4" s="193" t="str">
        <f ca="1">'Table 1'!B5</f>
        <v>QF - Sch38 - UT - Solar T - 80.0 MW and 30.2% CF</v>
      </c>
      <c r="C4" s="193"/>
      <c r="D4" s="193"/>
      <c r="E4" s="193"/>
      <c r="F4" s="193"/>
      <c r="G4" s="193"/>
      <c r="K4" s="334">
        <f>MIN(K13:K24)</f>
        <v>46023</v>
      </c>
      <c r="M4" s="335" t="s">
        <v>337</v>
      </c>
      <c r="P4" s="336"/>
      <c r="Q4" s="336" t="s">
        <v>314</v>
      </c>
      <c r="R4" s="336" t="s">
        <v>312</v>
      </c>
      <c r="S4" s="336" t="s">
        <v>313</v>
      </c>
    </row>
    <row r="5" spans="1:30" ht="17.45" customHeight="1">
      <c r="B5" s="193" t="str">
        <f>TEXT($K$5,"MMMM YYYY")&amp;"  through  "&amp;TEXT($K$6,"MMMM YYYY")</f>
        <v>January 2026  through  December 2045</v>
      </c>
      <c r="C5" s="193"/>
      <c r="D5" s="193"/>
      <c r="E5" s="193"/>
      <c r="F5" s="193"/>
      <c r="G5" s="193"/>
      <c r="J5" s="332" t="s">
        <v>36</v>
      </c>
      <c r="K5" s="334">
        <f>MIN(K13:K24)</f>
        <v>46023</v>
      </c>
      <c r="M5" s="332" t="s">
        <v>37</v>
      </c>
      <c r="O5" s="3" t="s">
        <v>72</v>
      </c>
      <c r="P5" s="3"/>
      <c r="Q5" s="3">
        <f>R5+12</f>
        <v>37</v>
      </c>
      <c r="R5" s="3">
        <f>S5+12</f>
        <v>25</v>
      </c>
      <c r="S5" s="337">
        <v>13</v>
      </c>
    </row>
    <row r="6" spans="1:30" ht="17.45" customHeight="1">
      <c r="B6" s="193" t="s">
        <v>38</v>
      </c>
      <c r="C6" s="193"/>
      <c r="D6" s="193"/>
      <c r="E6" s="193"/>
      <c r="F6" s="193"/>
      <c r="G6" s="193"/>
      <c r="J6" s="332" t="s">
        <v>39</v>
      </c>
      <c r="K6" s="334">
        <f>EDATE(K5,20*12-1)</f>
        <v>53297</v>
      </c>
      <c r="M6" s="335">
        <v>80</v>
      </c>
      <c r="N6" s="332" t="s">
        <v>32</v>
      </c>
      <c r="O6" s="3" t="s">
        <v>73</v>
      </c>
      <c r="P6"/>
      <c r="Q6">
        <f>Q5+15*12-1</f>
        <v>216</v>
      </c>
      <c r="R6">
        <f>R5+15*12-1</f>
        <v>204</v>
      </c>
      <c r="S6" s="337">
        <f>S5+15*12-1</f>
        <v>192</v>
      </c>
    </row>
    <row r="7" spans="1:30" ht="17.45" customHeight="1">
      <c r="A7" s="336" t="str">
        <f>Q4</f>
        <v>15 Year Starting 2028</v>
      </c>
      <c r="B7" s="193"/>
      <c r="C7" s="338">
        <f ca="1">NPV($K$10,INDIRECT("C"&amp;$Q$5&amp;":C"&amp;$Q$6))</f>
        <v>-54833319.627045348</v>
      </c>
      <c r="D7" s="338">
        <f ca="1">NPV($K$10,INDIRECT("D"&amp;$Q$5&amp;":D"&amp;$Q$6))</f>
        <v>61410946.118553847</v>
      </c>
      <c r="E7" s="338">
        <f ca="1">NPV($K$10,INDIRECT("e"&amp;$Q$5&amp;":e"&amp;$Q$6))</f>
        <v>6577626.4915084932</v>
      </c>
      <c r="F7" s="339">
        <f ca="1">NPV($K$10,INDIRECT("F"&amp;$Q$5&amp;":F"&amp;$Q$6))</f>
        <v>1985542.1864822612</v>
      </c>
      <c r="G7" s="340">
        <f ca="1">($C7+D7)/$F7</f>
        <v>3.3127608853085748</v>
      </c>
      <c r="K7" s="334"/>
      <c r="M7" s="335"/>
      <c r="O7" s="3"/>
      <c r="P7"/>
      <c r="Q7"/>
      <c r="R7"/>
      <c r="S7"/>
      <c r="AB7" s="332" t="s">
        <v>316</v>
      </c>
    </row>
    <row r="8" spans="1:30" ht="17.45" customHeight="1">
      <c r="A8" s="336" t="str">
        <f>R4</f>
        <v>15 Year Starting 2027</v>
      </c>
      <c r="C8" s="338">
        <f ca="1">NPV($K$10,INDIRECT("C"&amp;$R$5&amp;":C"&amp;$R$6))</f>
        <v>-47397712.594120868</v>
      </c>
      <c r="D8" s="338">
        <f ca="1">NPV($K$10,INDIRECT("D"&amp;$R$5&amp;":D"&amp;$R$6))</f>
        <v>53910252.334989831</v>
      </c>
      <c r="E8" s="338">
        <f ca="1">NPV($K$10,INDIRECT("e"&amp;$R$5&amp;":e"&amp;$R$6))</f>
        <v>6512539.7408689642</v>
      </c>
      <c r="F8" s="339">
        <f ca="1">NPV($K$10,INDIRECT("F"&amp;$R$5&amp;":F"&amp;$R$6))</f>
        <v>1995336.3468443011</v>
      </c>
      <c r="G8" s="340">
        <f ca="1">($C8+D8)/$F8</f>
        <v>3.2638806741373645</v>
      </c>
      <c r="M8" s="341">
        <f ca="1">ROUNDUP(SUM(OFFSET(F12,MATCH(K5,B13:B24,0),0,12))/(EDATE(K5,12)-K5)/24/Study_MW,4)</f>
        <v>0.30219999999999997</v>
      </c>
      <c r="N8" s="342" t="s">
        <v>33</v>
      </c>
      <c r="AB8" s="333" t="s">
        <v>111</v>
      </c>
    </row>
    <row r="9" spans="1:30" ht="17.45" customHeight="1">
      <c r="A9" s="336"/>
      <c r="B9" s="336" t="str">
        <f>"Nominal NPV at "&amp;TEXT(J10,"0.00%")&amp;" Discount Rate"</f>
        <v>Nominal NPV at 6.38% Discount Rate</v>
      </c>
      <c r="J9" s="332" t="str">
        <f>'Table 1'!I49</f>
        <v>Discount Rate - 2025 IRP</v>
      </c>
      <c r="AB9" s="332" t="str">
        <f>[6]ImportData!$F$12</f>
        <v>PV_QF_UTN_QF_Sch38_UT</v>
      </c>
    </row>
    <row r="10" spans="1:30" ht="17.45" customHeight="1">
      <c r="A10" s="336" t="str">
        <f>S4</f>
        <v>15 Year Starting 2026</v>
      </c>
      <c r="C10" s="338">
        <f ca="1">NPV($K$10,INDIRECT("C"&amp;$S$5&amp;":C"&amp;$S$6))</f>
        <v>-41347314.703080736</v>
      </c>
      <c r="D10" s="338">
        <f ca="1">NPV($K$10,INDIRECT("d"&amp;$S$5&amp;":d"&amp;$S$6))</f>
        <v>46940852.005201586</v>
      </c>
      <c r="E10" s="338">
        <f ca="1">NPV($K$10,INDIRECT("e"&amp;$S$5&amp;":e"&amp;$S$6))</f>
        <v>5593537.3021208644</v>
      </c>
      <c r="F10" s="339">
        <f ca="1">NPV($K$10,INDIRECT("F"&amp;$S$5&amp;":F"&amp;$S$6))</f>
        <v>2005350.7819734858</v>
      </c>
      <c r="G10" s="340">
        <f ca="1">($C10+D10)/$F10</f>
        <v>2.7893061664833487</v>
      </c>
      <c r="J10" s="343">
        <f>'Table 1'!I50</f>
        <v>6.3799999999999996E-2</v>
      </c>
      <c r="K10" s="344">
        <f>((1+J10)^(1/12))-1</f>
        <v>5.1672547259051793E-3</v>
      </c>
    </row>
    <row r="11" spans="1:30" ht="17.45" customHeight="1">
      <c r="B11" s="194"/>
      <c r="C11" s="195" t="s">
        <v>18</v>
      </c>
      <c r="D11" s="196" t="s">
        <v>40</v>
      </c>
      <c r="E11" s="196" t="s">
        <v>41</v>
      </c>
      <c r="F11" s="196" t="s">
        <v>41</v>
      </c>
      <c r="G11" s="197" t="s">
        <v>48</v>
      </c>
      <c r="S11" s="332" t="s">
        <v>132</v>
      </c>
      <c r="U11" s="332" t="s">
        <v>132</v>
      </c>
      <c r="AA11" s="332" t="s">
        <v>107</v>
      </c>
      <c r="AB11" s="332" t="s">
        <v>311</v>
      </c>
    </row>
    <row r="12" spans="1:30" ht="17.45" customHeight="1">
      <c r="B12" s="198" t="s">
        <v>42</v>
      </c>
      <c r="C12" s="195" t="s">
        <v>43</v>
      </c>
      <c r="D12" s="199" t="str">
        <f>TEXT((SUM(F25:F72)/(8760*3+8784))/Study_MW,"0.0%")&amp;" CF"</f>
        <v>29.8% CF</v>
      </c>
      <c r="E12" s="200" t="s">
        <v>47</v>
      </c>
      <c r="F12" s="331" t="s">
        <v>44</v>
      </c>
      <c r="G12" s="199" t="str">
        <f>D12</f>
        <v>29.8% CF</v>
      </c>
      <c r="I12" s="196" t="s">
        <v>45</v>
      </c>
      <c r="J12" s="201" t="s">
        <v>0</v>
      </c>
      <c r="K12" s="201" t="s">
        <v>46</v>
      </c>
      <c r="L12" s="201" t="s">
        <v>45</v>
      </c>
      <c r="M12" s="201"/>
      <c r="N12" s="197"/>
      <c r="P12" s="332" t="s">
        <v>41</v>
      </c>
      <c r="Q12" s="332" t="s">
        <v>63</v>
      </c>
      <c r="R12" s="332" t="s">
        <v>64</v>
      </c>
      <c r="S12" s="332" t="s">
        <v>18</v>
      </c>
      <c r="U12" s="332" t="s">
        <v>6</v>
      </c>
      <c r="V12" s="332" t="str">
        <f t="shared" ref="V12:V75" si="0">IFERROR(IF(AND(MONTH(K13)&gt;=6,MONTH(K13)&lt;=9),"Summer","Winter"),"-")</f>
        <v>Winter</v>
      </c>
    </row>
    <row r="13" spans="1:30" ht="17.45" customHeight="1">
      <c r="B13" s="202">
        <v>46023</v>
      </c>
      <c r="C13" s="345" cm="1">
        <f t="array" ref="C13">IF($J13&lt;=$AD$1,IF(F13="","",-INDEX([6]Delta!$F$1:$JR$1000,$L$13,$I13))*1000*IF(MONTH($B13)=12,IF(MOD($J13,4)=0,31/29,31/30),1),(C1*(1+$AA13)))</f>
        <v>108473.26623022673</v>
      </c>
      <c r="D13" s="346">
        <f>IF(ISNUMBER($F13),VLOOKUP($J13,'Table 1'!$B$13:$C$37,2,FALSE)/12*1000*Study_MW,"")</f>
        <v>0</v>
      </c>
      <c r="E13" s="347">
        <f t="shared" ref="E13" si="1">IF(ISNUMBER(C13+D13),C13+D13,"")</f>
        <v>108473.26623022673</v>
      </c>
      <c r="F13" s="348">
        <f>IF($J13&lt;=$AD$1,IF(INDEX([6]Delta!$F$1:$JR$1440,$L$14,$I13)=0,"",INDEX([6]Delta!$F$1:$JR$1440,$L$14,$I13))*IF(MONTH($B13)=12,IF(MOD($J13,4)=0,31/29,31/30),1),F1*IF(MONTH(B13)=2,IF(MOD($J13,4)=0,29/28,IF(MOD($AB1,4)=0,28/29,1)),1))*(1+$AB13)</f>
        <v>7967.6267617700014</v>
      </c>
      <c r="G13" s="349">
        <f t="shared" ref="G13:G76" si="2">IF(ISNUMBER($F13),E13/$F13,"")</f>
        <v>13.61425045042264</v>
      </c>
      <c r="I13" s="350">
        <f>(YEAR(B13)-2025)*13+1</f>
        <v>14</v>
      </c>
      <c r="J13" s="351">
        <f>YEAR(B13)</f>
        <v>2026</v>
      </c>
      <c r="K13" s="202">
        <f t="shared" ref="K13:K24" si="3">IF(ISNUMBER(F13),B13,"")</f>
        <v>46023</v>
      </c>
      <c r="L13" s="332">
        <f>MATCH(M13,[6]Delta!$A$1:$A$1000,FALSE)</f>
        <v>840</v>
      </c>
      <c r="M13" s="336" t="s">
        <v>117</v>
      </c>
      <c r="V13" s="332" t="str">
        <f t="shared" si="0"/>
        <v>Winter</v>
      </c>
      <c r="AA13" s="352">
        <f t="shared" ref="AA13:AA76" si="4">Inflation</f>
        <v>2.18E-2</v>
      </c>
      <c r="AB13" s="353">
        <f>IF($AB$8="Solar",IFERROR(IF(J13&gt;$AD$1,-0.005,0),#REF!),0)</f>
        <v>0</v>
      </c>
    </row>
    <row r="14" spans="1:30" ht="17.45" customHeight="1">
      <c r="B14" s="203">
        <f t="shared" ref="B14:B77" si="5">EDATE(B13,1)</f>
        <v>46054</v>
      </c>
      <c r="C14" s="354" cm="1">
        <f t="array" ref="C14">IF($J14&lt;=$AD$1,IF(F14="","",-INDEX([6]Delta!$F$1:$JR$1000,$L$13,$I14))*1000*IF(MONTH($B14)=12,IF(MOD($J14,4)=0,31/29,31/30),1),(C2*(1+$AA14)))</f>
        <v>116846.1527519612</v>
      </c>
      <c r="D14" s="355">
        <f>IF(ISNUMBER($F14),VLOOKUP($J14,'Table 1'!$B$13:$C$37,2,FALSE)/12*1000*Study_MW,"")</f>
        <v>0</v>
      </c>
      <c r="E14" s="355">
        <f t="shared" ref="E14:E77" si="6">IF(ISNUMBER(C14+D14),C14+D14,"")</f>
        <v>116846.1527519612</v>
      </c>
      <c r="F14" s="354">
        <f>IF($J14&lt;=$AD$1,IF(INDEX([6]Delta!$F$1:$JR$1440,$L$14,$I14)=0,"",INDEX([6]Delta!$F$1:$JR$1440,$L$14,$I14))*IF(MONTH($B14)=12,IF(MOD($J14,4)=0,31/29,31/30),1),F2*IF(MONTH(B14)=2,IF(MOD($J14,4)=0,29/28,IF(MOD($J2,4)=0,28/29,1)),1))*(1+$AB14)</f>
        <v>12963.004091919998</v>
      </c>
      <c r="G14" s="356">
        <f t="shared" si="2"/>
        <v>9.0138174703495508</v>
      </c>
      <c r="I14" s="357">
        <f>I13+1</f>
        <v>15</v>
      </c>
      <c r="J14" s="351">
        <f t="shared" ref="J14:J77" si="7">YEAR(B14)</f>
        <v>2026</v>
      </c>
      <c r="K14" s="203">
        <f t="shared" si="3"/>
        <v>46054</v>
      </c>
      <c r="L14" s="332">
        <f>MATCH(M14,[6]Delta!$D$710:$D$1500,FALSE)+ROW([6]Delta!$D$709)</f>
        <v>1151</v>
      </c>
      <c r="M14" s="358" t="str">
        <f>[6]ImportData!$F$12</f>
        <v>PV_QF_UTN_QF_Sch38_UT</v>
      </c>
      <c r="V14" s="332" t="str">
        <f t="shared" si="0"/>
        <v>Winter</v>
      </c>
      <c r="AA14" s="352">
        <f t="shared" si="4"/>
        <v>2.18E-2</v>
      </c>
      <c r="AB14" s="353">
        <f t="shared" ref="AB14:AB77" si="8">IF($AB$8="Solar",IFERROR(IF(J14&gt;$AD$1,-0.005,0),AB2),0)</f>
        <v>0</v>
      </c>
    </row>
    <row r="15" spans="1:30" ht="17.45" customHeight="1">
      <c r="B15" s="203">
        <f t="shared" si="5"/>
        <v>46082</v>
      </c>
      <c r="C15" s="354" cm="1">
        <f t="array" ref="C15">IF($J15&lt;=$AD$1,IF(F15="","",-INDEX([6]Delta!$F$1:$JR$1000,$L$13,$I15))*1000*IF(MONTH($B15)=12,IF(MOD($J15,4)=0,31/29,31/30),1),(C3*(1+$AA15)))</f>
        <v>-49012.92414958516</v>
      </c>
      <c r="D15" s="355">
        <f>IF(ISNUMBER($F15),VLOOKUP($J15,'Table 1'!$B$13:$C$37,2,FALSE)/12*1000*Study_MW,"")</f>
        <v>0</v>
      </c>
      <c r="E15" s="355">
        <f t="shared" si="6"/>
        <v>-49012.92414958516</v>
      </c>
      <c r="F15" s="354">
        <f>IF($J15&lt;=$AD$1,IF(INDEX([6]Delta!$F$1:$JR$1440,$L$14,$I15)=0,"",INDEX([6]Delta!$F$1:$JR$1440,$L$14,$I15))*IF(MONTH($B15)=12,IF(MOD($J15,4)=0,31/29,31/30),1),F3*IF(MONTH(B15)=2,IF(MOD($J15,4)=0,29/28,IF(MOD($J3,4)=0,28/29,1)),1))*(1+$AB15)</f>
        <v>15077.813615319998</v>
      </c>
      <c r="G15" s="356">
        <f t="shared" si="2"/>
        <v>-3.2506652091643433</v>
      </c>
      <c r="I15" s="357">
        <f t="shared" ref="I15:I24" si="9">I14+1</f>
        <v>16</v>
      </c>
      <c r="J15" s="351">
        <f t="shared" si="7"/>
        <v>2026</v>
      </c>
      <c r="K15" s="203">
        <f t="shared" si="3"/>
        <v>46082</v>
      </c>
      <c r="V15" s="332" t="str">
        <f t="shared" si="0"/>
        <v>Winter</v>
      </c>
      <c r="AA15" s="352">
        <f t="shared" si="4"/>
        <v>2.18E-2</v>
      </c>
      <c r="AB15" s="353">
        <f t="shared" si="8"/>
        <v>0</v>
      </c>
    </row>
    <row r="16" spans="1:30" ht="17.45" customHeight="1">
      <c r="B16" s="203">
        <f t="shared" si="5"/>
        <v>46113</v>
      </c>
      <c r="C16" s="354" cm="1">
        <f t="array" ref="C16">IF($J16&lt;=$AD$1,IF(F16="","",-INDEX([6]Delta!$F$1:$JR$1000,$L$13,$I16))*1000*IF(MONTH($B16)=12,IF(MOD($J16,4)=0,31/29,31/30),1),(C4*(1+$AA16)))</f>
        <v>16249.864838890062</v>
      </c>
      <c r="D16" s="355">
        <f>IF(ISNUMBER($F16),VLOOKUP($J16,'Table 1'!$B$13:$C$37,2,FALSE)/12*1000*Study_MW,"")</f>
        <v>0</v>
      </c>
      <c r="E16" s="355">
        <f t="shared" si="6"/>
        <v>16249.864838890062</v>
      </c>
      <c r="F16" s="354">
        <f>IF($J16&lt;=$AD$1,IF(INDEX([6]Delta!$F$1:$JR$1440,$L$14,$I16)=0,"",INDEX([6]Delta!$F$1:$JR$1440,$L$14,$I16))*IF(MONTH($B16)=12,IF(MOD($J16,4)=0,31/29,31/30),1),F4*IF(MONTH(B16)=2,IF(MOD($J16,4)=0,29/28,IF(MOD($J4,4)=0,28/29,1)),1))*(1+$AB16)</f>
        <v>19665.522604040001</v>
      </c>
      <c r="G16" s="356">
        <f t="shared" si="2"/>
        <v>0.82631238264432183</v>
      </c>
      <c r="I16" s="357">
        <f t="shared" si="9"/>
        <v>17</v>
      </c>
      <c r="J16" s="351">
        <f t="shared" si="7"/>
        <v>2026</v>
      </c>
      <c r="K16" s="203">
        <f t="shared" si="3"/>
        <v>46113</v>
      </c>
      <c r="L16" s="351">
        <f>YEAR(B13)</f>
        <v>2026</v>
      </c>
      <c r="M16" s="332">
        <f>SUMIF($J$13:$J$350,L16,$C$13:$C$350)</f>
        <v>3219451.3808944332</v>
      </c>
      <c r="N16" s="332">
        <f>SUMIF($J$13:$J$350,L16,$D$13:$D$350)</f>
        <v>0</v>
      </c>
      <c r="O16" s="332">
        <f>SUMIF($J$13:$J$350,L16,$F$13:$F$350)</f>
        <v>211723.33494570066</v>
      </c>
      <c r="P16" s="359">
        <f t="shared" ref="P16:P25" si="10">(M16+N16)/O16</f>
        <v>15.205935527702252</v>
      </c>
      <c r="Q16" s="360">
        <f>M16/O16</f>
        <v>15.205935527702252</v>
      </c>
      <c r="R16" s="360">
        <f>IFERROR(N16/O16,0)</f>
        <v>0</v>
      </c>
      <c r="S16" s="332">
        <f>SUMIFS($C$13:$C$312,$J$13:$J$312,L16,$V$13:$V$312,"Summer")</f>
        <v>2050525.2690042178</v>
      </c>
      <c r="U16" s="332">
        <f>SUMIFS($D$13:$D$276,$J$13:$J$276,L16,$V$12:$V$275,"Summer")</f>
        <v>0</v>
      </c>
      <c r="V16" s="332" t="str">
        <f t="shared" si="0"/>
        <v>Winter</v>
      </c>
      <c r="X16" s="332">
        <f>M16+N16</f>
        <v>3219451.3808944332</v>
      </c>
      <c r="AA16" s="352">
        <f t="shared" si="4"/>
        <v>2.18E-2</v>
      </c>
      <c r="AB16" s="353">
        <f t="shared" si="8"/>
        <v>0</v>
      </c>
    </row>
    <row r="17" spans="2:28" ht="17.45" customHeight="1">
      <c r="B17" s="203">
        <f t="shared" si="5"/>
        <v>46143</v>
      </c>
      <c r="C17" s="354" cm="1">
        <f t="array" ref="C17">IF($J17&lt;=$AD$1,IF(F17="","",-INDEX([6]Delta!$F$1:$JR$1000,$L$13,$I17))*1000*IF(MONTH($B17)=12,IF(MOD($J17,4)=0,31/29,31/30),1),(C5*(1+$AA17)))</f>
        <v>164463.61136368796</v>
      </c>
      <c r="D17" s="355">
        <f>IF(ISNUMBER($F17),VLOOKUP($J17,'Table 1'!$B$13:$C$37,2,FALSE)/12*1000*Study_MW,"")</f>
        <v>0</v>
      </c>
      <c r="E17" s="355">
        <f t="shared" si="6"/>
        <v>164463.61136368796</v>
      </c>
      <c r="F17" s="354">
        <f>IF($J17&lt;=$AD$1,IF(INDEX([6]Delta!$F$1:$JR$1440,$L$14,$I17)=0,"",INDEX([6]Delta!$F$1:$JR$1440,$L$14,$I17))*IF(MONTH($B17)=12,IF(MOD($J17,4)=0,31/29,31/30),1),F5*IF(MONTH(B17)=2,IF(MOD($J17,4)=0,29/28,IF(MOD($J5,4)=0,28/29,1)),1))*(1+$AB17)</f>
        <v>23369.604447020003</v>
      </c>
      <c r="G17" s="356">
        <f t="shared" si="2"/>
        <v>7.0375008587130665</v>
      </c>
      <c r="I17" s="357">
        <f t="shared" si="9"/>
        <v>18</v>
      </c>
      <c r="J17" s="351">
        <f t="shared" si="7"/>
        <v>2026</v>
      </c>
      <c r="K17" s="203">
        <f t="shared" si="3"/>
        <v>46143</v>
      </c>
      <c r="L17" s="351">
        <f>L16+1</f>
        <v>2027</v>
      </c>
      <c r="M17" s="332">
        <f t="shared" ref="M17:M41" si="11">SUMIF($J$13:$J$350,L17,$C$13:$C$350)</f>
        <v>4120230.5642846748</v>
      </c>
      <c r="N17" s="332">
        <f t="shared" ref="N17:N41" si="12">SUMIF($J$13:$J$350,L17,$D$13:$D$350)</f>
        <v>0</v>
      </c>
      <c r="O17" s="332">
        <f t="shared" ref="O17:O41" si="13">SUMIF($J$13:$J$350,L17,$F$13:$F$350)</f>
        <v>210489.57734015799</v>
      </c>
      <c r="P17" s="359">
        <f t="shared" si="10"/>
        <v>19.574511081972712</v>
      </c>
      <c r="Q17" s="360">
        <f t="shared" ref="Q17:Q33" si="14">M17/O17</f>
        <v>19.574511081972712</v>
      </c>
      <c r="R17" s="360">
        <f t="shared" ref="R17:R33" si="15">IFERROR(N17/O17,0)</f>
        <v>0</v>
      </c>
      <c r="S17" s="332">
        <f t="shared" ref="S17:S41" si="16">SUMIFS($C$13:$C$312,$J$13:$J$312,L17,$V$13:$V$312,"Summer")</f>
        <v>2435128.0366816791</v>
      </c>
      <c r="U17" s="332">
        <f t="shared" ref="U17:U41" si="17">SUMIFS($D$13:$D$276,$J$13:$J$276,L17,$V$12:$V$275,"Summer")</f>
        <v>0</v>
      </c>
      <c r="V17" s="332" t="str">
        <f t="shared" si="0"/>
        <v>Summer</v>
      </c>
      <c r="X17" s="332">
        <f t="shared" ref="X17:X50" si="18">M17+N17</f>
        <v>4120230.5642846748</v>
      </c>
      <c r="AA17" s="352">
        <f t="shared" si="4"/>
        <v>2.18E-2</v>
      </c>
      <c r="AB17" s="353">
        <f t="shared" si="8"/>
        <v>0</v>
      </c>
    </row>
    <row r="18" spans="2:28" ht="17.45" customHeight="1">
      <c r="B18" s="203">
        <f t="shared" si="5"/>
        <v>46174</v>
      </c>
      <c r="C18" s="354" cm="1">
        <f t="array" ref="C18">IF($J18&lt;=$AD$1,IF(F18="","",-INDEX([6]Delta!$F$1:$JR$1000,$L$13,$I18))*1000*IF(MONTH($B18)=12,IF(MOD($J18,4)=0,31/29,31/30),1),(C6*(1+$AA18)))</f>
        <v>436584.27903683332</v>
      </c>
      <c r="D18" s="355">
        <f>IF(ISNUMBER($F18),VLOOKUP($J18,'Table 1'!$B$13:$C$37,2,FALSE)/12*1000*Study_MW,"")</f>
        <v>0</v>
      </c>
      <c r="E18" s="355">
        <f t="shared" si="6"/>
        <v>436584.27903683332</v>
      </c>
      <c r="F18" s="354">
        <f>IF($J18&lt;=$AD$1,IF(INDEX([6]Delta!$F$1:$JR$1440,$L$14,$I18)=0,"",INDEX([6]Delta!$F$1:$JR$1440,$L$14,$I18))*IF(MONTH($B18)=12,IF(MOD($J18,4)=0,31/29,31/30),1),F6*IF(MONTH(B18)=2,IF(MOD($J18,4)=0,29/28,IF(MOD($J6,4)=0,28/29,1)),1))*(1+$AB18)</f>
        <v>27838.738647440005</v>
      </c>
      <c r="G18" s="356">
        <f t="shared" si="2"/>
        <v>15.682617110131918</v>
      </c>
      <c r="I18" s="357">
        <f t="shared" si="9"/>
        <v>19</v>
      </c>
      <c r="J18" s="351">
        <f t="shared" si="7"/>
        <v>2026</v>
      </c>
      <c r="K18" s="203">
        <f t="shared" si="3"/>
        <v>46174</v>
      </c>
      <c r="L18" s="351">
        <f t="shared" ref="L18:L42" si="19">L17+1</f>
        <v>2028</v>
      </c>
      <c r="M18" s="332">
        <f t="shared" si="11"/>
        <v>4373521.683403627</v>
      </c>
      <c r="N18" s="332">
        <f t="shared" si="12"/>
        <v>0</v>
      </c>
      <c r="O18" s="332">
        <f t="shared" si="13"/>
        <v>209702.30272953346</v>
      </c>
      <c r="P18" s="359">
        <f t="shared" si="10"/>
        <v>20.855859122560229</v>
      </c>
      <c r="Q18" s="360">
        <f t="shared" si="14"/>
        <v>20.855859122560229</v>
      </c>
      <c r="R18" s="360">
        <f t="shared" si="15"/>
        <v>0</v>
      </c>
      <c r="S18" s="332">
        <f t="shared" si="16"/>
        <v>2487508.3404647596</v>
      </c>
      <c r="U18" s="332">
        <f t="shared" si="17"/>
        <v>0</v>
      </c>
      <c r="V18" s="332" t="str">
        <f t="shared" si="0"/>
        <v>Summer</v>
      </c>
      <c r="X18" s="332">
        <f t="shared" si="18"/>
        <v>4373521.683403627</v>
      </c>
      <c r="AA18" s="352">
        <f t="shared" si="4"/>
        <v>2.18E-2</v>
      </c>
      <c r="AB18" s="353">
        <f t="shared" si="8"/>
        <v>0</v>
      </c>
    </row>
    <row r="19" spans="2:28" ht="17.45" customHeight="1">
      <c r="B19" s="203">
        <f t="shared" si="5"/>
        <v>46204</v>
      </c>
      <c r="C19" s="354" cm="1">
        <f t="array" ref="C19">IF($J19&lt;=$AD$1,IF(F19="","",-INDEX([6]Delta!$F$1:$JR$1000,$L$13,$I19))*1000*IF(MONTH($B19)=12,IF(MOD($J19,4)=0,31/29,31/30),1),(C7*(1+$AA19)))</f>
        <v>743983.07083347754</v>
      </c>
      <c r="D19" s="355">
        <f>IF(ISNUMBER($F19),VLOOKUP($J19,'Table 1'!$B$13:$C$37,2,FALSE)/12*1000*Study_MW,"")</f>
        <v>0</v>
      </c>
      <c r="E19" s="355">
        <f t="shared" si="6"/>
        <v>743983.07083347754</v>
      </c>
      <c r="F19" s="354">
        <f>IF($J19&lt;=$AD$1,IF(INDEX([6]Delta!$F$1:$JR$1440,$L$14,$I19)=0,"",INDEX([6]Delta!$F$1:$JR$1440,$L$14,$I19))*IF(MONTH($B19)=12,IF(MOD($J19,4)=0,31/29,31/30),1),F7*IF(MONTH(B19)=2,IF(MOD($J19,4)=0,29/28,IF(MOD($J7,4)=0,28/29,1)),1))*(1+$AB19)</f>
        <v>26700.824677870001</v>
      </c>
      <c r="G19" s="356">
        <f t="shared" si="2"/>
        <v>27.863673868099685</v>
      </c>
      <c r="I19" s="357">
        <f t="shared" si="9"/>
        <v>20</v>
      </c>
      <c r="J19" s="351">
        <f t="shared" si="7"/>
        <v>2026</v>
      </c>
      <c r="K19" s="203">
        <f t="shared" si="3"/>
        <v>46204</v>
      </c>
      <c r="L19" s="351">
        <f t="shared" si="19"/>
        <v>2029</v>
      </c>
      <c r="M19" s="332">
        <f t="shared" si="11"/>
        <v>5230170.0993575985</v>
      </c>
      <c r="N19" s="332">
        <f t="shared" si="12"/>
        <v>0</v>
      </c>
      <c r="O19" s="332">
        <f t="shared" si="13"/>
        <v>208431.57362892936</v>
      </c>
      <c r="P19" s="359">
        <f t="shared" si="10"/>
        <v>25.0929837946187</v>
      </c>
      <c r="Q19" s="360">
        <f t="shared" si="14"/>
        <v>25.0929837946187</v>
      </c>
      <c r="R19" s="360">
        <f t="shared" si="15"/>
        <v>0</v>
      </c>
      <c r="S19" s="332">
        <f t="shared" si="16"/>
        <v>2950548.541071923</v>
      </c>
      <c r="U19" s="332">
        <f t="shared" si="17"/>
        <v>0</v>
      </c>
      <c r="V19" s="332" t="str">
        <f t="shared" si="0"/>
        <v>Summer</v>
      </c>
      <c r="X19" s="332">
        <f t="shared" si="18"/>
        <v>5230170.0993575985</v>
      </c>
      <c r="AA19" s="352">
        <f t="shared" si="4"/>
        <v>2.18E-2</v>
      </c>
      <c r="AB19" s="353">
        <f t="shared" si="8"/>
        <v>0</v>
      </c>
    </row>
    <row r="20" spans="2:28" ht="17.45" customHeight="1">
      <c r="B20" s="203">
        <f t="shared" si="5"/>
        <v>46235</v>
      </c>
      <c r="C20" s="354" cm="1">
        <f t="array" ref="C20">IF($J20&lt;=$AD$1,IF(F20="","",-INDEX([6]Delta!$F$1:$JR$1000,$L$13,$I20))*1000*IF(MONTH($B20)=12,IF(MOD($J20,4)=0,31/29,31/30),1),(C8*(1+$AA20)))</f>
        <v>705494.30777021917</v>
      </c>
      <c r="D20" s="355">
        <f>IF(ISNUMBER($F20),VLOOKUP($J20,'Table 1'!$B$13:$C$37,2,FALSE)/12*1000*Study_MW,"")</f>
        <v>0</v>
      </c>
      <c r="E20" s="355">
        <f t="shared" si="6"/>
        <v>705494.30777021917</v>
      </c>
      <c r="F20" s="354">
        <f>IF($J20&lt;=$AD$1,IF(INDEX([6]Delta!$F$1:$JR$1440,$L$14,$I20)=0,"",INDEX([6]Delta!$F$1:$JR$1440,$L$14,$I20))*IF(MONTH($B20)=12,IF(MOD($J20,4)=0,31/29,31/30),1),F8*IF(MONTH(B20)=2,IF(MOD($J20,4)=0,29/28,IF(MOD($J8,4)=0,28/29,1)),1))*(1+$AB20)</f>
        <v>23500.807732840007</v>
      </c>
      <c r="G20" s="356">
        <f t="shared" si="2"/>
        <v>30.020002537375007</v>
      </c>
      <c r="I20" s="357">
        <f t="shared" si="9"/>
        <v>21</v>
      </c>
      <c r="J20" s="351">
        <f t="shared" si="7"/>
        <v>2026</v>
      </c>
      <c r="K20" s="203">
        <f t="shared" si="3"/>
        <v>46235</v>
      </c>
      <c r="L20" s="351">
        <f t="shared" si="19"/>
        <v>2030</v>
      </c>
      <c r="M20" s="332">
        <f t="shared" si="11"/>
        <v>5256477.9535926087</v>
      </c>
      <c r="N20" s="332">
        <f t="shared" si="12"/>
        <v>0</v>
      </c>
      <c r="O20" s="332">
        <f t="shared" si="13"/>
        <v>207401.2741205646</v>
      </c>
      <c r="P20" s="359">
        <f t="shared" si="10"/>
        <v>25.344482457407477</v>
      </c>
      <c r="Q20" s="360">
        <f t="shared" si="14"/>
        <v>25.344482457407477</v>
      </c>
      <c r="R20" s="360">
        <f t="shared" si="15"/>
        <v>0</v>
      </c>
      <c r="S20" s="332">
        <f t="shared" si="16"/>
        <v>2880830.9561148528</v>
      </c>
      <c r="U20" s="332">
        <f t="shared" si="17"/>
        <v>0</v>
      </c>
      <c r="V20" s="332" t="str">
        <f t="shared" si="0"/>
        <v>Summer</v>
      </c>
      <c r="X20" s="332">
        <f t="shared" si="18"/>
        <v>5256477.9535926087</v>
      </c>
      <c r="AA20" s="352">
        <f t="shared" si="4"/>
        <v>2.18E-2</v>
      </c>
      <c r="AB20" s="353">
        <f t="shared" si="8"/>
        <v>0</v>
      </c>
    </row>
    <row r="21" spans="2:28" ht="17.45" customHeight="1">
      <c r="B21" s="203">
        <f t="shared" si="5"/>
        <v>46266</v>
      </c>
      <c r="C21" s="354" cm="1">
        <f t="array" ref="C21">IF($J21&lt;=$AD$1,IF(F21="","",-INDEX([6]Delta!$F$1:$JR$1000,$L$13,$I21))*1000*IF(MONTH($B21)=12,IF(MOD($J21,4)=0,31/29,31/30),1),(C9*(1+$AA21)))</f>
        <v>394491.56466047862</v>
      </c>
      <c r="D21" s="355">
        <f>IF(ISNUMBER($F21),VLOOKUP($J21,'Table 1'!$B$13:$C$37,2,FALSE)/12*1000*Study_MW,"")</f>
        <v>0</v>
      </c>
      <c r="E21" s="355">
        <f t="shared" si="6"/>
        <v>394491.56466047862</v>
      </c>
      <c r="F21" s="354">
        <f>IF($J21&lt;=$AD$1,IF(INDEX([6]Delta!$F$1:$JR$1440,$L$14,$I21)=0,"",INDEX([6]Delta!$F$1:$JR$1440,$L$14,$I21))*IF(MONTH($B21)=12,IF(MOD($J21,4)=0,31/29,31/30),1),F9*IF(MONTH(B21)=2,IF(MOD($J21,4)=0,29/28,IF(MOD($J9,4)=0,28/29,1)),1))*(1+$AB21)</f>
        <v>20459.25941581</v>
      </c>
      <c r="G21" s="356">
        <f t="shared" si="2"/>
        <v>19.281810579889964</v>
      </c>
      <c r="I21" s="357">
        <f t="shared" si="9"/>
        <v>22</v>
      </c>
      <c r="J21" s="351">
        <f t="shared" si="7"/>
        <v>2026</v>
      </c>
      <c r="K21" s="203">
        <f t="shared" si="3"/>
        <v>46266</v>
      </c>
      <c r="L21" s="351">
        <f t="shared" si="19"/>
        <v>2031</v>
      </c>
      <c r="M21" s="332">
        <f t="shared" si="11"/>
        <v>-10139494.734330373</v>
      </c>
      <c r="N21" s="332">
        <f t="shared" si="12"/>
        <v>7873209.8837190615</v>
      </c>
      <c r="O21" s="332">
        <f t="shared" si="13"/>
        <v>206523.67000912197</v>
      </c>
      <c r="P21" s="359">
        <f t="shared" si="10"/>
        <v>-10.973487206145482</v>
      </c>
      <c r="Q21" s="360">
        <f t="shared" si="14"/>
        <v>-49.096041794543552</v>
      </c>
      <c r="R21" s="360">
        <f t="shared" si="15"/>
        <v>38.122554588398067</v>
      </c>
      <c r="S21" s="332">
        <f t="shared" si="16"/>
        <v>-4882423.3830030933</v>
      </c>
      <c r="U21" s="332">
        <f t="shared" si="17"/>
        <v>2624403.2945730211</v>
      </c>
      <c r="V21" s="332" t="str">
        <f t="shared" si="0"/>
        <v>Winter</v>
      </c>
      <c r="X21" s="332">
        <f t="shared" si="18"/>
        <v>-2266284.8506113114</v>
      </c>
      <c r="AA21" s="352">
        <f t="shared" si="4"/>
        <v>2.18E-2</v>
      </c>
      <c r="AB21" s="353">
        <f t="shared" si="8"/>
        <v>0</v>
      </c>
    </row>
    <row r="22" spans="2:28" ht="17.45" customHeight="1">
      <c r="B22" s="203">
        <f t="shared" si="5"/>
        <v>46296</v>
      </c>
      <c r="C22" s="354" cm="1">
        <f t="array" ref="C22">IF($J22&lt;=$AD$1,IF(F22="","",-INDEX([6]Delta!$F$1:$JR$1000,$L$13,$I22))*1000*IF(MONTH($B22)=12,IF(MOD($J22,4)=0,31/29,31/30),1),(C10*(1+$AA22)))</f>
        <v>161109.52048592025</v>
      </c>
      <c r="D22" s="355">
        <f>IF(ISNUMBER($F22),VLOOKUP($J22,'Table 1'!$B$13:$C$37,2,FALSE)/12*1000*Study_MW,"")</f>
        <v>0</v>
      </c>
      <c r="E22" s="355">
        <f t="shared" si="6"/>
        <v>161109.52048592025</v>
      </c>
      <c r="F22" s="354">
        <f>IF($J22&lt;=$AD$1,IF(INDEX([6]Delta!$F$1:$JR$1440,$L$14,$I22)=0,"",INDEX([6]Delta!$F$1:$JR$1440,$L$14,$I22))*IF(MONTH($B22)=12,IF(MOD($J22,4)=0,31/29,31/30),1),F10*IF(MONTH(B22)=2,IF(MOD($J22,4)=0,29/28,IF(MOD($J10,4)=0,28/29,1)),1))*(1+$AB22)</f>
        <v>14913.517787919998</v>
      </c>
      <c r="G22" s="356">
        <f t="shared" si="2"/>
        <v>10.802918719580671</v>
      </c>
      <c r="I22" s="357">
        <f t="shared" si="9"/>
        <v>23</v>
      </c>
      <c r="J22" s="351">
        <f t="shared" si="7"/>
        <v>2026</v>
      </c>
      <c r="K22" s="203">
        <f t="shared" si="3"/>
        <v>46296</v>
      </c>
      <c r="L22" s="351">
        <f t="shared" si="19"/>
        <v>2032</v>
      </c>
      <c r="M22" s="332">
        <f t="shared" si="11"/>
        <v>-10302973.149619417</v>
      </c>
      <c r="N22" s="332">
        <f t="shared" si="12"/>
        <v>8044845.8570001312</v>
      </c>
      <c r="O22" s="332">
        <f t="shared" si="13"/>
        <v>205691.40104991829</v>
      </c>
      <c r="P22" s="359">
        <f t="shared" si="10"/>
        <v>-10.978228944394576</v>
      </c>
      <c r="Q22" s="360">
        <f t="shared" si="14"/>
        <v>-50.089469452925925</v>
      </c>
      <c r="R22" s="360">
        <f t="shared" si="15"/>
        <v>39.111240508531345</v>
      </c>
      <c r="S22" s="332">
        <f t="shared" si="16"/>
        <v>-4950307.1879875567</v>
      </c>
      <c r="U22" s="332">
        <f t="shared" si="17"/>
        <v>2681615.2856667098</v>
      </c>
      <c r="V22" s="332" t="str">
        <f t="shared" si="0"/>
        <v>Winter</v>
      </c>
      <c r="X22" s="332">
        <f t="shared" si="18"/>
        <v>-2258127.2926192861</v>
      </c>
      <c r="AA22" s="352">
        <f t="shared" si="4"/>
        <v>2.18E-2</v>
      </c>
      <c r="AB22" s="353">
        <f t="shared" si="8"/>
        <v>0</v>
      </c>
    </row>
    <row r="23" spans="2:28" ht="17.45" customHeight="1">
      <c r="B23" s="203">
        <f t="shared" si="5"/>
        <v>46327</v>
      </c>
      <c r="C23" s="354" cm="1">
        <f t="array" ref="C23">IF($J23&lt;=$AD$1,IF(F23="","",-INDEX([6]Delta!$F$1:$JR$1000,$L$13,$I23))*1000*IF(MONTH($B23)=12,IF(MOD($J23,4)=0,31/29,31/30),1),(C11*(1+$AA23)))</f>
        <v>241293.49407547852</v>
      </c>
      <c r="D23" s="355">
        <f>IF(ISNUMBER($F23),VLOOKUP($J23,'Table 1'!$B$13:$C$37,2,FALSE)/12*1000*Study_MW,"")</f>
        <v>0</v>
      </c>
      <c r="E23" s="355">
        <f t="shared" si="6"/>
        <v>241293.49407547852</v>
      </c>
      <c r="F23" s="354">
        <f>IF($J23&lt;=$AD$1,IF(INDEX([6]Delta!$F$1:$JR$1440,$L$14,$I23)=0,"",INDEX([6]Delta!$F$1:$JR$1440,$L$14,$I23))*IF(MONTH($B23)=12,IF(MOD($J23,4)=0,31/29,31/30),1),F11*IF(MONTH(B23)=2,IF(MOD($J23,4)=0,29/28,IF(MOD($J11,4)=0,28/29,1)),1))*(1+$AB23)</f>
        <v>11559.970703839999</v>
      </c>
      <c r="G23" s="356">
        <f t="shared" si="2"/>
        <v>20.873192524209898</v>
      </c>
      <c r="I23" s="357">
        <f t="shared" si="9"/>
        <v>24</v>
      </c>
      <c r="J23" s="351">
        <f t="shared" si="7"/>
        <v>2026</v>
      </c>
      <c r="K23" s="203">
        <f t="shared" si="3"/>
        <v>46327</v>
      </c>
      <c r="L23" s="351">
        <f t="shared" si="19"/>
        <v>2033</v>
      </c>
      <c r="M23" s="332">
        <f t="shared" si="11"/>
        <v>-10451544.876945119</v>
      </c>
      <c r="N23" s="332">
        <f t="shared" si="12"/>
        <v>8220223.4967788644</v>
      </c>
      <c r="O23" s="332">
        <f t="shared" si="13"/>
        <v>204284.02189633634</v>
      </c>
      <c r="P23" s="359">
        <f t="shared" si="10"/>
        <v>-10.922642698402209</v>
      </c>
      <c r="Q23" s="360">
        <f t="shared" si="14"/>
        <v>-51.161832334830095</v>
      </c>
      <c r="R23" s="360">
        <f t="shared" si="15"/>
        <v>40.239189636427888</v>
      </c>
      <c r="S23" s="332">
        <f t="shared" si="16"/>
        <v>-5089358.140217795</v>
      </c>
      <c r="T23" s="352"/>
      <c r="U23" s="332">
        <f t="shared" si="17"/>
        <v>2740074.4989262875</v>
      </c>
      <c r="V23" s="332" t="str">
        <f t="shared" si="0"/>
        <v>Winter</v>
      </c>
      <c r="X23" s="332">
        <f t="shared" si="18"/>
        <v>-2231321.3801662549</v>
      </c>
      <c r="AA23" s="352">
        <f t="shared" si="4"/>
        <v>2.18E-2</v>
      </c>
      <c r="AB23" s="353">
        <f t="shared" si="8"/>
        <v>0</v>
      </c>
    </row>
    <row r="24" spans="2:28" ht="17.45" customHeight="1">
      <c r="B24" s="204">
        <f t="shared" si="5"/>
        <v>46357</v>
      </c>
      <c r="C24" s="361" cm="1">
        <f t="array" ref="C24">IF($J24&lt;=$AD$1,IF(F24="","",-INDEX([6]Delta!$F$1:$JR$1000,$L$13,$I24))*1000*IF(MONTH($B24)=12,IF(MOD($J24,4)=0,31/29,31/30),1),(C12*(1+$AA24)))</f>
        <v>179475.17299684481</v>
      </c>
      <c r="D24" s="362">
        <f>IF(ISNUMBER($F24),VLOOKUP($J24,'Table 1'!$B$13:$C$37,2,FALSE)/12*1000*Study_MW,"")</f>
        <v>0</v>
      </c>
      <c r="E24" s="362">
        <f t="shared" si="6"/>
        <v>179475.17299684481</v>
      </c>
      <c r="F24" s="361">
        <f>IF($J24&lt;=$AD$1,IF(INDEX([6]Delta!$F$1:$JR$1440,$L$14,$I24)=0,"",INDEX([6]Delta!$F$1:$JR$1440,$L$14,$I24))*IF(MONTH($B24)=12,IF(MOD($J24,4)=0,31/29,31/30),1),F12*IF(MONTH(B24)=2,IF(MOD($J24,4)=0,29/28,IF(MOD($J12,4)=0,28/29,1)),1))*(1+$AB24)</f>
        <v>7706.6444599106671</v>
      </c>
      <c r="G24" s="363">
        <f t="shared" si="2"/>
        <v>23.288368099820868</v>
      </c>
      <c r="I24" s="364">
        <f t="shared" si="9"/>
        <v>25</v>
      </c>
      <c r="J24" s="351">
        <f t="shared" si="7"/>
        <v>2026</v>
      </c>
      <c r="K24" s="204">
        <f t="shared" si="3"/>
        <v>46357</v>
      </c>
      <c r="L24" s="351">
        <f t="shared" si="19"/>
        <v>2034</v>
      </c>
      <c r="M24" s="332">
        <f t="shared" si="11"/>
        <v>-10560730.057943119</v>
      </c>
      <c r="N24" s="332">
        <f t="shared" si="12"/>
        <v>8399424.3751368709</v>
      </c>
      <c r="O24" s="332">
        <f t="shared" si="13"/>
        <v>203506.84190013065</v>
      </c>
      <c r="P24" s="359">
        <f t="shared" si="10"/>
        <v>-10.620309679155119</v>
      </c>
      <c r="Q24" s="360">
        <f t="shared" si="14"/>
        <v>-51.893734674167426</v>
      </c>
      <c r="R24" s="360">
        <f t="shared" si="15"/>
        <v>41.273424995012313</v>
      </c>
      <c r="S24" s="332">
        <f t="shared" si="16"/>
        <v>-5114589.2248309106</v>
      </c>
      <c r="U24" s="332">
        <f t="shared" si="17"/>
        <v>2799808.1250456236</v>
      </c>
      <c r="V24" s="332" t="str">
        <f t="shared" si="0"/>
        <v>Winter</v>
      </c>
      <c r="X24" s="332">
        <f t="shared" si="18"/>
        <v>-2161305.6828062478</v>
      </c>
      <c r="AA24" s="352">
        <f t="shared" si="4"/>
        <v>2.18E-2</v>
      </c>
      <c r="AB24" s="353">
        <f t="shared" si="8"/>
        <v>0</v>
      </c>
    </row>
    <row r="25" spans="2:28" ht="17.45" customHeight="1">
      <c r="B25" s="202">
        <f t="shared" si="5"/>
        <v>46388</v>
      </c>
      <c r="C25" s="345" cm="1">
        <f t="array" ref="C25">IF($J25&lt;=$AD$1,IF(F25="","",-INDEX([6]Delta!$F$1:$JR$1000,$L$13,$I25))*1000*IF(MONTH($B25)=12,IF(MOD($J25,4)=0,31/29,31/30),1),(C13*(1+$AA25)))</f>
        <v>194893.04125578929</v>
      </c>
      <c r="D25" s="346">
        <f>IF(ISNUMBER($F25),VLOOKUP($J25,'Table 1'!$B$13:$C$37,2,FALSE)/12*1000*Study_MW,"")</f>
        <v>0</v>
      </c>
      <c r="E25" s="347">
        <f t="shared" si="6"/>
        <v>194893.04125578929</v>
      </c>
      <c r="F25" s="348">
        <f>IF($J25&lt;=$AD$1,IF(INDEX([6]Delta!$F$1:$JR$1440,$L$14,$I25)=0,"",INDEX([6]Delta!$F$1:$JR$1440,$L$14,$I25))*IF(MONTH($B25)=12,IF(MOD($J25,4)=0,31/29,31/30),1),F13*IF(MONTH(B25)=2,IF(MOD($J25,4)=0,29/28,IF(MOD($J13,4)=0,28/29,1)),1))*(1+$AB25)</f>
        <v>7847.6215486000001</v>
      </c>
      <c r="G25" s="349">
        <f t="shared" si="2"/>
        <v>24.834663604612508</v>
      </c>
      <c r="I25" s="365">
        <f>I13+13</f>
        <v>27</v>
      </c>
      <c r="J25" s="351">
        <f t="shared" si="7"/>
        <v>2027</v>
      </c>
      <c r="K25" s="202">
        <f>IF(ISNUMBER(F25),IF(F25&lt;&gt;0,B25,""),"")</f>
        <v>46388</v>
      </c>
      <c r="L25" s="351">
        <f t="shared" si="19"/>
        <v>2035</v>
      </c>
      <c r="M25" s="332">
        <f t="shared" si="11"/>
        <v>-10982554.730445474</v>
      </c>
      <c r="N25" s="332">
        <f t="shared" si="12"/>
        <v>8582531.8243633416</v>
      </c>
      <c r="O25" s="332">
        <f t="shared" si="13"/>
        <v>202242.89348309732</v>
      </c>
      <c r="P25" s="359">
        <f t="shared" si="10"/>
        <v>-11.867032085766304</v>
      </c>
      <c r="Q25" s="360">
        <f t="shared" si="14"/>
        <v>-54.303785617878113</v>
      </c>
      <c r="R25" s="360">
        <f t="shared" si="15"/>
        <v>42.436753532111808</v>
      </c>
      <c r="S25" s="332">
        <f t="shared" si="16"/>
        <v>-5296664.0597941512</v>
      </c>
      <c r="U25" s="332">
        <f t="shared" si="17"/>
        <v>2860843.9414544473</v>
      </c>
      <c r="V25" s="332" t="str">
        <f t="shared" si="0"/>
        <v>Winter</v>
      </c>
      <c r="X25" s="332">
        <f t="shared" si="18"/>
        <v>-2400022.9060821328</v>
      </c>
      <c r="AA25" s="352">
        <f t="shared" si="4"/>
        <v>2.18E-2</v>
      </c>
      <c r="AB25" s="353">
        <f t="shared" si="8"/>
        <v>0</v>
      </c>
    </row>
    <row r="26" spans="2:28" ht="17.45" customHeight="1">
      <c r="B26" s="203">
        <f t="shared" si="5"/>
        <v>46419</v>
      </c>
      <c r="C26" s="354" cm="1">
        <f t="array" ref="C26">IF($J26&lt;=$AD$1,IF(F26="","",-INDEX([6]Delta!$F$1:$JR$1000,$L$13,$I26))*1000*IF(MONTH($B26)=12,IF(MOD($J26,4)=0,31/29,31/30),1),(C14*(1+$AA26)))</f>
        <v>243015.22117786953</v>
      </c>
      <c r="D26" s="355">
        <f>IF(ISNUMBER($F26),VLOOKUP($J26,'Table 1'!$B$13:$C$37,2,FALSE)/12*1000*Study_MW,"")</f>
        <v>0</v>
      </c>
      <c r="E26" s="355">
        <f t="shared" si="6"/>
        <v>243015.22117786953</v>
      </c>
      <c r="F26" s="354">
        <f>IF($J26&lt;=$AD$1,IF(INDEX([6]Delta!$F$1:$JR$1440,$L$14,$I26)=0,"",INDEX([6]Delta!$F$1:$JR$1440,$L$14,$I26))*IF(MONTH($B26)=12,IF(MOD($J26,4)=0,31/29,31/30),1),F14*IF(MONTH(B26)=2,IF(MOD($J26,4)=0,29/28,IF(MOD($J14,4)=0,28/29,1)),1))*(1+$AB26)</f>
        <v>13264.146556960002</v>
      </c>
      <c r="G26" s="356">
        <f t="shared" si="2"/>
        <v>18.321210500373571</v>
      </c>
      <c r="I26" s="357">
        <f t="shared" ref="I26:I89" si="20">I14+13</f>
        <v>28</v>
      </c>
      <c r="J26" s="351">
        <f t="shared" si="7"/>
        <v>2027</v>
      </c>
      <c r="K26" s="203">
        <f t="shared" ref="K26:K89" si="21">IF(ISNUMBER(F26),IF(F26&lt;&gt;0,B26,""),"")</f>
        <v>46419</v>
      </c>
      <c r="L26" s="351">
        <f t="shared" si="19"/>
        <v>2036</v>
      </c>
      <c r="M26" s="332">
        <f t="shared" si="11"/>
        <v>-11309052.37222947</v>
      </c>
      <c r="N26" s="332">
        <f t="shared" si="12"/>
        <v>8769631.0181953944</v>
      </c>
      <c r="O26" s="332">
        <f t="shared" si="13"/>
        <v>201378.65191375141</v>
      </c>
      <c r="P26" s="359">
        <f t="shared" ref="P26:P41" si="22">(M26+N26)/O26</f>
        <v>-12.610181515773013</v>
      </c>
      <c r="Q26" s="360">
        <f t="shared" si="14"/>
        <v>-56.158149162072206</v>
      </c>
      <c r="R26" s="360">
        <f t="shared" si="15"/>
        <v>43.547967646299199</v>
      </c>
      <c r="S26" s="332">
        <f t="shared" si="16"/>
        <v>-5415826.6986324955</v>
      </c>
      <c r="U26" s="332">
        <f t="shared" si="17"/>
        <v>2923210.3393984642</v>
      </c>
      <c r="V26" s="332" t="str">
        <f t="shared" si="0"/>
        <v>Winter</v>
      </c>
      <c r="X26" s="332">
        <f t="shared" si="18"/>
        <v>-2539421.3540340755</v>
      </c>
      <c r="AA26" s="352">
        <f t="shared" si="4"/>
        <v>2.18E-2</v>
      </c>
      <c r="AB26" s="353">
        <f t="shared" si="8"/>
        <v>0</v>
      </c>
    </row>
    <row r="27" spans="2:28" ht="17.45" customHeight="1">
      <c r="B27" s="203">
        <f t="shared" si="5"/>
        <v>46447</v>
      </c>
      <c r="C27" s="354" cm="1">
        <f t="array" ref="C27">IF($J27&lt;=$AD$1,IF(F27="","",-INDEX([6]Delta!$F$1:$JR$1000,$L$13,$I27))*1000*IF(MONTH($B27)=12,IF(MOD($J27,4)=0,31/29,31/30),1),(C15*(1+$AA27)))</f>
        <v>62346.059962776053</v>
      </c>
      <c r="D27" s="355">
        <f>IF(ISNUMBER($F27),VLOOKUP($J27,'Table 1'!$B$13:$C$37,2,FALSE)/12*1000*Study_MW,"")</f>
        <v>0</v>
      </c>
      <c r="E27" s="355">
        <f t="shared" si="6"/>
        <v>62346.059962776053</v>
      </c>
      <c r="F27" s="354">
        <f>IF($J27&lt;=$AD$1,IF(INDEX([6]Delta!$F$1:$JR$1440,$L$14,$I27)=0,"",INDEX([6]Delta!$F$1:$JR$1440,$L$14,$I27))*IF(MONTH($B27)=12,IF(MOD($J27,4)=0,31/29,31/30),1),F15*IF(MONTH(B27)=2,IF(MOD($J27,4)=0,29/28,IF(MOD($J15,4)=0,28/29,1)),1))*(1+$AB27)</f>
        <v>15086.557153</v>
      </c>
      <c r="G27" s="356">
        <f t="shared" si="2"/>
        <v>4.1325571719574459</v>
      </c>
      <c r="I27" s="357">
        <f t="shared" si="20"/>
        <v>29</v>
      </c>
      <c r="J27" s="351">
        <f t="shared" si="7"/>
        <v>2027</v>
      </c>
      <c r="K27" s="203">
        <f t="shared" si="21"/>
        <v>46447</v>
      </c>
      <c r="L27" s="351">
        <f t="shared" si="19"/>
        <v>2037</v>
      </c>
      <c r="M27" s="332">
        <f t="shared" si="11"/>
        <v>-11646623.704714844</v>
      </c>
      <c r="N27" s="332">
        <f t="shared" si="12"/>
        <v>8960808.9718180839</v>
      </c>
      <c r="O27" s="332">
        <f t="shared" si="13"/>
        <v>200369.67110935232</v>
      </c>
      <c r="P27" s="359">
        <f t="shared" si="22"/>
        <v>-13.40429775637536</v>
      </c>
      <c r="Q27" s="360">
        <f t="shared" si="14"/>
        <v>-58.125681597584027</v>
      </c>
      <c r="R27" s="360">
        <f t="shared" si="15"/>
        <v>44.72138384120867</v>
      </c>
      <c r="S27" s="332">
        <f t="shared" si="16"/>
        <v>-5596484.6318700183</v>
      </c>
      <c r="U27" s="332">
        <f t="shared" si="17"/>
        <v>2986936.3239393621</v>
      </c>
      <c r="V27" s="332" t="str">
        <f t="shared" si="0"/>
        <v>Winter</v>
      </c>
      <c r="X27" s="332">
        <f t="shared" si="18"/>
        <v>-2685814.7328967601</v>
      </c>
      <c r="AA27" s="352">
        <f t="shared" si="4"/>
        <v>2.18E-2</v>
      </c>
      <c r="AB27" s="353">
        <f t="shared" si="8"/>
        <v>0</v>
      </c>
    </row>
    <row r="28" spans="2:28" ht="17.45" customHeight="1">
      <c r="B28" s="203">
        <f t="shared" si="5"/>
        <v>46478</v>
      </c>
      <c r="C28" s="354" cm="1">
        <f t="array" ref="C28">IF($J28&lt;=$AD$1,IF(F28="","",-INDEX([6]Delta!$F$1:$JR$1000,$L$13,$I28))*1000*IF(MONTH($B28)=12,IF(MOD($J28,4)=0,31/29,31/30),1),(C16*(1+$AA28)))</f>
        <v>104906.62550911657</v>
      </c>
      <c r="D28" s="355">
        <f>IF(ISNUMBER($F28),VLOOKUP($J28,'Table 1'!$B$13:$C$37,2,FALSE)/12*1000*Study_MW,"")</f>
        <v>0</v>
      </c>
      <c r="E28" s="355">
        <f t="shared" si="6"/>
        <v>104906.62550911657</v>
      </c>
      <c r="F28" s="354">
        <f>IF($J28&lt;=$AD$1,IF(INDEX([6]Delta!$F$1:$JR$1440,$L$14,$I28)=0,"",INDEX([6]Delta!$F$1:$JR$1440,$L$14,$I28))*IF(MONTH($B28)=12,IF(MOD($J28,4)=0,31/29,31/30),1),F16*IF(MONTH(B28)=2,IF(MOD($J28,4)=0,29/28,IF(MOD($J16,4)=0,28/29,1)),1))*(1+$AB28)</f>
        <v>19422.398440600002</v>
      </c>
      <c r="G28" s="356">
        <f t="shared" si="2"/>
        <v>5.4013218722679941</v>
      </c>
      <c r="I28" s="357">
        <f t="shared" si="20"/>
        <v>30</v>
      </c>
      <c r="J28" s="351">
        <f t="shared" si="7"/>
        <v>2027</v>
      </c>
      <c r="K28" s="203">
        <f t="shared" si="21"/>
        <v>46478</v>
      </c>
      <c r="L28" s="351">
        <f t="shared" si="19"/>
        <v>2038</v>
      </c>
      <c r="M28" s="332">
        <f t="shared" si="11"/>
        <v>-11589854.426309906</v>
      </c>
      <c r="N28" s="332">
        <f t="shared" si="12"/>
        <v>9156154.609564716</v>
      </c>
      <c r="O28" s="332">
        <f t="shared" si="13"/>
        <v>199198.23946025566</v>
      </c>
      <c r="P28" s="359">
        <f t="shared" si="22"/>
        <v>-12.217476536637591</v>
      </c>
      <c r="Q28" s="360">
        <f t="shared" si="14"/>
        <v>-58.18251435210265</v>
      </c>
      <c r="R28" s="360">
        <f t="shared" si="15"/>
        <v>45.96503781546506</v>
      </c>
      <c r="S28" s="332">
        <f t="shared" si="16"/>
        <v>-5549658.6719582118</v>
      </c>
      <c r="U28" s="332">
        <f t="shared" si="17"/>
        <v>3052051.5365215722</v>
      </c>
      <c r="V28" s="332" t="str">
        <f t="shared" si="0"/>
        <v>Winter</v>
      </c>
      <c r="X28" s="332">
        <f t="shared" si="18"/>
        <v>-2433699.8167451899</v>
      </c>
      <c r="AA28" s="352">
        <f t="shared" si="4"/>
        <v>2.18E-2</v>
      </c>
      <c r="AB28" s="353">
        <f t="shared" si="8"/>
        <v>0</v>
      </c>
    </row>
    <row r="29" spans="2:28" ht="17.45" customHeight="1">
      <c r="B29" s="203">
        <f t="shared" si="5"/>
        <v>46508</v>
      </c>
      <c r="C29" s="354" cm="1">
        <f t="array" ref="C29">IF($J29&lt;=$AD$1,IF(F29="","",-INDEX([6]Delta!$F$1:$JR$1000,$L$13,$I29))*1000*IF(MONTH($B29)=12,IF(MOD($J29,4)=0,31/29,31/30),1),(C17*(1+$AA29)))</f>
        <v>248380.91889027419</v>
      </c>
      <c r="D29" s="355">
        <f>IF(ISNUMBER($F29),VLOOKUP($J29,'Table 1'!$B$13:$C$37,2,FALSE)/12*1000*Study_MW,"")</f>
        <v>0</v>
      </c>
      <c r="E29" s="355">
        <f t="shared" si="6"/>
        <v>248380.91889027419</v>
      </c>
      <c r="F29" s="354">
        <f>IF($J29&lt;=$AD$1,IF(INDEX([6]Delta!$F$1:$JR$1440,$L$14,$I29)=0,"",INDEX([6]Delta!$F$1:$JR$1440,$L$14,$I29))*IF(MONTH($B29)=12,IF(MOD($J29,4)=0,31/29,31/30),1),F17*IF(MONTH(B29)=2,IF(MOD($J29,4)=0,29/28,IF(MOD($J17,4)=0,28/29,1)),1))*(1+$AB29)</f>
        <v>23584.739028480006</v>
      </c>
      <c r="G29" s="356">
        <f t="shared" si="2"/>
        <v>10.531425367494595</v>
      </c>
      <c r="I29" s="357">
        <f t="shared" si="20"/>
        <v>31</v>
      </c>
      <c r="J29" s="351">
        <f t="shared" si="7"/>
        <v>2027</v>
      </c>
      <c r="K29" s="203">
        <f t="shared" si="21"/>
        <v>46508</v>
      </c>
      <c r="L29" s="351">
        <f t="shared" si="19"/>
        <v>2039</v>
      </c>
      <c r="M29" s="332">
        <f t="shared" si="11"/>
        <v>-11869379.310013212</v>
      </c>
      <c r="N29" s="332">
        <f t="shared" si="12"/>
        <v>9355758.7784568537</v>
      </c>
      <c r="O29" s="332">
        <f t="shared" si="13"/>
        <v>198227.43968315734</v>
      </c>
      <c r="P29" s="359">
        <f t="shared" si="22"/>
        <v>-12.680487300719204</v>
      </c>
      <c r="Q29" s="360">
        <f t="shared" si="14"/>
        <v>-59.87757965791711</v>
      </c>
      <c r="R29" s="360">
        <f t="shared" si="15"/>
        <v>47.197092357197903</v>
      </c>
      <c r="S29" s="332">
        <f t="shared" si="16"/>
        <v>-5752169.2917073052</v>
      </c>
      <c r="U29" s="332">
        <f t="shared" si="17"/>
        <v>3118586.2594856182</v>
      </c>
      <c r="V29" s="332" t="str">
        <f t="shared" si="0"/>
        <v>Summer</v>
      </c>
      <c r="X29" s="332">
        <f t="shared" si="18"/>
        <v>-2513620.5315563586</v>
      </c>
      <c r="AA29" s="352">
        <f t="shared" si="4"/>
        <v>2.18E-2</v>
      </c>
      <c r="AB29" s="353">
        <f t="shared" si="8"/>
        <v>0</v>
      </c>
    </row>
    <row r="30" spans="2:28" ht="17.45" customHeight="1">
      <c r="B30" s="203">
        <f t="shared" si="5"/>
        <v>46539</v>
      </c>
      <c r="C30" s="354" cm="1">
        <f t="array" ref="C30">IF($J30&lt;=$AD$1,IF(F30="","",-INDEX([6]Delta!$F$1:$JR$1000,$L$13,$I30))*1000*IF(MONTH($B30)=12,IF(MOD($J30,4)=0,31/29,31/30),1),(C18*(1+$AA30)))</f>
        <v>528891.65867321566</v>
      </c>
      <c r="D30" s="355">
        <f>IF(ISNUMBER($F30),VLOOKUP($J30,'Table 1'!$B$13:$C$37,2,FALSE)/12*1000*Study_MW,"")</f>
        <v>0</v>
      </c>
      <c r="E30" s="355">
        <f t="shared" si="6"/>
        <v>528891.65867321566</v>
      </c>
      <c r="F30" s="354">
        <f>IF($J30&lt;=$AD$1,IF(INDEX([6]Delta!$F$1:$JR$1440,$L$14,$I30)=0,"",INDEX([6]Delta!$F$1:$JR$1440,$L$14,$I30))*IF(MONTH($B30)=12,IF(MOD($J30,4)=0,31/29,31/30),1),F18*IF(MONTH(B30)=2,IF(MOD($J30,4)=0,29/28,IF(MOD($J18,4)=0,28/29,1)),1))*(1+$AB30)</f>
        <v>27770.695334179996</v>
      </c>
      <c r="G30" s="356">
        <f t="shared" si="2"/>
        <v>19.044955565885999</v>
      </c>
      <c r="I30" s="357">
        <f t="shared" si="20"/>
        <v>32</v>
      </c>
      <c r="J30" s="351">
        <f t="shared" si="7"/>
        <v>2027</v>
      </c>
      <c r="K30" s="203">
        <f t="shared" si="21"/>
        <v>46539</v>
      </c>
      <c r="L30" s="351">
        <f t="shared" si="19"/>
        <v>2040</v>
      </c>
      <c r="M30" s="332">
        <f t="shared" si="11"/>
        <v>-12308013.840858074</v>
      </c>
      <c r="N30" s="332">
        <f t="shared" si="12"/>
        <v>9559714.3226746898</v>
      </c>
      <c r="O30" s="332">
        <f t="shared" si="13"/>
        <v>197700.37829471965</v>
      </c>
      <c r="P30" s="359">
        <f t="shared" si="22"/>
        <v>-13.901336668594467</v>
      </c>
      <c r="Q30" s="360">
        <f t="shared" si="14"/>
        <v>-62.255894232584822</v>
      </c>
      <c r="R30" s="360">
        <f t="shared" si="15"/>
        <v>48.354557563990355</v>
      </c>
      <c r="S30" s="332">
        <f t="shared" si="16"/>
        <v>-5846536.4409677126</v>
      </c>
      <c r="U30" s="332">
        <f t="shared" si="17"/>
        <v>3186571.4408915625</v>
      </c>
      <c r="V30" s="332" t="str">
        <f t="shared" si="0"/>
        <v>Summer</v>
      </c>
      <c r="X30" s="332">
        <f t="shared" si="18"/>
        <v>-2748299.5181833841</v>
      </c>
      <c r="AA30" s="352">
        <f t="shared" si="4"/>
        <v>2.18E-2</v>
      </c>
      <c r="AB30" s="353">
        <f t="shared" si="8"/>
        <v>0</v>
      </c>
    </row>
    <row r="31" spans="2:28" ht="17.45" customHeight="1">
      <c r="B31" s="203">
        <f t="shared" si="5"/>
        <v>46569</v>
      </c>
      <c r="C31" s="354" cm="1">
        <f t="array" ref="C31">IF($J31&lt;=$AD$1,IF(F31="","",-INDEX([6]Delta!$F$1:$JR$1000,$L$13,$I31))*1000*IF(MONTH($B31)=12,IF(MOD($J31,4)=0,31/29,31/30),1),(C19*(1+$AA31)))</f>
        <v>833115.39576150244</v>
      </c>
      <c r="D31" s="355">
        <f>IF(ISNUMBER($F31),VLOOKUP($J31,'Table 1'!$B$13:$C$37,2,FALSE)/12*1000*Study_MW,"")</f>
        <v>0</v>
      </c>
      <c r="E31" s="355">
        <f t="shared" si="6"/>
        <v>833115.39576150244</v>
      </c>
      <c r="F31" s="354">
        <f>IF($J31&lt;=$AD$1,IF(INDEX([6]Delta!$F$1:$JR$1440,$L$14,$I31)=0,"",INDEX([6]Delta!$F$1:$JR$1440,$L$14,$I31))*IF(MONTH($B31)=12,IF(MOD($J31,4)=0,31/29,31/30),1),F19*IF(MONTH(B31)=2,IF(MOD($J31,4)=0,29/28,IF(MOD($J19,4)=0,28/29,1)),1))*(1+$AB31)</f>
        <v>26228.287636429999</v>
      </c>
      <c r="G31" s="356">
        <f t="shared" si="2"/>
        <v>31.764002565090824</v>
      </c>
      <c r="I31" s="357">
        <f t="shared" si="20"/>
        <v>33</v>
      </c>
      <c r="J31" s="351">
        <f t="shared" si="7"/>
        <v>2027</v>
      </c>
      <c r="K31" s="203">
        <f t="shared" si="21"/>
        <v>46569</v>
      </c>
      <c r="L31" s="351">
        <f t="shared" si="19"/>
        <v>2041</v>
      </c>
      <c r="M31" s="332">
        <f t="shared" si="11"/>
        <v>-291322.05632316816</v>
      </c>
      <c r="N31" s="332">
        <f t="shared" si="12"/>
        <v>9768116.0903270375</v>
      </c>
      <c r="O31" s="332">
        <f t="shared" si="13"/>
        <v>196291.90858916668</v>
      </c>
      <c r="P31" s="359">
        <f t="shared" si="22"/>
        <v>48.279086499884855</v>
      </c>
      <c r="Q31" s="360">
        <f t="shared" si="14"/>
        <v>-1.4841266683737679</v>
      </c>
      <c r="R31" s="360">
        <f t="shared" si="15"/>
        <v>49.763213168258623</v>
      </c>
      <c r="S31" s="332">
        <f t="shared" si="16"/>
        <v>-475131.36250598746</v>
      </c>
      <c r="U31" s="332">
        <f t="shared" si="17"/>
        <v>3256038.6967756795</v>
      </c>
      <c r="V31" s="332" t="str">
        <f t="shared" si="0"/>
        <v>Summer</v>
      </c>
      <c r="X31" s="332">
        <f t="shared" si="18"/>
        <v>9476794.0340038687</v>
      </c>
      <c r="AA31" s="352">
        <f t="shared" si="4"/>
        <v>2.18E-2</v>
      </c>
      <c r="AB31" s="353">
        <f t="shared" si="8"/>
        <v>0</v>
      </c>
    </row>
    <row r="32" spans="2:28" ht="17.45" customHeight="1">
      <c r="B32" s="203">
        <f t="shared" si="5"/>
        <v>46600</v>
      </c>
      <c r="C32" s="354" cm="1">
        <f t="array" ref="C32">IF($J32&lt;=$AD$1,IF(F32="","",-INDEX([6]Delta!$F$1:$JR$1000,$L$13,$I32))*1000*IF(MONTH($B32)=12,IF(MOD($J32,4)=0,31/29,31/30),1),(C20*(1+$AA32)))</f>
        <v>824740.06335668673</v>
      </c>
      <c r="D32" s="355">
        <f>IF(ISNUMBER($F32),VLOOKUP($J32,'Table 1'!$B$13:$C$37,2,FALSE)/12*1000*Study_MW,"")</f>
        <v>0</v>
      </c>
      <c r="E32" s="355">
        <f t="shared" si="6"/>
        <v>824740.06335668673</v>
      </c>
      <c r="F32" s="354">
        <f>IF($J32&lt;=$AD$1,IF(INDEX([6]Delta!$F$1:$JR$1440,$L$14,$I32)=0,"",INDEX([6]Delta!$F$1:$JR$1440,$L$14,$I32))*IF(MONTH($B32)=12,IF(MOD($J32,4)=0,31/29,31/30),1),F20*IF(MONTH(B32)=2,IF(MOD($J32,4)=0,29/28,IF(MOD($J20,4)=0,28/29,1)),1))*(1+$AB32)</f>
        <v>23583.428118540003</v>
      </c>
      <c r="G32" s="356">
        <f t="shared" si="2"/>
        <v>34.971169552246778</v>
      </c>
      <c r="I32" s="357">
        <f t="shared" si="20"/>
        <v>34</v>
      </c>
      <c r="J32" s="351">
        <f t="shared" si="7"/>
        <v>2027</v>
      </c>
      <c r="K32" s="203">
        <f t="shared" si="21"/>
        <v>46600</v>
      </c>
      <c r="L32" s="351">
        <f t="shared" si="19"/>
        <v>2042</v>
      </c>
      <c r="M32" s="332">
        <f t="shared" si="11"/>
        <v>-456232.3699221437</v>
      </c>
      <c r="N32" s="332">
        <f t="shared" si="12"/>
        <v>9981061.0214617494</v>
      </c>
      <c r="O32" s="332">
        <f t="shared" si="13"/>
        <v>195432.485987814</v>
      </c>
      <c r="P32" s="359">
        <f t="shared" si="22"/>
        <v>48.737182067742395</v>
      </c>
      <c r="Q32" s="360">
        <f t="shared" si="14"/>
        <v>-2.3344755996738007</v>
      </c>
      <c r="R32" s="360">
        <f t="shared" si="15"/>
        <v>51.071657667416197</v>
      </c>
      <c r="S32" s="332">
        <f t="shared" si="16"/>
        <v>-192200.30433811917</v>
      </c>
      <c r="U32" s="332">
        <f t="shared" si="17"/>
        <v>3327020.3404872497</v>
      </c>
      <c r="V32" s="332" t="str">
        <f t="shared" si="0"/>
        <v>Summer</v>
      </c>
      <c r="X32" s="332">
        <f t="shared" si="18"/>
        <v>9524828.6515396051</v>
      </c>
      <c r="AA32" s="352">
        <f t="shared" si="4"/>
        <v>2.18E-2</v>
      </c>
      <c r="AB32" s="353">
        <f t="shared" si="8"/>
        <v>0</v>
      </c>
    </row>
    <row r="33" spans="2:28" ht="17.45" customHeight="1">
      <c r="B33" s="203">
        <f t="shared" si="5"/>
        <v>46631</v>
      </c>
      <c r="C33" s="354" cm="1">
        <f t="array" ref="C33">IF($J33&lt;=$AD$1,IF(F33="","",-INDEX([6]Delta!$F$1:$JR$1000,$L$13,$I33))*1000*IF(MONTH($B33)=12,IF(MOD($J33,4)=0,31/29,31/30),1),(C21*(1+$AA33)))</f>
        <v>427314.3166295049</v>
      </c>
      <c r="D33" s="355">
        <f>IF(ISNUMBER($F33),VLOOKUP($J33,'Table 1'!$B$13:$C$37,2,FALSE)/12*1000*Study_MW,"")</f>
        <v>0</v>
      </c>
      <c r="E33" s="355">
        <f t="shared" si="6"/>
        <v>427314.3166295049</v>
      </c>
      <c r="F33" s="354">
        <f>IF($J33&lt;=$AD$1,IF(INDEX([6]Delta!$F$1:$JR$1440,$L$14,$I33)=0,"",INDEX([6]Delta!$F$1:$JR$1440,$L$14,$I33))*IF(MONTH($B33)=12,IF(MOD($J33,4)=0,31/29,31/30),1),F21*IF(MONTH(B33)=2,IF(MOD($J33,4)=0,29/28,IF(MOD($J21,4)=0,28/29,1)),1))*(1+$AB33)</f>
        <v>19884.064243719993</v>
      </c>
      <c r="G33" s="356">
        <f t="shared" si="2"/>
        <v>21.490290485480809</v>
      </c>
      <c r="I33" s="357">
        <f t="shared" si="20"/>
        <v>35</v>
      </c>
      <c r="J33" s="351">
        <f t="shared" si="7"/>
        <v>2027</v>
      </c>
      <c r="K33" s="203">
        <f t="shared" si="21"/>
        <v>46631</v>
      </c>
      <c r="L33" s="351">
        <f t="shared" si="19"/>
        <v>2043</v>
      </c>
      <c r="M33" s="332">
        <f t="shared" si="11"/>
        <v>-645265.99362689396</v>
      </c>
      <c r="N33" s="332">
        <f t="shared" si="12"/>
        <v>10198648.154835707</v>
      </c>
      <c r="O33" s="332">
        <f t="shared" si="13"/>
        <v>194441.41773098498</v>
      </c>
      <c r="P33" s="359">
        <f t="shared" si="22"/>
        <v>49.132444479633335</v>
      </c>
      <c r="Q33" s="360">
        <f t="shared" si="14"/>
        <v>-3.3185624809609089</v>
      </c>
      <c r="R33" s="360">
        <f t="shared" si="15"/>
        <v>52.451006960594249</v>
      </c>
      <c r="S33" s="332">
        <f t="shared" si="16"/>
        <v>-317736.85120667506</v>
      </c>
      <c r="U33" s="332">
        <f t="shared" si="17"/>
        <v>3399549.3849452357</v>
      </c>
      <c r="V33" s="332" t="str">
        <f t="shared" si="0"/>
        <v>Winter</v>
      </c>
      <c r="X33" s="332">
        <f t="shared" si="18"/>
        <v>9553382.1612088121</v>
      </c>
      <c r="AA33" s="352">
        <f t="shared" si="4"/>
        <v>2.18E-2</v>
      </c>
      <c r="AB33" s="353">
        <f t="shared" si="8"/>
        <v>0</v>
      </c>
    </row>
    <row r="34" spans="2:28" ht="17.45" customHeight="1">
      <c r="B34" s="203">
        <f t="shared" si="5"/>
        <v>46661</v>
      </c>
      <c r="C34" s="354" cm="1">
        <f t="array" ref="C34">IF($J34&lt;=$AD$1,IF(F34="","",-INDEX([6]Delta!$F$1:$JR$1000,$L$13,$I34))*1000*IF(MONTH($B34)=12,IF(MOD($J34,4)=0,31/29,31/30),1),(C22*(1+$AA34)))</f>
        <v>188508.63629680499</v>
      </c>
      <c r="D34" s="355">
        <f>IF(ISNUMBER($F34),VLOOKUP($J34,'Table 1'!$B$13:$C$37,2,FALSE)/12*1000*Study_MW,"")</f>
        <v>0</v>
      </c>
      <c r="E34" s="355">
        <f t="shared" si="6"/>
        <v>188508.63629680499</v>
      </c>
      <c r="F34" s="354">
        <f>IF($J34&lt;=$AD$1,IF(INDEX([6]Delta!$F$1:$JR$1440,$L$14,$I34)=0,"",INDEX([6]Delta!$F$1:$JR$1440,$L$14,$I34))*IF(MONTH($B34)=12,IF(MOD($J34,4)=0,31/29,31/30),1),F22*IF(MONTH(B34)=2,IF(MOD($J34,4)=0,29/28,IF(MOD($J22,4)=0,28/29,1)),1))*(1+$AB34)</f>
        <v>14940.489055679998</v>
      </c>
      <c r="G34" s="356">
        <f t="shared" si="2"/>
        <v>12.617300249963288</v>
      </c>
      <c r="I34" s="357">
        <f t="shared" si="20"/>
        <v>36</v>
      </c>
      <c r="J34" s="351">
        <f t="shared" si="7"/>
        <v>2027</v>
      </c>
      <c r="K34" s="203">
        <f t="shared" si="21"/>
        <v>46661</v>
      </c>
      <c r="L34" s="351">
        <f t="shared" si="19"/>
        <v>2044</v>
      </c>
      <c r="M34" s="332">
        <f t="shared" si="11"/>
        <v>-443643.35058336216</v>
      </c>
      <c r="N34" s="332">
        <f t="shared" si="12"/>
        <v>10420978.682075074</v>
      </c>
      <c r="O34" s="332">
        <f t="shared" si="13"/>
        <v>193526.65439467205</v>
      </c>
      <c r="P34" s="359">
        <f t="shared" si="22"/>
        <v>51.555354804740517</v>
      </c>
      <c r="Q34" s="360">
        <f t="shared" ref="Q34:Q41" si="23">M34/O34</f>
        <v>-2.2924147165723752</v>
      </c>
      <c r="R34" s="360">
        <f t="shared" ref="R34:R41" si="24">IFERROR(N34/O34,0)</f>
        <v>53.847769521312884</v>
      </c>
      <c r="S34" s="332">
        <f t="shared" si="16"/>
        <v>-246135.28505589056</v>
      </c>
      <c r="U34" s="332">
        <f t="shared" si="17"/>
        <v>3473659.5606916905</v>
      </c>
      <c r="V34" s="332" t="str">
        <f t="shared" si="0"/>
        <v>Winter</v>
      </c>
      <c r="X34" s="332">
        <f t="shared" si="18"/>
        <v>9977335.3314917125</v>
      </c>
      <c r="AA34" s="352">
        <f t="shared" si="4"/>
        <v>2.18E-2</v>
      </c>
      <c r="AB34" s="353">
        <f t="shared" si="8"/>
        <v>0</v>
      </c>
    </row>
    <row r="35" spans="2:28" ht="17.45" customHeight="1">
      <c r="B35" s="203">
        <f t="shared" si="5"/>
        <v>46692</v>
      </c>
      <c r="C35" s="354" cm="1">
        <f t="array" ref="C35">IF($J35&lt;=$AD$1,IF(F35="","",-INDEX([6]Delta!$F$1:$JR$1000,$L$13,$I35))*1000*IF(MONTH($B35)=12,IF(MOD($J35,4)=0,31/29,31/30),1),(C23*(1+$AA35)))</f>
        <v>242657.02182976383</v>
      </c>
      <c r="D35" s="355">
        <f>IF(ISNUMBER($F35),VLOOKUP($J35,'Table 1'!$B$13:$C$37,2,FALSE)/12*1000*Study_MW,"")</f>
        <v>0</v>
      </c>
      <c r="E35" s="355">
        <f t="shared" si="6"/>
        <v>242657.02182976383</v>
      </c>
      <c r="F35" s="354">
        <f>IF($J35&lt;=$AD$1,IF(INDEX([6]Delta!$F$1:$JR$1440,$L$14,$I35)=0,"",INDEX([6]Delta!$F$1:$JR$1440,$L$14,$I35))*IF(MONTH($B35)=12,IF(MOD($J35,4)=0,31/29,31/30),1),F23*IF(MONTH(B35)=2,IF(MOD($J35,4)=0,29/28,IF(MOD($J23,4)=0,28/29,1)),1))*(1+$AB35)</f>
        <v>11290.090375549997</v>
      </c>
      <c r="G35" s="356">
        <f t="shared" si="2"/>
        <v>21.492921115606464</v>
      </c>
      <c r="I35" s="357">
        <f t="shared" si="20"/>
        <v>37</v>
      </c>
      <c r="J35" s="351">
        <f t="shared" si="7"/>
        <v>2027</v>
      </c>
      <c r="K35" s="203">
        <f t="shared" si="21"/>
        <v>46692</v>
      </c>
      <c r="L35" s="351">
        <f t="shared" si="19"/>
        <v>2045</v>
      </c>
      <c r="M35" s="332">
        <f t="shared" si="11"/>
        <v>-453314.77562607941</v>
      </c>
      <c r="N35" s="332">
        <f t="shared" si="12"/>
        <v>10648156.022145614</v>
      </c>
      <c r="O35" s="332">
        <f t="shared" si="13"/>
        <v>192134.19293104007</v>
      </c>
      <c r="P35" s="359">
        <f t="shared" si="22"/>
        <v>53.061045985597261</v>
      </c>
      <c r="Q35" s="360">
        <f t="shared" si="23"/>
        <v>-2.3593654451125263</v>
      </c>
      <c r="R35" s="360">
        <f t="shared" si="24"/>
        <v>55.420411430709791</v>
      </c>
      <c r="S35" s="332">
        <f t="shared" si="16"/>
        <v>-251501.034270109</v>
      </c>
      <c r="U35" s="332">
        <f t="shared" si="17"/>
        <v>3549385.3407152044</v>
      </c>
      <c r="V35" s="332" t="str">
        <f t="shared" si="0"/>
        <v>Winter</v>
      </c>
      <c r="X35" s="332">
        <f t="shared" si="18"/>
        <v>10194841.246519534</v>
      </c>
      <c r="AA35" s="352">
        <f t="shared" si="4"/>
        <v>2.18E-2</v>
      </c>
      <c r="AB35" s="353">
        <f t="shared" si="8"/>
        <v>0</v>
      </c>
    </row>
    <row r="36" spans="2:28" ht="17.45" customHeight="1">
      <c r="B36" s="204">
        <f t="shared" si="5"/>
        <v>46722</v>
      </c>
      <c r="C36" s="361" cm="1">
        <f t="array" ref="C36">IF($J36&lt;=$AD$1,IF(F36="","",-INDEX([6]Delta!$F$1:$JR$1000,$L$13,$I36))*1000*IF(MONTH($B36)=12,IF(MOD($J36,4)=0,31/29,31/30),1),(C24*(1+$AA36)))</f>
        <v>221461.60494137078</v>
      </c>
      <c r="D36" s="362">
        <f>IF(ISNUMBER($F36),VLOOKUP($J36,'Table 1'!$B$13:$C$37,2,FALSE)/12*1000*Study_MW,"")</f>
        <v>0</v>
      </c>
      <c r="E36" s="362">
        <f t="shared" si="6"/>
        <v>221461.60494137078</v>
      </c>
      <c r="F36" s="361">
        <f>IF($J36&lt;=$AD$1,IF(INDEX([6]Delta!$F$1:$JR$1440,$L$14,$I36)=0,"",INDEX([6]Delta!$F$1:$JR$1440,$L$14,$I36))*IF(MONTH($B36)=12,IF(MOD($J36,4)=0,31/29,31/30),1),F24*IF(MONTH(B36)=2,IF(MOD($J36,4)=0,29/28,IF(MOD($J24,4)=0,28/29,1)),1))*(1+$AB36)</f>
        <v>7587.0598484180009</v>
      </c>
      <c r="G36" s="363">
        <f t="shared" si="2"/>
        <v>29.189384210215287</v>
      </c>
      <c r="I36" s="364">
        <f t="shared" si="20"/>
        <v>38</v>
      </c>
      <c r="J36" s="351">
        <f t="shared" si="7"/>
        <v>2027</v>
      </c>
      <c r="K36" s="204">
        <f t="shared" si="21"/>
        <v>46722</v>
      </c>
      <c r="L36" s="351">
        <f t="shared" si="19"/>
        <v>2046</v>
      </c>
      <c r="M36" s="332">
        <f t="shared" si="11"/>
        <v>-463197.03773472807</v>
      </c>
      <c r="N36" s="332">
        <f t="shared" si="12"/>
        <v>10880285.821352696</v>
      </c>
      <c r="O36" s="332">
        <f t="shared" si="13"/>
        <v>191173.5219663849</v>
      </c>
      <c r="P36" s="359">
        <f t="shared" si="22"/>
        <v>54.490227916864249</v>
      </c>
      <c r="Q36" s="360">
        <f t="shared" si="23"/>
        <v>-2.4229141827296283</v>
      </c>
      <c r="R36" s="360">
        <f t="shared" si="24"/>
        <v>56.913142099593884</v>
      </c>
      <c r="S36" s="332">
        <f t="shared" si="16"/>
        <v>-256983.75681719737</v>
      </c>
      <c r="U36" s="332">
        <f t="shared" si="17"/>
        <v>3626761.9404508988</v>
      </c>
      <c r="V36" s="332" t="str">
        <f t="shared" si="0"/>
        <v>Winter</v>
      </c>
      <c r="X36" s="332">
        <f t="shared" si="18"/>
        <v>10417088.783617968</v>
      </c>
      <c r="AA36" s="352">
        <f t="shared" si="4"/>
        <v>2.18E-2</v>
      </c>
      <c r="AB36" s="353">
        <f t="shared" si="8"/>
        <v>0</v>
      </c>
    </row>
    <row r="37" spans="2:28" ht="17.45" customHeight="1">
      <c r="B37" s="202">
        <f t="shared" si="5"/>
        <v>46753</v>
      </c>
      <c r="C37" s="345" cm="1">
        <f t="array" ref="C37">IF($J37&lt;=$AD$1,IF(F37="","",-INDEX([6]Delta!$F$1:$JR$1000,$L$13,$I37))*1000*IF(MONTH($B37)=12,IF(MOD($J37,4)=0,31/29,31/30),1),(C25*(1+$AA37)))</f>
        <v>249864.25512457208</v>
      </c>
      <c r="D37" s="346">
        <f>IF(ISNUMBER($F37),VLOOKUP($J37,'Table 1'!$B$13:$C$37,2,FALSE)/12*1000*Study_MW,"")</f>
        <v>0</v>
      </c>
      <c r="E37" s="347">
        <f t="shared" si="6"/>
        <v>249864.25512457208</v>
      </c>
      <c r="F37" s="348">
        <f>IF($J37&lt;=$AD$1,IF(INDEX([6]Delta!$F$1:$JR$1440,$L$14,$I37)=0,"",INDEX([6]Delta!$F$1:$JR$1440,$L$14,$I37))*IF(MONTH($B37)=12,IF(MOD($J37,4)=0,31/29,31/30),1),F25*IF(MONTH(B37)=2,IF(MOD($J37,4)=0,29/28,IF(MOD($J25,4)=0,28/29,1)),1))*(1+$AB37)</f>
        <v>7981.7001758500001</v>
      </c>
      <c r="G37" s="349">
        <f t="shared" si="2"/>
        <v>31.304640567755118</v>
      </c>
      <c r="I37" s="365">
        <f>I25+13</f>
        <v>40</v>
      </c>
      <c r="J37" s="351">
        <f t="shared" si="7"/>
        <v>2028</v>
      </c>
      <c r="K37" s="202">
        <f t="shared" si="21"/>
        <v>46753</v>
      </c>
      <c r="L37" s="351">
        <f t="shared" si="19"/>
        <v>2047</v>
      </c>
      <c r="M37" s="332">
        <f t="shared" si="11"/>
        <v>-473294.73315734515</v>
      </c>
      <c r="N37" s="332">
        <f t="shared" si="12"/>
        <v>11117476.048121698</v>
      </c>
      <c r="O37" s="332">
        <f t="shared" si="13"/>
        <v>190217.65435655299</v>
      </c>
      <c r="P37" s="359">
        <f t="shared" si="22"/>
        <v>55.957904385743262</v>
      </c>
      <c r="Q37" s="360">
        <f t="shared" si="23"/>
        <v>-2.4881745848373207</v>
      </c>
      <c r="R37" s="360">
        <f t="shared" si="24"/>
        <v>58.446078970580587</v>
      </c>
      <c r="S37" s="332">
        <f t="shared" si="16"/>
        <v>-262586.0027158123</v>
      </c>
      <c r="U37" s="332">
        <f t="shared" si="17"/>
        <v>3705825.3493738994</v>
      </c>
      <c r="V37" s="332" t="str">
        <f t="shared" si="0"/>
        <v>Winter</v>
      </c>
      <c r="X37" s="332">
        <f t="shared" si="18"/>
        <v>10644181.314964352</v>
      </c>
      <c r="AA37" s="352">
        <f t="shared" si="4"/>
        <v>2.18E-2</v>
      </c>
      <c r="AB37" s="353">
        <f t="shared" si="8"/>
        <v>0</v>
      </c>
    </row>
    <row r="38" spans="2:28" ht="17.45" customHeight="1">
      <c r="B38" s="203">
        <f t="shared" si="5"/>
        <v>46784</v>
      </c>
      <c r="C38" s="354" cm="1">
        <f t="array" ref="C38">IF($J38&lt;=$AD$1,IF(F38="","",-INDEX([6]Delta!$F$1:$JR$1000,$L$13,$I38))*1000*IF(MONTH($B38)=12,IF(MOD($J38,4)=0,31/29,31/30),1),(C26*(1+$AA38)))</f>
        <v>224708.11000969843</v>
      </c>
      <c r="D38" s="355">
        <f>IF(ISNUMBER($F38),VLOOKUP($J38,'Table 1'!$B$13:$C$37,2,FALSE)/12*1000*Study_MW,"")</f>
        <v>0</v>
      </c>
      <c r="E38" s="355">
        <f t="shared" si="6"/>
        <v>224708.11000969843</v>
      </c>
      <c r="F38" s="354">
        <f>IF($J38&lt;=$AD$1,IF(INDEX([6]Delta!$F$1:$JR$1440,$L$14,$I38)=0,"",INDEX([6]Delta!$F$1:$JR$1440,$L$14,$I38))*IF(MONTH($B38)=12,IF(MOD($J38,4)=0,31/29,31/30),1),F26*IF(MONTH(B38)=2,IF(MOD($J38,4)=0,29/28,IF(MOD($J26,4)=0,28/29,1)),1))*(1+$AB38)</f>
        <v>13319.1417986</v>
      </c>
      <c r="G38" s="356">
        <f t="shared" si="2"/>
        <v>16.871065223835814</v>
      </c>
      <c r="I38" s="357">
        <f t="shared" si="20"/>
        <v>41</v>
      </c>
      <c r="J38" s="351">
        <f t="shared" si="7"/>
        <v>2028</v>
      </c>
      <c r="K38" s="203">
        <f t="shared" si="21"/>
        <v>46784</v>
      </c>
      <c r="L38" s="351">
        <f t="shared" si="19"/>
        <v>2048</v>
      </c>
      <c r="M38" s="332">
        <f t="shared" si="11"/>
        <v>0</v>
      </c>
      <c r="N38" s="332">
        <f t="shared" si="12"/>
        <v>0</v>
      </c>
      <c r="O38" s="332">
        <f t="shared" si="13"/>
        <v>0</v>
      </c>
      <c r="P38" s="359" t="e">
        <f t="shared" si="22"/>
        <v>#DIV/0!</v>
      </c>
      <c r="Q38" s="360" t="e">
        <f t="shared" si="23"/>
        <v>#DIV/0!</v>
      </c>
      <c r="R38" s="360">
        <f t="shared" si="24"/>
        <v>0</v>
      </c>
      <c r="S38" s="332">
        <f t="shared" si="16"/>
        <v>0</v>
      </c>
      <c r="U38" s="332">
        <f t="shared" si="17"/>
        <v>0</v>
      </c>
      <c r="V38" s="332" t="str">
        <f t="shared" si="0"/>
        <v>Winter</v>
      </c>
      <c r="X38" s="332">
        <f t="shared" si="18"/>
        <v>0</v>
      </c>
      <c r="AA38" s="352">
        <f t="shared" si="4"/>
        <v>2.18E-2</v>
      </c>
      <c r="AB38" s="353">
        <f t="shared" si="8"/>
        <v>0</v>
      </c>
    </row>
    <row r="39" spans="2:28" ht="17.45" customHeight="1">
      <c r="B39" s="203">
        <f t="shared" si="5"/>
        <v>46813</v>
      </c>
      <c r="C39" s="354" cm="1">
        <f t="array" ref="C39">IF($J39&lt;=$AD$1,IF(F39="","",-INDEX([6]Delta!$F$1:$JR$1000,$L$13,$I39))*1000*IF(MONTH($B39)=12,IF(MOD($J39,4)=0,31/29,31/30),1),(C27*(1+$AA39)))</f>
        <v>60909.557309987576</v>
      </c>
      <c r="D39" s="355">
        <f>IF(ISNUMBER($F39),VLOOKUP($J39,'Table 1'!$B$13:$C$37,2,FALSE)/12*1000*Study_MW,"")</f>
        <v>0</v>
      </c>
      <c r="E39" s="355">
        <f t="shared" si="6"/>
        <v>60909.557309987576</v>
      </c>
      <c r="F39" s="354">
        <f>IF($J39&lt;=$AD$1,IF(INDEX([6]Delta!$F$1:$JR$1440,$L$14,$I39)=0,"",INDEX([6]Delta!$F$1:$JR$1440,$L$14,$I39))*IF(MONTH($B39)=12,IF(MOD($J39,4)=0,31/29,31/30),1),F27*IF(MONTH(B39)=2,IF(MOD($J39,4)=0,29/28,IF(MOD($J27,4)=0,28/29,1)),1))*(1+$AB39)</f>
        <v>15807.246561700003</v>
      </c>
      <c r="G39" s="356">
        <f t="shared" si="2"/>
        <v>3.8532679978287758</v>
      </c>
      <c r="I39" s="357">
        <f t="shared" si="20"/>
        <v>42</v>
      </c>
      <c r="J39" s="351">
        <f t="shared" si="7"/>
        <v>2028</v>
      </c>
      <c r="K39" s="203">
        <f t="shared" si="21"/>
        <v>46813</v>
      </c>
      <c r="L39" s="351">
        <f t="shared" si="19"/>
        <v>2049</v>
      </c>
      <c r="M39" s="332">
        <f t="shared" si="11"/>
        <v>0</v>
      </c>
      <c r="N39" s="332">
        <f t="shared" si="12"/>
        <v>0</v>
      </c>
      <c r="O39" s="332">
        <f t="shared" si="13"/>
        <v>0</v>
      </c>
      <c r="P39" s="359" t="e">
        <f t="shared" si="22"/>
        <v>#DIV/0!</v>
      </c>
      <c r="Q39" s="360" t="e">
        <f t="shared" si="23"/>
        <v>#DIV/0!</v>
      </c>
      <c r="R39" s="360">
        <f t="shared" si="24"/>
        <v>0</v>
      </c>
      <c r="S39" s="332">
        <f t="shared" si="16"/>
        <v>0</v>
      </c>
      <c r="U39" s="332">
        <f t="shared" si="17"/>
        <v>0</v>
      </c>
      <c r="V39" s="332" t="str">
        <f t="shared" si="0"/>
        <v>Winter</v>
      </c>
      <c r="X39" s="332">
        <f t="shared" si="18"/>
        <v>0</v>
      </c>
      <c r="AA39" s="352">
        <f t="shared" si="4"/>
        <v>2.18E-2</v>
      </c>
      <c r="AB39" s="353">
        <f t="shared" si="8"/>
        <v>0</v>
      </c>
    </row>
    <row r="40" spans="2:28" ht="17.45" customHeight="1">
      <c r="B40" s="203">
        <f t="shared" si="5"/>
        <v>46844</v>
      </c>
      <c r="C40" s="354" cm="1">
        <f t="array" ref="C40">IF($J40&lt;=$AD$1,IF(F40="","",-INDEX([6]Delta!$F$1:$JR$1000,$L$13,$I40))*1000*IF(MONTH($B40)=12,IF(MOD($J40,4)=0,31/29,31/30),1),(C28*(1+$AA40)))</f>
        <v>145689.37652398017</v>
      </c>
      <c r="D40" s="355">
        <f>IF(ISNUMBER($F40),VLOOKUP($J40,'Table 1'!$B$13:$C$37,2,FALSE)/12*1000*Study_MW,"")</f>
        <v>0</v>
      </c>
      <c r="E40" s="355">
        <f t="shared" si="6"/>
        <v>145689.37652398017</v>
      </c>
      <c r="F40" s="354">
        <f>IF($J40&lt;=$AD$1,IF(INDEX([6]Delta!$F$1:$JR$1440,$L$14,$I40)=0,"",INDEX([6]Delta!$F$1:$JR$1440,$L$14,$I40))*IF(MONTH($B40)=12,IF(MOD($J40,4)=0,31/29,31/30),1),F28*IF(MONTH(B40)=2,IF(MOD($J40,4)=0,29/28,IF(MOD($J28,4)=0,28/29,1)),1))*(1+$AB40)</f>
        <v>19002.077468660002</v>
      </c>
      <c r="G40" s="356">
        <f t="shared" si="2"/>
        <v>7.6670236064590664</v>
      </c>
      <c r="I40" s="357">
        <f t="shared" si="20"/>
        <v>43</v>
      </c>
      <c r="J40" s="351">
        <f t="shared" si="7"/>
        <v>2028</v>
      </c>
      <c r="K40" s="203">
        <f t="shared" si="21"/>
        <v>46844</v>
      </c>
      <c r="L40" s="351">
        <f t="shared" si="19"/>
        <v>2050</v>
      </c>
      <c r="M40" s="332">
        <f t="shared" si="11"/>
        <v>0</v>
      </c>
      <c r="N40" s="332">
        <f t="shared" si="12"/>
        <v>0</v>
      </c>
      <c r="O40" s="332">
        <f t="shared" si="13"/>
        <v>0</v>
      </c>
      <c r="P40" s="359" t="e">
        <f t="shared" si="22"/>
        <v>#DIV/0!</v>
      </c>
      <c r="Q40" s="360" t="e">
        <f t="shared" si="23"/>
        <v>#DIV/0!</v>
      </c>
      <c r="R40" s="360">
        <f t="shared" si="24"/>
        <v>0</v>
      </c>
      <c r="S40" s="332">
        <f t="shared" si="16"/>
        <v>0</v>
      </c>
      <c r="T40" s="340"/>
      <c r="U40" s="332">
        <f t="shared" si="17"/>
        <v>0</v>
      </c>
      <c r="V40" s="332" t="str">
        <f t="shared" si="0"/>
        <v>Winter</v>
      </c>
      <c r="X40" s="332">
        <f t="shared" si="18"/>
        <v>0</v>
      </c>
      <c r="AA40" s="352">
        <f t="shared" si="4"/>
        <v>2.18E-2</v>
      </c>
      <c r="AB40" s="353">
        <f t="shared" si="8"/>
        <v>0</v>
      </c>
    </row>
    <row r="41" spans="2:28" ht="17.45" customHeight="1">
      <c r="B41" s="203">
        <f t="shared" si="5"/>
        <v>46874</v>
      </c>
      <c r="C41" s="354" cm="1">
        <f t="array" ref="C41">IF($J41&lt;=$AD$1,IF(F41="","",-INDEX([6]Delta!$F$1:$JR$1000,$L$13,$I41))*1000*IF(MONTH($B41)=12,IF(MOD($J41,4)=0,31/29,31/30),1),(C29*(1+$AA41)))</f>
        <v>270661.74449080427</v>
      </c>
      <c r="D41" s="355">
        <f>IF(ISNUMBER($F41),VLOOKUP($J41,'Table 1'!$B$13:$C$37,2,FALSE)/12*1000*Study_MW,"")</f>
        <v>0</v>
      </c>
      <c r="E41" s="355">
        <f t="shared" si="6"/>
        <v>270661.74449080427</v>
      </c>
      <c r="F41" s="354">
        <f>IF($J41&lt;=$AD$1,IF(INDEX([6]Delta!$F$1:$JR$1440,$L$14,$I41)=0,"",INDEX([6]Delta!$F$1:$JR$1440,$L$14,$I41))*IF(MONTH($B41)=12,IF(MOD($J41,4)=0,31/29,31/30),1),F29*IF(MONTH(B41)=2,IF(MOD($J41,4)=0,29/28,IF(MOD($J29,4)=0,28/29,1)),1))*(1+$AB41)</f>
        <v>24308.007441389997</v>
      </c>
      <c r="G41" s="356">
        <f t="shared" si="2"/>
        <v>11.134674248533434</v>
      </c>
      <c r="I41" s="357">
        <f t="shared" si="20"/>
        <v>44</v>
      </c>
      <c r="J41" s="351">
        <f t="shared" si="7"/>
        <v>2028</v>
      </c>
      <c r="K41" s="203">
        <f t="shared" si="21"/>
        <v>46874</v>
      </c>
      <c r="L41" s="351">
        <f t="shared" si="19"/>
        <v>2051</v>
      </c>
      <c r="M41" s="332">
        <f t="shared" si="11"/>
        <v>0</v>
      </c>
      <c r="N41" s="332">
        <f t="shared" si="12"/>
        <v>0</v>
      </c>
      <c r="O41" s="332">
        <f t="shared" si="13"/>
        <v>0</v>
      </c>
      <c r="P41" s="359" t="e">
        <f t="shared" si="22"/>
        <v>#DIV/0!</v>
      </c>
      <c r="Q41" s="360" t="e">
        <f t="shared" si="23"/>
        <v>#DIV/0!</v>
      </c>
      <c r="R41" s="360">
        <f t="shared" si="24"/>
        <v>0</v>
      </c>
      <c r="S41" s="332">
        <f t="shared" si="16"/>
        <v>0</v>
      </c>
      <c r="T41" s="340"/>
      <c r="U41" s="332">
        <f t="shared" si="17"/>
        <v>0</v>
      </c>
      <c r="V41" s="332" t="str">
        <f t="shared" si="0"/>
        <v>Summer</v>
      </c>
      <c r="X41" s="332">
        <f t="shared" si="18"/>
        <v>0</v>
      </c>
      <c r="AA41" s="352">
        <f t="shared" si="4"/>
        <v>2.18E-2</v>
      </c>
      <c r="AB41" s="353">
        <f t="shared" si="8"/>
        <v>0</v>
      </c>
    </row>
    <row r="42" spans="2:28" ht="17.45" customHeight="1">
      <c r="B42" s="203">
        <f t="shared" si="5"/>
        <v>46905</v>
      </c>
      <c r="C42" s="354" cm="1">
        <f t="array" ref="C42">IF($J42&lt;=$AD$1,IF(F42="","",-INDEX([6]Delta!$F$1:$JR$1000,$L$13,$I42))*1000*IF(MONTH($B42)=12,IF(MOD($J42,4)=0,31/29,31/30),1),(C30*(1+$AA42)))</f>
        <v>466594.22677654948</v>
      </c>
      <c r="D42" s="355">
        <f>IF(ISNUMBER($F42),VLOOKUP($J42,'Table 1'!$B$13:$C$37,2,FALSE)/12*1000*Study_MW,"")</f>
        <v>0</v>
      </c>
      <c r="E42" s="355">
        <f t="shared" si="6"/>
        <v>466594.22677654948</v>
      </c>
      <c r="F42" s="354">
        <f>IF($J42&lt;=$AD$1,IF(INDEX([6]Delta!$F$1:$JR$1440,$L$14,$I42)=0,"",INDEX([6]Delta!$F$1:$JR$1440,$L$14,$I42))*IF(MONTH($B42)=12,IF(MOD($J42,4)=0,31/29,31/30),1),F30*IF(MONTH(B42)=2,IF(MOD($J42,4)=0,29/28,IF(MOD($J30,4)=0,28/29,1)),1))*(1+$AB42)</f>
        <v>27567.521412369999</v>
      </c>
      <c r="G42" s="356">
        <f t="shared" si="2"/>
        <v>16.925505191307515</v>
      </c>
      <c r="I42" s="357">
        <f t="shared" si="20"/>
        <v>45</v>
      </c>
      <c r="J42" s="351">
        <f t="shared" si="7"/>
        <v>2028</v>
      </c>
      <c r="K42" s="203">
        <f t="shared" si="21"/>
        <v>46905</v>
      </c>
      <c r="L42" s="351">
        <f t="shared" si="19"/>
        <v>2052</v>
      </c>
      <c r="P42" s="359"/>
      <c r="Q42" s="360"/>
      <c r="R42" s="360"/>
      <c r="V42" s="332" t="str">
        <f t="shared" si="0"/>
        <v>Summer</v>
      </c>
      <c r="X42" s="332">
        <f t="shared" si="18"/>
        <v>0</v>
      </c>
      <c r="AA42" s="352">
        <f t="shared" si="4"/>
        <v>2.18E-2</v>
      </c>
      <c r="AB42" s="353">
        <f t="shared" si="8"/>
        <v>0</v>
      </c>
    </row>
    <row r="43" spans="2:28" ht="17.45" customHeight="1">
      <c r="B43" s="203">
        <f t="shared" si="5"/>
        <v>46935</v>
      </c>
      <c r="C43" s="354" cm="1">
        <f t="array" ref="C43">IF($J43&lt;=$AD$1,IF(F43="","",-INDEX([6]Delta!$F$1:$JR$1000,$L$13,$I43))*1000*IF(MONTH($B43)=12,IF(MOD($J43,4)=0,31/29,31/30),1),(C31*(1+$AA43)))</f>
        <v>879090.11908071989</v>
      </c>
      <c r="D43" s="355">
        <f>IF(ISNUMBER($F43),VLOOKUP($J43,'Table 1'!$B$13:$C$37,2,FALSE)/12*1000*Study_MW,"")</f>
        <v>0</v>
      </c>
      <c r="E43" s="355">
        <f t="shared" si="6"/>
        <v>879090.11908071989</v>
      </c>
      <c r="F43" s="354">
        <f>IF($J43&lt;=$AD$1,IF(INDEX([6]Delta!$F$1:$JR$1440,$L$14,$I43)=0,"",INDEX([6]Delta!$F$1:$JR$1440,$L$14,$I43))*IF(MONTH($B43)=12,IF(MOD($J43,4)=0,31/29,31/30),1),F31*IF(MONTH(B43)=2,IF(MOD($J43,4)=0,29/28,IF(MOD($J31,4)=0,28/29,1)),1))*(1+$AB43)</f>
        <v>25736.225023900002</v>
      </c>
      <c r="G43" s="356">
        <f t="shared" si="2"/>
        <v>34.157694777083698</v>
      </c>
      <c r="I43" s="357">
        <f t="shared" si="20"/>
        <v>46</v>
      </c>
      <c r="J43" s="351">
        <f t="shared" si="7"/>
        <v>2028</v>
      </c>
      <c r="K43" s="203">
        <f t="shared" si="21"/>
        <v>46935</v>
      </c>
      <c r="V43" s="332" t="str">
        <f t="shared" si="0"/>
        <v>Summer</v>
      </c>
      <c r="X43" s="332">
        <f t="shared" si="18"/>
        <v>0</v>
      </c>
      <c r="AA43" s="352">
        <f t="shared" si="4"/>
        <v>2.18E-2</v>
      </c>
      <c r="AB43" s="353">
        <f t="shared" si="8"/>
        <v>0</v>
      </c>
    </row>
    <row r="44" spans="2:28" ht="17.45" customHeight="1">
      <c r="B44" s="203">
        <f t="shared" si="5"/>
        <v>46966</v>
      </c>
      <c r="C44" s="354" cm="1">
        <f t="array" ref="C44">IF($J44&lt;=$AD$1,IF(F44="","",-INDEX([6]Delta!$F$1:$JR$1000,$L$13,$I44))*1000*IF(MONTH($B44)=12,IF(MOD($J44,4)=0,31/29,31/30),1),(C32*(1+$AA44)))</f>
        <v>871162.25011668575</v>
      </c>
      <c r="D44" s="355">
        <f>IF(ISNUMBER($F44),VLOOKUP($J44,'Table 1'!$B$13:$C$37,2,FALSE)/12*1000*Study_MW,"")</f>
        <v>0</v>
      </c>
      <c r="E44" s="355">
        <f t="shared" si="6"/>
        <v>871162.25011668575</v>
      </c>
      <c r="F44" s="354">
        <f>IF($J44&lt;=$AD$1,IF(INDEX([6]Delta!$F$1:$JR$1440,$L$14,$I44)=0,"",INDEX([6]Delta!$F$1:$JR$1440,$L$14,$I44))*IF(MONTH($B44)=12,IF(MOD($J44,4)=0,31/29,31/30),1),F32*IF(MONTH(B44)=2,IF(MOD($J44,4)=0,29/28,IF(MOD($J32,4)=0,28/29,1)),1))*(1+$AB44)</f>
        <v>23714.200891760003</v>
      </c>
      <c r="G44" s="356">
        <f t="shared" si="2"/>
        <v>36.735888933933651</v>
      </c>
      <c r="I44" s="357">
        <f t="shared" si="20"/>
        <v>47</v>
      </c>
      <c r="J44" s="351">
        <f t="shared" si="7"/>
        <v>2028</v>
      </c>
      <c r="K44" s="203">
        <f t="shared" si="21"/>
        <v>46966</v>
      </c>
      <c r="V44" s="332" t="str">
        <f t="shared" si="0"/>
        <v>Summer</v>
      </c>
      <c r="X44" s="332">
        <f t="shared" si="18"/>
        <v>0</v>
      </c>
      <c r="AA44" s="352">
        <f t="shared" si="4"/>
        <v>2.18E-2</v>
      </c>
      <c r="AB44" s="353">
        <f t="shared" si="8"/>
        <v>0</v>
      </c>
    </row>
    <row r="45" spans="2:28" ht="17.45" customHeight="1">
      <c r="B45" s="203">
        <f t="shared" si="5"/>
        <v>46997</v>
      </c>
      <c r="C45" s="354" cm="1">
        <f t="array" ref="C45">IF($J45&lt;=$AD$1,IF(F45="","",-INDEX([6]Delta!$F$1:$JR$1000,$L$13,$I45))*1000*IF(MONTH($B45)=12,IF(MOD($J45,4)=0,31/29,31/30),1),(C33*(1+$AA45)))</f>
        <v>505397.06230105367</v>
      </c>
      <c r="D45" s="355">
        <f>IF(ISNUMBER($F45),VLOOKUP($J45,'Table 1'!$B$13:$C$37,2,FALSE)/12*1000*Study_MW,"")</f>
        <v>0</v>
      </c>
      <c r="E45" s="355">
        <f t="shared" si="6"/>
        <v>505397.06230105367</v>
      </c>
      <c r="F45" s="354">
        <f>IF($J45&lt;=$AD$1,IF(INDEX([6]Delta!$F$1:$JR$1440,$L$14,$I45)=0,"",INDEX([6]Delta!$F$1:$JR$1440,$L$14,$I45))*IF(MONTH($B45)=12,IF(MOD($J45,4)=0,31/29,31/30),1),F33*IF(MONTH(B45)=2,IF(MOD($J45,4)=0,29/28,IF(MOD($J33,4)=0,28/29,1)),1))*(1+$AB45)</f>
        <v>18853.283896660003</v>
      </c>
      <c r="G45" s="356">
        <f t="shared" si="2"/>
        <v>26.806845166670854</v>
      </c>
      <c r="I45" s="357">
        <f t="shared" si="20"/>
        <v>48</v>
      </c>
      <c r="J45" s="351">
        <f t="shared" si="7"/>
        <v>2028</v>
      </c>
      <c r="K45" s="203">
        <f t="shared" si="21"/>
        <v>46997</v>
      </c>
      <c r="V45" s="332" t="str">
        <f t="shared" si="0"/>
        <v>Winter</v>
      </c>
      <c r="X45" s="332">
        <f t="shared" si="18"/>
        <v>0</v>
      </c>
      <c r="AA45" s="352">
        <f t="shared" si="4"/>
        <v>2.18E-2</v>
      </c>
      <c r="AB45" s="353">
        <f t="shared" si="8"/>
        <v>0</v>
      </c>
    </row>
    <row r="46" spans="2:28" ht="17.45" customHeight="1">
      <c r="B46" s="203">
        <f t="shared" si="5"/>
        <v>47027</v>
      </c>
      <c r="C46" s="354" cm="1">
        <f t="array" ref="C46">IF($J46&lt;=$AD$1,IF(F46="","",-INDEX([6]Delta!$F$1:$JR$1000,$L$13,$I46))*1000*IF(MONTH($B46)=12,IF(MOD($J46,4)=0,31/29,31/30),1),(C34*(1+$AA46)))</f>
        <v>216962.7223018051</v>
      </c>
      <c r="D46" s="355">
        <f>IF(ISNUMBER($F46),VLOOKUP($J46,'Table 1'!$B$13:$C$37,2,FALSE)/12*1000*Study_MW,"")</f>
        <v>0</v>
      </c>
      <c r="E46" s="355">
        <f t="shared" si="6"/>
        <v>216962.7223018051</v>
      </c>
      <c r="F46" s="354">
        <f>IF($J46&lt;=$AD$1,IF(INDEX([6]Delta!$F$1:$JR$1440,$L$14,$I46)=0,"",INDEX([6]Delta!$F$1:$JR$1440,$L$14,$I46))*IF(MONTH($B46)=12,IF(MOD($J46,4)=0,31/29,31/30),1),F34*IF(MONTH(B46)=2,IF(MOD($J46,4)=0,29/28,IF(MOD($J34,4)=0,28/29,1)),1))*(1+$AB46)</f>
        <v>15132.094132330001</v>
      </c>
      <c r="G46" s="356">
        <f t="shared" si="2"/>
        <v>14.337917832420841</v>
      </c>
      <c r="I46" s="357">
        <f t="shared" si="20"/>
        <v>49</v>
      </c>
      <c r="J46" s="351">
        <f t="shared" si="7"/>
        <v>2028</v>
      </c>
      <c r="K46" s="203">
        <f t="shared" si="21"/>
        <v>47027</v>
      </c>
      <c r="V46" s="332" t="str">
        <f t="shared" si="0"/>
        <v>Winter</v>
      </c>
      <c r="X46" s="332">
        <f t="shared" si="18"/>
        <v>0</v>
      </c>
      <c r="AA46" s="352">
        <f t="shared" si="4"/>
        <v>2.18E-2</v>
      </c>
      <c r="AB46" s="353">
        <f t="shared" si="8"/>
        <v>0</v>
      </c>
    </row>
    <row r="47" spans="2:28" ht="17.45" customHeight="1">
      <c r="B47" s="203">
        <f t="shared" si="5"/>
        <v>47058</v>
      </c>
      <c r="C47" s="354" cm="1">
        <f t="array" ref="C47">IF($J47&lt;=$AD$1,IF(F47="","",-INDEX([6]Delta!$F$1:$JR$1000,$L$13,$I47))*1000*IF(MONTH($B47)=12,IF(MOD($J47,4)=0,31/29,31/30),1),(C35*(1+$AA47)))</f>
        <v>236857.0785395641</v>
      </c>
      <c r="D47" s="355">
        <f>IF(ISNUMBER($F47),VLOOKUP($J47,'Table 1'!$B$13:$C$37,2,FALSE)/12*1000*Study_MW,"")</f>
        <v>0</v>
      </c>
      <c r="E47" s="355">
        <f t="shared" si="6"/>
        <v>236857.0785395641</v>
      </c>
      <c r="F47" s="354">
        <f>IF($J47&lt;=$AD$1,IF(INDEX([6]Delta!$F$1:$JR$1440,$L$14,$I47)=0,"",INDEX([6]Delta!$F$1:$JR$1440,$L$14,$I47))*IF(MONTH($B47)=12,IF(MOD($J47,4)=0,31/29,31/30),1),F35*IF(MONTH(B47)=2,IF(MOD($J47,4)=0,29/28,IF(MOD($J35,4)=0,28/29,1)),1))*(1+$AB47)</f>
        <v>10856.33392961</v>
      </c>
      <c r="G47" s="356">
        <f t="shared" si="2"/>
        <v>21.817409088122336</v>
      </c>
      <c r="I47" s="357">
        <f t="shared" si="20"/>
        <v>50</v>
      </c>
      <c r="J47" s="351">
        <f t="shared" si="7"/>
        <v>2028</v>
      </c>
      <c r="K47" s="203">
        <f t="shared" si="21"/>
        <v>47058</v>
      </c>
      <c r="V47" s="332" t="str">
        <f t="shared" si="0"/>
        <v>Winter</v>
      </c>
      <c r="X47" s="332">
        <f t="shared" si="18"/>
        <v>0</v>
      </c>
      <c r="AA47" s="352">
        <f t="shared" si="4"/>
        <v>2.18E-2</v>
      </c>
      <c r="AB47" s="353">
        <f t="shared" si="8"/>
        <v>0</v>
      </c>
    </row>
    <row r="48" spans="2:28" ht="17.45" customHeight="1">
      <c r="B48" s="204">
        <f t="shared" si="5"/>
        <v>47088</v>
      </c>
      <c r="C48" s="361" cm="1">
        <f t="array" ref="C48">IF($J48&lt;=$AD$1,IF(F48="","",-INDEX([6]Delta!$F$1:$JR$1000,$L$13,$I48))*1000*IF(MONTH($B48)=12,IF(MOD($J48,4)=0,31/29,31/30),1),(C36*(1+$AA48)))</f>
        <v>245625.18082820589</v>
      </c>
      <c r="D48" s="362">
        <f>IF(ISNUMBER($F48),VLOOKUP($J48,'Table 1'!$B$13:$C$37,2,FALSE)/12*1000*Study_MW,"")</f>
        <v>0</v>
      </c>
      <c r="E48" s="362">
        <f t="shared" si="6"/>
        <v>245625.18082820589</v>
      </c>
      <c r="F48" s="361">
        <f>IF($J48&lt;=$AD$1,IF(INDEX([6]Delta!$F$1:$JR$1440,$L$14,$I48)=0,"",INDEX([6]Delta!$F$1:$JR$1440,$L$14,$I48))*IF(MONTH($B48)=12,IF(MOD($J48,4)=0,31/29,31/30),1),F36*IF(MONTH(B48)=2,IF(MOD($J48,4)=0,29/28,IF(MOD($J36,4)=0,28/29,1)),1))*(1+$AB48)</f>
        <v>7424.4699967034494</v>
      </c>
      <c r="G48" s="363">
        <f t="shared" si="2"/>
        <v>33.083193943441934</v>
      </c>
      <c r="I48" s="364">
        <f t="shared" si="20"/>
        <v>51</v>
      </c>
      <c r="J48" s="351">
        <f t="shared" si="7"/>
        <v>2028</v>
      </c>
      <c r="K48" s="204">
        <f t="shared" si="21"/>
        <v>47088</v>
      </c>
      <c r="V48" s="332" t="str">
        <f t="shared" si="0"/>
        <v>Winter</v>
      </c>
      <c r="X48" s="332">
        <f t="shared" si="18"/>
        <v>0</v>
      </c>
      <c r="AA48" s="352">
        <f t="shared" si="4"/>
        <v>2.18E-2</v>
      </c>
      <c r="AB48" s="353">
        <f t="shared" si="8"/>
        <v>0</v>
      </c>
    </row>
    <row r="49" spans="2:28" ht="17.45" hidden="1" customHeight="1" outlineLevel="1">
      <c r="B49" s="202">
        <f t="shared" si="5"/>
        <v>47119</v>
      </c>
      <c r="C49" s="345" cm="1">
        <f t="array" ref="C49">IF($J49&lt;=$AD$1,IF(F49="","",-INDEX([6]Delta!$F$1:$JR$1000,$L$13,$I49))*1000*IF(MONTH($B49)=12,IF(MOD($J49,4)=0,31/29,31/30),1),(C37*(1+$AA49)))</f>
        <v>227068.64712293827</v>
      </c>
      <c r="D49" s="346">
        <f>IF(ISNUMBER($F49),VLOOKUP($J49,'Table 1'!$B$13:$C$37,2,FALSE)/12*1000*Study_MW,"")</f>
        <v>0</v>
      </c>
      <c r="E49" s="347">
        <f t="shared" si="6"/>
        <v>227068.64712293827</v>
      </c>
      <c r="F49" s="348">
        <f>IF($J49&lt;=$AD$1,IF(INDEX([6]Delta!$F$1:$JR$1440,$L$14,$I49)=0,"",INDEX([6]Delta!$F$1:$JR$1440,$L$14,$I49))*IF(MONTH($B49)=12,IF(MOD($J49,4)=0,31/29,31/30),1),F37*IF(MONTH(B49)=2,IF(MOD($J49,4)=0,29/28,IF(MOD($J37,4)=0,28/29,1)),1))*(1+$AB49)</f>
        <v>7880.8380238800019</v>
      </c>
      <c r="G49" s="349">
        <f t="shared" si="2"/>
        <v>28.812753978052797</v>
      </c>
      <c r="I49" s="365">
        <f>I37+13</f>
        <v>53</v>
      </c>
      <c r="J49" s="351">
        <f t="shared" si="7"/>
        <v>2029</v>
      </c>
      <c r="K49" s="202">
        <f t="shared" si="21"/>
        <v>47119</v>
      </c>
      <c r="V49" s="332" t="str">
        <f t="shared" si="0"/>
        <v>Winter</v>
      </c>
      <c r="X49" s="332">
        <f t="shared" si="18"/>
        <v>0</v>
      </c>
      <c r="AA49" s="352">
        <f t="shared" si="4"/>
        <v>2.18E-2</v>
      </c>
      <c r="AB49" s="353">
        <f t="shared" si="8"/>
        <v>0</v>
      </c>
    </row>
    <row r="50" spans="2:28" ht="17.45" hidden="1" customHeight="1" outlineLevel="1">
      <c r="B50" s="203">
        <f t="shared" si="5"/>
        <v>47150</v>
      </c>
      <c r="C50" s="354" cm="1">
        <f t="array" ref="C50">IF($J50&lt;=$AD$1,IF(F50="","",-INDEX([6]Delta!$F$1:$JR$1000,$L$13,$I50))*1000*IF(MONTH($B50)=12,IF(MOD($J50,4)=0,31/29,31/30),1),(C38*(1+$AA50)))</f>
        <v>283785.87797482032</v>
      </c>
      <c r="D50" s="355">
        <f>IF(ISNUMBER($F50),VLOOKUP($J50,'Table 1'!$B$13:$C$37,2,FALSE)/12*1000*Study_MW,"")</f>
        <v>0</v>
      </c>
      <c r="E50" s="355">
        <f t="shared" si="6"/>
        <v>283785.87797482032</v>
      </c>
      <c r="F50" s="354">
        <f>IF($J50&lt;=$AD$1,IF(INDEX([6]Delta!$F$1:$JR$1440,$L$14,$I50)=0,"",INDEX([6]Delta!$F$1:$JR$1440,$L$14,$I50))*IF(MONTH($B50)=12,IF(MOD($J50,4)=0,31/29,31/30),1),F38*IF(MONTH(B50)=2,IF(MOD($J50,4)=0,29/28,IF(MOD($J38,4)=0,28/29,1)),1))*(1+$AB50)</f>
        <v>13149.725791180001</v>
      </c>
      <c r="G50" s="356">
        <f t="shared" si="2"/>
        <v>21.581125149025222</v>
      </c>
      <c r="I50" s="357">
        <f t="shared" si="20"/>
        <v>54</v>
      </c>
      <c r="J50" s="351">
        <f t="shared" si="7"/>
        <v>2029</v>
      </c>
      <c r="K50" s="203">
        <f t="shared" si="21"/>
        <v>47150</v>
      </c>
      <c r="V50" s="332" t="str">
        <f t="shared" si="0"/>
        <v>Winter</v>
      </c>
      <c r="X50" s="332">
        <f t="shared" si="18"/>
        <v>0</v>
      </c>
      <c r="AA50" s="352">
        <f t="shared" si="4"/>
        <v>2.18E-2</v>
      </c>
      <c r="AB50" s="353">
        <f t="shared" si="8"/>
        <v>0</v>
      </c>
    </row>
    <row r="51" spans="2:28" ht="17.45" hidden="1" customHeight="1" outlineLevel="1">
      <c r="B51" s="203">
        <f t="shared" si="5"/>
        <v>47178</v>
      </c>
      <c r="C51" s="354" cm="1">
        <f t="array" ref="C51">IF($J51&lt;=$AD$1,IF(F51="","",-INDEX([6]Delta!$F$1:$JR$1000,$L$13,$I51))*1000*IF(MONTH($B51)=12,IF(MOD($J51,4)=0,31/29,31/30),1),(C39*(1+$AA51)))</f>
        <v>125519.59872024236</v>
      </c>
      <c r="D51" s="355">
        <f>IF(ISNUMBER($F51),VLOOKUP($J51,'Table 1'!$B$13:$C$37,2,FALSE)/12*1000*Study_MW,"")</f>
        <v>0</v>
      </c>
      <c r="E51" s="355">
        <f t="shared" si="6"/>
        <v>125519.59872024236</v>
      </c>
      <c r="F51" s="354">
        <f>IF($J51&lt;=$AD$1,IF(INDEX([6]Delta!$F$1:$JR$1440,$L$14,$I51)=0,"",INDEX([6]Delta!$F$1:$JR$1440,$L$14,$I51))*IF(MONTH($B51)=12,IF(MOD($J51,4)=0,31/29,31/30),1),F39*IF(MONTH(B51)=2,IF(MOD($J51,4)=0,29/28,IF(MOD($J39,4)=0,28/29,1)),1))*(1+$AB51)</f>
        <v>15969.353013829999</v>
      </c>
      <c r="G51" s="356">
        <f t="shared" si="2"/>
        <v>7.8600303100280984</v>
      </c>
      <c r="I51" s="357">
        <f t="shared" si="20"/>
        <v>55</v>
      </c>
      <c r="J51" s="351">
        <f t="shared" si="7"/>
        <v>2029</v>
      </c>
      <c r="K51" s="203">
        <f t="shared" si="21"/>
        <v>47178</v>
      </c>
      <c r="V51" s="332" t="str">
        <f t="shared" si="0"/>
        <v>Winter</v>
      </c>
      <c r="AA51" s="352">
        <f t="shared" si="4"/>
        <v>2.18E-2</v>
      </c>
      <c r="AB51" s="353">
        <f t="shared" si="8"/>
        <v>0</v>
      </c>
    </row>
    <row r="52" spans="2:28" ht="17.45" hidden="1" customHeight="1" outlineLevel="1">
      <c r="B52" s="203">
        <f t="shared" si="5"/>
        <v>47209</v>
      </c>
      <c r="C52" s="354" cm="1">
        <f t="array" ref="C52">IF($J52&lt;=$AD$1,IF(F52="","",-INDEX([6]Delta!$F$1:$JR$1000,$L$13,$I52))*1000*IF(MONTH($B52)=12,IF(MOD($J52,4)=0,31/29,31/30),1),(C40*(1+$AA52)))</f>
        <v>144061.2683431209</v>
      </c>
      <c r="D52" s="355">
        <f>IF(ISNUMBER($F52),VLOOKUP($J52,'Table 1'!$B$13:$C$37,2,FALSE)/12*1000*Study_MW,"")</f>
        <v>0</v>
      </c>
      <c r="E52" s="355">
        <f t="shared" si="6"/>
        <v>144061.2683431209</v>
      </c>
      <c r="F52" s="354">
        <f>IF($J52&lt;=$AD$1,IF(INDEX([6]Delta!$F$1:$JR$1440,$L$14,$I52)=0,"",INDEX([6]Delta!$F$1:$JR$1440,$L$14,$I52))*IF(MONTH($B52)=12,IF(MOD($J52,4)=0,31/29,31/30),1),F40*IF(MONTH(B52)=2,IF(MOD($J52,4)=0,29/28,IF(MOD($J40,4)=0,28/29,1)),1))*(1+$AB52)</f>
        <v>19287.657129270003</v>
      </c>
      <c r="G52" s="356">
        <f t="shared" si="2"/>
        <v>7.4690911072086914</v>
      </c>
      <c r="I52" s="357">
        <f t="shared" si="20"/>
        <v>56</v>
      </c>
      <c r="J52" s="351">
        <f t="shared" si="7"/>
        <v>2029</v>
      </c>
      <c r="K52" s="203">
        <f t="shared" si="21"/>
        <v>47209</v>
      </c>
      <c r="V52" s="332" t="str">
        <f t="shared" si="0"/>
        <v>Winter</v>
      </c>
      <c r="AA52" s="352">
        <f t="shared" si="4"/>
        <v>2.18E-2</v>
      </c>
      <c r="AB52" s="353">
        <f t="shared" si="8"/>
        <v>0</v>
      </c>
    </row>
    <row r="53" spans="2:28" ht="17.45" hidden="1" customHeight="1" outlineLevel="1">
      <c r="B53" s="203">
        <f t="shared" si="5"/>
        <v>47239</v>
      </c>
      <c r="C53" s="354" cm="1">
        <f t="array" ref="C53">IF($J53&lt;=$AD$1,IF(F53="","",-INDEX([6]Delta!$F$1:$JR$1000,$L$13,$I53))*1000*IF(MONTH($B53)=12,IF(MOD($J53,4)=0,31/29,31/30),1),(C41*(1+$AA53)))</f>
        <v>293194.66527270922</v>
      </c>
      <c r="D53" s="355">
        <f>IF(ISNUMBER($F53),VLOOKUP($J53,'Table 1'!$B$13:$C$37,2,FALSE)/12*1000*Study_MW,"")</f>
        <v>0</v>
      </c>
      <c r="E53" s="355">
        <f t="shared" si="6"/>
        <v>293194.66527270922</v>
      </c>
      <c r="F53" s="354">
        <f>IF($J53&lt;=$AD$1,IF(INDEX([6]Delta!$F$1:$JR$1440,$L$14,$I53)=0,"",INDEX([6]Delta!$F$1:$JR$1440,$L$14,$I53))*IF(MONTH($B53)=12,IF(MOD($J53,4)=0,31/29,31/30),1),F41*IF(MONTH(B53)=2,IF(MOD($J53,4)=0,29/28,IF(MOD($J41,4)=0,28/29,1)),1))*(1+$AB53)</f>
        <v>24110.483847339998</v>
      </c>
      <c r="G53" s="356">
        <f t="shared" si="2"/>
        <v>12.160463768754109</v>
      </c>
      <c r="I53" s="357">
        <f t="shared" si="20"/>
        <v>57</v>
      </c>
      <c r="J53" s="351">
        <f t="shared" si="7"/>
        <v>2029</v>
      </c>
      <c r="K53" s="203">
        <f t="shared" si="21"/>
        <v>47239</v>
      </c>
      <c r="V53" s="332" t="str">
        <f t="shared" si="0"/>
        <v>Summer</v>
      </c>
      <c r="AA53" s="352">
        <f t="shared" si="4"/>
        <v>2.18E-2</v>
      </c>
      <c r="AB53" s="353">
        <f t="shared" si="8"/>
        <v>0</v>
      </c>
    </row>
    <row r="54" spans="2:28" ht="17.45" hidden="1" customHeight="1" outlineLevel="1">
      <c r="B54" s="203">
        <f t="shared" si="5"/>
        <v>47270</v>
      </c>
      <c r="C54" s="354" cm="1">
        <f t="array" ref="C54">IF($J54&lt;=$AD$1,IF(F54="","",-INDEX([6]Delta!$F$1:$JR$1000,$L$13,$I54))*1000*IF(MONTH($B54)=12,IF(MOD($J54,4)=0,31/29,31/30),1),(C42*(1+$AA54)))</f>
        <v>682002.47197984578</v>
      </c>
      <c r="D54" s="355">
        <f>IF(ISNUMBER($F54),VLOOKUP($J54,'Table 1'!$B$13:$C$37,2,FALSE)/12*1000*Study_MW,"")</f>
        <v>0</v>
      </c>
      <c r="E54" s="355">
        <f t="shared" si="6"/>
        <v>682002.47197984578</v>
      </c>
      <c r="F54" s="354">
        <f>IF($J54&lt;=$AD$1,IF(INDEX([6]Delta!$F$1:$JR$1440,$L$14,$I54)=0,"",INDEX([6]Delta!$F$1:$JR$1440,$L$14,$I54))*IF(MONTH($B54)=12,IF(MOD($J54,4)=0,31/29,31/30),1),F42*IF(MONTH(B54)=2,IF(MOD($J54,4)=0,29/28,IF(MOD($J42,4)=0,28/29,1)),1))*(1+$AB54)</f>
        <v>27558.031875450004</v>
      </c>
      <c r="G54" s="356">
        <f t="shared" si="2"/>
        <v>24.747865706164806</v>
      </c>
      <c r="I54" s="357">
        <f t="shared" si="20"/>
        <v>58</v>
      </c>
      <c r="J54" s="351">
        <f t="shared" si="7"/>
        <v>2029</v>
      </c>
      <c r="K54" s="203">
        <f t="shared" si="21"/>
        <v>47270</v>
      </c>
      <c r="V54" s="332" t="str">
        <f t="shared" si="0"/>
        <v>Summer</v>
      </c>
      <c r="AA54" s="352">
        <f t="shared" si="4"/>
        <v>2.18E-2</v>
      </c>
      <c r="AB54" s="353">
        <f t="shared" si="8"/>
        <v>0</v>
      </c>
    </row>
    <row r="55" spans="2:28" ht="17.45" hidden="1" customHeight="1" outlineLevel="1">
      <c r="B55" s="203">
        <f t="shared" si="5"/>
        <v>47300</v>
      </c>
      <c r="C55" s="354" cm="1">
        <f t="array" ref="C55">IF($J55&lt;=$AD$1,IF(F55="","",-INDEX([6]Delta!$F$1:$JR$1000,$L$13,$I55))*1000*IF(MONTH($B55)=12,IF(MOD($J55,4)=0,31/29,31/30),1),(C43*(1+$AA55)))</f>
        <v>1064026.2556832023</v>
      </c>
      <c r="D55" s="355">
        <f>IF(ISNUMBER($F55),VLOOKUP($J55,'Table 1'!$B$13:$C$37,2,FALSE)/12*1000*Study_MW,"")</f>
        <v>0</v>
      </c>
      <c r="E55" s="355">
        <f t="shared" si="6"/>
        <v>1064026.2556832023</v>
      </c>
      <c r="F55" s="354">
        <f>IF($J55&lt;=$AD$1,IF(INDEX([6]Delta!$F$1:$JR$1440,$L$14,$I55)=0,"",INDEX([6]Delta!$F$1:$JR$1440,$L$14,$I55))*IF(MONTH($B55)=12,IF(MOD($J55,4)=0,31/29,31/30),1),F43*IF(MONTH(B55)=2,IF(MOD($J55,4)=0,29/28,IF(MOD($J43,4)=0,28/29,1)),1))*(1+$AB55)</f>
        <v>25553.044822280008</v>
      </c>
      <c r="G55" s="356">
        <f t="shared" si="2"/>
        <v>41.639900962231515</v>
      </c>
      <c r="I55" s="357">
        <f t="shared" si="20"/>
        <v>59</v>
      </c>
      <c r="J55" s="351">
        <f t="shared" si="7"/>
        <v>2029</v>
      </c>
      <c r="K55" s="203">
        <f t="shared" si="21"/>
        <v>47300</v>
      </c>
      <c r="V55" s="332" t="str">
        <f t="shared" si="0"/>
        <v>Summer</v>
      </c>
      <c r="AA55" s="352">
        <f t="shared" si="4"/>
        <v>2.18E-2</v>
      </c>
      <c r="AB55" s="353">
        <f t="shared" si="8"/>
        <v>0</v>
      </c>
    </row>
    <row r="56" spans="2:28" ht="17.45" hidden="1" customHeight="1" outlineLevel="1">
      <c r="B56" s="203">
        <f t="shared" si="5"/>
        <v>47331</v>
      </c>
      <c r="C56" s="354" cm="1">
        <f t="array" ref="C56">IF($J56&lt;=$AD$1,IF(F56="","",-INDEX([6]Delta!$F$1:$JR$1000,$L$13,$I56))*1000*IF(MONTH($B56)=12,IF(MOD($J56,4)=0,31/29,31/30),1),(C44*(1+$AA56)))</f>
        <v>911325.14813616581</v>
      </c>
      <c r="D56" s="355">
        <f>IF(ISNUMBER($F56),VLOOKUP($J56,'Table 1'!$B$13:$C$37,2,FALSE)/12*1000*Study_MW,"")</f>
        <v>0</v>
      </c>
      <c r="E56" s="355">
        <f t="shared" si="6"/>
        <v>911325.14813616581</v>
      </c>
      <c r="F56" s="354">
        <f>IF($J56&lt;=$AD$1,IF(INDEX([6]Delta!$F$1:$JR$1440,$L$14,$I56)=0,"",INDEX([6]Delta!$F$1:$JR$1440,$L$14,$I56))*IF(MONTH($B56)=12,IF(MOD($J56,4)=0,31/29,31/30),1),F44*IF(MONTH(B56)=2,IF(MOD($J56,4)=0,29/28,IF(MOD($J44,4)=0,28/29,1)),1))*(1+$AB56)</f>
        <v>23314.525084180004</v>
      </c>
      <c r="G56" s="356">
        <f t="shared" si="2"/>
        <v>39.08829988368678</v>
      </c>
      <c r="I56" s="357">
        <f t="shared" si="20"/>
        <v>60</v>
      </c>
      <c r="J56" s="351">
        <f t="shared" si="7"/>
        <v>2029</v>
      </c>
      <c r="K56" s="203">
        <f t="shared" si="21"/>
        <v>47331</v>
      </c>
      <c r="V56" s="332" t="str">
        <f t="shared" si="0"/>
        <v>Summer</v>
      </c>
      <c r="AA56" s="352">
        <f t="shared" si="4"/>
        <v>2.18E-2</v>
      </c>
      <c r="AB56" s="353">
        <f t="shared" si="8"/>
        <v>0</v>
      </c>
    </row>
    <row r="57" spans="2:28" ht="17.45" hidden="1" customHeight="1" outlineLevel="1">
      <c r="B57" s="203">
        <f t="shared" si="5"/>
        <v>47362</v>
      </c>
      <c r="C57" s="354" cm="1">
        <f t="array" ref="C57">IF($J57&lt;=$AD$1,IF(F57="","",-INDEX([6]Delta!$F$1:$JR$1000,$L$13,$I57))*1000*IF(MONTH($B57)=12,IF(MOD($J57,4)=0,31/29,31/30),1),(C45*(1+$AA57)))</f>
        <v>587960.31253739784</v>
      </c>
      <c r="D57" s="355">
        <f>IF(ISNUMBER($F57),VLOOKUP($J57,'Table 1'!$B$13:$C$37,2,FALSE)/12*1000*Study_MW,"")</f>
        <v>0</v>
      </c>
      <c r="E57" s="355">
        <f t="shared" si="6"/>
        <v>587960.31253739784</v>
      </c>
      <c r="F57" s="354">
        <f>IF($J57&lt;=$AD$1,IF(INDEX([6]Delta!$F$1:$JR$1440,$L$14,$I57)=0,"",INDEX([6]Delta!$F$1:$JR$1440,$L$14,$I57))*IF(MONTH($B57)=12,IF(MOD($J57,4)=0,31/29,31/30),1),F45*IF(MONTH(B57)=2,IF(MOD($J57,4)=0,29/28,IF(MOD($J45,4)=0,28/29,1)),1))*(1+$AB57)</f>
        <v>18849.923135240006</v>
      </c>
      <c r="G57" s="356">
        <f t="shared" si="2"/>
        <v>31.191655706977592</v>
      </c>
      <c r="I57" s="357">
        <f t="shared" si="20"/>
        <v>61</v>
      </c>
      <c r="J57" s="351">
        <f t="shared" si="7"/>
        <v>2029</v>
      </c>
      <c r="K57" s="203">
        <f t="shared" si="21"/>
        <v>47362</v>
      </c>
      <c r="V57" s="332" t="str">
        <f t="shared" si="0"/>
        <v>Winter</v>
      </c>
      <c r="AA57" s="352">
        <f t="shared" si="4"/>
        <v>2.18E-2</v>
      </c>
      <c r="AB57" s="353">
        <f t="shared" si="8"/>
        <v>0</v>
      </c>
    </row>
    <row r="58" spans="2:28" ht="17.45" hidden="1" customHeight="1" outlineLevel="1">
      <c r="B58" s="203">
        <f t="shared" si="5"/>
        <v>47392</v>
      </c>
      <c r="C58" s="354" cm="1">
        <f t="array" ref="C58">IF($J58&lt;=$AD$1,IF(F58="","",-INDEX([6]Delta!$F$1:$JR$1000,$L$13,$I58))*1000*IF(MONTH($B58)=12,IF(MOD($J58,4)=0,31/29,31/30),1),(C46*(1+$AA58)))</f>
        <v>324171.92065954261</v>
      </c>
      <c r="D58" s="355">
        <f>IF(ISNUMBER($F58),VLOOKUP($J58,'Table 1'!$B$13:$C$37,2,FALSE)/12*1000*Study_MW,"")</f>
        <v>0</v>
      </c>
      <c r="E58" s="355">
        <f t="shared" si="6"/>
        <v>324171.92065954261</v>
      </c>
      <c r="F58" s="354">
        <f>IF($J58&lt;=$AD$1,IF(INDEX([6]Delta!$F$1:$JR$1440,$L$14,$I58)=0,"",INDEX([6]Delta!$F$1:$JR$1440,$L$14,$I58))*IF(MONTH($B58)=12,IF(MOD($J58,4)=0,31/29,31/30),1),F46*IF(MONTH(B58)=2,IF(MOD($J58,4)=0,29/28,IF(MOD($J46,4)=0,28/29,1)),1))*(1+$AB58)</f>
        <v>14706.939066160003</v>
      </c>
      <c r="G58" s="356">
        <f t="shared" si="2"/>
        <v>22.042106736230888</v>
      </c>
      <c r="I58" s="357">
        <f t="shared" si="20"/>
        <v>62</v>
      </c>
      <c r="J58" s="351">
        <f t="shared" si="7"/>
        <v>2029</v>
      </c>
      <c r="K58" s="203">
        <f t="shared" si="21"/>
        <v>47392</v>
      </c>
      <c r="V58" s="332" t="str">
        <f t="shared" si="0"/>
        <v>Winter</v>
      </c>
      <c r="AA58" s="352">
        <f t="shared" si="4"/>
        <v>2.18E-2</v>
      </c>
      <c r="AB58" s="353">
        <f t="shared" si="8"/>
        <v>0</v>
      </c>
    </row>
    <row r="59" spans="2:28" ht="17.45" hidden="1" customHeight="1" outlineLevel="1">
      <c r="B59" s="203">
        <f t="shared" si="5"/>
        <v>47423</v>
      </c>
      <c r="C59" s="354" cm="1">
        <f t="array" ref="C59">IF($J59&lt;=$AD$1,IF(F59="","",-INDEX([6]Delta!$F$1:$JR$1000,$L$13,$I59))*1000*IF(MONTH($B59)=12,IF(MOD($J59,4)=0,31/29,31/30),1),(C47*(1+$AA59)))</f>
        <v>289497.73936987185</v>
      </c>
      <c r="D59" s="355">
        <f>IF(ISNUMBER($F59),VLOOKUP($J59,'Table 1'!$B$13:$C$37,2,FALSE)/12*1000*Study_MW,"")</f>
        <v>0</v>
      </c>
      <c r="E59" s="355">
        <f t="shared" si="6"/>
        <v>289497.73936987185</v>
      </c>
      <c r="F59" s="354">
        <f>IF($J59&lt;=$AD$1,IF(INDEX([6]Delta!$F$1:$JR$1440,$L$14,$I59)=0,"",INDEX([6]Delta!$F$1:$JR$1440,$L$14,$I59))*IF(MONTH($B59)=12,IF(MOD($J59,4)=0,31/29,31/30),1),F47*IF(MONTH(B59)=2,IF(MOD($J59,4)=0,29/28,IF(MOD($J47,4)=0,28/29,1)),1))*(1+$AB59)</f>
        <v>10655.801154509998</v>
      </c>
      <c r="G59" s="356">
        <f t="shared" si="2"/>
        <v>27.168087614636448</v>
      </c>
      <c r="I59" s="357">
        <f t="shared" si="20"/>
        <v>63</v>
      </c>
      <c r="J59" s="351">
        <f t="shared" si="7"/>
        <v>2029</v>
      </c>
      <c r="K59" s="203">
        <f t="shared" si="21"/>
        <v>47423</v>
      </c>
      <c r="V59" s="332" t="str">
        <f t="shared" si="0"/>
        <v>Winter</v>
      </c>
      <c r="AA59" s="352">
        <f t="shared" si="4"/>
        <v>2.18E-2</v>
      </c>
      <c r="AB59" s="353">
        <f t="shared" si="8"/>
        <v>0</v>
      </c>
    </row>
    <row r="60" spans="2:28" ht="17.45" hidden="1" customHeight="1" outlineLevel="1">
      <c r="B60" s="204">
        <f t="shared" si="5"/>
        <v>47453</v>
      </c>
      <c r="C60" s="361" cm="1">
        <f t="array" ref="C60">IF($J60&lt;=$AD$1,IF(F60="","",-INDEX([6]Delta!$F$1:$JR$1000,$L$13,$I60))*1000*IF(MONTH($B60)=12,IF(MOD($J60,4)=0,31/29,31/30),1),(C48*(1+$AA60)))</f>
        <v>297556.1935577399</v>
      </c>
      <c r="D60" s="362">
        <f>IF(ISNUMBER($F60),VLOOKUP($J60,'Table 1'!$B$13:$C$37,2,FALSE)/12*1000*Study_MW,"")</f>
        <v>0</v>
      </c>
      <c r="E60" s="362">
        <f t="shared" si="6"/>
        <v>297556.1935577399</v>
      </c>
      <c r="F60" s="361">
        <f>IF($J60&lt;=$AD$1,IF(INDEX([6]Delta!$F$1:$JR$1440,$L$14,$I60)=0,"",INDEX([6]Delta!$F$1:$JR$1440,$L$14,$I60))*IF(MONTH($B60)=12,IF(MOD($J60,4)=0,31/29,31/30),1),F48*IF(MONTH(B60)=2,IF(MOD($J60,4)=0,29/28,IF(MOD($J48,4)=0,28/29,1)),1))*(1+$AB60)</f>
        <v>7395.2506856093341</v>
      </c>
      <c r="G60" s="363">
        <f t="shared" si="2"/>
        <v>40.236119937998104</v>
      </c>
      <c r="I60" s="364">
        <f t="shared" si="20"/>
        <v>64</v>
      </c>
      <c r="J60" s="351">
        <f t="shared" si="7"/>
        <v>2029</v>
      </c>
      <c r="K60" s="204">
        <f t="shared" si="21"/>
        <v>47453</v>
      </c>
      <c r="V60" s="332" t="str">
        <f t="shared" si="0"/>
        <v>Winter</v>
      </c>
      <c r="AA60" s="352">
        <f t="shared" si="4"/>
        <v>2.18E-2</v>
      </c>
      <c r="AB60" s="353">
        <f t="shared" si="8"/>
        <v>0</v>
      </c>
    </row>
    <row r="61" spans="2:28" ht="17.45" hidden="1" customHeight="1" outlineLevel="1">
      <c r="B61" s="202">
        <f t="shared" si="5"/>
        <v>47484</v>
      </c>
      <c r="C61" s="345" cm="1">
        <f t="array" ref="C61">IF($J61&lt;=$AD$1,IF(F61="","",-INDEX([6]Delta!$F$1:$JR$1000,$L$13,$I61))*1000*IF(MONTH($B61)=12,IF(MOD($J61,4)=0,31/29,31/30),1),(C49*(1+$AA61)))</f>
        <v>277799.52330028755</v>
      </c>
      <c r="D61" s="346">
        <f>IF(ISNUMBER($F61),VLOOKUP($J61,'Table 1'!$B$13:$C$37,2,FALSE)/12*1000*Study_MW,"")</f>
        <v>0</v>
      </c>
      <c r="E61" s="347">
        <f t="shared" si="6"/>
        <v>277799.52330028755</v>
      </c>
      <c r="F61" s="348">
        <f>IF($J61&lt;=$AD$1,IF(INDEX([6]Delta!$F$1:$JR$1440,$L$14,$I61)=0,"",INDEX([6]Delta!$F$1:$JR$1440,$L$14,$I61))*IF(MONTH($B61)=12,IF(MOD($J61,4)=0,31/29,31/30),1),F49*IF(MONTH(B61)=2,IF(MOD($J61,4)=0,29/28,IF(MOD($J49,4)=0,28/29,1)),1))*(1+$AB61)</f>
        <v>7951.6150767399995</v>
      </c>
      <c r="G61" s="349">
        <f t="shared" si="2"/>
        <v>34.936238816803957</v>
      </c>
      <c r="I61" s="365">
        <f>I49+13</f>
        <v>66</v>
      </c>
      <c r="J61" s="351">
        <f t="shared" si="7"/>
        <v>2030</v>
      </c>
      <c r="K61" s="202">
        <f t="shared" si="21"/>
        <v>47484</v>
      </c>
      <c r="V61" s="332" t="str">
        <f t="shared" si="0"/>
        <v>Winter</v>
      </c>
      <c r="AA61" s="352">
        <f t="shared" si="4"/>
        <v>2.18E-2</v>
      </c>
      <c r="AB61" s="353">
        <f t="shared" si="8"/>
        <v>0</v>
      </c>
    </row>
    <row r="62" spans="2:28" ht="17.45" hidden="1" customHeight="1" outlineLevel="1">
      <c r="B62" s="203">
        <f t="shared" si="5"/>
        <v>47515</v>
      </c>
      <c r="C62" s="354" cm="1">
        <f t="array" ref="C62">IF($J62&lt;=$AD$1,IF(F62="","",-INDEX([6]Delta!$F$1:$JR$1000,$L$13,$I62))*1000*IF(MONTH($B62)=12,IF(MOD($J62,4)=0,31/29,31/30),1),(C50*(1+$AA62)))</f>
        <v>315071.8869930206</v>
      </c>
      <c r="D62" s="355">
        <f>IF(ISNUMBER($F62),VLOOKUP($J62,'Table 1'!$B$13:$C$37,2,FALSE)/12*1000*Study_MW,"")</f>
        <v>0</v>
      </c>
      <c r="E62" s="355">
        <f t="shared" si="6"/>
        <v>315071.8869930206</v>
      </c>
      <c r="F62" s="354">
        <f>IF($J62&lt;=$AD$1,IF(INDEX([6]Delta!$F$1:$JR$1440,$L$14,$I62)=0,"",INDEX([6]Delta!$F$1:$JR$1440,$L$14,$I62))*IF(MONTH($B62)=12,IF(MOD($J62,4)=0,31/29,31/30),1),F50*IF(MONTH(B62)=2,IF(MOD($J62,4)=0,29/28,IF(MOD($J50,4)=0,28/29,1)),1))*(1+$AB62)</f>
        <v>12914.511412739999</v>
      </c>
      <c r="G62" s="356">
        <f t="shared" si="2"/>
        <v>24.396733017882987</v>
      </c>
      <c r="I62" s="357">
        <f t="shared" si="20"/>
        <v>67</v>
      </c>
      <c r="J62" s="351">
        <f t="shared" si="7"/>
        <v>2030</v>
      </c>
      <c r="K62" s="203">
        <f t="shared" si="21"/>
        <v>47515</v>
      </c>
      <c r="V62" s="332" t="str">
        <f t="shared" si="0"/>
        <v>Winter</v>
      </c>
      <c r="AA62" s="352">
        <f t="shared" si="4"/>
        <v>2.18E-2</v>
      </c>
      <c r="AB62" s="353">
        <f t="shared" si="8"/>
        <v>0</v>
      </c>
    </row>
    <row r="63" spans="2:28" ht="17.45" hidden="1" customHeight="1" outlineLevel="1">
      <c r="B63" s="203">
        <f t="shared" si="5"/>
        <v>47543</v>
      </c>
      <c r="C63" s="354" cm="1">
        <f t="array" ref="C63">IF($J63&lt;=$AD$1,IF(F63="","",-INDEX([6]Delta!$F$1:$JR$1000,$L$13,$I63))*1000*IF(MONTH($B63)=12,IF(MOD($J63,4)=0,31/29,31/30),1),(C51*(1+$AA63)))</f>
        <v>108474.15107671986</v>
      </c>
      <c r="D63" s="355">
        <f>IF(ISNUMBER($F63),VLOOKUP($J63,'Table 1'!$B$13:$C$37,2,FALSE)/12*1000*Study_MW,"")</f>
        <v>0</v>
      </c>
      <c r="E63" s="355">
        <f t="shared" si="6"/>
        <v>108474.15107671986</v>
      </c>
      <c r="F63" s="354">
        <f>IF($J63&lt;=$AD$1,IF(INDEX([6]Delta!$F$1:$JR$1440,$L$14,$I63)=0,"",INDEX([6]Delta!$F$1:$JR$1440,$L$14,$I63))*IF(MONTH($B63)=12,IF(MOD($J63,4)=0,31/29,31/30),1),F51*IF(MONTH(B63)=2,IF(MOD($J63,4)=0,29/28,IF(MOD($J51,4)=0,28/29,1)),1))*(1+$AB63)</f>
        <v>16217.758536609999</v>
      </c>
      <c r="G63" s="356">
        <f t="shared" si="2"/>
        <v>6.6886031649719104</v>
      </c>
      <c r="I63" s="357">
        <f t="shared" si="20"/>
        <v>68</v>
      </c>
      <c r="J63" s="351">
        <f t="shared" si="7"/>
        <v>2030</v>
      </c>
      <c r="K63" s="203">
        <f t="shared" si="21"/>
        <v>47543</v>
      </c>
      <c r="V63" s="332" t="str">
        <f t="shared" si="0"/>
        <v>Winter</v>
      </c>
      <c r="AA63" s="352">
        <f t="shared" si="4"/>
        <v>2.18E-2</v>
      </c>
      <c r="AB63" s="353">
        <f t="shared" si="8"/>
        <v>0</v>
      </c>
    </row>
    <row r="64" spans="2:28" ht="17.45" hidden="1" customHeight="1" outlineLevel="1">
      <c r="B64" s="203">
        <f t="shared" si="5"/>
        <v>47574</v>
      </c>
      <c r="C64" s="354" cm="1">
        <f t="array" ref="C64">IF($J64&lt;=$AD$1,IF(F64="","",-INDEX([6]Delta!$F$1:$JR$1000,$L$13,$I64))*1000*IF(MONTH($B64)=12,IF(MOD($J64,4)=0,31/29,31/30),1),(C52*(1+$AA64)))</f>
        <v>5795.443325288943</v>
      </c>
      <c r="D64" s="355">
        <f>IF(ISNUMBER($F64),VLOOKUP($J64,'Table 1'!$B$13:$C$37,2,FALSE)/12*1000*Study_MW,"")</f>
        <v>0</v>
      </c>
      <c r="E64" s="355">
        <f t="shared" si="6"/>
        <v>5795.443325288943</v>
      </c>
      <c r="F64" s="354">
        <f>IF($J64&lt;=$AD$1,IF(INDEX([6]Delta!$F$1:$JR$1440,$L$14,$I64)=0,"",INDEX([6]Delta!$F$1:$JR$1440,$L$14,$I64))*IF(MONTH($B64)=12,IF(MOD($J64,4)=0,31/29,31/30),1),F52*IF(MONTH(B64)=2,IF(MOD($J64,4)=0,29/28,IF(MOD($J52,4)=0,28/29,1)),1))*(1+$AB64)</f>
        <v>19486.910512819992</v>
      </c>
      <c r="G64" s="356">
        <f t="shared" si="2"/>
        <v>0.2974018545154325</v>
      </c>
      <c r="I64" s="357">
        <f t="shared" si="20"/>
        <v>69</v>
      </c>
      <c r="J64" s="351">
        <f t="shared" si="7"/>
        <v>2030</v>
      </c>
      <c r="K64" s="203">
        <f t="shared" si="21"/>
        <v>47574</v>
      </c>
      <c r="V64" s="332" t="str">
        <f t="shared" si="0"/>
        <v>Winter</v>
      </c>
      <c r="AA64" s="352">
        <f t="shared" si="4"/>
        <v>2.18E-2</v>
      </c>
      <c r="AB64" s="353">
        <f t="shared" si="8"/>
        <v>0</v>
      </c>
    </row>
    <row r="65" spans="2:28" ht="17.45" hidden="1" customHeight="1" outlineLevel="1">
      <c r="B65" s="203">
        <f t="shared" si="5"/>
        <v>47604</v>
      </c>
      <c r="C65" s="354" cm="1">
        <f t="array" ref="C65">IF($J65&lt;=$AD$1,IF(F65="","",-INDEX([6]Delta!$F$1:$JR$1000,$L$13,$I65))*1000*IF(MONTH($B65)=12,IF(MOD($J65,4)=0,31/29,31/30),1),(C53*(1+$AA65)))</f>
        <v>161120.89862202993</v>
      </c>
      <c r="D65" s="355">
        <f>IF(ISNUMBER($F65),VLOOKUP($J65,'Table 1'!$B$13:$C$37,2,FALSE)/12*1000*Study_MW,"")</f>
        <v>0</v>
      </c>
      <c r="E65" s="355">
        <f t="shared" si="6"/>
        <v>161120.89862202993</v>
      </c>
      <c r="F65" s="354">
        <f>IF($J65&lt;=$AD$1,IF(INDEX([6]Delta!$F$1:$JR$1440,$L$14,$I65)=0,"",INDEX([6]Delta!$F$1:$JR$1440,$L$14,$I65))*IF(MONTH($B65)=12,IF(MOD($J65,4)=0,31/29,31/30),1),F53*IF(MONTH(B65)=2,IF(MOD($J65,4)=0,29/28,IF(MOD($J53,4)=0,28/29,1)),1))*(1+$AB65)</f>
        <v>24057.69410633</v>
      </c>
      <c r="G65" s="356">
        <f t="shared" si="2"/>
        <v>6.6972710647125657</v>
      </c>
      <c r="I65" s="357">
        <f t="shared" si="20"/>
        <v>70</v>
      </c>
      <c r="J65" s="351">
        <f t="shared" si="7"/>
        <v>2030</v>
      </c>
      <c r="K65" s="203">
        <f t="shared" si="21"/>
        <v>47604</v>
      </c>
      <c r="V65" s="332" t="str">
        <f t="shared" si="0"/>
        <v>Summer</v>
      </c>
      <c r="AA65" s="352">
        <f t="shared" si="4"/>
        <v>2.18E-2</v>
      </c>
      <c r="AB65" s="353">
        <f t="shared" si="8"/>
        <v>0</v>
      </c>
    </row>
    <row r="66" spans="2:28" ht="17.45" hidden="1" customHeight="1" outlineLevel="1">
      <c r="B66" s="203">
        <f t="shared" si="5"/>
        <v>47635</v>
      </c>
      <c r="C66" s="354" cm="1">
        <f t="array" ref="C66">IF($J66&lt;=$AD$1,IF(F66="","",-INDEX([6]Delta!$F$1:$JR$1000,$L$13,$I66))*1000*IF(MONTH($B66)=12,IF(MOD($J66,4)=0,31/29,31/30),1),(C54*(1+$AA66)))</f>
        <v>731304.37473626086</v>
      </c>
      <c r="D66" s="355">
        <f>IF(ISNUMBER($F66),VLOOKUP($J66,'Table 1'!$B$13:$C$37,2,FALSE)/12*1000*Study_MW,"")</f>
        <v>0</v>
      </c>
      <c r="E66" s="355">
        <f t="shared" si="6"/>
        <v>731304.37473626086</v>
      </c>
      <c r="F66" s="354">
        <f>IF($J66&lt;=$AD$1,IF(INDEX([6]Delta!$F$1:$JR$1440,$L$14,$I66)=0,"",INDEX([6]Delta!$F$1:$JR$1440,$L$14,$I66))*IF(MONTH($B66)=12,IF(MOD($J66,4)=0,31/29,31/30),1),F54*IF(MONTH(B66)=2,IF(MOD($J66,4)=0,29/28,IF(MOD($J54,4)=0,28/29,1)),1))*(1+$AB66)</f>
        <v>26899.499190419996</v>
      </c>
      <c r="G66" s="356">
        <f t="shared" si="2"/>
        <v>27.186542379819027</v>
      </c>
      <c r="I66" s="357">
        <f t="shared" si="20"/>
        <v>71</v>
      </c>
      <c r="J66" s="351">
        <f t="shared" si="7"/>
        <v>2030</v>
      </c>
      <c r="K66" s="203">
        <f t="shared" si="21"/>
        <v>47635</v>
      </c>
      <c r="V66" s="332" t="str">
        <f t="shared" si="0"/>
        <v>Summer</v>
      </c>
      <c r="AA66" s="352">
        <f t="shared" si="4"/>
        <v>2.18E-2</v>
      </c>
      <c r="AB66" s="353">
        <f t="shared" si="8"/>
        <v>0</v>
      </c>
    </row>
    <row r="67" spans="2:28" ht="17.45" hidden="1" customHeight="1" outlineLevel="1">
      <c r="B67" s="203">
        <f t="shared" si="5"/>
        <v>47665</v>
      </c>
      <c r="C67" s="354" cm="1">
        <f t="array" ref="C67">IF($J67&lt;=$AD$1,IF(F67="","",-INDEX([6]Delta!$F$1:$JR$1000,$L$13,$I67))*1000*IF(MONTH($B67)=12,IF(MOD($J67,4)=0,31/29,31/30),1),(C55*(1+$AA67)))</f>
        <v>950800.88204490312</v>
      </c>
      <c r="D67" s="355">
        <f>IF(ISNUMBER($F67),VLOOKUP($J67,'Table 1'!$B$13:$C$37,2,FALSE)/12*1000*Study_MW,"")</f>
        <v>0</v>
      </c>
      <c r="E67" s="355">
        <f t="shared" si="6"/>
        <v>950800.88204490312</v>
      </c>
      <c r="F67" s="354">
        <f>IF($J67&lt;=$AD$1,IF(INDEX([6]Delta!$F$1:$JR$1440,$L$14,$I67)=0,"",INDEX([6]Delta!$F$1:$JR$1440,$L$14,$I67))*IF(MONTH($B67)=12,IF(MOD($J67,4)=0,31/29,31/30),1),F55*IF(MONTH(B67)=2,IF(MOD($J67,4)=0,29/28,IF(MOD($J55,4)=0,28/29,1)),1))*(1+$AB67)</f>
        <v>25710.33417075</v>
      </c>
      <c r="G67" s="356">
        <f t="shared" si="2"/>
        <v>36.981272811560935</v>
      </c>
      <c r="I67" s="357">
        <f t="shared" si="20"/>
        <v>72</v>
      </c>
      <c r="J67" s="351">
        <f t="shared" si="7"/>
        <v>2030</v>
      </c>
      <c r="K67" s="203">
        <f t="shared" si="21"/>
        <v>47665</v>
      </c>
      <c r="V67" s="332" t="str">
        <f t="shared" si="0"/>
        <v>Summer</v>
      </c>
      <c r="AA67" s="352">
        <f t="shared" si="4"/>
        <v>2.18E-2</v>
      </c>
      <c r="AB67" s="353">
        <f t="shared" si="8"/>
        <v>0</v>
      </c>
    </row>
    <row r="68" spans="2:28" ht="17.45" hidden="1" customHeight="1" outlineLevel="1">
      <c r="B68" s="203">
        <f t="shared" si="5"/>
        <v>47696</v>
      </c>
      <c r="C68" s="354" cm="1">
        <f t="array" ref="C68">IF($J68&lt;=$AD$1,IF(F68="","",-INDEX([6]Delta!$F$1:$JR$1000,$L$13,$I68))*1000*IF(MONTH($B68)=12,IF(MOD($J68,4)=0,31/29,31/30),1),(C56*(1+$AA68)))</f>
        <v>1037604.8007116588</v>
      </c>
      <c r="D68" s="355">
        <f>IF(ISNUMBER($F68),VLOOKUP($J68,'Table 1'!$B$13:$C$37,2,FALSE)/12*1000*Study_MW,"")</f>
        <v>0</v>
      </c>
      <c r="E68" s="355">
        <f t="shared" si="6"/>
        <v>1037604.8007116588</v>
      </c>
      <c r="F68" s="354">
        <f>IF($J68&lt;=$AD$1,IF(INDEX([6]Delta!$F$1:$JR$1440,$L$14,$I68)=0,"",INDEX([6]Delta!$F$1:$JR$1440,$L$14,$I68))*IF(MONTH($B68)=12,IF(MOD($J68,4)=0,31/29,31/30),1),F56*IF(MONTH(B68)=2,IF(MOD($J68,4)=0,29/28,IF(MOD($J56,4)=0,28/29,1)),1))*(1+$AB68)</f>
        <v>23285.377905470003</v>
      </c>
      <c r="G68" s="356">
        <f t="shared" si="2"/>
        <v>44.560359077011739</v>
      </c>
      <c r="I68" s="357">
        <f t="shared" si="20"/>
        <v>73</v>
      </c>
      <c r="J68" s="351">
        <f t="shared" si="7"/>
        <v>2030</v>
      </c>
      <c r="K68" s="203">
        <f t="shared" si="21"/>
        <v>47696</v>
      </c>
      <c r="V68" s="332" t="str">
        <f t="shared" si="0"/>
        <v>Summer</v>
      </c>
      <c r="AA68" s="352">
        <f t="shared" si="4"/>
        <v>2.18E-2</v>
      </c>
      <c r="AB68" s="353">
        <f t="shared" si="8"/>
        <v>0</v>
      </c>
    </row>
    <row r="69" spans="2:28" ht="17.45" hidden="1" customHeight="1" outlineLevel="1">
      <c r="B69" s="203">
        <f t="shared" si="5"/>
        <v>47727</v>
      </c>
      <c r="C69" s="354" cm="1">
        <f t="array" ref="C69">IF($J69&lt;=$AD$1,IF(F69="","",-INDEX([6]Delta!$F$1:$JR$1000,$L$13,$I69))*1000*IF(MONTH($B69)=12,IF(MOD($J69,4)=0,31/29,31/30),1),(C57*(1+$AA69)))</f>
        <v>634247.61982101703</v>
      </c>
      <c r="D69" s="355">
        <f>IF(ISNUMBER($F69),VLOOKUP($J69,'Table 1'!$B$13:$C$37,2,FALSE)/12*1000*Study_MW,"")</f>
        <v>0</v>
      </c>
      <c r="E69" s="355">
        <f t="shared" si="6"/>
        <v>634247.61982101703</v>
      </c>
      <c r="F69" s="354">
        <f>IF($J69&lt;=$AD$1,IF(INDEX([6]Delta!$F$1:$JR$1440,$L$14,$I69)=0,"",INDEX([6]Delta!$F$1:$JR$1440,$L$14,$I69))*IF(MONTH($B69)=12,IF(MOD($J69,4)=0,31/29,31/30),1),F57*IF(MONTH(B69)=2,IF(MOD($J69,4)=0,29/28,IF(MOD($J57,4)=0,28/29,1)),1))*(1+$AB69)</f>
        <v>18641.611372980005</v>
      </c>
      <c r="G69" s="356">
        <f t="shared" si="2"/>
        <v>34.023218654816731</v>
      </c>
      <c r="I69" s="357">
        <f t="shared" si="20"/>
        <v>74</v>
      </c>
      <c r="J69" s="351">
        <f t="shared" si="7"/>
        <v>2030</v>
      </c>
      <c r="K69" s="203">
        <f t="shared" si="21"/>
        <v>47727</v>
      </c>
      <c r="V69" s="332" t="str">
        <f t="shared" si="0"/>
        <v>Winter</v>
      </c>
      <c r="AA69" s="352">
        <f t="shared" si="4"/>
        <v>2.18E-2</v>
      </c>
      <c r="AB69" s="353">
        <f t="shared" si="8"/>
        <v>0</v>
      </c>
    </row>
    <row r="70" spans="2:28" ht="17.45" hidden="1" customHeight="1" outlineLevel="1">
      <c r="B70" s="203">
        <f t="shared" si="5"/>
        <v>47757</v>
      </c>
      <c r="C70" s="354" cm="1">
        <f t="array" ref="C70">IF($J70&lt;=$AD$1,IF(F70="","",-INDEX([6]Delta!$F$1:$JR$1000,$L$13,$I70))*1000*IF(MONTH($B70)=12,IF(MOD($J70,4)=0,31/29,31/30),1),(C58*(1+$AA70)))</f>
        <v>324782.83972323698</v>
      </c>
      <c r="D70" s="355">
        <f>IF(ISNUMBER($F70),VLOOKUP($J70,'Table 1'!$B$13:$C$37,2,FALSE)/12*1000*Study_MW,"")</f>
        <v>0</v>
      </c>
      <c r="E70" s="355">
        <f t="shared" si="6"/>
        <v>324782.83972323698</v>
      </c>
      <c r="F70" s="354">
        <f>IF($J70&lt;=$AD$1,IF(INDEX([6]Delta!$F$1:$JR$1440,$L$14,$I70)=0,"",INDEX([6]Delta!$F$1:$JR$1440,$L$14,$I70))*IF(MONTH($B70)=12,IF(MOD($J70,4)=0,31/29,31/30),1),F58*IF(MONTH(B70)=2,IF(MOD($J70,4)=0,29/28,IF(MOD($J58,4)=0,28/29,1)),1))*(1+$AB70)</f>
        <v>14441.730791129998</v>
      </c>
      <c r="G70" s="356">
        <f t="shared" si="2"/>
        <v>22.489190833187124</v>
      </c>
      <c r="I70" s="357">
        <f t="shared" si="20"/>
        <v>75</v>
      </c>
      <c r="J70" s="351">
        <f t="shared" si="7"/>
        <v>2030</v>
      </c>
      <c r="K70" s="203">
        <f t="shared" si="21"/>
        <v>47757</v>
      </c>
      <c r="V70" s="332" t="str">
        <f t="shared" si="0"/>
        <v>Winter</v>
      </c>
      <c r="AA70" s="352">
        <f t="shared" si="4"/>
        <v>2.18E-2</v>
      </c>
      <c r="AB70" s="353">
        <f t="shared" si="8"/>
        <v>0</v>
      </c>
    </row>
    <row r="71" spans="2:28" ht="17.45" hidden="1" customHeight="1" outlineLevel="1">
      <c r="B71" s="203">
        <f t="shared" si="5"/>
        <v>47788</v>
      </c>
      <c r="C71" s="354" cm="1">
        <f t="array" ref="C71">IF($J71&lt;=$AD$1,IF(F71="","",-INDEX([6]Delta!$F$1:$JR$1000,$L$13,$I71))*1000*IF(MONTH($B71)=12,IF(MOD($J71,4)=0,31/29,31/30),1),(C59*(1+$AA71)))</f>
        <v>374038.1396105013</v>
      </c>
      <c r="D71" s="355">
        <f>IF(ISNUMBER($F71),VLOOKUP($J71,'Table 1'!$B$13:$C$37,2,FALSE)/12*1000*Study_MW,"")</f>
        <v>0</v>
      </c>
      <c r="E71" s="355">
        <f t="shared" si="6"/>
        <v>374038.1396105013</v>
      </c>
      <c r="F71" s="354">
        <f>IF($J71&lt;=$AD$1,IF(INDEX([6]Delta!$F$1:$JR$1440,$L$14,$I71)=0,"",INDEX([6]Delta!$F$1:$JR$1440,$L$14,$I71))*IF(MONTH($B71)=12,IF(MOD($J71,4)=0,31/29,31/30),1),F59*IF(MONTH(B71)=2,IF(MOD($J71,4)=0,29/28,IF(MOD($J59,4)=0,28/29,1)),1))*(1+$AB71)</f>
        <v>10304.05350296</v>
      </c>
      <c r="G71" s="356">
        <f t="shared" si="2"/>
        <v>36.300096802006415</v>
      </c>
      <c r="I71" s="357">
        <f t="shared" si="20"/>
        <v>76</v>
      </c>
      <c r="J71" s="351">
        <f t="shared" si="7"/>
        <v>2030</v>
      </c>
      <c r="K71" s="203">
        <f t="shared" si="21"/>
        <v>47788</v>
      </c>
      <c r="V71" s="332" t="str">
        <f t="shared" si="0"/>
        <v>Winter</v>
      </c>
      <c r="AA71" s="352">
        <f t="shared" si="4"/>
        <v>2.18E-2</v>
      </c>
      <c r="AB71" s="353">
        <f t="shared" si="8"/>
        <v>0</v>
      </c>
    </row>
    <row r="72" spans="2:28" ht="17.45" hidden="1" customHeight="1" outlineLevel="1">
      <c r="B72" s="204">
        <f t="shared" si="5"/>
        <v>47818</v>
      </c>
      <c r="C72" s="361" cm="1">
        <f t="array" ref="C72">IF($J72&lt;=$AD$1,IF(F72="","",-INDEX([6]Delta!$F$1:$JR$1000,$L$13,$I72))*1000*IF(MONTH($B72)=12,IF(MOD($J72,4)=0,31/29,31/30),1),(C60*(1+$AA72)))</f>
        <v>335437.3936276848</v>
      </c>
      <c r="D72" s="362">
        <f>IF(ISNUMBER($F72),VLOOKUP($J72,'Table 1'!$B$13:$C$37,2,FALSE)/12*1000*Study_MW,"")</f>
        <v>0</v>
      </c>
      <c r="E72" s="362">
        <f t="shared" si="6"/>
        <v>335437.3936276848</v>
      </c>
      <c r="F72" s="361">
        <f>IF($J72&lt;=$AD$1,IF(INDEX([6]Delta!$F$1:$JR$1440,$L$14,$I72)=0,"",INDEX([6]Delta!$F$1:$JR$1440,$L$14,$I72))*IF(MONTH($B72)=12,IF(MOD($J72,4)=0,31/29,31/30),1),F60*IF(MONTH(B72)=2,IF(MOD($J72,4)=0,29/28,IF(MOD($J60,4)=0,28/29,1)),1))*(1+$AB72)</f>
        <v>7490.1775416146693</v>
      </c>
      <c r="G72" s="363">
        <f t="shared" si="2"/>
        <v>44.783637205397142</v>
      </c>
      <c r="I72" s="364">
        <f t="shared" si="20"/>
        <v>77</v>
      </c>
      <c r="J72" s="351">
        <f t="shared" si="7"/>
        <v>2030</v>
      </c>
      <c r="K72" s="204">
        <f t="shared" si="21"/>
        <v>47818</v>
      </c>
      <c r="V72" s="332" t="str">
        <f t="shared" si="0"/>
        <v>Winter</v>
      </c>
      <c r="AA72" s="352">
        <f t="shared" si="4"/>
        <v>2.18E-2</v>
      </c>
      <c r="AB72" s="353">
        <f t="shared" si="8"/>
        <v>0</v>
      </c>
    </row>
    <row r="73" spans="2:28" ht="17.45" hidden="1" customHeight="1" outlineLevel="1">
      <c r="B73" s="202">
        <f t="shared" si="5"/>
        <v>47849</v>
      </c>
      <c r="C73" s="345" cm="1">
        <f t="array" ref="C73">IF($J73&lt;=$AD$1,IF(F73="","",-INDEX([6]Delta!$F$1:$JR$1000,$L$13,$I73))*1000*IF(MONTH($B73)=12,IF(MOD($J73,4)=0,31/29,31/30),1),(C61*(1+$AA73)))</f>
        <v>-390569.83829087764</v>
      </c>
      <c r="D73" s="346">
        <f>IF(ISNUMBER($F73),VLOOKUP($J73,'Table 1'!$B$13:$C$37,2,FALSE)/12*1000*Study_MW,"")</f>
        <v>656100.82364325528</v>
      </c>
      <c r="E73" s="347">
        <f t="shared" si="6"/>
        <v>265530.98535237764</v>
      </c>
      <c r="F73" s="348">
        <f>IF($J73&lt;=$AD$1,IF(INDEX([6]Delta!$F$1:$JR$1440,$L$14,$I73)=0,"",INDEX([6]Delta!$F$1:$JR$1440,$L$14,$I73))*IF(MONTH($B73)=12,IF(MOD($J73,4)=0,31/29,31/30),1),F61*IF(MONTH(B73)=2,IF(MOD($J73,4)=0,29/28,IF(MOD($J61,4)=0,28/29,1)),1))*(1+$AB73)</f>
        <v>7874.0219573000004</v>
      </c>
      <c r="G73" s="349">
        <f t="shared" si="2"/>
        <v>33.722408547032821</v>
      </c>
      <c r="I73" s="365">
        <f>I61+13</f>
        <v>79</v>
      </c>
      <c r="J73" s="351">
        <f t="shared" si="7"/>
        <v>2031</v>
      </c>
      <c r="K73" s="202">
        <f t="shared" si="21"/>
        <v>47849</v>
      </c>
      <c r="V73" s="332" t="str">
        <f t="shared" si="0"/>
        <v>Winter</v>
      </c>
      <c r="AA73" s="352">
        <f t="shared" si="4"/>
        <v>2.18E-2</v>
      </c>
      <c r="AB73" s="353">
        <f t="shared" si="8"/>
        <v>0</v>
      </c>
    </row>
    <row r="74" spans="2:28" ht="17.45" hidden="1" customHeight="1" outlineLevel="1">
      <c r="B74" s="203">
        <f t="shared" si="5"/>
        <v>47880</v>
      </c>
      <c r="C74" s="354" cm="1">
        <f t="array" ref="C74">IF($J74&lt;=$AD$1,IF(F74="","",-INDEX([6]Delta!$F$1:$JR$1000,$L$13,$I74))*1000*IF(MONTH($B74)=12,IF(MOD($J74,4)=0,31/29,31/30),1),(C62*(1+$AA74)))</f>
        <v>-578105.03862524638</v>
      </c>
      <c r="D74" s="355">
        <f>IF(ISNUMBER($F74),VLOOKUP($J74,'Table 1'!$B$13:$C$37,2,FALSE)/12*1000*Study_MW,"")</f>
        <v>656100.82364325528</v>
      </c>
      <c r="E74" s="355">
        <f t="shared" si="6"/>
        <v>77995.785018008901</v>
      </c>
      <c r="F74" s="354">
        <f>IF($J74&lt;=$AD$1,IF(INDEX([6]Delta!$F$1:$JR$1440,$L$14,$I74)=0,"",INDEX([6]Delta!$F$1:$JR$1440,$L$14,$I74))*IF(MONTH($B74)=12,IF(MOD($J74,4)=0,31/29,31/30),1),F62*IF(MONTH(B74)=2,IF(MOD($J74,4)=0,29/28,IF(MOD($J62,4)=0,28/29,1)),1))*(1+$AB74)</f>
        <v>12306.088372169999</v>
      </c>
      <c r="G74" s="356">
        <f t="shared" si="2"/>
        <v>6.3379834972089899</v>
      </c>
      <c r="I74" s="357">
        <f t="shared" si="20"/>
        <v>80</v>
      </c>
      <c r="J74" s="351">
        <f t="shared" si="7"/>
        <v>2031</v>
      </c>
      <c r="K74" s="203">
        <f t="shared" si="21"/>
        <v>47880</v>
      </c>
      <c r="V74" s="332" t="str">
        <f t="shared" si="0"/>
        <v>Winter</v>
      </c>
      <c r="AA74" s="352">
        <f t="shared" si="4"/>
        <v>2.18E-2</v>
      </c>
      <c r="AB74" s="353">
        <f t="shared" si="8"/>
        <v>0</v>
      </c>
    </row>
    <row r="75" spans="2:28" ht="17.45" hidden="1" customHeight="1" outlineLevel="1">
      <c r="B75" s="203">
        <f t="shared" si="5"/>
        <v>47908</v>
      </c>
      <c r="C75" s="354" cm="1">
        <f t="array" ref="C75">IF($J75&lt;=$AD$1,IF(F75="","",-INDEX([6]Delta!$F$1:$JR$1000,$L$13,$I75))*1000*IF(MONTH($B75)=12,IF(MOD($J75,4)=0,31/29,31/30),1),(C63*(1+$AA75)))</f>
        <v>-727639.35318274167</v>
      </c>
      <c r="D75" s="355">
        <f>IF(ISNUMBER($F75),VLOOKUP($J75,'Table 1'!$B$13:$C$37,2,FALSE)/12*1000*Study_MW,"")</f>
        <v>656100.82364325528</v>
      </c>
      <c r="E75" s="355">
        <f t="shared" si="6"/>
        <v>-71538.529539486393</v>
      </c>
      <c r="F75" s="354">
        <f>IF($J75&lt;=$AD$1,IF(INDEX([6]Delta!$F$1:$JR$1440,$L$14,$I75)=0,"",INDEX([6]Delta!$F$1:$JR$1440,$L$14,$I75))*IF(MONTH($B75)=12,IF(MOD($J75,4)=0,31/29,31/30),1),F63*IF(MONTH(B75)=2,IF(MOD($J75,4)=0,29/28,IF(MOD($J63,4)=0,28/29,1)),1))*(1+$AB75)</f>
        <v>14703.637009960001</v>
      </c>
      <c r="G75" s="356">
        <f t="shared" si="2"/>
        <v>-4.8653628684540688</v>
      </c>
      <c r="I75" s="357">
        <f t="shared" si="20"/>
        <v>81</v>
      </c>
      <c r="J75" s="351">
        <f t="shared" si="7"/>
        <v>2031</v>
      </c>
      <c r="K75" s="203">
        <f t="shared" si="21"/>
        <v>47908</v>
      </c>
      <c r="V75" s="332" t="str">
        <f t="shared" si="0"/>
        <v>Winter</v>
      </c>
      <c r="AA75" s="352">
        <f t="shared" si="4"/>
        <v>2.18E-2</v>
      </c>
      <c r="AB75" s="353">
        <f t="shared" si="8"/>
        <v>0</v>
      </c>
    </row>
    <row r="76" spans="2:28" ht="17.45" hidden="1" customHeight="1" outlineLevel="1">
      <c r="B76" s="203">
        <f t="shared" si="5"/>
        <v>47939</v>
      </c>
      <c r="C76" s="354" cm="1">
        <f t="array" ref="C76">IF($J76&lt;=$AD$1,IF(F76="","",-INDEX([6]Delta!$F$1:$JR$1000,$L$13,$I76))*1000*IF(MONTH($B76)=12,IF(MOD($J76,4)=0,31/29,31/30),1),(C64*(1+$AA76)))</f>
        <v>-925389.33931903739</v>
      </c>
      <c r="D76" s="355">
        <f>IF(ISNUMBER($F76),VLOOKUP($J76,'Table 1'!$B$13:$C$37,2,FALSE)/12*1000*Study_MW,"")</f>
        <v>656100.82364325528</v>
      </c>
      <c r="E76" s="355">
        <f t="shared" si="6"/>
        <v>-269288.51567578211</v>
      </c>
      <c r="F76" s="354">
        <f>IF($J76&lt;=$AD$1,IF(INDEX([6]Delta!$F$1:$JR$1440,$L$14,$I76)=0,"",INDEX([6]Delta!$F$1:$JR$1440,$L$14,$I76))*IF(MONTH($B76)=12,IF(MOD($J76,4)=0,31/29,31/30),1),F64*IF(MONTH(B76)=2,IF(MOD($J76,4)=0,29/28,IF(MOD($J64,4)=0,28/29,1)),1))*(1+$AB76)</f>
        <v>19117.644716080002</v>
      </c>
      <c r="G76" s="356">
        <f t="shared" si="2"/>
        <v>-14.085862546094992</v>
      </c>
      <c r="I76" s="357">
        <f t="shared" si="20"/>
        <v>82</v>
      </c>
      <c r="J76" s="351">
        <f t="shared" si="7"/>
        <v>2031</v>
      </c>
      <c r="K76" s="203">
        <f t="shared" si="21"/>
        <v>47939</v>
      </c>
      <c r="V76" s="332" t="str">
        <f t="shared" ref="V76:V139" si="25">IFERROR(IF(AND(MONTH(K77)&gt;=6,MONTH(K77)&lt;=9),"Summer","Winter"),"-")</f>
        <v>Winter</v>
      </c>
      <c r="AA76" s="352">
        <f t="shared" si="4"/>
        <v>2.18E-2</v>
      </c>
      <c r="AB76" s="353">
        <f t="shared" si="8"/>
        <v>0</v>
      </c>
    </row>
    <row r="77" spans="2:28" ht="17.45" hidden="1" customHeight="1" outlineLevel="1">
      <c r="B77" s="203">
        <f t="shared" si="5"/>
        <v>47969</v>
      </c>
      <c r="C77" s="354" cm="1">
        <f t="array" ref="C77">IF($J77&lt;=$AD$1,IF(F77="","",-INDEX([6]Delta!$F$1:$JR$1000,$L$13,$I77))*1000*IF(MONTH($B77)=12,IF(MOD($J77,4)=0,31/29,31/30),1),(C65*(1+$AA77)))</f>
        <v>-1115171.5608912781</v>
      </c>
      <c r="D77" s="355">
        <f>IF(ISNUMBER($F77),VLOOKUP($J77,'Table 1'!$B$13:$C$37,2,FALSE)/12*1000*Study_MW,"")</f>
        <v>656100.82364325528</v>
      </c>
      <c r="E77" s="355">
        <f t="shared" si="6"/>
        <v>-459070.73724802281</v>
      </c>
      <c r="F77" s="354">
        <f>IF($J77&lt;=$AD$1,IF(INDEX([6]Delta!$F$1:$JR$1440,$L$14,$I77)=0,"",INDEX([6]Delta!$F$1:$JR$1440,$L$14,$I77))*IF(MONTH($B77)=12,IF(MOD($J77,4)=0,31/29,31/30),1),F65*IF(MONTH(B77)=2,IF(MOD($J77,4)=0,29/28,IF(MOD($J65,4)=0,28/29,1)),1))*(1+$AB77)</f>
        <v>22426.485018350002</v>
      </c>
      <c r="G77" s="356">
        <f t="shared" ref="G77:G140" si="26">IF(ISNUMBER($F77),E77/$F77,"")</f>
        <v>-20.470026260129387</v>
      </c>
      <c r="I77" s="357">
        <f t="shared" si="20"/>
        <v>83</v>
      </c>
      <c r="J77" s="351">
        <f t="shared" si="7"/>
        <v>2031</v>
      </c>
      <c r="K77" s="203">
        <f t="shared" si="21"/>
        <v>47969</v>
      </c>
      <c r="V77" s="332" t="str">
        <f t="shared" si="25"/>
        <v>Summer</v>
      </c>
      <c r="AA77" s="352">
        <f t="shared" ref="AA77:AA140" si="27">Inflation</f>
        <v>2.18E-2</v>
      </c>
      <c r="AB77" s="353">
        <f t="shared" si="8"/>
        <v>0</v>
      </c>
    </row>
    <row r="78" spans="2:28" ht="17.45" hidden="1" customHeight="1" outlineLevel="1">
      <c r="B78" s="203">
        <f t="shared" ref="B78:B141" si="28">EDATE(B77,1)</f>
        <v>48000</v>
      </c>
      <c r="C78" s="354" cm="1">
        <f t="array" ref="C78">IF($J78&lt;=$AD$1,IF(F78="","",-INDEX([6]Delta!$F$1:$JR$1000,$L$13,$I78))*1000*IF(MONTH($B78)=12,IF(MOD($J78,4)=0,31/29,31/30),1),(C66*(1+$AA78)))</f>
        <v>-1317413.9835142996</v>
      </c>
      <c r="D78" s="355">
        <f>IF(ISNUMBER($F78),VLOOKUP($J78,'Table 1'!$B$13:$C$37,2,FALSE)/12*1000*Study_MW,"")</f>
        <v>656100.82364325528</v>
      </c>
      <c r="E78" s="355">
        <f t="shared" ref="E78:E141" si="29">IF(ISNUMBER(C78+D78),C78+D78,"")</f>
        <v>-661313.15987104434</v>
      </c>
      <c r="F78" s="354">
        <f>IF($J78&lt;=$AD$1,IF(INDEX([6]Delta!$F$1:$JR$1440,$L$14,$I78)=0,"",INDEX([6]Delta!$F$1:$JR$1440,$L$14,$I78))*IF(MONTH($B78)=12,IF(MOD($J78,4)=0,31/29,31/30),1),F66*IF(MONTH(B78)=2,IF(MOD($J78,4)=0,29/28,IF(MOD($J66,4)=0,28/29,1)),1))*(1+$AB78)</f>
        <v>27172.500270800003</v>
      </c>
      <c r="G78" s="356">
        <f t="shared" si="26"/>
        <v>-24.337589595378599</v>
      </c>
      <c r="I78" s="357">
        <f t="shared" si="20"/>
        <v>84</v>
      </c>
      <c r="J78" s="351">
        <f t="shared" ref="J78:J141" si="30">YEAR(B78)</f>
        <v>2031</v>
      </c>
      <c r="K78" s="203">
        <f t="shared" si="21"/>
        <v>48000</v>
      </c>
      <c r="V78" s="332" t="str">
        <f t="shared" si="25"/>
        <v>Summer</v>
      </c>
      <c r="AA78" s="352">
        <f t="shared" si="27"/>
        <v>2.18E-2</v>
      </c>
      <c r="AB78" s="353">
        <f t="shared" ref="AB78:AB141" si="31">IF($AB$8="Solar",IFERROR(IF(J78&gt;$AD$1,-0.005,0),AB66),0)</f>
        <v>0</v>
      </c>
    </row>
    <row r="79" spans="2:28" ht="17.45" hidden="1" customHeight="1" outlineLevel="1">
      <c r="B79" s="203">
        <f t="shared" si="28"/>
        <v>48030</v>
      </c>
      <c r="C79" s="354" cm="1">
        <f t="array" ref="C79">IF($J79&lt;=$AD$1,IF(F79="","",-INDEX([6]Delta!$F$1:$JR$1000,$L$13,$I79))*1000*IF(MONTH($B79)=12,IF(MOD($J79,4)=0,31/29,31/30),1),(C67*(1+$AA79)))</f>
        <v>-1312348.5916809677</v>
      </c>
      <c r="D79" s="355">
        <f>IF(ISNUMBER($F79),VLOOKUP($J79,'Table 1'!$B$13:$C$37,2,FALSE)/12*1000*Study_MW,"")</f>
        <v>656100.82364325528</v>
      </c>
      <c r="E79" s="355">
        <f t="shared" si="29"/>
        <v>-656247.76803771243</v>
      </c>
      <c r="F79" s="354">
        <f>IF($J79&lt;=$AD$1,IF(INDEX([6]Delta!$F$1:$JR$1440,$L$14,$I79)=0,"",INDEX([6]Delta!$F$1:$JR$1440,$L$14,$I79))*IF(MONTH($B79)=12,IF(MOD($J79,4)=0,31/29,31/30),1),F67*IF(MONTH(B79)=2,IF(MOD($J79,4)=0,29/28,IF(MOD($J67,4)=0,28/29,1)),1))*(1+$AB79)</f>
        <v>26602.642152620007</v>
      </c>
      <c r="G79" s="356">
        <f t="shared" si="26"/>
        <v>-24.66851842282443</v>
      </c>
      <c r="I79" s="357">
        <f t="shared" si="20"/>
        <v>85</v>
      </c>
      <c r="J79" s="351">
        <f t="shared" si="30"/>
        <v>2031</v>
      </c>
      <c r="K79" s="203">
        <f t="shared" si="21"/>
        <v>48030</v>
      </c>
      <c r="V79" s="332" t="str">
        <f t="shared" si="25"/>
        <v>Summer</v>
      </c>
      <c r="AA79" s="352">
        <f t="shared" si="27"/>
        <v>2.18E-2</v>
      </c>
      <c r="AB79" s="353">
        <f t="shared" si="31"/>
        <v>0</v>
      </c>
    </row>
    <row r="80" spans="2:28" ht="17.45" hidden="1" customHeight="1" outlineLevel="1">
      <c r="B80" s="203">
        <f t="shared" si="28"/>
        <v>48061</v>
      </c>
      <c r="C80" s="354" cm="1">
        <f t="array" ref="C80">IF($J80&lt;=$AD$1,IF(F80="","",-INDEX([6]Delta!$F$1:$JR$1000,$L$13,$I80))*1000*IF(MONTH($B80)=12,IF(MOD($J80,4)=0,31/29,31/30),1),(C68*(1+$AA80)))</f>
        <v>-1137489.2469165479</v>
      </c>
      <c r="D80" s="355">
        <f>IF(ISNUMBER($F80),VLOOKUP($J80,'Table 1'!$B$13:$C$37,2,FALSE)/12*1000*Study_MW,"")</f>
        <v>656100.82364325528</v>
      </c>
      <c r="E80" s="355">
        <f t="shared" si="29"/>
        <v>-481388.4232732926</v>
      </c>
      <c r="F80" s="354">
        <f>IF($J80&lt;=$AD$1,IF(INDEX([6]Delta!$F$1:$JR$1440,$L$14,$I80)=0,"",INDEX([6]Delta!$F$1:$JR$1440,$L$14,$I80))*IF(MONTH($B80)=12,IF(MOD($J80,4)=0,31/29,31/30),1),F68*IF(MONTH(B80)=2,IF(MOD($J80,4)=0,29/28,IF(MOD($J68,4)=0,28/29,1)),1))*(1+$AB80)</f>
        <v>22991.679672239992</v>
      </c>
      <c r="G80" s="356">
        <f t="shared" si="26"/>
        <v>-20.93750566012443</v>
      </c>
      <c r="I80" s="357">
        <f t="shared" si="20"/>
        <v>86</v>
      </c>
      <c r="J80" s="351">
        <f t="shared" si="30"/>
        <v>2031</v>
      </c>
      <c r="K80" s="203">
        <f t="shared" si="21"/>
        <v>48061</v>
      </c>
      <c r="V80" s="332" t="str">
        <f t="shared" si="25"/>
        <v>Summer</v>
      </c>
      <c r="AA80" s="352">
        <f t="shared" si="27"/>
        <v>2.18E-2</v>
      </c>
      <c r="AB80" s="353">
        <f t="shared" si="31"/>
        <v>0</v>
      </c>
    </row>
    <row r="81" spans="2:28" ht="17.45" hidden="1" customHeight="1" outlineLevel="1">
      <c r="B81" s="203">
        <f t="shared" si="28"/>
        <v>48092</v>
      </c>
      <c r="C81" s="354" cm="1">
        <f t="array" ref="C81">IF($J81&lt;=$AD$1,IF(F81="","",-INDEX([6]Delta!$F$1:$JR$1000,$L$13,$I81))*1000*IF(MONTH($B81)=12,IF(MOD($J81,4)=0,31/29,31/30),1),(C69*(1+$AA81)))</f>
        <v>-957044.31459893018</v>
      </c>
      <c r="D81" s="355">
        <f>IF(ISNUMBER($F81),VLOOKUP($J81,'Table 1'!$B$13:$C$37,2,FALSE)/12*1000*Study_MW,"")</f>
        <v>656100.82364325528</v>
      </c>
      <c r="E81" s="355">
        <f t="shared" si="29"/>
        <v>-300943.4909556749</v>
      </c>
      <c r="F81" s="354">
        <f>IF($J81&lt;=$AD$1,IF(INDEX([6]Delta!$F$1:$JR$1440,$L$14,$I81)=0,"",INDEX([6]Delta!$F$1:$JR$1440,$L$14,$I81))*IF(MONTH($B81)=12,IF(MOD($J81,4)=0,31/29,31/30),1),F69*IF(MONTH(B81)=2,IF(MOD($J81,4)=0,29/28,IF(MOD($J69,4)=0,28/29,1)),1))*(1+$AB81)</f>
        <v>19629.144393939998</v>
      </c>
      <c r="G81" s="356">
        <f t="shared" si="26"/>
        <v>-15.331462488430397</v>
      </c>
      <c r="I81" s="357">
        <f t="shared" si="20"/>
        <v>87</v>
      </c>
      <c r="J81" s="351">
        <f t="shared" si="30"/>
        <v>2031</v>
      </c>
      <c r="K81" s="203">
        <f t="shared" si="21"/>
        <v>48092</v>
      </c>
      <c r="V81" s="332" t="str">
        <f t="shared" si="25"/>
        <v>Winter</v>
      </c>
      <c r="AA81" s="352">
        <f t="shared" si="27"/>
        <v>2.18E-2</v>
      </c>
      <c r="AB81" s="353">
        <f t="shared" si="31"/>
        <v>0</v>
      </c>
    </row>
    <row r="82" spans="2:28" ht="17.45" hidden="1" customHeight="1" outlineLevel="1">
      <c r="B82" s="203">
        <f t="shared" si="28"/>
        <v>48122</v>
      </c>
      <c r="C82" s="354" cm="1">
        <f t="array" ref="C82">IF($J82&lt;=$AD$1,IF(F82="","",-INDEX([6]Delta!$F$1:$JR$1000,$L$13,$I82))*1000*IF(MONTH($B82)=12,IF(MOD($J82,4)=0,31/29,31/30),1),(C70*(1+$AA82)))</f>
        <v>-714320.42541477131</v>
      </c>
      <c r="D82" s="355">
        <f>IF(ISNUMBER($F82),VLOOKUP($J82,'Table 1'!$B$13:$C$37,2,FALSE)/12*1000*Study_MW,"")</f>
        <v>656100.82364325528</v>
      </c>
      <c r="E82" s="355">
        <f t="shared" si="29"/>
        <v>-58219.601771516027</v>
      </c>
      <c r="F82" s="354">
        <f>IF($J82&lt;=$AD$1,IF(INDEX([6]Delta!$F$1:$JR$1440,$L$14,$I82)=0,"",INDEX([6]Delta!$F$1:$JR$1440,$L$14,$I82))*IF(MONTH($B82)=12,IF(MOD($J82,4)=0,31/29,31/30),1),F70*IF(MONTH(B82)=2,IF(MOD($J82,4)=0,29/28,IF(MOD($J70,4)=0,28/29,1)),1))*(1+$AB82)</f>
        <v>14603.382921399998</v>
      </c>
      <c r="G82" s="356">
        <f t="shared" si="26"/>
        <v>-3.9867202061927873</v>
      </c>
      <c r="I82" s="357">
        <f t="shared" si="20"/>
        <v>88</v>
      </c>
      <c r="J82" s="351">
        <f t="shared" si="30"/>
        <v>2031</v>
      </c>
      <c r="K82" s="203">
        <f t="shared" si="21"/>
        <v>48122</v>
      </c>
      <c r="V82" s="332" t="str">
        <f t="shared" si="25"/>
        <v>Winter</v>
      </c>
      <c r="AA82" s="352">
        <f t="shared" si="27"/>
        <v>2.18E-2</v>
      </c>
      <c r="AB82" s="353">
        <f t="shared" si="31"/>
        <v>0</v>
      </c>
    </row>
    <row r="83" spans="2:28" ht="17.45" hidden="1" customHeight="1" outlineLevel="1">
      <c r="B83" s="203">
        <f t="shared" si="28"/>
        <v>48153</v>
      </c>
      <c r="C83" s="354" cm="1">
        <f t="array" ref="C83">IF($J83&lt;=$AD$1,IF(F83="","",-INDEX([6]Delta!$F$1:$JR$1000,$L$13,$I83))*1000*IF(MONTH($B83)=12,IF(MOD($J83,4)=0,31/29,31/30),1),(C71*(1+$AA83)))</f>
        <v>-597255.80848236673</v>
      </c>
      <c r="D83" s="355">
        <f>IF(ISNUMBER($F83),VLOOKUP($J83,'Table 1'!$B$13:$C$37,2,FALSE)/12*1000*Study_MW,"")</f>
        <v>656100.82364325528</v>
      </c>
      <c r="E83" s="355">
        <f t="shared" si="29"/>
        <v>58845.01516088855</v>
      </c>
      <c r="F83" s="354">
        <f>IF($J83&lt;=$AD$1,IF(INDEX([6]Delta!$F$1:$JR$1440,$L$14,$I83)=0,"",INDEX([6]Delta!$F$1:$JR$1440,$L$14,$I83))*IF(MONTH($B83)=12,IF(MOD($J83,4)=0,31/29,31/30),1),F71*IF(MONTH(B83)=2,IF(MOD($J83,4)=0,29/28,IF(MOD($J71,4)=0,28/29,1)),1))*(1+$AB83)</f>
        <v>11691.22883407</v>
      </c>
      <c r="G83" s="356">
        <f t="shared" si="26"/>
        <v>5.0332617722275117</v>
      </c>
      <c r="I83" s="357">
        <f t="shared" si="20"/>
        <v>89</v>
      </c>
      <c r="J83" s="351">
        <f t="shared" si="30"/>
        <v>2031</v>
      </c>
      <c r="K83" s="203">
        <f t="shared" si="21"/>
        <v>48153</v>
      </c>
      <c r="V83" s="332" t="str">
        <f t="shared" si="25"/>
        <v>Winter</v>
      </c>
      <c r="AA83" s="352">
        <f t="shared" si="27"/>
        <v>2.18E-2</v>
      </c>
      <c r="AB83" s="353">
        <f t="shared" si="31"/>
        <v>0</v>
      </c>
    </row>
    <row r="84" spans="2:28" ht="17.45" hidden="1" customHeight="1" outlineLevel="1">
      <c r="B84" s="204">
        <f t="shared" si="28"/>
        <v>48183</v>
      </c>
      <c r="C84" s="361" cm="1">
        <f t="array" ref="C84">IF($J84&lt;=$AD$1,IF(F84="","",-INDEX([6]Delta!$F$1:$JR$1000,$L$13,$I84))*1000*IF(MONTH($B84)=12,IF(MOD($J84,4)=0,31/29,31/30),1),(C72*(1+$AA84)))</f>
        <v>-366747.23341330717</v>
      </c>
      <c r="D84" s="362">
        <f>IF(ISNUMBER($F84),VLOOKUP($J84,'Table 1'!$B$13:$C$37,2,FALSE)/12*1000*Study_MW,"")</f>
        <v>656100.82364325528</v>
      </c>
      <c r="E84" s="362">
        <f t="shared" si="29"/>
        <v>289353.59022994811</v>
      </c>
      <c r="F84" s="361">
        <f>IF($J84&lt;=$AD$1,IF(INDEX([6]Delta!$F$1:$JR$1440,$L$14,$I84)=0,"",INDEX([6]Delta!$F$1:$JR$1440,$L$14,$I84))*IF(MONTH($B84)=12,IF(MOD($J84,4)=0,31/29,31/30),1),F72*IF(MONTH(B84)=2,IF(MOD($J84,4)=0,29/28,IF(MOD($J72,4)=0,28/29,1)),1))*(1+$AB84)</f>
        <v>7405.2146901920023</v>
      </c>
      <c r="G84" s="363">
        <f t="shared" si="26"/>
        <v>39.074301331626316</v>
      </c>
      <c r="I84" s="364">
        <f t="shared" si="20"/>
        <v>90</v>
      </c>
      <c r="J84" s="351">
        <f t="shared" si="30"/>
        <v>2031</v>
      </c>
      <c r="K84" s="204">
        <f t="shared" si="21"/>
        <v>48183</v>
      </c>
      <c r="V84" s="332" t="str">
        <f t="shared" si="25"/>
        <v>Winter</v>
      </c>
      <c r="AA84" s="352">
        <f t="shared" si="27"/>
        <v>2.18E-2</v>
      </c>
      <c r="AB84" s="353">
        <f t="shared" si="31"/>
        <v>0</v>
      </c>
    </row>
    <row r="85" spans="2:28" ht="17.45" hidden="1" customHeight="1" outlineLevel="1">
      <c r="B85" s="202">
        <f t="shared" si="28"/>
        <v>48214</v>
      </c>
      <c r="C85" s="345" cm="1">
        <f t="array" ref="C85">IF($J85&lt;=$AD$1,IF(F85="","",-INDEX([6]Delta!$F$1:$JR$1000,$L$13,$I85))*1000*IF(MONTH($B85)=12,IF(MOD($J85,4)=0,31/29,31/30),1),(C73*(1+$AA85)))</f>
        <v>-390838.31658805138</v>
      </c>
      <c r="D85" s="346">
        <f>IF(ISNUMBER($F85),VLOOKUP($J85,'Table 1'!$B$13:$C$37,2,FALSE)/12*1000*Study_MW,"")</f>
        <v>670403.82141667744</v>
      </c>
      <c r="E85" s="347">
        <f t="shared" si="29"/>
        <v>279565.50482862606</v>
      </c>
      <c r="F85" s="348">
        <f>IF($J85&lt;=$AD$1,IF(INDEX([6]Delta!$F$1:$JR$1440,$L$14,$I85)=0,"",INDEX([6]Delta!$F$1:$JR$1440,$L$14,$I85))*IF(MONTH($B85)=12,IF(MOD($J85,4)=0,31/29,31/30),1),F73*IF(MONTH(B85)=2,IF(MOD($J85,4)=0,29/28,IF(MOD($J73,4)=0,28/29,1)),1))*(1+$AB85)</f>
        <v>7731.5858189300016</v>
      </c>
      <c r="G85" s="349">
        <f t="shared" si="26"/>
        <v>36.158882715126609</v>
      </c>
      <c r="I85" s="365">
        <f>I73+13</f>
        <v>92</v>
      </c>
      <c r="J85" s="351">
        <f t="shared" si="30"/>
        <v>2032</v>
      </c>
      <c r="K85" s="202">
        <f t="shared" si="21"/>
        <v>48214</v>
      </c>
      <c r="V85" s="332" t="str">
        <f t="shared" si="25"/>
        <v>Winter</v>
      </c>
      <c r="AA85" s="352">
        <f t="shared" si="27"/>
        <v>2.18E-2</v>
      </c>
      <c r="AB85" s="353">
        <f t="shared" si="31"/>
        <v>0</v>
      </c>
    </row>
    <row r="86" spans="2:28" ht="17.45" hidden="1" customHeight="1" outlineLevel="1">
      <c r="B86" s="203">
        <f t="shared" si="28"/>
        <v>48245</v>
      </c>
      <c r="C86" s="354" cm="1">
        <f t="array" ref="C86">IF($J86&lt;=$AD$1,IF(F86="","",-INDEX([6]Delta!$F$1:$JR$1000,$L$13,$I86))*1000*IF(MONTH($B86)=12,IF(MOD($J86,4)=0,31/29,31/30),1),(C74*(1+$AA86)))</f>
        <v>-667553.724511432</v>
      </c>
      <c r="D86" s="355">
        <f>IF(ISNUMBER($F86),VLOOKUP($J86,'Table 1'!$B$13:$C$37,2,FALSE)/12*1000*Study_MW,"")</f>
        <v>670403.82141667744</v>
      </c>
      <c r="E86" s="355">
        <f t="shared" si="29"/>
        <v>2850.0969052454457</v>
      </c>
      <c r="F86" s="354">
        <f>IF($J86&lt;=$AD$1,IF(INDEX([6]Delta!$F$1:$JR$1440,$L$14,$I86)=0,"",INDEX([6]Delta!$F$1:$JR$1440,$L$14,$I86))*IF(MONTH($B86)=12,IF(MOD($J86,4)=0,31/29,31/30),1),F74*IF(MONTH(B86)=2,IF(MOD($J86,4)=0,29/28,IF(MOD($J74,4)=0,28/29,1)),1))*(1+$AB86)</f>
        <v>13203.257472239997</v>
      </c>
      <c r="G86" s="356">
        <f t="shared" si="26"/>
        <v>0.21586316189302585</v>
      </c>
      <c r="I86" s="357">
        <f t="shared" si="20"/>
        <v>93</v>
      </c>
      <c r="J86" s="351">
        <f t="shared" si="30"/>
        <v>2032</v>
      </c>
      <c r="K86" s="203">
        <f t="shared" si="21"/>
        <v>48245</v>
      </c>
      <c r="V86" s="332" t="str">
        <f t="shared" si="25"/>
        <v>Winter</v>
      </c>
      <c r="AA86" s="352">
        <f t="shared" si="27"/>
        <v>2.18E-2</v>
      </c>
      <c r="AB86" s="353">
        <f t="shared" si="31"/>
        <v>0</v>
      </c>
    </row>
    <row r="87" spans="2:28" ht="17.45" hidden="1" customHeight="1" outlineLevel="1">
      <c r="B87" s="203">
        <f t="shared" si="28"/>
        <v>48274</v>
      </c>
      <c r="C87" s="354" cm="1">
        <f t="array" ref="C87">IF($J87&lt;=$AD$1,IF(F87="","",-INDEX([6]Delta!$F$1:$JR$1000,$L$13,$I87))*1000*IF(MONTH($B87)=12,IF(MOD($J87,4)=0,31/29,31/30),1),(C75*(1+$AA87)))</f>
        <v>-696948.0539826036</v>
      </c>
      <c r="D87" s="355">
        <f>IF(ISNUMBER($F87),VLOOKUP($J87,'Table 1'!$B$13:$C$37,2,FALSE)/12*1000*Study_MW,"")</f>
        <v>670403.82141667744</v>
      </c>
      <c r="E87" s="355">
        <f t="shared" si="29"/>
        <v>-26544.232565926155</v>
      </c>
      <c r="F87" s="354">
        <f>IF($J87&lt;=$AD$1,IF(INDEX([6]Delta!$F$1:$JR$1440,$L$14,$I87)=0,"",INDEX([6]Delta!$F$1:$JR$1440,$L$14,$I87))*IF(MONTH($B87)=12,IF(MOD($J87,4)=0,31/29,31/30),1),F75*IF(MONTH(B87)=2,IF(MOD($J87,4)=0,29/28,IF(MOD($J75,4)=0,28/29,1)),1))*(1+$AB87)</f>
        <v>14713.18381642</v>
      </c>
      <c r="G87" s="356">
        <f t="shared" si="26"/>
        <v>-1.8041120737105611</v>
      </c>
      <c r="I87" s="357">
        <f t="shared" si="20"/>
        <v>94</v>
      </c>
      <c r="J87" s="351">
        <f t="shared" si="30"/>
        <v>2032</v>
      </c>
      <c r="K87" s="203">
        <f t="shared" si="21"/>
        <v>48274</v>
      </c>
      <c r="V87" s="332" t="str">
        <f t="shared" si="25"/>
        <v>Winter</v>
      </c>
      <c r="AA87" s="352">
        <f t="shared" si="27"/>
        <v>2.18E-2</v>
      </c>
      <c r="AB87" s="353">
        <f t="shared" si="31"/>
        <v>0</v>
      </c>
    </row>
    <row r="88" spans="2:28" ht="17.45" hidden="1" customHeight="1" outlineLevel="1">
      <c r="B88" s="203">
        <f t="shared" si="28"/>
        <v>48305</v>
      </c>
      <c r="C88" s="354" cm="1">
        <f t="array" ref="C88">IF($J88&lt;=$AD$1,IF(F88="","",-INDEX([6]Delta!$F$1:$JR$1000,$L$13,$I88))*1000*IF(MONTH($B88)=12,IF(MOD($J88,4)=0,31/29,31/30),1),(C76*(1+$AA88)))</f>
        <v>-963836.09471988166</v>
      </c>
      <c r="D88" s="355">
        <f>IF(ISNUMBER($F88),VLOOKUP($J88,'Table 1'!$B$13:$C$37,2,FALSE)/12*1000*Study_MW,"")</f>
        <v>670403.82141667744</v>
      </c>
      <c r="E88" s="355">
        <f t="shared" si="29"/>
        <v>-293432.27330320422</v>
      </c>
      <c r="F88" s="354">
        <f>IF($J88&lt;=$AD$1,IF(INDEX([6]Delta!$F$1:$JR$1440,$L$14,$I88)=0,"",INDEX([6]Delta!$F$1:$JR$1440,$L$14,$I88))*IF(MONTH($B88)=12,IF(MOD($J88,4)=0,31/29,31/30),1),F76*IF(MONTH(B88)=2,IF(MOD($J88,4)=0,29/28,IF(MOD($J76,4)=0,28/29,1)),1))*(1+$AB88)</f>
        <v>18941.718479180003</v>
      </c>
      <c r="G88" s="356">
        <f t="shared" si="26"/>
        <v>-15.491322692063738</v>
      </c>
      <c r="I88" s="357">
        <f t="shared" si="20"/>
        <v>95</v>
      </c>
      <c r="J88" s="351">
        <f t="shared" si="30"/>
        <v>2032</v>
      </c>
      <c r="K88" s="203">
        <f t="shared" si="21"/>
        <v>48305</v>
      </c>
      <c r="V88" s="332" t="str">
        <f t="shared" si="25"/>
        <v>Winter</v>
      </c>
      <c r="AA88" s="352">
        <f t="shared" si="27"/>
        <v>2.18E-2</v>
      </c>
      <c r="AB88" s="353">
        <f t="shared" si="31"/>
        <v>0</v>
      </c>
    </row>
    <row r="89" spans="2:28" ht="17.45" hidden="1" customHeight="1" outlineLevel="1">
      <c r="B89" s="203">
        <f t="shared" si="28"/>
        <v>48335</v>
      </c>
      <c r="C89" s="354" cm="1">
        <f t="array" ref="C89">IF($J89&lt;=$AD$1,IF(F89="","",-INDEX([6]Delta!$F$1:$JR$1000,$L$13,$I89))*1000*IF(MONTH($B89)=12,IF(MOD($J89,4)=0,31/29,31/30),1),(C77*(1+$AA89)))</f>
        <v>-1159216.8480854742</v>
      </c>
      <c r="D89" s="355">
        <f>IF(ISNUMBER($F89),VLOOKUP($J89,'Table 1'!$B$13:$C$37,2,FALSE)/12*1000*Study_MW,"")</f>
        <v>670403.82141667744</v>
      </c>
      <c r="E89" s="355">
        <f t="shared" si="29"/>
        <v>-488813.02666879678</v>
      </c>
      <c r="F89" s="354">
        <f>IF($J89&lt;=$AD$1,IF(INDEX([6]Delta!$F$1:$JR$1440,$L$14,$I89)=0,"",INDEX([6]Delta!$F$1:$JR$1440,$L$14,$I89))*IF(MONTH($B89)=12,IF(MOD($J89,4)=0,31/29,31/30),1),F77*IF(MONTH(B89)=2,IF(MOD($J89,4)=0,29/28,IF(MOD($J77,4)=0,28/29,1)),1))*(1+$AB89)</f>
        <v>23001.046366629998</v>
      </c>
      <c r="G89" s="356">
        <f t="shared" si="26"/>
        <v>-21.251773457487939</v>
      </c>
      <c r="I89" s="357">
        <f t="shared" si="20"/>
        <v>96</v>
      </c>
      <c r="J89" s="351">
        <f t="shared" si="30"/>
        <v>2032</v>
      </c>
      <c r="K89" s="203">
        <f t="shared" si="21"/>
        <v>48335</v>
      </c>
      <c r="V89" s="332" t="str">
        <f t="shared" si="25"/>
        <v>Summer</v>
      </c>
      <c r="AA89" s="352">
        <f t="shared" si="27"/>
        <v>2.18E-2</v>
      </c>
      <c r="AB89" s="353">
        <f t="shared" si="31"/>
        <v>0</v>
      </c>
    </row>
    <row r="90" spans="2:28" ht="17.45" hidden="1" customHeight="1" outlineLevel="1">
      <c r="B90" s="203">
        <f t="shared" si="28"/>
        <v>48366</v>
      </c>
      <c r="C90" s="354" cm="1">
        <f t="array" ref="C90">IF($J90&lt;=$AD$1,IF(F90="","",-INDEX([6]Delta!$F$1:$JR$1000,$L$13,$I90))*1000*IF(MONTH($B90)=12,IF(MOD($J90,4)=0,31/29,31/30),1),(C78*(1+$AA90)))</f>
        <v>-1360342.3414673451</v>
      </c>
      <c r="D90" s="355">
        <f>IF(ISNUMBER($F90),VLOOKUP($J90,'Table 1'!$B$13:$C$37,2,FALSE)/12*1000*Study_MW,"")</f>
        <v>670403.82141667744</v>
      </c>
      <c r="E90" s="355">
        <f t="shared" si="29"/>
        <v>-689938.52005066769</v>
      </c>
      <c r="F90" s="354">
        <f>IF($J90&lt;=$AD$1,IF(INDEX([6]Delta!$F$1:$JR$1440,$L$14,$I90)=0,"",INDEX([6]Delta!$F$1:$JR$1440,$L$14,$I90))*IF(MONTH($B90)=12,IF(MOD($J90,4)=0,31/29,31/30),1),F78*IF(MONTH(B90)=2,IF(MOD($J90,4)=0,29/28,IF(MOD($J78,4)=0,28/29,1)),1))*(1+$AB90)</f>
        <v>27083.405512440007</v>
      </c>
      <c r="G90" s="356">
        <f t="shared" si="26"/>
        <v>-25.474585156352056</v>
      </c>
      <c r="I90" s="357">
        <f t="shared" ref="I90:I96" si="32">I78+13</f>
        <v>97</v>
      </c>
      <c r="J90" s="351">
        <f t="shared" si="30"/>
        <v>2032</v>
      </c>
      <c r="K90" s="203">
        <f t="shared" ref="K90:K153" si="33">IF(ISNUMBER(F90),IF(F90&lt;&gt;0,B90,""),"")</f>
        <v>48366</v>
      </c>
      <c r="V90" s="332" t="str">
        <f t="shared" si="25"/>
        <v>Summer</v>
      </c>
      <c r="AA90" s="352">
        <f t="shared" si="27"/>
        <v>2.18E-2</v>
      </c>
      <c r="AB90" s="353">
        <f t="shared" si="31"/>
        <v>0</v>
      </c>
    </row>
    <row r="91" spans="2:28" ht="17.45" hidden="1" customHeight="1" outlineLevel="1">
      <c r="B91" s="203">
        <f t="shared" si="28"/>
        <v>48396</v>
      </c>
      <c r="C91" s="354" cm="1">
        <f t="array" ref="C91">IF($J91&lt;=$AD$1,IF(F91="","",-INDEX([6]Delta!$F$1:$JR$1000,$L$13,$I91))*1000*IF(MONTH($B91)=12,IF(MOD($J91,4)=0,31/29,31/30),1),(C79*(1+$AA91)))</f>
        <v>-1289555.1333575058</v>
      </c>
      <c r="D91" s="355">
        <f>IF(ISNUMBER($F91),VLOOKUP($J91,'Table 1'!$B$13:$C$37,2,FALSE)/12*1000*Study_MW,"")</f>
        <v>670403.82141667744</v>
      </c>
      <c r="E91" s="355">
        <f t="shared" si="29"/>
        <v>-619151.31194082834</v>
      </c>
      <c r="F91" s="354">
        <f>IF($J91&lt;=$AD$1,IF(INDEX([6]Delta!$F$1:$JR$1440,$L$14,$I91)=0,"",INDEX([6]Delta!$F$1:$JR$1440,$L$14,$I91))*IF(MONTH($B91)=12,IF(MOD($J91,4)=0,31/29,31/30),1),F79*IF(MONTH(B91)=2,IF(MOD($J91,4)=0,29/28,IF(MOD($J79,4)=0,28/29,1)),1))*(1+$AB91)</f>
        <v>25579.170467540007</v>
      </c>
      <c r="G91" s="356">
        <f t="shared" si="26"/>
        <v>-24.205292846635977</v>
      </c>
      <c r="I91" s="357">
        <f t="shared" si="32"/>
        <v>98</v>
      </c>
      <c r="J91" s="351">
        <f t="shared" si="30"/>
        <v>2032</v>
      </c>
      <c r="K91" s="203">
        <f t="shared" si="33"/>
        <v>48396</v>
      </c>
      <c r="V91" s="332" t="str">
        <f t="shared" si="25"/>
        <v>Summer</v>
      </c>
      <c r="AA91" s="352">
        <f t="shared" si="27"/>
        <v>2.18E-2</v>
      </c>
      <c r="AB91" s="353">
        <f t="shared" si="31"/>
        <v>0</v>
      </c>
    </row>
    <row r="92" spans="2:28" ht="17.45" hidden="1" customHeight="1" outlineLevel="1">
      <c r="B92" s="203">
        <f t="shared" si="28"/>
        <v>48427</v>
      </c>
      <c r="C92" s="354" cm="1">
        <f t="array" ref="C92">IF($J92&lt;=$AD$1,IF(F92="","",-INDEX([6]Delta!$F$1:$JR$1000,$L$13,$I92))*1000*IF(MONTH($B92)=12,IF(MOD($J92,4)=0,31/29,31/30),1),(C80*(1+$AA92)))</f>
        <v>-1141192.8650772315</v>
      </c>
      <c r="D92" s="355">
        <f>IF(ISNUMBER($F92),VLOOKUP($J92,'Table 1'!$B$13:$C$37,2,FALSE)/12*1000*Study_MW,"")</f>
        <v>670403.82141667744</v>
      </c>
      <c r="E92" s="355">
        <f t="shared" si="29"/>
        <v>-470789.0436605541</v>
      </c>
      <c r="F92" s="354">
        <f>IF($J92&lt;=$AD$1,IF(INDEX([6]Delta!$F$1:$JR$1440,$L$14,$I92)=0,"",INDEX([6]Delta!$F$1:$JR$1440,$L$14,$I92))*IF(MONTH($B92)=12,IF(MOD($J92,4)=0,31/29,31/30),1),F80*IF(MONTH(B92)=2,IF(MOD($J92,4)=0,29/28,IF(MOD($J80,4)=0,28/29,1)),1))*(1+$AB92)</f>
        <v>22999.767899989994</v>
      </c>
      <c r="G92" s="356">
        <f t="shared" si="26"/>
        <v>-20.469295416705439</v>
      </c>
      <c r="I92" s="357">
        <f t="shared" si="32"/>
        <v>99</v>
      </c>
      <c r="J92" s="351">
        <f t="shared" si="30"/>
        <v>2032</v>
      </c>
      <c r="K92" s="203">
        <f t="shared" si="33"/>
        <v>48427</v>
      </c>
      <c r="V92" s="332" t="str">
        <f t="shared" si="25"/>
        <v>Summer</v>
      </c>
      <c r="AA92" s="352">
        <f t="shared" si="27"/>
        <v>2.18E-2</v>
      </c>
      <c r="AB92" s="353">
        <f t="shared" si="31"/>
        <v>0</v>
      </c>
    </row>
    <row r="93" spans="2:28" ht="17.45" hidden="1" customHeight="1" outlineLevel="1">
      <c r="B93" s="203">
        <f t="shared" si="28"/>
        <v>48458</v>
      </c>
      <c r="C93" s="354" cm="1">
        <f t="array" ref="C93">IF($J93&lt;=$AD$1,IF(F93="","",-INDEX([6]Delta!$F$1:$JR$1000,$L$13,$I93))*1000*IF(MONTH($B93)=12,IF(MOD($J93,4)=0,31/29,31/30),1),(C81*(1+$AA93)))</f>
        <v>-963258.64024564729</v>
      </c>
      <c r="D93" s="355">
        <f>IF(ISNUMBER($F93),VLOOKUP($J93,'Table 1'!$B$13:$C$37,2,FALSE)/12*1000*Study_MW,"")</f>
        <v>670403.82141667744</v>
      </c>
      <c r="E93" s="355">
        <f t="shared" si="29"/>
        <v>-292854.81882896984</v>
      </c>
      <c r="F93" s="354">
        <f>IF($J93&lt;=$AD$1,IF(INDEX([6]Delta!$F$1:$JR$1440,$L$14,$I93)=0,"",INDEX([6]Delta!$F$1:$JR$1440,$L$14,$I93))*IF(MONTH($B93)=12,IF(MOD($J93,4)=0,31/29,31/30),1),F81*IF(MONTH(B93)=2,IF(MOD($J93,4)=0,29/28,IF(MOD($J81,4)=0,28/29,1)),1))*(1+$AB93)</f>
        <v>19391.958633639999</v>
      </c>
      <c r="G93" s="356">
        <f t="shared" si="26"/>
        <v>-15.101868994344025</v>
      </c>
      <c r="I93" s="357">
        <f t="shared" si="32"/>
        <v>100</v>
      </c>
      <c r="J93" s="351">
        <f t="shared" si="30"/>
        <v>2032</v>
      </c>
      <c r="K93" s="203">
        <f t="shared" si="33"/>
        <v>48458</v>
      </c>
      <c r="V93" s="332" t="str">
        <f t="shared" si="25"/>
        <v>Winter</v>
      </c>
      <c r="AA93" s="352">
        <f t="shared" si="27"/>
        <v>2.18E-2</v>
      </c>
      <c r="AB93" s="353">
        <f t="shared" si="31"/>
        <v>0</v>
      </c>
    </row>
    <row r="94" spans="2:28" ht="17.45" hidden="1" customHeight="1" outlineLevel="1">
      <c r="B94" s="203">
        <f t="shared" si="28"/>
        <v>48488</v>
      </c>
      <c r="C94" s="354" cm="1">
        <f t="array" ref="C94">IF($J94&lt;=$AD$1,IF(F94="","",-INDEX([6]Delta!$F$1:$JR$1000,$L$13,$I94))*1000*IF(MONTH($B94)=12,IF(MOD($J94,4)=0,31/29,31/30),1),(C82*(1+$AA94)))</f>
        <v>-737855.66684954392</v>
      </c>
      <c r="D94" s="355">
        <f>IF(ISNUMBER($F94),VLOOKUP($J94,'Table 1'!$B$13:$C$37,2,FALSE)/12*1000*Study_MW,"")</f>
        <v>670403.82141667744</v>
      </c>
      <c r="E94" s="355">
        <f t="shared" si="29"/>
        <v>-67451.845432866481</v>
      </c>
      <c r="F94" s="354">
        <f>IF($J94&lt;=$AD$1,IF(INDEX([6]Delta!$F$1:$JR$1440,$L$14,$I94)=0,"",INDEX([6]Delta!$F$1:$JR$1440,$L$14,$I94))*IF(MONTH($B94)=12,IF(MOD($J94,4)=0,31/29,31/30),1),F82*IF(MONTH(B94)=2,IF(MOD($J94,4)=0,29/28,IF(MOD($J82,4)=0,28/29,1)),1))*(1+$AB94)</f>
        <v>14570.730720969999</v>
      </c>
      <c r="G94" s="356">
        <f t="shared" si="26"/>
        <v>-4.6292699195786176</v>
      </c>
      <c r="I94" s="357">
        <f t="shared" si="32"/>
        <v>101</v>
      </c>
      <c r="J94" s="351">
        <f t="shared" si="30"/>
        <v>2032</v>
      </c>
      <c r="K94" s="203">
        <f t="shared" si="33"/>
        <v>48488</v>
      </c>
      <c r="V94" s="332" t="str">
        <f t="shared" si="25"/>
        <v>Winter</v>
      </c>
      <c r="AA94" s="352">
        <f t="shared" si="27"/>
        <v>2.18E-2</v>
      </c>
      <c r="AB94" s="353">
        <f t="shared" si="31"/>
        <v>0</v>
      </c>
    </row>
    <row r="95" spans="2:28" ht="17.45" hidden="1" customHeight="1" outlineLevel="1">
      <c r="B95" s="203">
        <f t="shared" si="28"/>
        <v>48519</v>
      </c>
      <c r="C95" s="354" cm="1">
        <f t="array" ref="C95">IF($J95&lt;=$AD$1,IF(F95="","",-INDEX([6]Delta!$F$1:$JR$1000,$L$13,$I95))*1000*IF(MONTH($B95)=12,IF(MOD($J95,4)=0,31/29,31/30),1),(C83*(1+$AA95)))</f>
        <v>-544799.37952703773</v>
      </c>
      <c r="D95" s="355">
        <f>IF(ISNUMBER($F95),VLOOKUP($J95,'Table 1'!$B$13:$C$37,2,FALSE)/12*1000*Study_MW,"")</f>
        <v>670403.82141667744</v>
      </c>
      <c r="E95" s="355">
        <f t="shared" si="29"/>
        <v>125604.44188963971</v>
      </c>
      <c r="F95" s="354">
        <f>IF($J95&lt;=$AD$1,IF(INDEX([6]Delta!$F$1:$JR$1440,$L$14,$I95)=0,"",INDEX([6]Delta!$F$1:$JR$1440,$L$14,$I95))*IF(MONTH($B95)=12,IF(MOD($J95,4)=0,31/29,31/30),1),F83*IF(MONTH(B95)=2,IF(MOD($J95,4)=0,29/28,IF(MOD($J83,4)=0,28/29,1)),1))*(1+$AB95)</f>
        <v>11010.674822270001</v>
      </c>
      <c r="G95" s="356">
        <f t="shared" si="26"/>
        <v>11.407515335535505</v>
      </c>
      <c r="I95" s="357">
        <f t="shared" si="32"/>
        <v>102</v>
      </c>
      <c r="J95" s="351">
        <f t="shared" si="30"/>
        <v>2032</v>
      </c>
      <c r="K95" s="203">
        <f t="shared" si="33"/>
        <v>48519</v>
      </c>
      <c r="V95" s="332" t="str">
        <f t="shared" si="25"/>
        <v>Winter</v>
      </c>
      <c r="AA95" s="352">
        <f t="shared" si="27"/>
        <v>2.18E-2</v>
      </c>
      <c r="AB95" s="353">
        <f t="shared" si="31"/>
        <v>0</v>
      </c>
    </row>
    <row r="96" spans="2:28" ht="17.45" hidden="1" customHeight="1" outlineLevel="1">
      <c r="B96" s="204">
        <f t="shared" si="28"/>
        <v>48549</v>
      </c>
      <c r="C96" s="361" cm="1">
        <f t="array" ref="C96">IF($J96&lt;=$AD$1,IF(F96="","",-INDEX([6]Delta!$F$1:$JR$1000,$L$13,$I96))*1000*IF(MONTH($B96)=12,IF(MOD($J96,4)=0,31/29,31/30),1),(C84*(1+$AA96)))</f>
        <v>-387576.08520766132</v>
      </c>
      <c r="D96" s="362">
        <f>IF(ISNUMBER($F96),VLOOKUP($J96,'Table 1'!$B$13:$C$37,2,FALSE)/12*1000*Study_MW,"")</f>
        <v>670403.82141667744</v>
      </c>
      <c r="E96" s="362">
        <f t="shared" si="29"/>
        <v>282827.73620901612</v>
      </c>
      <c r="F96" s="361">
        <f>IF($J96&lt;=$AD$1,IF(INDEX([6]Delta!$F$1:$JR$1440,$L$14,$I96)=0,"",INDEX([6]Delta!$F$1:$JR$1440,$L$14,$I96))*IF(MONTH($B96)=12,IF(MOD($J96,4)=0,31/29,31/30),1),F84*IF(MONTH(B96)=2,IF(MOD($J96,4)=0,29/28,IF(MOD($J84,4)=0,28/29,1)),1))*(1+$AB96)</f>
        <v>7464.9010396682743</v>
      </c>
      <c r="G96" s="363">
        <f t="shared" si="26"/>
        <v>37.887673889590431</v>
      </c>
      <c r="I96" s="364">
        <f t="shared" si="32"/>
        <v>103</v>
      </c>
      <c r="J96" s="351">
        <f t="shared" si="30"/>
        <v>2032</v>
      </c>
      <c r="K96" s="204">
        <f t="shared" si="33"/>
        <v>48549</v>
      </c>
      <c r="V96" s="332" t="str">
        <f t="shared" si="25"/>
        <v>Winter</v>
      </c>
      <c r="AA96" s="352">
        <f t="shared" si="27"/>
        <v>2.18E-2</v>
      </c>
      <c r="AB96" s="353">
        <f t="shared" si="31"/>
        <v>0</v>
      </c>
    </row>
    <row r="97" spans="2:28" ht="17.45" hidden="1" customHeight="1" outlineLevel="1">
      <c r="B97" s="202">
        <f t="shared" si="28"/>
        <v>48580</v>
      </c>
      <c r="C97" s="345" cm="1">
        <f t="array" ref="C97">IF($J97&lt;=$AD$1,IF(F97="","",-INDEX([6]Delta!$F$1:$JR$1000,$L$13,$I97))*1000*IF(MONTH($B97)=12,IF(MOD($J97,4)=0,31/29,31/30),1),(C85*(1+$AA97)))</f>
        <v>-373718.3276834694</v>
      </c>
      <c r="D97" s="346">
        <f>IF(ISNUMBER($F97),VLOOKUP($J97,'Table 1'!$B$13:$C$37,2,FALSE)/12*1000*Study_MW,"")</f>
        <v>685018.62473157188</v>
      </c>
      <c r="E97" s="347">
        <f t="shared" si="29"/>
        <v>311300.29704810248</v>
      </c>
      <c r="F97" s="348">
        <f>IF($J97&lt;=$AD$1,IF(INDEX([6]Delta!$F$1:$JR$1440,$L$14,$I97)=0,"",INDEX([6]Delta!$F$1:$JR$1440,$L$14,$I97))*IF(MONTH($B97)=12,IF(MOD($J97,4)=0,31/29,31/30),1),F85*IF(MONTH(B97)=2,IF(MOD($J97,4)=0,29/28,IF(MOD($J85,4)=0,28/29,1)),1))*(1+$AB97)</f>
        <v>7784.1732523199989</v>
      </c>
      <c r="G97" s="349">
        <f t="shared" si="26"/>
        <v>39.991439932984839</v>
      </c>
      <c r="I97" s="365">
        <f>I85+13</f>
        <v>105</v>
      </c>
      <c r="J97" s="351">
        <f t="shared" si="30"/>
        <v>2033</v>
      </c>
      <c r="K97" s="202">
        <f t="shared" si="33"/>
        <v>48580</v>
      </c>
      <c r="V97" s="332" t="str">
        <f t="shared" si="25"/>
        <v>Winter</v>
      </c>
      <c r="AA97" s="352">
        <f t="shared" si="27"/>
        <v>2.18E-2</v>
      </c>
      <c r="AB97" s="353">
        <f t="shared" si="31"/>
        <v>0</v>
      </c>
    </row>
    <row r="98" spans="2:28" ht="17.45" hidden="1" customHeight="1" outlineLevel="1">
      <c r="B98" s="203">
        <f t="shared" si="28"/>
        <v>48611</v>
      </c>
      <c r="C98" s="354" cm="1">
        <f t="array" ref="C98">IF($J98&lt;=$AD$1,IF(F98="","",-INDEX([6]Delta!$F$1:$JR$1000,$L$13,$I98))*1000*IF(MONTH($B98)=12,IF(MOD($J98,4)=0,31/29,31/30),1),(C86*(1+$AA98)))</f>
        <v>-648426.56595725566</v>
      </c>
      <c r="D98" s="355">
        <f>IF(ISNUMBER($F98),VLOOKUP($J98,'Table 1'!$B$13:$C$37,2,FALSE)/12*1000*Study_MW,"")</f>
        <v>685018.62473157188</v>
      </c>
      <c r="E98" s="355">
        <f t="shared" si="29"/>
        <v>36592.058774316218</v>
      </c>
      <c r="F98" s="354">
        <f>IF($J98&lt;=$AD$1,IF(INDEX([6]Delta!$F$1:$JR$1440,$L$14,$I98)=0,"",INDEX([6]Delta!$F$1:$JR$1440,$L$14,$I98))*IF(MONTH($B98)=12,IF(MOD($J98,4)=0,31/29,31/30),1),F86*IF(MONTH(B98)=2,IF(MOD($J98,4)=0,29/28,IF(MOD($J86,4)=0,28/29,1)),1))*(1+$AB98)</f>
        <v>12689.477986069998</v>
      </c>
      <c r="G98" s="356">
        <f t="shared" si="26"/>
        <v>2.8836535919354223</v>
      </c>
      <c r="I98" s="357">
        <f t="shared" ref="I98:I120" si="34">I86+13</f>
        <v>106</v>
      </c>
      <c r="J98" s="351">
        <f t="shared" si="30"/>
        <v>2033</v>
      </c>
      <c r="K98" s="203">
        <f t="shared" si="33"/>
        <v>48611</v>
      </c>
      <c r="V98" s="332" t="str">
        <f t="shared" si="25"/>
        <v>Winter</v>
      </c>
      <c r="AA98" s="352">
        <f t="shared" si="27"/>
        <v>2.18E-2</v>
      </c>
      <c r="AB98" s="353">
        <f t="shared" si="31"/>
        <v>0</v>
      </c>
    </row>
    <row r="99" spans="2:28" ht="17.45" hidden="1" customHeight="1" outlineLevel="1">
      <c r="B99" s="203">
        <f t="shared" si="28"/>
        <v>48639</v>
      </c>
      <c r="C99" s="354" cm="1">
        <f t="array" ref="C99">IF($J99&lt;=$AD$1,IF(F99="","",-INDEX([6]Delta!$F$1:$JR$1000,$L$13,$I99))*1000*IF(MONTH($B99)=12,IF(MOD($J99,4)=0,31/29,31/30),1),(C87*(1+$AA99)))</f>
        <v>-807544.70009512443</v>
      </c>
      <c r="D99" s="355">
        <f>IF(ISNUMBER($F99),VLOOKUP($J99,'Table 1'!$B$13:$C$37,2,FALSE)/12*1000*Study_MW,"")</f>
        <v>685018.62473157188</v>
      </c>
      <c r="E99" s="355">
        <f t="shared" si="29"/>
        <v>-122526.07536355255</v>
      </c>
      <c r="F99" s="354">
        <f>IF($J99&lt;=$AD$1,IF(INDEX([6]Delta!$F$1:$JR$1440,$L$14,$I99)=0,"",INDEX([6]Delta!$F$1:$JR$1440,$L$14,$I99))*IF(MONTH($B99)=12,IF(MOD($J99,4)=0,31/29,31/30),1),F87*IF(MONTH(B99)=2,IF(MOD($J99,4)=0,29/28,IF(MOD($J87,4)=0,28/29,1)),1))*(1+$AB99)</f>
        <v>15055.4788799</v>
      </c>
      <c r="G99" s="356">
        <f t="shared" si="26"/>
        <v>-8.1383047554291004</v>
      </c>
      <c r="I99" s="357">
        <f t="shared" si="34"/>
        <v>107</v>
      </c>
      <c r="J99" s="351">
        <f t="shared" si="30"/>
        <v>2033</v>
      </c>
      <c r="K99" s="203">
        <f t="shared" si="33"/>
        <v>48639</v>
      </c>
      <c r="V99" s="332" t="str">
        <f t="shared" si="25"/>
        <v>Winter</v>
      </c>
      <c r="AA99" s="352">
        <f t="shared" si="27"/>
        <v>2.18E-2</v>
      </c>
      <c r="AB99" s="353">
        <f t="shared" si="31"/>
        <v>0</v>
      </c>
    </row>
    <row r="100" spans="2:28" ht="17.45" hidden="1" customHeight="1" outlineLevel="1">
      <c r="B100" s="203">
        <f t="shared" si="28"/>
        <v>48670</v>
      </c>
      <c r="C100" s="354" cm="1">
        <f t="array" ref="C100">IF($J100&lt;=$AD$1,IF(F100="","",-INDEX([6]Delta!$F$1:$JR$1000,$L$13,$I100))*1000*IF(MONTH($B100)=12,IF(MOD($J100,4)=0,31/29,31/30),1),(C88*(1+$AA100)))</f>
        <v>-907703.66731304966</v>
      </c>
      <c r="D100" s="355">
        <f>IF(ISNUMBER($F100),VLOOKUP($J100,'Table 1'!$B$13:$C$37,2,FALSE)/12*1000*Study_MW,"")</f>
        <v>685018.62473157188</v>
      </c>
      <c r="E100" s="355">
        <f t="shared" si="29"/>
        <v>-222685.04258147778</v>
      </c>
      <c r="F100" s="354">
        <f>IF($J100&lt;=$AD$1,IF(INDEX([6]Delta!$F$1:$JR$1440,$L$14,$I100)=0,"",INDEX([6]Delta!$F$1:$JR$1440,$L$14,$I100))*IF(MONTH($B100)=12,IF(MOD($J100,4)=0,31/29,31/30),1),F88*IF(MONTH(B100)=2,IF(MOD($J100,4)=0,29/28,IF(MOD($J88,4)=0,28/29,1)),1))*(1+$AB100)</f>
        <v>18429.618559909995</v>
      </c>
      <c r="G100" s="356">
        <f t="shared" si="26"/>
        <v>-12.082997912169773</v>
      </c>
      <c r="I100" s="357">
        <f t="shared" si="34"/>
        <v>108</v>
      </c>
      <c r="J100" s="351">
        <f t="shared" si="30"/>
        <v>2033</v>
      </c>
      <c r="K100" s="203">
        <f t="shared" si="33"/>
        <v>48670</v>
      </c>
      <c r="V100" s="332" t="str">
        <f t="shared" si="25"/>
        <v>Winter</v>
      </c>
      <c r="AA100" s="352">
        <f t="shared" si="27"/>
        <v>2.18E-2</v>
      </c>
      <c r="AB100" s="353">
        <f t="shared" si="31"/>
        <v>0</v>
      </c>
    </row>
    <row r="101" spans="2:28" ht="17.45" hidden="1" customHeight="1" outlineLevel="1">
      <c r="B101" s="203">
        <f t="shared" si="28"/>
        <v>48700</v>
      </c>
      <c r="C101" s="354" cm="1">
        <f t="array" ref="C101">IF($J101&lt;=$AD$1,IF(F101="","",-INDEX([6]Delta!$F$1:$JR$1000,$L$13,$I101))*1000*IF(MONTH($B101)=12,IF(MOD($J101,4)=0,31/29,31/30),1),(C89*(1+$AA101)))</f>
        <v>-1228353.0723863658</v>
      </c>
      <c r="D101" s="355">
        <f>IF(ISNUMBER($F101),VLOOKUP($J101,'Table 1'!$B$13:$C$37,2,FALSE)/12*1000*Study_MW,"")</f>
        <v>685018.62473157188</v>
      </c>
      <c r="E101" s="355">
        <f t="shared" si="29"/>
        <v>-543334.44765479397</v>
      </c>
      <c r="F101" s="354">
        <f>IF($J101&lt;=$AD$1,IF(INDEX([6]Delta!$F$1:$JR$1440,$L$14,$I101)=0,"",INDEX([6]Delta!$F$1:$JR$1440,$L$14,$I101))*IF(MONTH($B101)=12,IF(MOD($J101,4)=0,31/29,31/30),1),F89*IF(MONTH(B101)=2,IF(MOD($J101,4)=0,29/28,IF(MOD($J89,4)=0,28/29,1)),1))*(1+$AB101)</f>
        <v>23540.748923399999</v>
      </c>
      <c r="G101" s="356">
        <f t="shared" si="26"/>
        <v>-23.080593120582844</v>
      </c>
      <c r="I101" s="357">
        <f t="shared" si="34"/>
        <v>109</v>
      </c>
      <c r="J101" s="351">
        <f t="shared" si="30"/>
        <v>2033</v>
      </c>
      <c r="K101" s="203">
        <f t="shared" si="33"/>
        <v>48700</v>
      </c>
      <c r="V101" s="332" t="str">
        <f t="shared" si="25"/>
        <v>Summer</v>
      </c>
      <c r="AA101" s="352">
        <f t="shared" si="27"/>
        <v>2.18E-2</v>
      </c>
      <c r="AB101" s="353">
        <f t="shared" si="31"/>
        <v>0</v>
      </c>
    </row>
    <row r="102" spans="2:28" ht="17.45" hidden="1" customHeight="1" outlineLevel="1">
      <c r="B102" s="203">
        <f t="shared" si="28"/>
        <v>48731</v>
      </c>
      <c r="C102" s="354" cm="1">
        <f t="array" ref="C102">IF($J102&lt;=$AD$1,IF(F102="","",-INDEX([6]Delta!$F$1:$JR$1000,$L$13,$I102))*1000*IF(MONTH($B102)=12,IF(MOD($J102,4)=0,31/29,31/30),1),(C90*(1+$AA102)))</f>
        <v>-1382792.0504311188</v>
      </c>
      <c r="D102" s="355">
        <f>IF(ISNUMBER($F102),VLOOKUP($J102,'Table 1'!$B$13:$C$37,2,FALSE)/12*1000*Study_MW,"")</f>
        <v>685018.62473157188</v>
      </c>
      <c r="E102" s="355">
        <f t="shared" si="29"/>
        <v>-697773.42569954693</v>
      </c>
      <c r="F102" s="354">
        <f>IF($J102&lt;=$AD$1,IF(INDEX([6]Delta!$F$1:$JR$1440,$L$14,$I102)=0,"",INDEX([6]Delta!$F$1:$JR$1440,$L$14,$I102))*IF(MONTH($B102)=12,IF(MOD($J102,4)=0,31/29,31/30),1),F90*IF(MONTH(B102)=2,IF(MOD($J102,4)=0,29/28,IF(MOD($J90,4)=0,28/29,1)),1))*(1+$AB102)</f>
        <v>27034.811675930003</v>
      </c>
      <c r="G102" s="356">
        <f t="shared" si="26"/>
        <v>-25.810182592127983</v>
      </c>
      <c r="I102" s="357">
        <f t="shared" si="34"/>
        <v>110</v>
      </c>
      <c r="J102" s="351">
        <f t="shared" si="30"/>
        <v>2033</v>
      </c>
      <c r="K102" s="203">
        <f t="shared" si="33"/>
        <v>48731</v>
      </c>
      <c r="V102" s="332" t="str">
        <f t="shared" si="25"/>
        <v>Summer</v>
      </c>
      <c r="AA102" s="352">
        <f t="shared" si="27"/>
        <v>2.18E-2</v>
      </c>
      <c r="AB102" s="353">
        <f t="shared" si="31"/>
        <v>0</v>
      </c>
    </row>
    <row r="103" spans="2:28" ht="17.45" hidden="1" customHeight="1" outlineLevel="1">
      <c r="B103" s="203">
        <f t="shared" si="28"/>
        <v>48761</v>
      </c>
      <c r="C103" s="354" cm="1">
        <f t="array" ref="C103">IF($J103&lt;=$AD$1,IF(F103="","",-INDEX([6]Delta!$F$1:$JR$1000,$L$13,$I103))*1000*IF(MONTH($B103)=12,IF(MOD($J103,4)=0,31/29,31/30),1),(C91*(1+$AA103)))</f>
        <v>-1290350.4734037633</v>
      </c>
      <c r="D103" s="355">
        <f>IF(ISNUMBER($F103),VLOOKUP($J103,'Table 1'!$B$13:$C$37,2,FALSE)/12*1000*Study_MW,"")</f>
        <v>685018.62473157188</v>
      </c>
      <c r="E103" s="355">
        <f t="shared" si="29"/>
        <v>-605331.84867219138</v>
      </c>
      <c r="F103" s="354">
        <f>IF($J103&lt;=$AD$1,IF(INDEX([6]Delta!$F$1:$JR$1440,$L$14,$I103)=0,"",INDEX([6]Delta!$F$1:$JR$1440,$L$14,$I103))*IF(MONTH($B103)=12,IF(MOD($J103,4)=0,31/29,31/30),1),F91*IF(MONTH(B103)=2,IF(MOD($J103,4)=0,29/28,IF(MOD($J91,4)=0,28/29,1)),1))*(1+$AB103)</f>
        <v>25413.513433180004</v>
      </c>
      <c r="G103" s="356">
        <f t="shared" si="26"/>
        <v>-23.819290090045843</v>
      </c>
      <c r="I103" s="357">
        <f t="shared" si="34"/>
        <v>111</v>
      </c>
      <c r="J103" s="351">
        <f t="shared" si="30"/>
        <v>2033</v>
      </c>
      <c r="K103" s="203">
        <f t="shared" si="33"/>
        <v>48761</v>
      </c>
      <c r="V103" s="332" t="str">
        <f t="shared" si="25"/>
        <v>Summer</v>
      </c>
      <c r="AA103" s="352">
        <f t="shared" si="27"/>
        <v>2.18E-2</v>
      </c>
      <c r="AB103" s="353">
        <f t="shared" si="31"/>
        <v>0</v>
      </c>
    </row>
    <row r="104" spans="2:28" ht="17.45" hidden="1" customHeight="1" outlineLevel="1">
      <c r="B104" s="203">
        <f t="shared" si="28"/>
        <v>48792</v>
      </c>
      <c r="C104" s="354" cm="1">
        <f t="array" ref="C104">IF($J104&lt;=$AD$1,IF(F104="","",-INDEX([6]Delta!$F$1:$JR$1000,$L$13,$I104))*1000*IF(MONTH($B104)=12,IF(MOD($J104,4)=0,31/29,31/30),1),(C92*(1+$AA104)))</f>
        <v>-1187862.5439965471</v>
      </c>
      <c r="D104" s="355">
        <f>IF(ISNUMBER($F104),VLOOKUP($J104,'Table 1'!$B$13:$C$37,2,FALSE)/12*1000*Study_MW,"")</f>
        <v>685018.62473157188</v>
      </c>
      <c r="E104" s="355">
        <f t="shared" si="29"/>
        <v>-502843.91926497524</v>
      </c>
      <c r="F104" s="354">
        <f>IF($J104&lt;=$AD$1,IF(INDEX([6]Delta!$F$1:$JR$1440,$L$14,$I104)=0,"",INDEX([6]Delta!$F$1:$JR$1440,$L$14,$I104))*IF(MONTH($B104)=12,IF(MOD($J104,4)=0,31/29,31/30),1),F92*IF(MONTH(B104)=2,IF(MOD($J104,4)=0,29/28,IF(MOD($J92,4)=0,28/29,1)),1))*(1+$AB104)</f>
        <v>22782.495094049998</v>
      </c>
      <c r="G104" s="356">
        <f t="shared" si="26"/>
        <v>-22.071503458648859</v>
      </c>
      <c r="I104" s="357">
        <f t="shared" si="34"/>
        <v>112</v>
      </c>
      <c r="J104" s="351">
        <f t="shared" si="30"/>
        <v>2033</v>
      </c>
      <c r="K104" s="203">
        <f t="shared" si="33"/>
        <v>48792</v>
      </c>
      <c r="V104" s="332" t="str">
        <f t="shared" si="25"/>
        <v>Summer</v>
      </c>
      <c r="AA104" s="352">
        <f t="shared" si="27"/>
        <v>2.18E-2</v>
      </c>
      <c r="AB104" s="353">
        <f t="shared" si="31"/>
        <v>0</v>
      </c>
    </row>
    <row r="105" spans="2:28" ht="17.45" hidden="1" customHeight="1" outlineLevel="1">
      <c r="B105" s="203">
        <f t="shared" si="28"/>
        <v>48823</v>
      </c>
      <c r="C105" s="354" cm="1">
        <f t="array" ref="C105">IF($J105&lt;=$AD$1,IF(F105="","",-INDEX([6]Delta!$F$1:$JR$1000,$L$13,$I105))*1000*IF(MONTH($B105)=12,IF(MOD($J105,4)=0,31/29,31/30),1),(C93*(1+$AA105)))</f>
        <v>-968274.67657037778</v>
      </c>
      <c r="D105" s="355">
        <f>IF(ISNUMBER($F105),VLOOKUP($J105,'Table 1'!$B$13:$C$37,2,FALSE)/12*1000*Study_MW,"")</f>
        <v>685018.62473157188</v>
      </c>
      <c r="E105" s="355">
        <f t="shared" si="29"/>
        <v>-283256.0518388059</v>
      </c>
      <c r="F105" s="354">
        <f>IF($J105&lt;=$AD$1,IF(INDEX([6]Delta!$F$1:$JR$1440,$L$14,$I105)=0,"",INDEX([6]Delta!$F$1:$JR$1440,$L$14,$I105))*IF(MONTH($B105)=12,IF(MOD($J105,4)=0,31/29,31/30),1),F93*IF(MONTH(B105)=2,IF(MOD($J105,4)=0,29/28,IF(MOD($J93,4)=0,28/29,1)),1))*(1+$AB105)</f>
        <v>18883.759869760001</v>
      </c>
      <c r="G105" s="356">
        <f t="shared" si="26"/>
        <v>-14.999981666384423</v>
      </c>
      <c r="I105" s="357">
        <f t="shared" si="34"/>
        <v>113</v>
      </c>
      <c r="J105" s="351">
        <f t="shared" si="30"/>
        <v>2033</v>
      </c>
      <c r="K105" s="203">
        <f t="shared" si="33"/>
        <v>48823</v>
      </c>
      <c r="V105" s="332" t="str">
        <f t="shared" si="25"/>
        <v>Winter</v>
      </c>
      <c r="AA105" s="352">
        <f t="shared" si="27"/>
        <v>2.18E-2</v>
      </c>
      <c r="AB105" s="353">
        <f t="shared" si="31"/>
        <v>0</v>
      </c>
    </row>
    <row r="106" spans="2:28" ht="17.45" hidden="1" customHeight="1" outlineLevel="1">
      <c r="B106" s="203">
        <f t="shared" si="28"/>
        <v>48853</v>
      </c>
      <c r="C106" s="354" cm="1">
        <f t="array" ref="C106">IF($J106&lt;=$AD$1,IF(F106="","",-INDEX([6]Delta!$F$1:$JR$1000,$L$13,$I106))*1000*IF(MONTH($B106)=12,IF(MOD($J106,4)=0,31/29,31/30),1),(C94*(1+$AA106)))</f>
        <v>-724855.71399988839</v>
      </c>
      <c r="D106" s="355">
        <f>IF(ISNUMBER($F106),VLOOKUP($J106,'Table 1'!$B$13:$C$37,2,FALSE)/12*1000*Study_MW,"")</f>
        <v>685018.62473157188</v>
      </c>
      <c r="E106" s="355">
        <f t="shared" si="29"/>
        <v>-39837.089268316515</v>
      </c>
      <c r="F106" s="354">
        <f>IF($J106&lt;=$AD$1,IF(INDEX([6]Delta!$F$1:$JR$1440,$L$14,$I106)=0,"",INDEX([6]Delta!$F$1:$JR$1440,$L$14,$I106))*IF(MONTH($B106)=12,IF(MOD($J106,4)=0,31/29,31/30),1),F94*IF(MONTH(B106)=2,IF(MOD($J106,4)=0,29/28,IF(MOD($J94,4)=0,28/29,1)),1))*(1+$AB106)</f>
        <v>14576.235939870003</v>
      </c>
      <c r="G106" s="356">
        <f t="shared" si="26"/>
        <v>-2.7330162212420799</v>
      </c>
      <c r="I106" s="357">
        <f t="shared" si="34"/>
        <v>114</v>
      </c>
      <c r="J106" s="351">
        <f t="shared" si="30"/>
        <v>2033</v>
      </c>
      <c r="K106" s="203">
        <f t="shared" si="33"/>
        <v>48853</v>
      </c>
      <c r="V106" s="332" t="str">
        <f t="shared" si="25"/>
        <v>Winter</v>
      </c>
      <c r="AA106" s="352">
        <f t="shared" si="27"/>
        <v>2.18E-2</v>
      </c>
      <c r="AB106" s="353">
        <f t="shared" si="31"/>
        <v>0</v>
      </c>
    </row>
    <row r="107" spans="2:28" ht="17.45" hidden="1" customHeight="1" outlineLevel="1">
      <c r="B107" s="203">
        <f t="shared" si="28"/>
        <v>48884</v>
      </c>
      <c r="C107" s="354" cm="1">
        <f t="array" ref="C107">IF($J107&lt;=$AD$1,IF(F107="","",-INDEX([6]Delta!$F$1:$JR$1000,$L$13,$I107))*1000*IF(MONTH($B107)=12,IF(MOD($J107,4)=0,31/29,31/30),1),(C95*(1+$AA107)))</f>
        <v>-562756.31275359052</v>
      </c>
      <c r="D107" s="355">
        <f>IF(ISNUMBER($F107),VLOOKUP($J107,'Table 1'!$B$13:$C$37,2,FALSE)/12*1000*Study_MW,"")</f>
        <v>685018.62473157188</v>
      </c>
      <c r="E107" s="355">
        <f t="shared" si="29"/>
        <v>122262.31197798136</v>
      </c>
      <c r="F107" s="354">
        <f>IF($J107&lt;=$AD$1,IF(INDEX([6]Delta!$F$1:$JR$1440,$L$14,$I107)=0,"",INDEX([6]Delta!$F$1:$JR$1440,$L$14,$I107))*IF(MONTH($B107)=12,IF(MOD($J107,4)=0,31/29,31/30),1),F95*IF(MONTH(B107)=2,IF(MOD($J107,4)=0,29/28,IF(MOD($J95,4)=0,28/29,1)),1))*(1+$AB107)</f>
        <v>10701.272208260001</v>
      </c>
      <c r="G107" s="356">
        <f t="shared" si="26"/>
        <v>11.425025884643008</v>
      </c>
      <c r="I107" s="357">
        <f t="shared" si="34"/>
        <v>115</v>
      </c>
      <c r="J107" s="351">
        <f t="shared" si="30"/>
        <v>2033</v>
      </c>
      <c r="K107" s="203">
        <f t="shared" si="33"/>
        <v>48884</v>
      </c>
      <c r="V107" s="332" t="str">
        <f t="shared" si="25"/>
        <v>Winter</v>
      </c>
      <c r="AA107" s="352">
        <f t="shared" si="27"/>
        <v>2.18E-2</v>
      </c>
      <c r="AB107" s="353">
        <f t="shared" si="31"/>
        <v>0</v>
      </c>
    </row>
    <row r="108" spans="2:28" ht="17.45" hidden="1" customHeight="1" outlineLevel="1">
      <c r="B108" s="204">
        <f t="shared" si="28"/>
        <v>48914</v>
      </c>
      <c r="C108" s="361" cm="1">
        <f t="array" ref="C108">IF($J108&lt;=$AD$1,IF(F108="","",-INDEX([6]Delta!$F$1:$JR$1000,$L$13,$I108))*1000*IF(MONTH($B108)=12,IF(MOD($J108,4)=0,31/29,31/30),1),(C96*(1+$AA108)))</f>
        <v>-368906.7723545694</v>
      </c>
      <c r="D108" s="362">
        <f>IF(ISNUMBER($F108),VLOOKUP($J108,'Table 1'!$B$13:$C$37,2,FALSE)/12*1000*Study_MW,"")</f>
        <v>685018.62473157188</v>
      </c>
      <c r="E108" s="362">
        <f t="shared" si="29"/>
        <v>316111.85237700248</v>
      </c>
      <c r="F108" s="361">
        <f>IF($J108&lt;=$AD$1,IF(INDEX([6]Delta!$F$1:$JR$1440,$L$14,$I108)=0,"",INDEX([6]Delta!$F$1:$JR$1440,$L$14,$I108))*IF(MONTH($B108)=12,IF(MOD($J108,4)=0,31/29,31/30),1),F96*IF(MONTH(B108)=2,IF(MOD($J108,4)=0,29/28,IF(MOD($J96,4)=0,28/29,1)),1))*(1+$AB108)</f>
        <v>7392.4360736863355</v>
      </c>
      <c r="G108" s="363">
        <f t="shared" si="26"/>
        <v>42.761526677547465</v>
      </c>
      <c r="I108" s="364">
        <f t="shared" si="34"/>
        <v>116</v>
      </c>
      <c r="J108" s="351">
        <f t="shared" si="30"/>
        <v>2033</v>
      </c>
      <c r="K108" s="204">
        <f t="shared" si="33"/>
        <v>48914</v>
      </c>
      <c r="V108" s="332" t="str">
        <f t="shared" si="25"/>
        <v>Winter</v>
      </c>
      <c r="AA108" s="352">
        <f t="shared" si="27"/>
        <v>2.18E-2</v>
      </c>
      <c r="AB108" s="353">
        <f t="shared" si="31"/>
        <v>0</v>
      </c>
    </row>
    <row r="109" spans="2:28" ht="17.45" hidden="1" customHeight="1" outlineLevel="1">
      <c r="B109" s="202">
        <f t="shared" si="28"/>
        <v>48945</v>
      </c>
      <c r="C109" s="345" cm="1">
        <f t="array" ref="C109">IF($J109&lt;=$AD$1,IF(F109="","",-INDEX([6]Delta!$F$1:$JR$1000,$L$13,$I109))*1000*IF(MONTH($B109)=12,IF(MOD($J109,4)=0,31/29,31/30),1),(C97*(1+$AA109)))</f>
        <v>-388948.51584214484</v>
      </c>
      <c r="D109" s="346">
        <f>IF(ISNUMBER($F109),VLOOKUP($J109,'Table 1'!$B$13:$C$37,2,FALSE)/12*1000*Study_MW,"")</f>
        <v>699952.03126140591</v>
      </c>
      <c r="E109" s="347">
        <f t="shared" si="29"/>
        <v>311003.51541926106</v>
      </c>
      <c r="F109" s="348">
        <f>IF($J109&lt;=$AD$1,IF(INDEX([6]Delta!$F$1:$JR$1440,$L$14,$I109)=0,"",INDEX([6]Delta!$F$1:$JR$1440,$L$14,$I109))*IF(MONTH($B109)=12,IF(MOD($J109,4)=0,31/29,31/30),1),F97*IF(MONTH(B109)=2,IF(MOD($J109,4)=0,29/28,IF(MOD($J97,4)=0,28/29,1)),1))*(1+$AB109)</f>
        <v>7860.5579803300025</v>
      </c>
      <c r="G109" s="349">
        <f t="shared" si="26"/>
        <v>39.565068560973138</v>
      </c>
      <c r="I109" s="365">
        <f>I97+13</f>
        <v>118</v>
      </c>
      <c r="J109" s="351">
        <f t="shared" si="30"/>
        <v>2034</v>
      </c>
      <c r="K109" s="202">
        <f t="shared" si="33"/>
        <v>48945</v>
      </c>
      <c r="V109" s="332" t="str">
        <f t="shared" si="25"/>
        <v>Winter</v>
      </c>
      <c r="AA109" s="352">
        <f t="shared" si="27"/>
        <v>2.18E-2</v>
      </c>
      <c r="AB109" s="353">
        <f t="shared" si="31"/>
        <v>0</v>
      </c>
    </row>
    <row r="110" spans="2:28" ht="17.45" hidden="1" customHeight="1" outlineLevel="1">
      <c r="B110" s="203">
        <f t="shared" si="28"/>
        <v>48976</v>
      </c>
      <c r="C110" s="354" cm="1">
        <f t="array" ref="C110">IF($J110&lt;=$AD$1,IF(F110="","",-INDEX([6]Delta!$F$1:$JR$1000,$L$13,$I110))*1000*IF(MONTH($B110)=12,IF(MOD($J110,4)=0,31/29,31/30),1),(C98*(1+$AA110)))</f>
        <v>-661226.88113801274</v>
      </c>
      <c r="D110" s="355">
        <f>IF(ISNUMBER($F110),VLOOKUP($J110,'Table 1'!$B$13:$C$37,2,FALSE)/12*1000*Study_MW,"")</f>
        <v>699952.03126140591</v>
      </c>
      <c r="E110" s="355">
        <f t="shared" si="29"/>
        <v>38725.150123393163</v>
      </c>
      <c r="F110" s="354">
        <f>IF($J110&lt;=$AD$1,IF(INDEX([6]Delta!$F$1:$JR$1440,$L$14,$I110)=0,"",INDEX([6]Delta!$F$1:$JR$1440,$L$14,$I110))*IF(MONTH($B110)=12,IF(MOD($J110,4)=0,31/29,31/30),1),F98*IF(MONTH(B110)=2,IF(MOD($J110,4)=0,29/28,IF(MOD($J98,4)=0,28/29,1)),1))*(1+$AB110)</f>
        <v>12697.858418940001</v>
      </c>
      <c r="G110" s="356">
        <f t="shared" si="26"/>
        <v>3.0497386918120863</v>
      </c>
      <c r="I110" s="357">
        <f t="shared" si="34"/>
        <v>119</v>
      </c>
      <c r="J110" s="351">
        <f t="shared" si="30"/>
        <v>2034</v>
      </c>
      <c r="K110" s="203">
        <f t="shared" si="33"/>
        <v>48976</v>
      </c>
      <c r="V110" s="332" t="str">
        <f t="shared" si="25"/>
        <v>Winter</v>
      </c>
      <c r="AA110" s="352">
        <f t="shared" si="27"/>
        <v>2.18E-2</v>
      </c>
      <c r="AB110" s="353">
        <f t="shared" si="31"/>
        <v>0</v>
      </c>
    </row>
    <row r="111" spans="2:28" ht="17.45" hidden="1" customHeight="1" outlineLevel="1">
      <c r="B111" s="203">
        <f t="shared" si="28"/>
        <v>49004</v>
      </c>
      <c r="C111" s="354" cm="1">
        <f t="array" ref="C111">IF($J111&lt;=$AD$1,IF(F111="","",-INDEX([6]Delta!$F$1:$JR$1000,$L$13,$I111))*1000*IF(MONTH($B111)=12,IF(MOD($J111,4)=0,31/29,31/30),1),(C99*(1+$AA111)))</f>
        <v>-797698.46704258816</v>
      </c>
      <c r="D111" s="355">
        <f>IF(ISNUMBER($F111),VLOOKUP($J111,'Table 1'!$B$13:$C$37,2,FALSE)/12*1000*Study_MW,"")</f>
        <v>699952.03126140591</v>
      </c>
      <c r="E111" s="355">
        <f t="shared" si="29"/>
        <v>-97746.435781182256</v>
      </c>
      <c r="F111" s="354">
        <f>IF($J111&lt;=$AD$1,IF(INDEX([6]Delta!$F$1:$JR$1440,$L$14,$I111)=0,"",INDEX([6]Delta!$F$1:$JR$1440,$L$14,$I111))*IF(MONTH($B111)=12,IF(MOD($J111,4)=0,31/29,31/30),1),F99*IF(MONTH(B111)=2,IF(MOD($J111,4)=0,29/28,IF(MOD($J99,4)=0,28/29,1)),1))*(1+$AB111)</f>
        <v>15340.214276940002</v>
      </c>
      <c r="G111" s="356">
        <f t="shared" si="26"/>
        <v>-6.3719081113565963</v>
      </c>
      <c r="I111" s="357">
        <f t="shared" si="34"/>
        <v>120</v>
      </c>
      <c r="J111" s="351">
        <f t="shared" si="30"/>
        <v>2034</v>
      </c>
      <c r="K111" s="203">
        <f t="shared" si="33"/>
        <v>49004</v>
      </c>
      <c r="V111" s="332" t="str">
        <f t="shared" si="25"/>
        <v>Winter</v>
      </c>
      <c r="AA111" s="352">
        <f t="shared" si="27"/>
        <v>2.18E-2</v>
      </c>
      <c r="AB111" s="353">
        <f t="shared" si="31"/>
        <v>0</v>
      </c>
    </row>
    <row r="112" spans="2:28" ht="17.45" hidden="1" customHeight="1" outlineLevel="1">
      <c r="B112" s="203">
        <f t="shared" si="28"/>
        <v>49035</v>
      </c>
      <c r="C112" s="354" cm="1">
        <f t="array" ref="C112">IF($J112&lt;=$AD$1,IF(F112="","",-INDEX([6]Delta!$F$1:$JR$1000,$L$13,$I112))*1000*IF(MONTH($B112)=12,IF(MOD($J112,4)=0,31/29,31/30),1),(C100*(1+$AA112)))</f>
        <v>-948351.47687402787</v>
      </c>
      <c r="D112" s="355">
        <f>IF(ISNUMBER($F112),VLOOKUP($J112,'Table 1'!$B$13:$C$37,2,FALSE)/12*1000*Study_MW,"")</f>
        <v>699952.03126140591</v>
      </c>
      <c r="E112" s="355">
        <f t="shared" si="29"/>
        <v>-248399.44561262196</v>
      </c>
      <c r="F112" s="354">
        <f>IF($J112&lt;=$AD$1,IF(INDEX([6]Delta!$F$1:$JR$1440,$L$14,$I112)=0,"",INDEX([6]Delta!$F$1:$JR$1440,$L$14,$I112))*IF(MONTH($B112)=12,IF(MOD($J112,4)=0,31/29,31/30),1),F100*IF(MONTH(B112)=2,IF(MOD($J112,4)=0,29/28,IF(MOD($J100,4)=0,28/29,1)),1))*(1+$AB112)</f>
        <v>18440.652452579998</v>
      </c>
      <c r="G112" s="356">
        <f t="shared" si="26"/>
        <v>-13.470209161599858</v>
      </c>
      <c r="I112" s="357">
        <f t="shared" si="34"/>
        <v>121</v>
      </c>
      <c r="J112" s="351">
        <f t="shared" si="30"/>
        <v>2034</v>
      </c>
      <c r="K112" s="203">
        <f t="shared" si="33"/>
        <v>49035</v>
      </c>
      <c r="V112" s="332" t="str">
        <f t="shared" si="25"/>
        <v>Winter</v>
      </c>
      <c r="AA112" s="352">
        <f t="shared" si="27"/>
        <v>2.18E-2</v>
      </c>
      <c r="AB112" s="353">
        <f t="shared" si="31"/>
        <v>0</v>
      </c>
    </row>
    <row r="113" spans="2:28" ht="17.45" hidden="1" customHeight="1" outlineLevel="1">
      <c r="B113" s="203">
        <f t="shared" si="28"/>
        <v>49065</v>
      </c>
      <c r="C113" s="354" cm="1">
        <f t="array" ref="C113">IF($J113&lt;=$AD$1,IF(F113="","",-INDEX([6]Delta!$F$1:$JR$1000,$L$13,$I113))*1000*IF(MONTH($B113)=12,IF(MOD($J113,4)=0,31/29,31/30),1),(C101*(1+$AA113)))</f>
        <v>-1234131.480910728</v>
      </c>
      <c r="D113" s="355">
        <f>IF(ISNUMBER($F113),VLOOKUP($J113,'Table 1'!$B$13:$C$37,2,FALSE)/12*1000*Study_MW,"")</f>
        <v>699952.03126140591</v>
      </c>
      <c r="E113" s="355">
        <f t="shared" si="29"/>
        <v>-534179.44964932208</v>
      </c>
      <c r="F113" s="354">
        <f>IF($J113&lt;=$AD$1,IF(INDEX([6]Delta!$F$1:$JR$1440,$L$14,$I113)=0,"",INDEX([6]Delta!$F$1:$JR$1440,$L$14,$I113))*IF(MONTH($B113)=12,IF(MOD($J113,4)=0,31/29,31/30),1),F101*IF(MONTH(B113)=2,IF(MOD($J113,4)=0,29/28,IF(MOD($J101,4)=0,28/29,1)),1))*(1+$AB113)</f>
        <v>23589.816312430001</v>
      </c>
      <c r="G113" s="356">
        <f t="shared" si="26"/>
        <v>-22.644493817777249</v>
      </c>
      <c r="I113" s="357">
        <f t="shared" si="34"/>
        <v>122</v>
      </c>
      <c r="J113" s="351">
        <f t="shared" si="30"/>
        <v>2034</v>
      </c>
      <c r="K113" s="203">
        <f t="shared" si="33"/>
        <v>49065</v>
      </c>
      <c r="V113" s="332" t="str">
        <f t="shared" si="25"/>
        <v>Summer</v>
      </c>
      <c r="AA113" s="352">
        <f t="shared" si="27"/>
        <v>2.18E-2</v>
      </c>
      <c r="AB113" s="353">
        <f t="shared" si="31"/>
        <v>0</v>
      </c>
    </row>
    <row r="114" spans="2:28" ht="17.45" hidden="1" customHeight="1" outlineLevel="1">
      <c r="B114" s="203">
        <f t="shared" si="28"/>
        <v>49096</v>
      </c>
      <c r="C114" s="354" cm="1">
        <f t="array" ref="C114">IF($J114&lt;=$AD$1,IF(F114="","",-INDEX([6]Delta!$F$1:$JR$1000,$L$13,$I114))*1000*IF(MONTH($B114)=12,IF(MOD($J114,4)=0,31/29,31/30),1),(C102*(1+$AA114)))</f>
        <v>-1372193.4009950783</v>
      </c>
      <c r="D114" s="355">
        <f>IF(ISNUMBER($F114),VLOOKUP($J114,'Table 1'!$B$13:$C$37,2,FALSE)/12*1000*Study_MW,"")</f>
        <v>699952.03126140591</v>
      </c>
      <c r="E114" s="355">
        <f t="shared" si="29"/>
        <v>-672241.36973367236</v>
      </c>
      <c r="F114" s="354">
        <f>IF($J114&lt;=$AD$1,IF(INDEX([6]Delta!$F$1:$JR$1440,$L$14,$I114)=0,"",INDEX([6]Delta!$F$1:$JR$1440,$L$14,$I114))*IF(MONTH($B114)=12,IF(MOD($J114,4)=0,31/29,31/30),1),F102*IF(MONTH(B114)=2,IF(MOD($J114,4)=0,29/28,IF(MOD($J102,4)=0,28/29,1)),1))*(1+$AB114)</f>
        <v>26753.026461529997</v>
      </c>
      <c r="G114" s="356">
        <f t="shared" si="26"/>
        <v>-25.127675580941624</v>
      </c>
      <c r="I114" s="357">
        <f t="shared" si="34"/>
        <v>123</v>
      </c>
      <c r="J114" s="351">
        <f t="shared" si="30"/>
        <v>2034</v>
      </c>
      <c r="K114" s="203">
        <f t="shared" si="33"/>
        <v>49096</v>
      </c>
      <c r="V114" s="332" t="str">
        <f t="shared" si="25"/>
        <v>Summer</v>
      </c>
      <c r="AA114" s="352">
        <f t="shared" si="27"/>
        <v>2.18E-2</v>
      </c>
      <c r="AB114" s="353">
        <f t="shared" si="31"/>
        <v>0</v>
      </c>
    </row>
    <row r="115" spans="2:28" ht="17.45" hidden="1" customHeight="1" outlineLevel="1">
      <c r="B115" s="203">
        <f t="shared" si="28"/>
        <v>49126</v>
      </c>
      <c r="C115" s="354" cm="1">
        <f t="array" ref="C115">IF($J115&lt;=$AD$1,IF(F115="","",-INDEX([6]Delta!$F$1:$JR$1000,$L$13,$I115))*1000*IF(MONTH($B115)=12,IF(MOD($J115,4)=0,31/29,31/30),1),(C103*(1+$AA115)))</f>
        <v>-1303280.8295309804</v>
      </c>
      <c r="D115" s="355">
        <f>IF(ISNUMBER($F115),VLOOKUP($J115,'Table 1'!$B$13:$C$37,2,FALSE)/12*1000*Study_MW,"")</f>
        <v>699952.03126140591</v>
      </c>
      <c r="E115" s="355">
        <f t="shared" si="29"/>
        <v>-603328.79826957453</v>
      </c>
      <c r="F115" s="354">
        <f>IF($J115&lt;=$AD$1,IF(INDEX([6]Delta!$F$1:$JR$1440,$L$14,$I115)=0,"",INDEX([6]Delta!$F$1:$JR$1440,$L$14,$I115))*IF(MONTH($B115)=12,IF(MOD($J115,4)=0,31/29,31/30),1),F103*IF(MONTH(B115)=2,IF(MOD($J115,4)=0,29/28,IF(MOD($J103,4)=0,28/29,1)),1))*(1+$AB115)</f>
        <v>24975.836557259994</v>
      </c>
      <c r="G115" s="356">
        <f t="shared" si="26"/>
        <v>-24.156500099060686</v>
      </c>
      <c r="I115" s="357">
        <f t="shared" si="34"/>
        <v>124</v>
      </c>
      <c r="J115" s="351">
        <f t="shared" si="30"/>
        <v>2034</v>
      </c>
      <c r="K115" s="203">
        <f t="shared" si="33"/>
        <v>49126</v>
      </c>
      <c r="V115" s="332" t="str">
        <f t="shared" si="25"/>
        <v>Summer</v>
      </c>
      <c r="AA115" s="352">
        <f t="shared" si="27"/>
        <v>2.18E-2</v>
      </c>
      <c r="AB115" s="353">
        <f t="shared" si="31"/>
        <v>0</v>
      </c>
    </row>
    <row r="116" spans="2:28" ht="17.45" hidden="1" customHeight="1" outlineLevel="1">
      <c r="B116" s="203">
        <f t="shared" si="28"/>
        <v>49157</v>
      </c>
      <c r="C116" s="354" cm="1">
        <f t="array" ref="C116">IF($J116&lt;=$AD$1,IF(F116="","",-INDEX([6]Delta!$F$1:$JR$1000,$L$13,$I116))*1000*IF(MONTH($B116)=12,IF(MOD($J116,4)=0,31/29,31/30),1),(C104*(1+$AA116)))</f>
        <v>-1204983.5133941234</v>
      </c>
      <c r="D116" s="355">
        <f>IF(ISNUMBER($F116),VLOOKUP($J116,'Table 1'!$B$13:$C$37,2,FALSE)/12*1000*Study_MW,"")</f>
        <v>699952.03126140591</v>
      </c>
      <c r="E116" s="355">
        <f t="shared" si="29"/>
        <v>-505031.4821327175</v>
      </c>
      <c r="F116" s="354">
        <f>IF($J116&lt;=$AD$1,IF(INDEX([6]Delta!$F$1:$JR$1440,$L$14,$I116)=0,"",INDEX([6]Delta!$F$1:$JR$1440,$L$14,$I116))*IF(MONTH($B116)=12,IF(MOD($J116,4)=0,31/29,31/30),1),F104*IF(MONTH(B116)=2,IF(MOD($J116,4)=0,29/28,IF(MOD($J104,4)=0,28/29,1)),1))*(1+$AB116)</f>
        <v>23013.554047219997</v>
      </c>
      <c r="G116" s="356">
        <f t="shared" si="26"/>
        <v>-21.944958223161734</v>
      </c>
      <c r="I116" s="357">
        <f t="shared" si="34"/>
        <v>125</v>
      </c>
      <c r="J116" s="351">
        <f t="shared" si="30"/>
        <v>2034</v>
      </c>
      <c r="K116" s="203">
        <f t="shared" si="33"/>
        <v>49157</v>
      </c>
      <c r="V116" s="332" t="str">
        <f t="shared" si="25"/>
        <v>Summer</v>
      </c>
      <c r="AA116" s="352">
        <f t="shared" si="27"/>
        <v>2.18E-2</v>
      </c>
      <c r="AB116" s="353">
        <f t="shared" si="31"/>
        <v>0</v>
      </c>
    </row>
    <row r="117" spans="2:28" ht="17.45" hidden="1" customHeight="1" outlineLevel="1">
      <c r="B117" s="203">
        <f t="shared" si="28"/>
        <v>49188</v>
      </c>
      <c r="C117" s="354" cm="1">
        <f t="array" ref="C117">IF($J117&lt;=$AD$1,IF(F117="","",-INDEX([6]Delta!$F$1:$JR$1000,$L$13,$I117))*1000*IF(MONTH($B117)=12,IF(MOD($J117,4)=0,31/29,31/30),1),(C105*(1+$AA117)))</f>
        <v>-881287.54747138731</v>
      </c>
      <c r="D117" s="355">
        <f>IF(ISNUMBER($F117),VLOOKUP($J117,'Table 1'!$B$13:$C$37,2,FALSE)/12*1000*Study_MW,"")</f>
        <v>699952.03126140591</v>
      </c>
      <c r="E117" s="355">
        <f t="shared" si="29"/>
        <v>-181335.5162099814</v>
      </c>
      <c r="F117" s="354">
        <f>IF($J117&lt;=$AD$1,IF(INDEX([6]Delta!$F$1:$JR$1440,$L$14,$I117)=0,"",INDEX([6]Delta!$F$1:$JR$1440,$L$14,$I117))*IF(MONTH($B117)=12,IF(MOD($J117,4)=0,31/29,31/30),1),F105*IF(MONTH(B117)=2,IF(MOD($J117,4)=0,29/28,IF(MOD($J105,4)=0,28/29,1)),1))*(1+$AB117)</f>
        <v>18296.255054229994</v>
      </c>
      <c r="G117" s="356">
        <f t="shared" si="26"/>
        <v>-9.9110728218700483</v>
      </c>
      <c r="I117" s="357">
        <f t="shared" si="34"/>
        <v>126</v>
      </c>
      <c r="J117" s="351">
        <f t="shared" si="30"/>
        <v>2034</v>
      </c>
      <c r="K117" s="203">
        <f t="shared" si="33"/>
        <v>49188</v>
      </c>
      <c r="V117" s="332" t="str">
        <f t="shared" si="25"/>
        <v>Winter</v>
      </c>
      <c r="AA117" s="352">
        <f t="shared" si="27"/>
        <v>2.18E-2</v>
      </c>
      <c r="AB117" s="353">
        <f t="shared" si="31"/>
        <v>0</v>
      </c>
    </row>
    <row r="118" spans="2:28" ht="17.45" hidden="1" customHeight="1" outlineLevel="1">
      <c r="B118" s="203">
        <f t="shared" si="28"/>
        <v>49218</v>
      </c>
      <c r="C118" s="354" cm="1">
        <f t="array" ref="C118">IF($J118&lt;=$AD$1,IF(F118="","",-INDEX([6]Delta!$F$1:$JR$1000,$L$13,$I118))*1000*IF(MONTH($B118)=12,IF(MOD($J118,4)=0,31/29,31/30),1),(C106*(1+$AA118)))</f>
        <v>-790927.25397970935</v>
      </c>
      <c r="D118" s="355">
        <f>IF(ISNUMBER($F118),VLOOKUP($J118,'Table 1'!$B$13:$C$37,2,FALSE)/12*1000*Study_MW,"")</f>
        <v>699952.03126140591</v>
      </c>
      <c r="E118" s="355">
        <f t="shared" si="29"/>
        <v>-90975.222718303441</v>
      </c>
      <c r="F118" s="354">
        <f>IF($J118&lt;=$AD$1,IF(INDEX([6]Delta!$F$1:$JR$1440,$L$14,$I118)=0,"",INDEX([6]Delta!$F$1:$JR$1440,$L$14,$I118))*IF(MONTH($B118)=12,IF(MOD($J118,4)=0,31/29,31/30),1),F106*IF(MONTH(B118)=2,IF(MOD($J118,4)=0,29/28,IF(MOD($J106,4)=0,28/29,1)),1))*(1+$AB118)</f>
        <v>14685.00953299</v>
      </c>
      <c r="G118" s="356">
        <f t="shared" si="26"/>
        <v>-6.1951081825263259</v>
      </c>
      <c r="I118" s="357">
        <f t="shared" si="34"/>
        <v>127</v>
      </c>
      <c r="J118" s="351">
        <f t="shared" si="30"/>
        <v>2034</v>
      </c>
      <c r="K118" s="203">
        <f t="shared" si="33"/>
        <v>49218</v>
      </c>
      <c r="V118" s="332" t="str">
        <f t="shared" si="25"/>
        <v>Winter</v>
      </c>
      <c r="AA118" s="352">
        <f t="shared" si="27"/>
        <v>2.18E-2</v>
      </c>
      <c r="AB118" s="353">
        <f t="shared" si="31"/>
        <v>0</v>
      </c>
    </row>
    <row r="119" spans="2:28" ht="17.45" hidden="1" customHeight="1" outlineLevel="1">
      <c r="B119" s="203">
        <f t="shared" si="28"/>
        <v>49249</v>
      </c>
      <c r="C119" s="354" cm="1">
        <f t="array" ref="C119">IF($J119&lt;=$AD$1,IF(F119="","",-INDEX([6]Delta!$F$1:$JR$1000,$L$13,$I119))*1000*IF(MONTH($B119)=12,IF(MOD($J119,4)=0,31/29,31/30),1),(C107*(1+$AA119)))</f>
        <v>-563868.86022006453</v>
      </c>
      <c r="D119" s="355">
        <f>IF(ISNUMBER($F119),VLOOKUP($J119,'Table 1'!$B$13:$C$37,2,FALSE)/12*1000*Study_MW,"")</f>
        <v>699952.03126140591</v>
      </c>
      <c r="E119" s="355">
        <f t="shared" si="29"/>
        <v>136083.17104134138</v>
      </c>
      <c r="F119" s="354">
        <f>IF($J119&lt;=$AD$1,IF(INDEX([6]Delta!$F$1:$JR$1440,$L$14,$I119)=0,"",INDEX([6]Delta!$F$1:$JR$1440,$L$14,$I119))*IF(MONTH($B119)=12,IF(MOD($J119,4)=0,31/29,31/30),1),F107*IF(MONTH(B119)=2,IF(MOD($J119,4)=0,29/28,IF(MOD($J107,4)=0,28/29,1)),1))*(1+$AB119)</f>
        <v>10535.578609</v>
      </c>
      <c r="G119" s="356">
        <f t="shared" si="26"/>
        <v>12.916535113229811</v>
      </c>
      <c r="I119" s="357">
        <f t="shared" si="34"/>
        <v>128</v>
      </c>
      <c r="J119" s="351">
        <f t="shared" si="30"/>
        <v>2034</v>
      </c>
      <c r="K119" s="203">
        <f t="shared" si="33"/>
        <v>49249</v>
      </c>
      <c r="V119" s="332" t="str">
        <f t="shared" si="25"/>
        <v>Winter</v>
      </c>
      <c r="AA119" s="352">
        <f t="shared" si="27"/>
        <v>2.18E-2</v>
      </c>
      <c r="AB119" s="353">
        <f t="shared" si="31"/>
        <v>0</v>
      </c>
    </row>
    <row r="120" spans="2:28" ht="17.45" hidden="1" customHeight="1" outlineLevel="1">
      <c r="B120" s="204">
        <f t="shared" si="28"/>
        <v>49279</v>
      </c>
      <c r="C120" s="361" cm="1">
        <f t="array" ref="C120">IF($J120&lt;=$AD$1,IF(F120="","",-INDEX([6]Delta!$F$1:$JR$1000,$L$13,$I120))*1000*IF(MONTH($B120)=12,IF(MOD($J120,4)=0,31/29,31/30),1),(C108*(1+$AA120)))</f>
        <v>-413831.83054427325</v>
      </c>
      <c r="D120" s="362">
        <f>IF(ISNUMBER($F120),VLOOKUP($J120,'Table 1'!$B$13:$C$37,2,FALSE)/12*1000*Study_MW,"")</f>
        <v>699952.03126140591</v>
      </c>
      <c r="E120" s="362">
        <f t="shared" si="29"/>
        <v>286120.20071713265</v>
      </c>
      <c r="F120" s="361">
        <f>IF($J120&lt;=$AD$1,IF(INDEX([6]Delta!$F$1:$JR$1440,$L$14,$I120)=0,"",INDEX([6]Delta!$F$1:$JR$1440,$L$14,$I120))*IF(MONTH($B120)=12,IF(MOD($J120,4)=0,31/29,31/30),1),F108*IF(MONTH(B120)=2,IF(MOD($J120,4)=0,29/28,IF(MOD($J108,4)=0,28/29,1)),1))*(1+$AB120)</f>
        <v>7318.4821966806676</v>
      </c>
      <c r="G120" s="363">
        <f t="shared" si="26"/>
        <v>39.09556558693329</v>
      </c>
      <c r="I120" s="364">
        <f t="shared" si="34"/>
        <v>129</v>
      </c>
      <c r="J120" s="351">
        <f t="shared" si="30"/>
        <v>2034</v>
      </c>
      <c r="K120" s="204">
        <f t="shared" si="33"/>
        <v>49279</v>
      </c>
      <c r="V120" s="332" t="str">
        <f t="shared" si="25"/>
        <v>Winter</v>
      </c>
      <c r="AA120" s="352">
        <f t="shared" si="27"/>
        <v>2.18E-2</v>
      </c>
      <c r="AB120" s="353">
        <f t="shared" si="31"/>
        <v>0</v>
      </c>
    </row>
    <row r="121" spans="2:28" ht="17.45" hidden="1" customHeight="1" outlineLevel="1">
      <c r="B121" s="202">
        <f t="shared" si="28"/>
        <v>49310</v>
      </c>
      <c r="C121" s="345" cm="1">
        <f t="array" ref="C121">IF($J121&lt;=$AD$1,IF(F121="","",-INDEX([6]Delta!$F$1:$JR$1000,$L$13,$I121))*1000*IF(MONTH($B121)=12,IF(MOD($J121,4)=0,31/29,31/30),1),(C109*(1+$AA121)))</f>
        <v>-415463.70493403811</v>
      </c>
      <c r="D121" s="346">
        <f>IF(ISNUMBER($F121),VLOOKUP($J121,'Table 1'!$B$13:$C$37,2,FALSE)/12*1000*Study_MW,"")</f>
        <v>715210.98536361184</v>
      </c>
      <c r="E121" s="347">
        <f t="shared" si="29"/>
        <v>299747.28042957373</v>
      </c>
      <c r="F121" s="348">
        <f>IF($J121&lt;=$AD$1,IF(INDEX([6]Delta!$F$1:$JR$1440,$L$14,$I121)=0,"",INDEX([6]Delta!$F$1:$JR$1440,$L$14,$I121))*IF(MONTH($B121)=12,IF(MOD($J121,4)=0,31/29,31/30),1),F109*IF(MONTH(B121)=2,IF(MOD($J121,4)=0,29/28,IF(MOD($J109,4)=0,28/29,1)),1))*(1+$AB121)</f>
        <v>7646.8428332099993</v>
      </c>
      <c r="G121" s="349">
        <f t="shared" si="26"/>
        <v>39.198828453460642</v>
      </c>
      <c r="I121" s="365">
        <f>I109+13</f>
        <v>131</v>
      </c>
      <c r="J121" s="351">
        <f t="shared" si="30"/>
        <v>2035</v>
      </c>
      <c r="K121" s="202">
        <f t="shared" si="33"/>
        <v>49310</v>
      </c>
      <c r="V121" s="332" t="str">
        <f t="shared" si="25"/>
        <v>Winter</v>
      </c>
      <c r="AA121" s="352">
        <f t="shared" si="27"/>
        <v>2.18E-2</v>
      </c>
      <c r="AB121" s="353">
        <f t="shared" si="31"/>
        <v>0</v>
      </c>
    </row>
    <row r="122" spans="2:28" ht="17.45" hidden="1" customHeight="1" outlineLevel="1">
      <c r="B122" s="203">
        <f t="shared" si="28"/>
        <v>49341</v>
      </c>
      <c r="C122" s="354" cm="1">
        <f t="array" ref="C122">IF($J122&lt;=$AD$1,IF(F122="","",-INDEX([6]Delta!$F$1:$JR$1000,$L$13,$I122))*1000*IF(MONTH($B122)=12,IF(MOD($J122,4)=0,31/29,31/30),1),(C110*(1+$AA122)))</f>
        <v>-697839.44169799727</v>
      </c>
      <c r="D122" s="355">
        <f>IF(ISNUMBER($F122),VLOOKUP($J122,'Table 1'!$B$13:$C$37,2,FALSE)/12*1000*Study_MW,"")</f>
        <v>715210.98536361184</v>
      </c>
      <c r="E122" s="355">
        <f t="shared" si="29"/>
        <v>17371.543665614561</v>
      </c>
      <c r="F122" s="354">
        <f>IF($J122&lt;=$AD$1,IF(INDEX([6]Delta!$F$1:$JR$1440,$L$14,$I122)=0,"",INDEX([6]Delta!$F$1:$JR$1440,$L$14,$I122))*IF(MONTH($B122)=12,IF(MOD($J122,4)=0,31/29,31/30),1),F110*IF(MONTH(B122)=2,IF(MOD($J122,4)=0,29/28,IF(MOD($J110,4)=0,28/29,1)),1))*(1+$AB122)</f>
        <v>12759.288557919997</v>
      </c>
      <c r="G122" s="356">
        <f t="shared" si="26"/>
        <v>1.3614821537076709</v>
      </c>
      <c r="I122" s="357">
        <f t="shared" ref="I122:I185" si="35">I110+13</f>
        <v>132</v>
      </c>
      <c r="J122" s="351">
        <f t="shared" si="30"/>
        <v>2035</v>
      </c>
      <c r="K122" s="203">
        <f t="shared" si="33"/>
        <v>49341</v>
      </c>
      <c r="V122" s="332" t="str">
        <f t="shared" si="25"/>
        <v>Winter</v>
      </c>
      <c r="AA122" s="352">
        <f t="shared" si="27"/>
        <v>2.18E-2</v>
      </c>
      <c r="AB122" s="353">
        <f t="shared" si="31"/>
        <v>0</v>
      </c>
    </row>
    <row r="123" spans="2:28" ht="17.45" hidden="1" customHeight="1" outlineLevel="1">
      <c r="B123" s="203">
        <f t="shared" si="28"/>
        <v>49369</v>
      </c>
      <c r="C123" s="354" cm="1">
        <f t="array" ref="C123">IF($J123&lt;=$AD$1,IF(F123="","",-INDEX([6]Delta!$F$1:$JR$1000,$L$13,$I123))*1000*IF(MONTH($B123)=12,IF(MOD($J123,4)=0,31/29,31/30),1),(C111*(1+$AA123)))</f>
        <v>-858130.98478557367</v>
      </c>
      <c r="D123" s="355">
        <f>IF(ISNUMBER($F123),VLOOKUP($J123,'Table 1'!$B$13:$C$37,2,FALSE)/12*1000*Study_MW,"")</f>
        <v>715210.98536361184</v>
      </c>
      <c r="E123" s="355">
        <f t="shared" si="29"/>
        <v>-142919.99942196184</v>
      </c>
      <c r="F123" s="354">
        <f>IF($J123&lt;=$AD$1,IF(INDEX([6]Delta!$F$1:$JR$1440,$L$14,$I123)=0,"",INDEX([6]Delta!$F$1:$JR$1440,$L$14,$I123))*IF(MONTH($B123)=12,IF(MOD($J123,4)=0,31/29,31/30),1),F111*IF(MONTH(B123)=2,IF(MOD($J123,4)=0,29/28,IF(MOD($J111,4)=0,28/29,1)),1))*(1+$AB123)</f>
        <v>15495.196357900004</v>
      </c>
      <c r="G123" s="356">
        <f t="shared" si="26"/>
        <v>-9.2235036020757573</v>
      </c>
      <c r="I123" s="357">
        <f t="shared" si="35"/>
        <v>133</v>
      </c>
      <c r="J123" s="351">
        <f t="shared" si="30"/>
        <v>2035</v>
      </c>
      <c r="K123" s="203">
        <f t="shared" si="33"/>
        <v>49369</v>
      </c>
      <c r="V123" s="332" t="str">
        <f t="shared" si="25"/>
        <v>Winter</v>
      </c>
      <c r="AA123" s="352">
        <f t="shared" si="27"/>
        <v>2.18E-2</v>
      </c>
      <c r="AB123" s="353">
        <f t="shared" si="31"/>
        <v>0</v>
      </c>
    </row>
    <row r="124" spans="2:28" ht="17.45" hidden="1" customHeight="1" outlineLevel="1">
      <c r="B124" s="203">
        <f t="shared" si="28"/>
        <v>49400</v>
      </c>
      <c r="C124" s="354" cm="1">
        <f t="array" ref="C124">IF($J124&lt;=$AD$1,IF(F124="","",-INDEX([6]Delta!$F$1:$JR$1000,$L$13,$I124))*1000*IF(MONTH($B124)=12,IF(MOD($J124,4)=0,31/29,31/30),1),(C112*(1+$AA124)))</f>
        <v>-1008368.2801073592</v>
      </c>
      <c r="D124" s="355">
        <f>IF(ISNUMBER($F124),VLOOKUP($J124,'Table 1'!$B$13:$C$37,2,FALSE)/12*1000*Study_MW,"")</f>
        <v>715210.98536361184</v>
      </c>
      <c r="E124" s="355">
        <f t="shared" si="29"/>
        <v>-293157.29474374733</v>
      </c>
      <c r="F124" s="354">
        <f>IF($J124&lt;=$AD$1,IF(INDEX([6]Delta!$F$1:$JR$1440,$L$14,$I124)=0,"",INDEX([6]Delta!$F$1:$JR$1440,$L$14,$I124))*IF(MONTH($B124)=12,IF(MOD($J124,4)=0,31/29,31/30),1),F112*IF(MONTH(B124)=2,IF(MOD($J124,4)=0,29/28,IF(MOD($J112,4)=0,28/29,1)),1))*(1+$AB124)</f>
        <v>18714.974504180002</v>
      </c>
      <c r="G124" s="356">
        <f t="shared" si="26"/>
        <v>-15.664317078191608</v>
      </c>
      <c r="I124" s="357">
        <f t="shared" si="35"/>
        <v>134</v>
      </c>
      <c r="J124" s="351">
        <f t="shared" si="30"/>
        <v>2035</v>
      </c>
      <c r="K124" s="203">
        <f t="shared" si="33"/>
        <v>49400</v>
      </c>
      <c r="V124" s="332" t="str">
        <f t="shared" si="25"/>
        <v>Winter</v>
      </c>
      <c r="AA124" s="352">
        <f t="shared" si="27"/>
        <v>2.18E-2</v>
      </c>
      <c r="AB124" s="353">
        <f t="shared" si="31"/>
        <v>0</v>
      </c>
    </row>
    <row r="125" spans="2:28" ht="17.45" hidden="1" customHeight="1" outlineLevel="1">
      <c r="B125" s="203">
        <f t="shared" si="28"/>
        <v>49430</v>
      </c>
      <c r="C125" s="354" cm="1">
        <f t="array" ref="C125">IF($J125&lt;=$AD$1,IF(F125="","",-INDEX([6]Delta!$F$1:$JR$1000,$L$13,$I125))*1000*IF(MONTH($B125)=12,IF(MOD($J125,4)=0,31/29,31/30),1),(C113*(1+$AA125)))</f>
        <v>-1264390.1421322515</v>
      </c>
      <c r="D125" s="355">
        <f>IF(ISNUMBER($F125),VLOOKUP($J125,'Table 1'!$B$13:$C$37,2,FALSE)/12*1000*Study_MW,"")</f>
        <v>715210.98536361184</v>
      </c>
      <c r="E125" s="355">
        <f t="shared" si="29"/>
        <v>-549179.15676863969</v>
      </c>
      <c r="F125" s="354">
        <f>IF($J125&lt;=$AD$1,IF(INDEX([6]Delta!$F$1:$JR$1440,$L$14,$I125)=0,"",INDEX([6]Delta!$F$1:$JR$1440,$L$14,$I125))*IF(MONTH($B125)=12,IF(MOD($J125,4)=0,31/29,31/30),1),F113*IF(MONTH(B125)=2,IF(MOD($J125,4)=0,29/28,IF(MOD($J113,4)=0,28/29,1)),1))*(1+$AB125)</f>
        <v>23394.603474249998</v>
      </c>
      <c r="G125" s="356">
        <f t="shared" si="26"/>
        <v>-23.474608465713509</v>
      </c>
      <c r="I125" s="357">
        <f t="shared" si="35"/>
        <v>135</v>
      </c>
      <c r="J125" s="351">
        <f t="shared" si="30"/>
        <v>2035</v>
      </c>
      <c r="K125" s="203">
        <f t="shared" si="33"/>
        <v>49430</v>
      </c>
      <c r="V125" s="332" t="str">
        <f t="shared" si="25"/>
        <v>Summer</v>
      </c>
      <c r="AA125" s="352">
        <f t="shared" si="27"/>
        <v>2.18E-2</v>
      </c>
      <c r="AB125" s="353">
        <f t="shared" si="31"/>
        <v>0</v>
      </c>
    </row>
    <row r="126" spans="2:28" ht="17.45" hidden="1" customHeight="1" outlineLevel="1">
      <c r="B126" s="203">
        <f t="shared" si="28"/>
        <v>49461</v>
      </c>
      <c r="C126" s="354" cm="1">
        <f t="array" ref="C126">IF($J126&lt;=$AD$1,IF(F126="","",-INDEX([6]Delta!$F$1:$JR$1000,$L$13,$I126))*1000*IF(MONTH($B126)=12,IF(MOD($J126,4)=0,31/29,31/30),1),(C114*(1+$AA126)))</f>
        <v>-1538104.0457103662</v>
      </c>
      <c r="D126" s="355">
        <f>IF(ISNUMBER($F126),VLOOKUP($J126,'Table 1'!$B$13:$C$37,2,FALSE)/12*1000*Study_MW,"")</f>
        <v>715210.98536361184</v>
      </c>
      <c r="E126" s="355">
        <f t="shared" si="29"/>
        <v>-822893.06034675438</v>
      </c>
      <c r="F126" s="354">
        <f>IF($J126&lt;=$AD$1,IF(INDEX([6]Delta!$F$1:$JR$1440,$L$14,$I126)=0,"",INDEX([6]Delta!$F$1:$JR$1440,$L$14,$I126))*IF(MONTH($B126)=12,IF(MOD($J126,4)=0,31/29,31/30),1),F114*IF(MONTH(B126)=2,IF(MOD($J126,4)=0,29/28,IF(MOD($J114,4)=0,28/29,1)),1))*(1+$AB126)</f>
        <v>26739.788066469999</v>
      </c>
      <c r="G126" s="356">
        <f t="shared" si="26"/>
        <v>-30.774105550171139</v>
      </c>
      <c r="I126" s="357">
        <f t="shared" si="35"/>
        <v>136</v>
      </c>
      <c r="J126" s="351">
        <f t="shared" si="30"/>
        <v>2035</v>
      </c>
      <c r="K126" s="203">
        <f t="shared" si="33"/>
        <v>49461</v>
      </c>
      <c r="V126" s="332" t="str">
        <f t="shared" si="25"/>
        <v>Summer</v>
      </c>
      <c r="AA126" s="352">
        <f t="shared" si="27"/>
        <v>2.18E-2</v>
      </c>
      <c r="AB126" s="353">
        <f t="shared" si="31"/>
        <v>0</v>
      </c>
    </row>
    <row r="127" spans="2:28" ht="17.45" hidden="1" customHeight="1" outlineLevel="1">
      <c r="B127" s="203">
        <f t="shared" si="28"/>
        <v>49491</v>
      </c>
      <c r="C127" s="354" cm="1">
        <f t="array" ref="C127">IF($J127&lt;=$AD$1,IF(F127="","",-INDEX([6]Delta!$F$1:$JR$1000,$L$13,$I127))*1000*IF(MONTH($B127)=12,IF(MOD($J127,4)=0,31/29,31/30),1),(C115*(1+$AA127)))</f>
        <v>-1280563.8201936672</v>
      </c>
      <c r="D127" s="355">
        <f>IF(ISNUMBER($F127),VLOOKUP($J127,'Table 1'!$B$13:$C$37,2,FALSE)/12*1000*Study_MW,"")</f>
        <v>715210.98536361184</v>
      </c>
      <c r="E127" s="355">
        <f t="shared" si="29"/>
        <v>-565352.83483005536</v>
      </c>
      <c r="F127" s="354">
        <f>IF($J127&lt;=$AD$1,IF(INDEX([6]Delta!$F$1:$JR$1440,$L$14,$I127)=0,"",INDEX([6]Delta!$F$1:$JR$1440,$L$14,$I127))*IF(MONTH($B127)=12,IF(MOD($J127,4)=0,31/29,31/30),1),F115*IF(MONTH(B127)=2,IF(MOD($J127,4)=0,29/28,IF(MOD($J115,4)=0,28/29,1)),1))*(1+$AB127)</f>
        <v>24794.332414159991</v>
      </c>
      <c r="G127" s="356">
        <f t="shared" si="26"/>
        <v>-22.801696185503406</v>
      </c>
      <c r="I127" s="357">
        <f t="shared" si="35"/>
        <v>137</v>
      </c>
      <c r="J127" s="351">
        <f t="shared" si="30"/>
        <v>2035</v>
      </c>
      <c r="K127" s="203">
        <f t="shared" si="33"/>
        <v>49491</v>
      </c>
      <c r="V127" s="332" t="str">
        <f t="shared" si="25"/>
        <v>Summer</v>
      </c>
      <c r="AA127" s="352">
        <f t="shared" si="27"/>
        <v>2.18E-2</v>
      </c>
      <c r="AB127" s="353">
        <f t="shared" si="31"/>
        <v>0</v>
      </c>
    </row>
    <row r="128" spans="2:28" ht="17.45" hidden="1" customHeight="1" outlineLevel="1">
      <c r="B128" s="203">
        <f t="shared" si="28"/>
        <v>49522</v>
      </c>
      <c r="C128" s="354" cm="1">
        <f t="array" ref="C128">IF($J128&lt;=$AD$1,IF(F128="","",-INDEX([6]Delta!$F$1:$JR$1000,$L$13,$I128))*1000*IF(MONTH($B128)=12,IF(MOD($J128,4)=0,31/29,31/30),1),(C116*(1+$AA128)))</f>
        <v>-1213606.0517578663</v>
      </c>
      <c r="D128" s="355">
        <f>IF(ISNUMBER($F128),VLOOKUP($J128,'Table 1'!$B$13:$C$37,2,FALSE)/12*1000*Study_MW,"")</f>
        <v>715210.98536361184</v>
      </c>
      <c r="E128" s="355">
        <f t="shared" si="29"/>
        <v>-498395.06639425445</v>
      </c>
      <c r="F128" s="354">
        <f>IF($J128&lt;=$AD$1,IF(INDEX([6]Delta!$F$1:$JR$1440,$L$14,$I128)=0,"",INDEX([6]Delta!$F$1:$JR$1440,$L$14,$I128))*IF(MONTH($B128)=12,IF(MOD($J128,4)=0,31/29,31/30),1),F116*IF(MONTH(B128)=2,IF(MOD($J128,4)=0,29/28,IF(MOD($J116,4)=0,28/29,1)),1))*(1+$AB128)</f>
        <v>22622.27805085</v>
      </c>
      <c r="G128" s="356">
        <f t="shared" si="26"/>
        <v>-22.031161728008552</v>
      </c>
      <c r="I128" s="357">
        <f t="shared" si="35"/>
        <v>138</v>
      </c>
      <c r="J128" s="351">
        <f t="shared" si="30"/>
        <v>2035</v>
      </c>
      <c r="K128" s="203">
        <f t="shared" si="33"/>
        <v>49522</v>
      </c>
      <c r="V128" s="332" t="str">
        <f t="shared" si="25"/>
        <v>Summer</v>
      </c>
      <c r="AA128" s="352">
        <f t="shared" si="27"/>
        <v>2.18E-2</v>
      </c>
      <c r="AB128" s="353">
        <f t="shared" si="31"/>
        <v>0</v>
      </c>
    </row>
    <row r="129" spans="2:28" ht="17.45" hidden="1" customHeight="1" outlineLevel="1">
      <c r="B129" s="203">
        <f t="shared" si="28"/>
        <v>49553</v>
      </c>
      <c r="C129" s="354" cm="1">
        <f t="array" ref="C129">IF($J129&lt;=$AD$1,IF(F129="","",-INDEX([6]Delta!$F$1:$JR$1000,$L$13,$I129))*1000*IF(MONTH($B129)=12,IF(MOD($J129,4)=0,31/29,31/30),1),(C117*(1+$AA129)))</f>
        <v>-996638.47029079986</v>
      </c>
      <c r="D129" s="355">
        <f>IF(ISNUMBER($F129),VLOOKUP($J129,'Table 1'!$B$13:$C$37,2,FALSE)/12*1000*Study_MW,"")</f>
        <v>715210.98536361184</v>
      </c>
      <c r="E129" s="355">
        <f t="shared" si="29"/>
        <v>-281427.48492718802</v>
      </c>
      <c r="F129" s="354">
        <f>IF($J129&lt;=$AD$1,IF(INDEX([6]Delta!$F$1:$JR$1440,$L$14,$I129)=0,"",INDEX([6]Delta!$F$1:$JR$1440,$L$14,$I129))*IF(MONTH($B129)=12,IF(MOD($J129,4)=0,31/29,31/30),1),F117*IF(MONTH(B129)=2,IF(MOD($J129,4)=0,29/28,IF(MOD($J117,4)=0,28/29,1)),1))*(1+$AB129)</f>
        <v>18290.237560609996</v>
      </c>
      <c r="G129" s="356">
        <f t="shared" si="26"/>
        <v>-15.386759411658629</v>
      </c>
      <c r="I129" s="357">
        <f t="shared" si="35"/>
        <v>139</v>
      </c>
      <c r="J129" s="351">
        <f t="shared" si="30"/>
        <v>2035</v>
      </c>
      <c r="K129" s="203">
        <f t="shared" si="33"/>
        <v>49553</v>
      </c>
      <c r="V129" s="332" t="str">
        <f t="shared" si="25"/>
        <v>Winter</v>
      </c>
      <c r="AA129" s="352">
        <f t="shared" si="27"/>
        <v>2.18E-2</v>
      </c>
      <c r="AB129" s="353">
        <f t="shared" si="31"/>
        <v>0</v>
      </c>
    </row>
    <row r="130" spans="2:28" ht="17.45" hidden="1" customHeight="1" outlineLevel="1">
      <c r="B130" s="203">
        <f t="shared" si="28"/>
        <v>49583</v>
      </c>
      <c r="C130" s="354" cm="1">
        <f t="array" ref="C130">IF($J130&lt;=$AD$1,IF(F130="","",-INDEX([6]Delta!$F$1:$JR$1000,$L$13,$I130))*1000*IF(MONTH($B130)=12,IF(MOD($J130,4)=0,31/29,31/30),1),(C118*(1+$AA130)))</f>
        <v>-747580.08760117809</v>
      </c>
      <c r="D130" s="355">
        <f>IF(ISNUMBER($F130),VLOOKUP($J130,'Table 1'!$B$13:$C$37,2,FALSE)/12*1000*Study_MW,"")</f>
        <v>715210.98536361184</v>
      </c>
      <c r="E130" s="355">
        <f t="shared" si="29"/>
        <v>-32369.102237566258</v>
      </c>
      <c r="F130" s="354">
        <f>IF($J130&lt;=$AD$1,IF(INDEX([6]Delta!$F$1:$JR$1440,$L$14,$I130)=0,"",INDEX([6]Delta!$F$1:$JR$1440,$L$14,$I130))*IF(MONTH($B130)=12,IF(MOD($J130,4)=0,31/29,31/30),1),F118*IF(MONTH(B130)=2,IF(MOD($J130,4)=0,29/28,IF(MOD($J118,4)=0,28/29,1)),1))*(1+$AB130)</f>
        <v>14270.265580369998</v>
      </c>
      <c r="G130" s="356">
        <f t="shared" si="26"/>
        <v>-2.2682901068143257</v>
      </c>
      <c r="I130" s="357">
        <f t="shared" si="35"/>
        <v>140</v>
      </c>
      <c r="J130" s="351">
        <f t="shared" si="30"/>
        <v>2035</v>
      </c>
      <c r="K130" s="203">
        <f t="shared" si="33"/>
        <v>49583</v>
      </c>
      <c r="V130" s="332" t="str">
        <f t="shared" si="25"/>
        <v>Winter</v>
      </c>
      <c r="AA130" s="352">
        <f t="shared" si="27"/>
        <v>2.18E-2</v>
      </c>
      <c r="AB130" s="353">
        <f t="shared" si="31"/>
        <v>0</v>
      </c>
    </row>
    <row r="131" spans="2:28" ht="17.45" hidden="1" customHeight="1" outlineLevel="1">
      <c r="B131" s="203">
        <f t="shared" si="28"/>
        <v>49614</v>
      </c>
      <c r="C131" s="354" cm="1">
        <f t="array" ref="C131">IF($J131&lt;=$AD$1,IF(F131="","",-INDEX([6]Delta!$F$1:$JR$1000,$L$13,$I131))*1000*IF(MONTH($B131)=12,IF(MOD($J131,4)=0,31/29,31/30),1),(C119*(1+$AA131)))</f>
        <v>-594778.70622868789</v>
      </c>
      <c r="D131" s="355">
        <f>IF(ISNUMBER($F131),VLOOKUP($J131,'Table 1'!$B$13:$C$37,2,FALSE)/12*1000*Study_MW,"")</f>
        <v>715210.98536361184</v>
      </c>
      <c r="E131" s="355">
        <f t="shared" si="29"/>
        <v>120432.27913492394</v>
      </c>
      <c r="F131" s="354">
        <f>IF($J131&lt;=$AD$1,IF(INDEX([6]Delta!$F$1:$JR$1440,$L$14,$I131)=0,"",INDEX([6]Delta!$F$1:$JR$1440,$L$14,$I131))*IF(MONTH($B131)=12,IF(MOD($J131,4)=0,31/29,31/30),1),F119*IF(MONTH(B131)=2,IF(MOD($J131,4)=0,29/28,IF(MOD($J119,4)=0,28/29,1)),1))*(1+$AB131)</f>
        <v>10339.412692370001</v>
      </c>
      <c r="G131" s="356">
        <f t="shared" si="26"/>
        <v>11.647883948359784</v>
      </c>
      <c r="I131" s="357">
        <f t="shared" si="35"/>
        <v>141</v>
      </c>
      <c r="J131" s="351">
        <f t="shared" si="30"/>
        <v>2035</v>
      </c>
      <c r="K131" s="203">
        <f t="shared" si="33"/>
        <v>49614</v>
      </c>
      <c r="V131" s="332" t="str">
        <f t="shared" si="25"/>
        <v>Winter</v>
      </c>
      <c r="AA131" s="352">
        <f t="shared" si="27"/>
        <v>2.18E-2</v>
      </c>
      <c r="AB131" s="353">
        <f t="shared" si="31"/>
        <v>0</v>
      </c>
    </row>
    <row r="132" spans="2:28" ht="17.45" hidden="1" customHeight="1" outlineLevel="1">
      <c r="B132" s="204">
        <f t="shared" si="28"/>
        <v>49644</v>
      </c>
      <c r="C132" s="361" cm="1">
        <f t="array" ref="C132">IF($J132&lt;=$AD$1,IF(F132="","",-INDEX([6]Delta!$F$1:$JR$1000,$L$13,$I132))*1000*IF(MONTH($B132)=12,IF(MOD($J132,4)=0,31/29,31/30),1),(C120*(1+$AA132)))</f>
        <v>-367090.99500568968</v>
      </c>
      <c r="D132" s="362">
        <f>IF(ISNUMBER($F132),VLOOKUP($J132,'Table 1'!$B$13:$C$37,2,FALSE)/12*1000*Study_MW,"")</f>
        <v>715210.98536361184</v>
      </c>
      <c r="E132" s="362">
        <f t="shared" si="29"/>
        <v>348119.99035792216</v>
      </c>
      <c r="F132" s="361">
        <f>IF($J132&lt;=$AD$1,IF(INDEX([6]Delta!$F$1:$JR$1440,$L$14,$I132)=0,"",INDEX([6]Delta!$F$1:$JR$1440,$L$14,$I132))*IF(MONTH($B132)=12,IF(MOD($J132,4)=0,31/29,31/30),1),F120*IF(MONTH(B132)=2,IF(MOD($J132,4)=0,29/28,IF(MOD($J120,4)=0,28/29,1)),1))*(1+$AB132)</f>
        <v>7175.6733908073347</v>
      </c>
      <c r="G132" s="363">
        <f t="shared" si="26"/>
        <v>48.513912409097983</v>
      </c>
      <c r="I132" s="364">
        <f t="shared" si="35"/>
        <v>142</v>
      </c>
      <c r="J132" s="351">
        <f t="shared" si="30"/>
        <v>2035</v>
      </c>
      <c r="K132" s="204">
        <f t="shared" si="33"/>
        <v>49644</v>
      </c>
      <c r="V132" s="332" t="str">
        <f t="shared" si="25"/>
        <v>Winter</v>
      </c>
      <c r="AA132" s="352">
        <f t="shared" si="27"/>
        <v>2.18E-2</v>
      </c>
      <c r="AB132" s="353">
        <f t="shared" si="31"/>
        <v>0</v>
      </c>
    </row>
    <row r="133" spans="2:28" ht="17.45" hidden="1" customHeight="1" outlineLevel="1">
      <c r="B133" s="202">
        <f t="shared" si="28"/>
        <v>49675</v>
      </c>
      <c r="C133" s="345" cm="1">
        <f t="array" ref="C133">IF($J133&lt;=$AD$1,IF(F133="","",-INDEX([6]Delta!$F$1:$JR$1000,$L$13,$I133))*1000*IF(MONTH($B133)=12,IF(MOD($J133,4)=0,31/29,31/30),1),(C121*(1+$AA133)))</f>
        <v>-442076.85146110452</v>
      </c>
      <c r="D133" s="346">
        <f>IF(ISNUMBER($F133),VLOOKUP($J133,'Table 1'!$B$13:$C$37,2,FALSE)/12*1000*Study_MW,"")</f>
        <v>730802.58484961605</v>
      </c>
      <c r="E133" s="347">
        <f t="shared" si="29"/>
        <v>288725.73338851152</v>
      </c>
      <c r="F133" s="348">
        <f>IF($J133&lt;=$AD$1,IF(INDEX([6]Delta!$F$1:$JR$1440,$L$14,$I133)=0,"",INDEX([6]Delta!$F$1:$JR$1440,$L$14,$I133))*IF(MONTH($B133)=12,IF(MOD($J133,4)=0,31/29,31/30),1),F121*IF(MONTH(B133)=2,IF(MOD($J133,4)=0,29/28,IF(MOD($J121,4)=0,28/29,1)),1))*(1+$AB133)</f>
        <v>7716.3421909200006</v>
      </c>
      <c r="G133" s="349">
        <f t="shared" si="26"/>
        <v>37.417435132446798</v>
      </c>
      <c r="I133" s="365">
        <f t="shared" si="35"/>
        <v>144</v>
      </c>
      <c r="J133" s="351">
        <f t="shared" si="30"/>
        <v>2036</v>
      </c>
      <c r="K133" s="202">
        <f t="shared" si="33"/>
        <v>49675</v>
      </c>
      <c r="V133" s="332" t="str">
        <f t="shared" si="25"/>
        <v>Winter</v>
      </c>
      <c r="AA133" s="352">
        <f t="shared" si="27"/>
        <v>2.18E-2</v>
      </c>
      <c r="AB133" s="353">
        <f t="shared" si="31"/>
        <v>0</v>
      </c>
    </row>
    <row r="134" spans="2:28" ht="17.45" hidden="1" customHeight="1" outlineLevel="1">
      <c r="B134" s="203">
        <f t="shared" si="28"/>
        <v>49706</v>
      </c>
      <c r="C134" s="354" cm="1">
        <f t="array" ref="C134">IF($J134&lt;=$AD$1,IF(F134="","",-INDEX([6]Delta!$F$1:$JR$1000,$L$13,$I134))*1000*IF(MONTH($B134)=12,IF(MOD($J134,4)=0,31/29,31/30),1),(C122*(1+$AA134)))</f>
        <v>-707435.41352051031</v>
      </c>
      <c r="D134" s="355">
        <f>IF(ISNUMBER($F134),VLOOKUP($J134,'Table 1'!$B$13:$C$37,2,FALSE)/12*1000*Study_MW,"")</f>
        <v>730802.58484961605</v>
      </c>
      <c r="E134" s="355">
        <f t="shared" si="29"/>
        <v>23367.171329105739</v>
      </c>
      <c r="F134" s="354">
        <f>IF($J134&lt;=$AD$1,IF(INDEX([6]Delta!$F$1:$JR$1440,$L$14,$I134)=0,"",INDEX([6]Delta!$F$1:$JR$1440,$L$14,$I134))*IF(MONTH($B134)=12,IF(MOD($J134,4)=0,31/29,31/30),1),F122*IF(MONTH(B134)=2,IF(MOD($J134,4)=0,29/28,IF(MOD($J122,4)=0,28/29,1)),1))*(1+$AB134)</f>
        <v>12701.320669059998</v>
      </c>
      <c r="G134" s="356">
        <f t="shared" si="26"/>
        <v>1.8397434359741349</v>
      </c>
      <c r="I134" s="357">
        <f t="shared" si="35"/>
        <v>145</v>
      </c>
      <c r="J134" s="351">
        <f t="shared" si="30"/>
        <v>2036</v>
      </c>
      <c r="K134" s="203">
        <f t="shared" si="33"/>
        <v>49706</v>
      </c>
      <c r="V134" s="332" t="str">
        <f t="shared" si="25"/>
        <v>Winter</v>
      </c>
      <c r="AA134" s="352">
        <f t="shared" si="27"/>
        <v>2.18E-2</v>
      </c>
      <c r="AB134" s="353">
        <f t="shared" si="31"/>
        <v>0</v>
      </c>
    </row>
    <row r="135" spans="2:28" ht="17.45" hidden="1" customHeight="1" outlineLevel="1">
      <c r="B135" s="203">
        <f t="shared" si="28"/>
        <v>49735</v>
      </c>
      <c r="C135" s="354" cm="1">
        <f t="array" ref="C135">IF($J135&lt;=$AD$1,IF(F135="","",-INDEX([6]Delta!$F$1:$JR$1000,$L$13,$I135))*1000*IF(MONTH($B135)=12,IF(MOD($J135,4)=0,31/29,31/30),1),(C123*(1+$AA135)))</f>
        <v>-932487.09733962454</v>
      </c>
      <c r="D135" s="355">
        <f>IF(ISNUMBER($F135),VLOOKUP($J135,'Table 1'!$B$13:$C$37,2,FALSE)/12*1000*Study_MW,"")</f>
        <v>730802.58484961605</v>
      </c>
      <c r="E135" s="355">
        <f t="shared" si="29"/>
        <v>-201684.51249000849</v>
      </c>
      <c r="F135" s="354">
        <f>IF($J135&lt;=$AD$1,IF(INDEX([6]Delta!$F$1:$JR$1440,$L$14,$I135)=0,"",INDEX([6]Delta!$F$1:$JR$1440,$L$14,$I135))*IF(MONTH($B135)=12,IF(MOD($J135,4)=0,31/29,31/30),1),F123*IF(MONTH(B135)=2,IF(MOD($J135,4)=0,29/28,IF(MOD($J123,4)=0,28/29,1)),1))*(1+$AB135)</f>
        <v>16355.297889749998</v>
      </c>
      <c r="G135" s="356">
        <f t="shared" si="26"/>
        <v>-12.331448430322132</v>
      </c>
      <c r="I135" s="357">
        <f t="shared" si="35"/>
        <v>146</v>
      </c>
      <c r="J135" s="351">
        <f t="shared" si="30"/>
        <v>2036</v>
      </c>
      <c r="K135" s="203">
        <f t="shared" si="33"/>
        <v>49735</v>
      </c>
      <c r="V135" s="332" t="str">
        <f t="shared" si="25"/>
        <v>Winter</v>
      </c>
      <c r="AA135" s="352">
        <f t="shared" si="27"/>
        <v>2.18E-2</v>
      </c>
      <c r="AB135" s="353">
        <f t="shared" si="31"/>
        <v>0</v>
      </c>
    </row>
    <row r="136" spans="2:28" ht="17.45" hidden="1" customHeight="1" outlineLevel="1">
      <c r="B136" s="203">
        <f t="shared" si="28"/>
        <v>49766</v>
      </c>
      <c r="C136" s="354" cm="1">
        <f t="array" ref="C136">IF($J136&lt;=$AD$1,IF(F136="","",-INDEX([6]Delta!$F$1:$JR$1000,$L$13,$I136))*1000*IF(MONTH($B136)=12,IF(MOD($J136,4)=0,31/29,31/30),1),(C124*(1+$AA136)))</f>
        <v>-1072849.7389294645</v>
      </c>
      <c r="D136" s="355">
        <f>IF(ISNUMBER($F136),VLOOKUP($J136,'Table 1'!$B$13:$C$37,2,FALSE)/12*1000*Study_MW,"")</f>
        <v>730802.58484961605</v>
      </c>
      <c r="E136" s="355">
        <f t="shared" si="29"/>
        <v>-342047.15407984843</v>
      </c>
      <c r="F136" s="354">
        <f>IF($J136&lt;=$AD$1,IF(INDEX([6]Delta!$F$1:$JR$1440,$L$14,$I136)=0,"",INDEX([6]Delta!$F$1:$JR$1440,$L$14,$I136))*IF(MONTH($B136)=12,IF(MOD($J136,4)=0,31/29,31/30),1),F124*IF(MONTH(B136)=2,IF(MOD($J136,4)=0,29/28,IF(MOD($J124,4)=0,28/29,1)),1))*(1+$AB136)</f>
        <v>18844.34932514</v>
      </c>
      <c r="G136" s="356">
        <f t="shared" si="26"/>
        <v>-18.151178805814631</v>
      </c>
      <c r="I136" s="357">
        <f t="shared" si="35"/>
        <v>147</v>
      </c>
      <c r="J136" s="351">
        <f t="shared" si="30"/>
        <v>2036</v>
      </c>
      <c r="K136" s="203">
        <f t="shared" si="33"/>
        <v>49766</v>
      </c>
      <c r="V136" s="332" t="str">
        <f t="shared" si="25"/>
        <v>Winter</v>
      </c>
      <c r="AA136" s="352">
        <f t="shared" si="27"/>
        <v>2.18E-2</v>
      </c>
      <c r="AB136" s="353">
        <f t="shared" si="31"/>
        <v>0</v>
      </c>
    </row>
    <row r="137" spans="2:28" ht="17.45" hidden="1" customHeight="1" outlineLevel="1">
      <c r="B137" s="203">
        <f t="shared" si="28"/>
        <v>49796</v>
      </c>
      <c r="C137" s="354" cm="1">
        <f t="array" ref="C137">IF($J137&lt;=$AD$1,IF(F137="","",-INDEX([6]Delta!$F$1:$JR$1000,$L$13,$I137))*1000*IF(MONTH($B137)=12,IF(MOD($J137,4)=0,31/29,31/30),1),(C125*(1+$AA137)))</f>
        <v>-1352302.4224930704</v>
      </c>
      <c r="D137" s="355">
        <f>IF(ISNUMBER($F137),VLOOKUP($J137,'Table 1'!$B$13:$C$37,2,FALSE)/12*1000*Study_MW,"")</f>
        <v>730802.58484961605</v>
      </c>
      <c r="E137" s="355">
        <f t="shared" si="29"/>
        <v>-621499.83764345432</v>
      </c>
      <c r="F137" s="354">
        <f>IF($J137&lt;=$AD$1,IF(INDEX([6]Delta!$F$1:$JR$1440,$L$14,$I137)=0,"",INDEX([6]Delta!$F$1:$JR$1440,$L$14,$I137))*IF(MONTH($B137)=12,IF(MOD($J137,4)=0,31/29,31/30),1),F125*IF(MONTH(B137)=2,IF(MOD($J137,4)=0,29/28,IF(MOD($J125,4)=0,28/29,1)),1))*(1+$AB137)</f>
        <v>23559.963965020008</v>
      </c>
      <c r="G137" s="356">
        <f t="shared" si="26"/>
        <v>-26.379490162472603</v>
      </c>
      <c r="I137" s="357">
        <f t="shared" si="35"/>
        <v>148</v>
      </c>
      <c r="J137" s="351">
        <f t="shared" si="30"/>
        <v>2036</v>
      </c>
      <c r="K137" s="203">
        <f t="shared" si="33"/>
        <v>49796</v>
      </c>
      <c r="V137" s="332" t="str">
        <f t="shared" si="25"/>
        <v>Summer</v>
      </c>
      <c r="AA137" s="352">
        <f t="shared" si="27"/>
        <v>2.18E-2</v>
      </c>
      <c r="AB137" s="353">
        <f t="shared" si="31"/>
        <v>0</v>
      </c>
    </row>
    <row r="138" spans="2:28" ht="17.45" hidden="1" customHeight="1" outlineLevel="1">
      <c r="B138" s="203">
        <f t="shared" si="28"/>
        <v>49827</v>
      </c>
      <c r="C138" s="354" cm="1">
        <f t="array" ref="C138">IF($J138&lt;=$AD$1,IF(F138="","",-INDEX([6]Delta!$F$1:$JR$1000,$L$13,$I138))*1000*IF(MONTH($B138)=12,IF(MOD($J138,4)=0,31/29,31/30),1),(C126*(1+$AA138)))</f>
        <v>-1489589.0768701502</v>
      </c>
      <c r="D138" s="355">
        <f>IF(ISNUMBER($F138),VLOOKUP($J138,'Table 1'!$B$13:$C$37,2,FALSE)/12*1000*Study_MW,"")</f>
        <v>730802.58484961605</v>
      </c>
      <c r="E138" s="355">
        <f t="shared" si="29"/>
        <v>-758786.49202053412</v>
      </c>
      <c r="F138" s="354">
        <f>IF($J138&lt;=$AD$1,IF(INDEX([6]Delta!$F$1:$JR$1440,$L$14,$I138)=0,"",INDEX([6]Delta!$F$1:$JR$1440,$L$14,$I138))*IF(MONTH($B138)=12,IF(MOD($J138,4)=0,31/29,31/30),1),F126*IF(MONTH(B138)=2,IF(MOD($J138,4)=0,29/28,IF(MOD($J126,4)=0,28/29,1)),1))*(1+$AB138)</f>
        <v>26102.379508470007</v>
      </c>
      <c r="G138" s="356">
        <f t="shared" si="26"/>
        <v>-29.069629141447205</v>
      </c>
      <c r="I138" s="357">
        <f t="shared" si="35"/>
        <v>149</v>
      </c>
      <c r="J138" s="351">
        <f t="shared" si="30"/>
        <v>2036</v>
      </c>
      <c r="K138" s="203">
        <f t="shared" si="33"/>
        <v>49827</v>
      </c>
      <c r="V138" s="332" t="str">
        <f t="shared" si="25"/>
        <v>Summer</v>
      </c>
      <c r="AA138" s="352">
        <f t="shared" si="27"/>
        <v>2.18E-2</v>
      </c>
      <c r="AB138" s="353">
        <f t="shared" si="31"/>
        <v>0</v>
      </c>
    </row>
    <row r="139" spans="2:28" ht="17.45" hidden="1" customHeight="1" outlineLevel="1">
      <c r="B139" s="203">
        <f t="shared" si="28"/>
        <v>49857</v>
      </c>
      <c r="C139" s="354" cm="1">
        <f t="array" ref="C139">IF($J139&lt;=$AD$1,IF(F139="","",-INDEX([6]Delta!$F$1:$JR$1000,$L$13,$I139))*1000*IF(MONTH($B139)=12,IF(MOD($J139,4)=0,31/29,31/30),1),(C127*(1+$AA139)))</f>
        <v>-1390452.7713470233</v>
      </c>
      <c r="D139" s="355">
        <f>IF(ISNUMBER($F139),VLOOKUP($J139,'Table 1'!$B$13:$C$37,2,FALSE)/12*1000*Study_MW,"")</f>
        <v>730802.58484961605</v>
      </c>
      <c r="E139" s="355">
        <f t="shared" si="29"/>
        <v>-659650.18649740727</v>
      </c>
      <c r="F139" s="354">
        <f>IF($J139&lt;=$AD$1,IF(INDEX([6]Delta!$F$1:$JR$1440,$L$14,$I139)=0,"",INDEX([6]Delta!$F$1:$JR$1440,$L$14,$I139))*IF(MONTH($B139)=12,IF(MOD($J139,4)=0,31/29,31/30),1),F127*IF(MONTH(B139)=2,IF(MOD($J139,4)=0,29/28,IF(MOD($J127,4)=0,28/29,1)),1))*(1+$AB139)</f>
        <v>24891.637666679999</v>
      </c>
      <c r="G139" s="356">
        <f t="shared" si="26"/>
        <v>-26.500875327315907</v>
      </c>
      <c r="I139" s="357">
        <f t="shared" si="35"/>
        <v>150</v>
      </c>
      <c r="J139" s="351">
        <f t="shared" si="30"/>
        <v>2036</v>
      </c>
      <c r="K139" s="203">
        <f t="shared" si="33"/>
        <v>49857</v>
      </c>
      <c r="V139" s="332" t="str">
        <f t="shared" si="25"/>
        <v>Summer</v>
      </c>
      <c r="AA139" s="352">
        <f t="shared" si="27"/>
        <v>2.18E-2</v>
      </c>
      <c r="AB139" s="353">
        <f t="shared" si="31"/>
        <v>0</v>
      </c>
    </row>
    <row r="140" spans="2:28" ht="17.45" hidden="1" customHeight="1" outlineLevel="1">
      <c r="B140" s="203">
        <f t="shared" si="28"/>
        <v>49888</v>
      </c>
      <c r="C140" s="354" cm="1">
        <f t="array" ref="C140">IF($J140&lt;=$AD$1,IF(F140="","",-INDEX([6]Delta!$F$1:$JR$1000,$L$13,$I140))*1000*IF(MONTH($B140)=12,IF(MOD($J140,4)=0,31/29,31/30),1),(C128*(1+$AA140)))</f>
        <v>-1183482.4279222521</v>
      </c>
      <c r="D140" s="355">
        <f>IF(ISNUMBER($F140),VLOOKUP($J140,'Table 1'!$B$13:$C$37,2,FALSE)/12*1000*Study_MW,"")</f>
        <v>730802.58484961605</v>
      </c>
      <c r="E140" s="355">
        <f t="shared" si="29"/>
        <v>-452679.84307263605</v>
      </c>
      <c r="F140" s="354">
        <f>IF($J140&lt;=$AD$1,IF(INDEX([6]Delta!$F$1:$JR$1440,$L$14,$I140)=0,"",INDEX([6]Delta!$F$1:$JR$1440,$L$14,$I140))*IF(MONTH($B140)=12,IF(MOD($J140,4)=0,31/29,31/30),1),F128*IF(MONTH(B140)=2,IF(MOD($J140,4)=0,29/28,IF(MOD($J128,4)=0,28/29,1)),1))*(1+$AB140)</f>
        <v>22536.343237880003</v>
      </c>
      <c r="G140" s="356">
        <f t="shared" si="26"/>
        <v>-20.086659059742814</v>
      </c>
      <c r="I140" s="357">
        <f t="shared" si="35"/>
        <v>151</v>
      </c>
      <c r="J140" s="351">
        <f t="shared" si="30"/>
        <v>2036</v>
      </c>
      <c r="K140" s="203">
        <f t="shared" si="33"/>
        <v>49888</v>
      </c>
      <c r="V140" s="332" t="str">
        <f t="shared" ref="V140:V203" si="36">IFERROR(IF(AND(MONTH(K141)&gt;=6,MONTH(K141)&lt;=9),"Summer","Winter"),"-")</f>
        <v>Summer</v>
      </c>
      <c r="AA140" s="352">
        <f t="shared" si="27"/>
        <v>2.18E-2</v>
      </c>
      <c r="AB140" s="353">
        <f t="shared" si="31"/>
        <v>0</v>
      </c>
    </row>
    <row r="141" spans="2:28" ht="17.45" hidden="1" customHeight="1" outlineLevel="1">
      <c r="B141" s="203">
        <f t="shared" si="28"/>
        <v>49919</v>
      </c>
      <c r="C141" s="354" cm="1">
        <f t="array" ref="C141">IF($J141&lt;=$AD$1,IF(F141="","",-INDEX([6]Delta!$F$1:$JR$1000,$L$13,$I141))*1000*IF(MONTH($B141)=12,IF(MOD($J141,4)=0,31/29,31/30),1),(C129*(1+$AA141)))</f>
        <v>-1006655.193006627</v>
      </c>
      <c r="D141" s="355">
        <f>IF(ISNUMBER($F141),VLOOKUP($J141,'Table 1'!$B$13:$C$37,2,FALSE)/12*1000*Study_MW,"")</f>
        <v>730802.58484961605</v>
      </c>
      <c r="E141" s="355">
        <f t="shared" si="29"/>
        <v>-275852.60815701098</v>
      </c>
      <c r="F141" s="354">
        <f>IF($J141&lt;=$AD$1,IF(INDEX([6]Delta!$F$1:$JR$1440,$L$14,$I141)=0,"",INDEX([6]Delta!$F$1:$JR$1440,$L$14,$I141))*IF(MONTH($B141)=12,IF(MOD($J141,4)=0,31/29,31/30),1),F129*IF(MONTH(B141)=2,IF(MOD($J141,4)=0,29/28,IF(MOD($J129,4)=0,28/29,1)),1))*(1+$AB141)</f>
        <v>17886.132610019999</v>
      </c>
      <c r="G141" s="356">
        <f t="shared" ref="G141:G204" si="37">IF(ISNUMBER($F141),E141/$F141,"")</f>
        <v>-15.422708428454538</v>
      </c>
      <c r="I141" s="357">
        <f t="shared" si="35"/>
        <v>152</v>
      </c>
      <c r="J141" s="351">
        <f t="shared" si="30"/>
        <v>2036</v>
      </c>
      <c r="K141" s="203">
        <f t="shared" si="33"/>
        <v>49919</v>
      </c>
      <c r="V141" s="332" t="str">
        <f t="shared" si="36"/>
        <v>Winter</v>
      </c>
      <c r="AA141" s="352">
        <f t="shared" ref="AA141:AA204" si="38">Inflation</f>
        <v>2.18E-2</v>
      </c>
      <c r="AB141" s="353">
        <f t="shared" si="31"/>
        <v>0</v>
      </c>
    </row>
    <row r="142" spans="2:28" ht="17.45" hidden="1" customHeight="1" outlineLevel="1">
      <c r="B142" s="203">
        <f t="shared" ref="B142:B205" si="39">EDATE(B141,1)</f>
        <v>49949</v>
      </c>
      <c r="C142" s="354" cm="1">
        <f t="array" ref="C142">IF($J142&lt;=$AD$1,IF(F142="","",-INDEX([6]Delta!$F$1:$JR$1000,$L$13,$I142))*1000*IF(MONTH($B142)=12,IF(MOD($J142,4)=0,31/29,31/30),1),(C130*(1+$AA142)))</f>
        <v>-780000.89655253396</v>
      </c>
      <c r="D142" s="355">
        <f>IF(ISNUMBER($F142),VLOOKUP($J142,'Table 1'!$B$13:$C$37,2,FALSE)/12*1000*Study_MW,"")</f>
        <v>730802.58484961605</v>
      </c>
      <c r="E142" s="355">
        <f t="shared" ref="E142:E205" si="40">IF(ISNUMBER(C142+D142),C142+D142,"")</f>
        <v>-49198.311702917912</v>
      </c>
      <c r="F142" s="354">
        <f>IF($J142&lt;=$AD$1,IF(INDEX([6]Delta!$F$1:$JR$1440,$L$14,$I142)=0,"",INDEX([6]Delta!$F$1:$JR$1440,$L$14,$I142))*IF(MONTH($B142)=12,IF(MOD($J142,4)=0,31/29,31/30),1),F130*IF(MONTH(B142)=2,IF(MOD($J142,4)=0,29/28,IF(MOD($J130,4)=0,28/29,1)),1))*(1+$AB142)</f>
        <v>13877.004678060004</v>
      </c>
      <c r="G142" s="356">
        <f t="shared" si="37"/>
        <v>-3.5453120355794101</v>
      </c>
      <c r="I142" s="357">
        <f t="shared" si="35"/>
        <v>153</v>
      </c>
      <c r="J142" s="351">
        <f t="shared" ref="J142:J192" si="41">YEAR(B142)</f>
        <v>2036</v>
      </c>
      <c r="K142" s="203">
        <f t="shared" si="33"/>
        <v>49949</v>
      </c>
      <c r="V142" s="332" t="str">
        <f t="shared" si="36"/>
        <v>Winter</v>
      </c>
      <c r="AA142" s="352">
        <f t="shared" si="38"/>
        <v>2.18E-2</v>
      </c>
      <c r="AB142" s="353">
        <f t="shared" ref="AB142:AB205" si="42">IF($AB$8="Solar",IFERROR(IF(J142&gt;$AD$1,-0.005,0),AB130),0)</f>
        <v>0</v>
      </c>
    </row>
    <row r="143" spans="2:28" ht="17.45" hidden="1" customHeight="1" outlineLevel="1">
      <c r="B143" s="203">
        <f t="shared" si="39"/>
        <v>49980</v>
      </c>
      <c r="C143" s="354" cm="1">
        <f t="array" ref="C143">IF($J143&lt;=$AD$1,IF(F143="","",-INDEX([6]Delta!$F$1:$JR$1000,$L$13,$I143))*1000*IF(MONTH($B143)=12,IF(MOD($J143,4)=0,31/29,31/30),1),(C131*(1+$AA143)))</f>
        <v>-544660.56462570489</v>
      </c>
      <c r="D143" s="355">
        <f>IF(ISNUMBER($F143),VLOOKUP($J143,'Table 1'!$B$13:$C$37,2,FALSE)/12*1000*Study_MW,"")</f>
        <v>730802.58484961605</v>
      </c>
      <c r="E143" s="355">
        <f t="shared" si="40"/>
        <v>186142.02022391115</v>
      </c>
      <c r="F143" s="354">
        <f>IF($J143&lt;=$AD$1,IF(INDEX([6]Delta!$F$1:$JR$1440,$L$14,$I143)=0,"",INDEX([6]Delta!$F$1:$JR$1440,$L$14,$I143))*IF(MONTH($B143)=12,IF(MOD($J143,4)=0,31/29,31/30),1),F131*IF(MONTH(B143)=2,IF(MOD($J143,4)=0,29/28,IF(MOD($J131,4)=0,28/29,1)),1))*(1+$AB143)</f>
        <v>9684.1820242100002</v>
      </c>
      <c r="G143" s="356">
        <f t="shared" si="37"/>
        <v>19.221243441992812</v>
      </c>
      <c r="I143" s="357">
        <f t="shared" si="35"/>
        <v>154</v>
      </c>
      <c r="J143" s="351">
        <f t="shared" si="41"/>
        <v>2036</v>
      </c>
      <c r="K143" s="203">
        <f t="shared" si="33"/>
        <v>49980</v>
      </c>
      <c r="V143" s="332" t="str">
        <f t="shared" si="36"/>
        <v>Winter</v>
      </c>
      <c r="AA143" s="352">
        <f t="shared" si="38"/>
        <v>2.18E-2</v>
      </c>
      <c r="AB143" s="353">
        <f t="shared" si="42"/>
        <v>0</v>
      </c>
    </row>
    <row r="144" spans="2:28" ht="17.45" hidden="1" customHeight="1" outlineLevel="1">
      <c r="B144" s="204">
        <f t="shared" si="39"/>
        <v>50010</v>
      </c>
      <c r="C144" s="361" cm="1">
        <f t="array" ref="C144">IF($J144&lt;=$AD$1,IF(F144="","",-INDEX([6]Delta!$F$1:$JR$1000,$L$13,$I144))*1000*IF(MONTH($B144)=12,IF(MOD($J144,4)=0,31/29,31/30),1),(C132*(1+$AA144)))</f>
        <v>-407059.91816140281</v>
      </c>
      <c r="D144" s="362">
        <f>IF(ISNUMBER($F144),VLOOKUP($J144,'Table 1'!$B$13:$C$37,2,FALSE)/12*1000*Study_MW,"")</f>
        <v>730802.58484961605</v>
      </c>
      <c r="E144" s="362">
        <f t="shared" si="40"/>
        <v>323742.66668821324</v>
      </c>
      <c r="F144" s="361">
        <f>IF($J144&lt;=$AD$1,IF(INDEX([6]Delta!$F$1:$JR$1440,$L$14,$I144)=0,"",INDEX([6]Delta!$F$1:$JR$1440,$L$14,$I144))*IF(MONTH($B144)=12,IF(MOD($J144,4)=0,31/29,31/30),1),F132*IF(MONTH(B144)=2,IF(MOD($J144,4)=0,29/28,IF(MOD($J132,4)=0,28/29,1)),1))*(1+$AB144)</f>
        <v>7223.6981485413799</v>
      </c>
      <c r="G144" s="363">
        <f t="shared" si="37"/>
        <v>44.816748987993613</v>
      </c>
      <c r="I144" s="364">
        <f t="shared" si="35"/>
        <v>155</v>
      </c>
      <c r="J144" s="351">
        <f t="shared" si="41"/>
        <v>2036</v>
      </c>
      <c r="K144" s="204">
        <f t="shared" si="33"/>
        <v>50010</v>
      </c>
      <c r="V144" s="332" t="str">
        <f t="shared" si="36"/>
        <v>Winter</v>
      </c>
      <c r="AA144" s="352">
        <f t="shared" si="38"/>
        <v>2.18E-2</v>
      </c>
      <c r="AB144" s="353">
        <f t="shared" si="42"/>
        <v>0</v>
      </c>
    </row>
    <row r="145" spans="2:28" ht="17.45" hidden="1" customHeight="1" outlineLevel="1">
      <c r="B145" s="202">
        <f t="shared" si="39"/>
        <v>50041</v>
      </c>
      <c r="C145" s="345" cm="1">
        <f t="array" ref="C145">IF($J145&lt;=$AD$1,IF(F145="","",-INDEX([6]Delta!$F$1:$JR$1000,$L$13,$I145))*1000*IF(MONTH($B145)=12,IF(MOD($J145,4)=0,31/29,31/30),1),(C133*(1+$AA145)))</f>
        <v>-431807.63363132975</v>
      </c>
      <c r="D145" s="346">
        <f>IF(ISNUMBER($F145),VLOOKUP($J145,'Table 1'!$B$13:$C$37,2,FALSE)/12*1000*Study_MW,"")</f>
        <v>746734.08098484052</v>
      </c>
      <c r="E145" s="347">
        <f t="shared" si="40"/>
        <v>314926.44735351077</v>
      </c>
      <c r="F145" s="348">
        <f>IF($J145&lt;=$AD$1,IF(INDEX([6]Delta!$F$1:$JR$1440,$L$14,$I145)=0,"",INDEX([6]Delta!$F$1:$JR$1440,$L$14,$I145))*IF(MONTH($B145)=12,IF(MOD($J145,4)=0,31/29,31/30),1),F133*IF(MONTH(B145)=2,IF(MOD($J145,4)=0,29/28,IF(MOD($J133,4)=0,28/29,1)),1))*(1+$AB145)</f>
        <v>7540.3627766799991</v>
      </c>
      <c r="G145" s="349">
        <f t="shared" si="37"/>
        <v>41.765423850359099</v>
      </c>
      <c r="I145" s="365">
        <f t="shared" si="35"/>
        <v>157</v>
      </c>
      <c r="J145" s="351">
        <f t="shared" si="41"/>
        <v>2037</v>
      </c>
      <c r="K145" s="202">
        <f t="shared" si="33"/>
        <v>50041</v>
      </c>
      <c r="V145" s="332" t="str">
        <f t="shared" si="36"/>
        <v>Winter</v>
      </c>
      <c r="AA145" s="352">
        <f t="shared" si="38"/>
        <v>2.18E-2</v>
      </c>
      <c r="AB145" s="353">
        <f t="shared" si="42"/>
        <v>0</v>
      </c>
    </row>
    <row r="146" spans="2:28" ht="17.45" hidden="1" customHeight="1" outlineLevel="1">
      <c r="B146" s="203">
        <f t="shared" si="39"/>
        <v>50072</v>
      </c>
      <c r="C146" s="354" cm="1">
        <f t="array" ref="C146">IF($J146&lt;=$AD$1,IF(F146="","",-INDEX([6]Delta!$F$1:$JR$1000,$L$13,$I146))*1000*IF(MONTH($B146)=12,IF(MOD($J146,4)=0,31/29,31/30),1),(C134*(1+$AA146)))</f>
        <v>-687854.63843700197</v>
      </c>
      <c r="D146" s="355">
        <f>IF(ISNUMBER($F146),VLOOKUP($J146,'Table 1'!$B$13:$C$37,2,FALSE)/12*1000*Study_MW,"")</f>
        <v>746734.08098484052</v>
      </c>
      <c r="E146" s="355">
        <f t="shared" si="40"/>
        <v>58879.442547838553</v>
      </c>
      <c r="F146" s="354">
        <f>IF($J146&lt;=$AD$1,IF(INDEX([6]Delta!$F$1:$JR$1440,$L$14,$I146)=0,"",INDEX([6]Delta!$F$1:$JR$1440,$L$14,$I146))*IF(MONTH($B146)=12,IF(MOD($J146,4)=0,31/29,31/30),1),F134*IF(MONTH(B146)=2,IF(MOD($J146,4)=0,29/28,IF(MOD($J134,4)=0,28/29,1)),1))*(1+$AB146)</f>
        <v>12267.862997509999</v>
      </c>
      <c r="G146" s="356">
        <f t="shared" si="37"/>
        <v>4.7994864761523077</v>
      </c>
      <c r="I146" s="357">
        <f t="shared" si="35"/>
        <v>158</v>
      </c>
      <c r="J146" s="351">
        <f t="shared" si="41"/>
        <v>2037</v>
      </c>
      <c r="K146" s="203">
        <f t="shared" si="33"/>
        <v>50072</v>
      </c>
      <c r="V146" s="332" t="str">
        <f t="shared" si="36"/>
        <v>Winter</v>
      </c>
      <c r="AA146" s="352">
        <f t="shared" si="38"/>
        <v>2.18E-2</v>
      </c>
      <c r="AB146" s="353">
        <f t="shared" si="42"/>
        <v>0</v>
      </c>
    </row>
    <row r="147" spans="2:28" ht="17.45" hidden="1" customHeight="1" outlineLevel="1">
      <c r="B147" s="203">
        <f t="shared" si="39"/>
        <v>50100</v>
      </c>
      <c r="C147" s="354" cm="1">
        <f t="array" ref="C147">IF($J147&lt;=$AD$1,IF(F147="","",-INDEX([6]Delta!$F$1:$JR$1000,$L$13,$I147))*1000*IF(MONTH($B147)=12,IF(MOD($J147,4)=0,31/29,31/30),1),(C135*(1+$AA147)))</f>
        <v>-817563.87023985735</v>
      </c>
      <c r="D147" s="355">
        <f>IF(ISNUMBER($F147),VLOOKUP($J147,'Table 1'!$B$13:$C$37,2,FALSE)/12*1000*Study_MW,"")</f>
        <v>746734.08098484052</v>
      </c>
      <c r="E147" s="355">
        <f t="shared" si="40"/>
        <v>-70829.789255016833</v>
      </c>
      <c r="F147" s="354">
        <f>IF($J147&lt;=$AD$1,IF(INDEX([6]Delta!$F$1:$JR$1440,$L$14,$I147)=0,"",INDEX([6]Delta!$F$1:$JR$1440,$L$14,$I147))*IF(MONTH($B147)=12,IF(MOD($J147,4)=0,31/29,31/30),1),F135*IF(MONTH(B147)=2,IF(MOD($J147,4)=0,29/28,IF(MOD($J135,4)=0,28/29,1)),1))*(1+$AB147)</f>
        <v>14269.26586021</v>
      </c>
      <c r="G147" s="356">
        <f t="shared" si="37"/>
        <v>-4.9638005170627908</v>
      </c>
      <c r="I147" s="357">
        <f t="shared" si="35"/>
        <v>159</v>
      </c>
      <c r="J147" s="351">
        <f t="shared" si="41"/>
        <v>2037</v>
      </c>
      <c r="K147" s="203">
        <f t="shared" si="33"/>
        <v>50100</v>
      </c>
      <c r="V147" s="332" t="str">
        <f t="shared" si="36"/>
        <v>Winter</v>
      </c>
      <c r="AA147" s="352">
        <f t="shared" si="38"/>
        <v>2.18E-2</v>
      </c>
      <c r="AB147" s="353">
        <f t="shared" si="42"/>
        <v>0</v>
      </c>
    </row>
    <row r="148" spans="2:28" ht="17.45" hidden="1" customHeight="1" outlineLevel="1">
      <c r="B148" s="203">
        <f t="shared" si="39"/>
        <v>50131</v>
      </c>
      <c r="C148" s="354" cm="1">
        <f t="array" ref="C148">IF($J148&lt;=$AD$1,IF(F148="","",-INDEX([6]Delta!$F$1:$JR$1000,$L$13,$I148))*1000*IF(MONTH($B148)=12,IF(MOD($J148,4)=0,31/29,31/30),1),(C136*(1+$AA148)))</f>
        <v>-1126318.0711712849</v>
      </c>
      <c r="D148" s="355">
        <f>IF(ISNUMBER($F148),VLOOKUP($J148,'Table 1'!$B$13:$C$37,2,FALSE)/12*1000*Study_MW,"")</f>
        <v>746734.08098484052</v>
      </c>
      <c r="E148" s="355">
        <f t="shared" si="40"/>
        <v>-379583.99018644437</v>
      </c>
      <c r="F148" s="354">
        <f>IF($J148&lt;=$AD$1,IF(INDEX([6]Delta!$F$1:$JR$1440,$L$14,$I148)=0,"",INDEX([6]Delta!$F$1:$JR$1440,$L$14,$I148))*IF(MONTH($B148)=12,IF(MOD($J148,4)=0,31/29,31/30),1),F136*IF(MONTH(B148)=2,IF(MOD($J148,4)=0,29/28,IF(MOD($J136,4)=0,28/29,1)),1))*(1+$AB148)</f>
        <v>18610.958954419995</v>
      </c>
      <c r="G148" s="356">
        <f t="shared" si="37"/>
        <v>-20.395724428605831</v>
      </c>
      <c r="I148" s="357">
        <f t="shared" si="35"/>
        <v>160</v>
      </c>
      <c r="J148" s="351">
        <f t="shared" si="41"/>
        <v>2037</v>
      </c>
      <c r="K148" s="203">
        <f t="shared" si="33"/>
        <v>50131</v>
      </c>
      <c r="V148" s="332" t="str">
        <f t="shared" si="36"/>
        <v>Winter</v>
      </c>
      <c r="AA148" s="352">
        <f t="shared" si="38"/>
        <v>2.18E-2</v>
      </c>
      <c r="AB148" s="353">
        <f t="shared" si="42"/>
        <v>0</v>
      </c>
    </row>
    <row r="149" spans="2:28" ht="17.45" hidden="1" customHeight="1" outlineLevel="1">
      <c r="B149" s="203">
        <f t="shared" si="39"/>
        <v>50161</v>
      </c>
      <c r="C149" s="354" cm="1">
        <f t="array" ref="C149">IF($J149&lt;=$AD$1,IF(F149="","",-INDEX([6]Delta!$F$1:$JR$1000,$L$13,$I149))*1000*IF(MONTH($B149)=12,IF(MOD($J149,4)=0,31/29,31/30),1),(C137*(1+$AA149)))</f>
        <v>-1307932.940350336</v>
      </c>
      <c r="D149" s="355">
        <f>IF(ISNUMBER($F149),VLOOKUP($J149,'Table 1'!$B$13:$C$37,2,FALSE)/12*1000*Study_MW,"")</f>
        <v>746734.08098484052</v>
      </c>
      <c r="E149" s="355">
        <f t="shared" si="40"/>
        <v>-561198.8593654955</v>
      </c>
      <c r="F149" s="354">
        <f>IF($J149&lt;=$AD$1,IF(INDEX([6]Delta!$F$1:$JR$1440,$L$14,$I149)=0,"",INDEX([6]Delta!$F$1:$JR$1440,$L$14,$I149))*IF(MONTH($B149)=12,IF(MOD($J149,4)=0,31/29,31/30),1),F137*IF(MONTH(B149)=2,IF(MOD($J149,4)=0,29/28,IF(MOD($J137,4)=0,28/29,1)),1))*(1+$AB149)</f>
        <v>22116.409408580006</v>
      </c>
      <c r="G149" s="356">
        <f t="shared" si="37"/>
        <v>-25.374772595219721</v>
      </c>
      <c r="I149" s="357">
        <f t="shared" si="35"/>
        <v>161</v>
      </c>
      <c r="J149" s="351">
        <f t="shared" si="41"/>
        <v>2037</v>
      </c>
      <c r="K149" s="203">
        <f t="shared" si="33"/>
        <v>50161</v>
      </c>
      <c r="V149" s="332" t="str">
        <f t="shared" si="36"/>
        <v>Summer</v>
      </c>
      <c r="AA149" s="352">
        <f t="shared" si="38"/>
        <v>2.18E-2</v>
      </c>
      <c r="AB149" s="353">
        <f t="shared" si="42"/>
        <v>0</v>
      </c>
    </row>
    <row r="150" spans="2:28" ht="17.45" hidden="1" customHeight="1" outlineLevel="1">
      <c r="B150" s="203">
        <f t="shared" si="39"/>
        <v>50192</v>
      </c>
      <c r="C150" s="354" cm="1">
        <f t="array" ref="C150">IF($J150&lt;=$AD$1,IF(F150="","",-INDEX([6]Delta!$F$1:$JR$1000,$L$13,$I150))*1000*IF(MONTH($B150)=12,IF(MOD($J150,4)=0,31/29,31/30),1),(C138*(1+$AA150)))</f>
        <v>-1519040.3087496669</v>
      </c>
      <c r="D150" s="355">
        <f>IF(ISNUMBER($F150),VLOOKUP($J150,'Table 1'!$B$13:$C$37,2,FALSE)/12*1000*Study_MW,"")</f>
        <v>746734.08098484052</v>
      </c>
      <c r="E150" s="355">
        <f t="shared" si="40"/>
        <v>-772306.22776482638</v>
      </c>
      <c r="F150" s="354">
        <f>IF($J150&lt;=$AD$1,IF(INDEX([6]Delta!$F$1:$JR$1440,$L$14,$I150)=0,"",INDEX([6]Delta!$F$1:$JR$1440,$L$14,$I150))*IF(MONTH($B150)=12,IF(MOD($J150,4)=0,31/29,31/30),1),F138*IF(MONTH(B150)=2,IF(MOD($J150,4)=0,29/28,IF(MOD($J138,4)=0,28/29,1)),1))*(1+$AB150)</f>
        <v>26345.886287470006</v>
      </c>
      <c r="G150" s="356">
        <f t="shared" si="37"/>
        <v>-29.314110724456135</v>
      </c>
      <c r="I150" s="357">
        <f t="shared" si="35"/>
        <v>162</v>
      </c>
      <c r="J150" s="351">
        <f t="shared" si="41"/>
        <v>2037</v>
      </c>
      <c r="K150" s="203">
        <f t="shared" si="33"/>
        <v>50192</v>
      </c>
      <c r="V150" s="332" t="str">
        <f t="shared" si="36"/>
        <v>Summer</v>
      </c>
      <c r="AA150" s="352">
        <f t="shared" si="38"/>
        <v>2.18E-2</v>
      </c>
      <c r="AB150" s="353">
        <f t="shared" si="42"/>
        <v>0</v>
      </c>
    </row>
    <row r="151" spans="2:28" ht="17.45" hidden="1" customHeight="1" outlineLevel="1">
      <c r="B151" s="203">
        <f t="shared" si="39"/>
        <v>50222</v>
      </c>
      <c r="C151" s="354" cm="1">
        <f t="array" ref="C151">IF($J151&lt;=$AD$1,IF(F151="","",-INDEX([6]Delta!$F$1:$JR$1000,$L$13,$I151))*1000*IF(MONTH($B151)=12,IF(MOD($J151,4)=0,31/29,31/30),1),(C139*(1+$AA151)))</f>
        <v>-1498499.0659545364</v>
      </c>
      <c r="D151" s="355">
        <f>IF(ISNUMBER($F151),VLOOKUP($J151,'Table 1'!$B$13:$C$37,2,FALSE)/12*1000*Study_MW,"")</f>
        <v>746734.08098484052</v>
      </c>
      <c r="E151" s="355">
        <f t="shared" si="40"/>
        <v>-751764.98496969591</v>
      </c>
      <c r="F151" s="354">
        <f>IF($J151&lt;=$AD$1,IF(INDEX([6]Delta!$F$1:$JR$1440,$L$14,$I151)=0,"",INDEX([6]Delta!$F$1:$JR$1440,$L$14,$I151))*IF(MONTH($B151)=12,IF(MOD($J151,4)=0,31/29,31/30),1),F139*IF(MONTH(B151)=2,IF(MOD($J151,4)=0,29/28,IF(MOD($J139,4)=0,28/29,1)),1))*(1+$AB151)</f>
        <v>25268.992954510006</v>
      </c>
      <c r="G151" s="356">
        <f t="shared" si="37"/>
        <v>-29.750492483932607</v>
      </c>
      <c r="I151" s="357">
        <f t="shared" si="35"/>
        <v>163</v>
      </c>
      <c r="J151" s="351">
        <f t="shared" si="41"/>
        <v>2037</v>
      </c>
      <c r="K151" s="203">
        <f t="shared" si="33"/>
        <v>50222</v>
      </c>
      <c r="V151" s="332" t="str">
        <f t="shared" si="36"/>
        <v>Summer</v>
      </c>
      <c r="AA151" s="352">
        <f t="shared" si="38"/>
        <v>2.18E-2</v>
      </c>
      <c r="AB151" s="353">
        <f t="shared" si="42"/>
        <v>0</v>
      </c>
    </row>
    <row r="152" spans="2:28" ht="17.45" hidden="1" customHeight="1" outlineLevel="1">
      <c r="B152" s="203">
        <f t="shared" si="39"/>
        <v>50253</v>
      </c>
      <c r="C152" s="354" cm="1">
        <f t="array" ref="C152">IF($J152&lt;=$AD$1,IF(F152="","",-INDEX([6]Delta!$F$1:$JR$1000,$L$13,$I152))*1000*IF(MONTH($B152)=12,IF(MOD($J152,4)=0,31/29,31/30),1),(C140*(1+$AA152)))</f>
        <v>-1271012.3168154787</v>
      </c>
      <c r="D152" s="355">
        <f>IF(ISNUMBER($F152),VLOOKUP($J152,'Table 1'!$B$13:$C$37,2,FALSE)/12*1000*Study_MW,"")</f>
        <v>746734.08098484052</v>
      </c>
      <c r="E152" s="355">
        <f t="shared" si="40"/>
        <v>-524278.23583063821</v>
      </c>
      <c r="F152" s="354">
        <f>IF($J152&lt;=$AD$1,IF(INDEX([6]Delta!$F$1:$JR$1440,$L$14,$I152)=0,"",INDEX([6]Delta!$F$1:$JR$1440,$L$14,$I152))*IF(MONTH($B152)=12,IF(MOD($J152,4)=0,31/29,31/30),1),F140*IF(MONTH(B152)=2,IF(MOD($J152,4)=0,29/28,IF(MOD($J140,4)=0,28/29,1)),1))*(1+$AB152)</f>
        <v>22240.57691819</v>
      </c>
      <c r="G152" s="356">
        <f t="shared" si="37"/>
        <v>-23.573050184765865</v>
      </c>
      <c r="I152" s="357">
        <f t="shared" si="35"/>
        <v>164</v>
      </c>
      <c r="J152" s="351">
        <f t="shared" si="41"/>
        <v>2037</v>
      </c>
      <c r="K152" s="203">
        <f t="shared" si="33"/>
        <v>50253</v>
      </c>
      <c r="V152" s="332" t="str">
        <f t="shared" si="36"/>
        <v>Summer</v>
      </c>
      <c r="AA152" s="352">
        <f t="shared" si="38"/>
        <v>2.18E-2</v>
      </c>
      <c r="AB152" s="353">
        <f t="shared" si="42"/>
        <v>0</v>
      </c>
    </row>
    <row r="153" spans="2:28" ht="17.45" hidden="1" customHeight="1" outlineLevel="1">
      <c r="B153" s="203">
        <f t="shared" si="39"/>
        <v>50284</v>
      </c>
      <c r="C153" s="354" cm="1">
        <f t="array" ref="C153">IF($J153&lt;=$AD$1,IF(F153="","",-INDEX([6]Delta!$F$1:$JR$1000,$L$13,$I153))*1000*IF(MONTH($B153)=12,IF(MOD($J153,4)=0,31/29,31/30),1),(C141*(1+$AA153)))</f>
        <v>-1120621.446902598</v>
      </c>
      <c r="D153" s="355">
        <f>IF(ISNUMBER($F153),VLOOKUP($J153,'Table 1'!$B$13:$C$37,2,FALSE)/12*1000*Study_MW,"")</f>
        <v>746734.08098484052</v>
      </c>
      <c r="E153" s="355">
        <f t="shared" si="40"/>
        <v>-373887.3659177575</v>
      </c>
      <c r="F153" s="354">
        <f>IF($J153&lt;=$AD$1,IF(INDEX([6]Delta!$F$1:$JR$1440,$L$14,$I153)=0,"",INDEX([6]Delta!$F$1:$JR$1440,$L$14,$I153))*IF(MONTH($B153)=12,IF(MOD($J153,4)=0,31/29,31/30),1),F141*IF(MONTH(B153)=2,IF(MOD($J153,4)=0,29/28,IF(MOD($J141,4)=0,28/29,1)),1))*(1+$AB153)</f>
        <v>19362.13162964</v>
      </c>
      <c r="G153" s="356">
        <f t="shared" si="37"/>
        <v>-19.310237791452778</v>
      </c>
      <c r="I153" s="357">
        <f t="shared" si="35"/>
        <v>165</v>
      </c>
      <c r="J153" s="351">
        <f t="shared" si="41"/>
        <v>2037</v>
      </c>
      <c r="K153" s="203">
        <f t="shared" si="33"/>
        <v>50284</v>
      </c>
      <c r="V153" s="332" t="str">
        <f t="shared" si="36"/>
        <v>Winter</v>
      </c>
      <c r="AA153" s="352">
        <f t="shared" si="38"/>
        <v>2.18E-2</v>
      </c>
      <c r="AB153" s="353">
        <f t="shared" si="42"/>
        <v>0</v>
      </c>
    </row>
    <row r="154" spans="2:28" ht="17.45" hidden="1" customHeight="1" outlineLevel="1">
      <c r="B154" s="203">
        <f t="shared" si="39"/>
        <v>50314</v>
      </c>
      <c r="C154" s="354" cm="1">
        <f t="array" ref="C154">IF($J154&lt;=$AD$1,IF(F154="","",-INDEX([6]Delta!$F$1:$JR$1000,$L$13,$I154))*1000*IF(MONTH($B154)=12,IF(MOD($J154,4)=0,31/29,31/30),1),(C142*(1+$AA154)))</f>
        <v>-805709.78414353891</v>
      </c>
      <c r="D154" s="355">
        <f>IF(ISNUMBER($F154),VLOOKUP($J154,'Table 1'!$B$13:$C$37,2,FALSE)/12*1000*Study_MW,"")</f>
        <v>746734.08098484052</v>
      </c>
      <c r="E154" s="355">
        <f t="shared" si="40"/>
        <v>-58975.703158698394</v>
      </c>
      <c r="F154" s="354">
        <f>IF($J154&lt;=$AD$1,IF(INDEX([6]Delta!$F$1:$JR$1440,$L$14,$I154)=0,"",INDEX([6]Delta!$F$1:$JR$1440,$L$14,$I154))*IF(MONTH($B154)=12,IF(MOD($J154,4)=0,31/29,31/30),1),F142*IF(MONTH(B154)=2,IF(MOD($J154,4)=0,29/28,IF(MOD($J142,4)=0,28/29,1)),1))*(1+$AB154)</f>
        <v>14113.780396550001</v>
      </c>
      <c r="G154" s="356">
        <f t="shared" si="37"/>
        <v>-4.1785901085094483</v>
      </c>
      <c r="I154" s="357">
        <f t="shared" si="35"/>
        <v>166</v>
      </c>
      <c r="J154" s="351">
        <f t="shared" si="41"/>
        <v>2037</v>
      </c>
      <c r="K154" s="203">
        <f t="shared" ref="K154:K192" si="43">IF(ISNUMBER(F154),IF(F154&lt;&gt;0,B154,""),"")</f>
        <v>50314</v>
      </c>
      <c r="V154" s="332" t="str">
        <f t="shared" si="36"/>
        <v>Winter</v>
      </c>
      <c r="AA154" s="352">
        <f t="shared" si="38"/>
        <v>2.18E-2</v>
      </c>
      <c r="AB154" s="353">
        <f t="shared" si="42"/>
        <v>0</v>
      </c>
    </row>
    <row r="155" spans="2:28" ht="17.45" hidden="1" customHeight="1" outlineLevel="1">
      <c r="B155" s="203">
        <f t="shared" si="39"/>
        <v>50345</v>
      </c>
      <c r="C155" s="354" cm="1">
        <f t="array" ref="C155">IF($J155&lt;=$AD$1,IF(F155="","",-INDEX([6]Delta!$F$1:$JR$1000,$L$13,$I155))*1000*IF(MONTH($B155)=12,IF(MOD($J155,4)=0,31/29,31/30),1),(C143*(1+$AA155)))</f>
        <v>-638555.68874885654</v>
      </c>
      <c r="D155" s="355">
        <f>IF(ISNUMBER($F155),VLOOKUP($J155,'Table 1'!$B$13:$C$37,2,FALSE)/12*1000*Study_MW,"")</f>
        <v>746734.08098484052</v>
      </c>
      <c r="E155" s="355">
        <f t="shared" si="40"/>
        <v>108178.39223598398</v>
      </c>
      <c r="F155" s="354">
        <f>IF($J155&lt;=$AD$1,IF(INDEX([6]Delta!$F$1:$JR$1440,$L$14,$I155)=0,"",INDEX([6]Delta!$F$1:$JR$1440,$L$14,$I155))*IF(MONTH($B155)=12,IF(MOD($J155,4)=0,31/29,31/30),1),F143*IF(MONTH(B155)=2,IF(MOD($J155,4)=0,29/28,IF(MOD($J143,4)=0,28/29,1)),1))*(1+$AB155)</f>
        <v>10940.067274840003</v>
      </c>
      <c r="G155" s="356">
        <f t="shared" si="37"/>
        <v>9.8882748632426551</v>
      </c>
      <c r="I155" s="357">
        <f t="shared" si="35"/>
        <v>167</v>
      </c>
      <c r="J155" s="351">
        <f t="shared" si="41"/>
        <v>2037</v>
      </c>
      <c r="K155" s="203">
        <f t="shared" si="43"/>
        <v>50345</v>
      </c>
      <c r="V155" s="332" t="str">
        <f t="shared" si="36"/>
        <v>Winter</v>
      </c>
      <c r="AA155" s="352">
        <f t="shared" si="38"/>
        <v>2.18E-2</v>
      </c>
      <c r="AB155" s="353">
        <f t="shared" si="42"/>
        <v>0</v>
      </c>
    </row>
    <row r="156" spans="2:28" ht="17.45" hidden="1" customHeight="1" outlineLevel="1">
      <c r="B156" s="204">
        <f t="shared" si="39"/>
        <v>50375</v>
      </c>
      <c r="C156" s="361" cm="1">
        <f t="array" ref="C156">IF($J156&lt;=$AD$1,IF(F156="","",-INDEX([6]Delta!$F$1:$JR$1000,$L$13,$I156))*1000*IF(MONTH($B156)=12,IF(MOD($J156,4)=0,31/29,31/30),1),(C144*(1+$AA156)))</f>
        <v>-421707.93957035738</v>
      </c>
      <c r="D156" s="362">
        <f>IF(ISNUMBER($F156),VLOOKUP($J156,'Table 1'!$B$13:$C$37,2,FALSE)/12*1000*Study_MW,"")</f>
        <v>746734.08098484052</v>
      </c>
      <c r="E156" s="362">
        <f t="shared" si="40"/>
        <v>325026.14141448314</v>
      </c>
      <c r="F156" s="361">
        <f>IF($J156&lt;=$AD$1,IF(INDEX([6]Delta!$F$1:$JR$1440,$L$14,$I156)=0,"",INDEX([6]Delta!$F$1:$JR$1440,$L$14,$I156))*IF(MONTH($B156)=12,IF(MOD($J156,4)=0,31/29,31/30),1),F144*IF(MONTH(B156)=2,IF(MOD($J156,4)=0,29/28,IF(MOD($J144,4)=0,28/29,1)),1))*(1+$AB156)</f>
        <v>7293.3756507523349</v>
      </c>
      <c r="G156" s="363">
        <f t="shared" si="37"/>
        <v>44.564568860642147</v>
      </c>
      <c r="I156" s="364">
        <f t="shared" si="35"/>
        <v>168</v>
      </c>
      <c r="J156" s="351">
        <f t="shared" si="41"/>
        <v>2037</v>
      </c>
      <c r="K156" s="204">
        <f t="shared" si="43"/>
        <v>50375</v>
      </c>
      <c r="V156" s="332" t="str">
        <f t="shared" si="36"/>
        <v>Winter</v>
      </c>
      <c r="AA156" s="352">
        <f t="shared" si="38"/>
        <v>2.18E-2</v>
      </c>
      <c r="AB156" s="353">
        <f t="shared" si="42"/>
        <v>0</v>
      </c>
    </row>
    <row r="157" spans="2:28" ht="17.45" hidden="1" customHeight="1" outlineLevel="1">
      <c r="B157" s="202">
        <f t="shared" si="39"/>
        <v>50406</v>
      </c>
      <c r="C157" s="345" cm="1">
        <f t="array" ref="C157">IF($J157&lt;=$AD$1,IF(F157="","",-INDEX([6]Delta!$F$1:$JR$1000,$L$13,$I157))*1000*IF(MONTH($B157)=12,IF(MOD($J157,4)=0,31/29,31/30),1),(C145*(1+$AA157)))</f>
        <v>-452849.10379513528</v>
      </c>
      <c r="D157" s="346">
        <f>IF(ISNUMBER($F157),VLOOKUP($J157,'Table 1'!$B$13:$C$37,2,FALSE)/12*1000*Study_MW,"")</f>
        <v>763012.88413039304</v>
      </c>
      <c r="E157" s="347">
        <f t="shared" si="40"/>
        <v>310163.78033525776</v>
      </c>
      <c r="F157" s="348">
        <f>IF($J157&lt;=$AD$1,IF(INDEX([6]Delta!$F$1:$JR$1440,$L$14,$I157)=0,"",INDEX([6]Delta!$F$1:$JR$1440,$L$14,$I157))*IF(MONTH($B157)=12,IF(MOD($J157,4)=0,31/29,31/30),1),F145*IF(MONTH(B157)=2,IF(MOD($J157,4)=0,29/28,IF(MOD($J145,4)=0,28/29,1)),1))*(1+$AB157)</f>
        <v>7426.6498901600016</v>
      </c>
      <c r="G157" s="349">
        <f t="shared" si="37"/>
        <v>41.763619521934338</v>
      </c>
      <c r="I157" s="365">
        <f t="shared" si="35"/>
        <v>170</v>
      </c>
      <c r="J157" s="351">
        <f t="shared" si="41"/>
        <v>2038</v>
      </c>
      <c r="K157" s="202">
        <f t="shared" si="43"/>
        <v>50406</v>
      </c>
      <c r="V157" s="332" t="str">
        <f t="shared" si="36"/>
        <v>Winter</v>
      </c>
      <c r="AA157" s="352">
        <f t="shared" si="38"/>
        <v>2.18E-2</v>
      </c>
      <c r="AB157" s="353">
        <f t="shared" si="42"/>
        <v>0</v>
      </c>
    </row>
    <row r="158" spans="2:28" ht="17.45" hidden="1" customHeight="1" outlineLevel="1">
      <c r="B158" s="203">
        <f t="shared" si="39"/>
        <v>50437</v>
      </c>
      <c r="C158" s="354" cm="1">
        <f t="array" ref="C158">IF($J158&lt;=$AD$1,IF(F158="","",-INDEX([6]Delta!$F$1:$JR$1000,$L$13,$I158))*1000*IF(MONTH($B158)=12,IF(MOD($J158,4)=0,31/29,31/30),1),(C146*(1+$AA158)))</f>
        <v>-731098.53764427686</v>
      </c>
      <c r="D158" s="355">
        <f>IF(ISNUMBER($F158),VLOOKUP($J158,'Table 1'!$B$13:$C$37,2,FALSE)/12*1000*Study_MW,"")</f>
        <v>763012.88413039304</v>
      </c>
      <c r="E158" s="355">
        <f t="shared" si="40"/>
        <v>31914.346486116177</v>
      </c>
      <c r="F158" s="354">
        <f>IF($J158&lt;=$AD$1,IF(INDEX([6]Delta!$F$1:$JR$1440,$L$14,$I158)=0,"",INDEX([6]Delta!$F$1:$JR$1440,$L$14,$I158))*IF(MONTH($B158)=12,IF(MOD($J158,4)=0,31/29,31/30),1),F146*IF(MONTH(B158)=2,IF(MOD($J158,4)=0,29/28,IF(MOD($J146,4)=0,28/29,1)),1))*(1+$AB158)</f>
        <v>12552.615077099999</v>
      </c>
      <c r="G158" s="356">
        <f t="shared" si="37"/>
        <v>2.5424460393387025</v>
      </c>
      <c r="I158" s="357">
        <f t="shared" si="35"/>
        <v>171</v>
      </c>
      <c r="J158" s="351">
        <f t="shared" si="41"/>
        <v>2038</v>
      </c>
      <c r="K158" s="203">
        <f t="shared" si="43"/>
        <v>50437</v>
      </c>
      <c r="V158" s="332" t="str">
        <f t="shared" si="36"/>
        <v>Winter</v>
      </c>
      <c r="AA158" s="352">
        <f t="shared" si="38"/>
        <v>2.18E-2</v>
      </c>
      <c r="AB158" s="353">
        <f t="shared" si="42"/>
        <v>0</v>
      </c>
    </row>
    <row r="159" spans="2:28" ht="17.45" hidden="1" customHeight="1" outlineLevel="1">
      <c r="B159" s="203">
        <f t="shared" si="39"/>
        <v>50465</v>
      </c>
      <c r="C159" s="354" cm="1">
        <f t="array" ref="C159">IF($J159&lt;=$AD$1,IF(F159="","",-INDEX([6]Delta!$F$1:$JR$1000,$L$13,$I159))*1000*IF(MONTH($B159)=12,IF(MOD($J159,4)=0,31/29,31/30),1),(C147*(1+$AA159)))</f>
        <v>-812406.00897787954</v>
      </c>
      <c r="D159" s="355">
        <f>IF(ISNUMBER($F159),VLOOKUP($J159,'Table 1'!$B$13:$C$37,2,FALSE)/12*1000*Study_MW,"")</f>
        <v>763012.88413039304</v>
      </c>
      <c r="E159" s="355">
        <f t="shared" si="40"/>
        <v>-49393.124847486499</v>
      </c>
      <c r="F159" s="354">
        <f>IF($J159&lt;=$AD$1,IF(INDEX([6]Delta!$F$1:$JR$1440,$L$14,$I159)=0,"",INDEX([6]Delta!$F$1:$JR$1440,$L$14,$I159))*IF(MONTH($B159)=12,IF(MOD($J159,4)=0,31/29,31/30),1),F147*IF(MONTH(B159)=2,IF(MOD($J159,4)=0,29/28,IF(MOD($J147,4)=0,28/29,1)),1))*(1+$AB159)</f>
        <v>14277.265707710001</v>
      </c>
      <c r="G159" s="356">
        <f t="shared" si="37"/>
        <v>-3.4595647274963337</v>
      </c>
      <c r="I159" s="357">
        <f t="shared" si="35"/>
        <v>172</v>
      </c>
      <c r="J159" s="351">
        <f t="shared" si="41"/>
        <v>2038</v>
      </c>
      <c r="K159" s="203">
        <f t="shared" si="43"/>
        <v>50465</v>
      </c>
      <c r="V159" s="332" t="str">
        <f t="shared" si="36"/>
        <v>Winter</v>
      </c>
      <c r="AA159" s="352">
        <f t="shared" si="38"/>
        <v>2.18E-2</v>
      </c>
      <c r="AB159" s="353">
        <f t="shared" si="42"/>
        <v>0</v>
      </c>
    </row>
    <row r="160" spans="2:28" ht="17.45" hidden="1" customHeight="1" outlineLevel="1">
      <c r="B160" s="203">
        <f t="shared" si="39"/>
        <v>50496</v>
      </c>
      <c r="C160" s="354" cm="1">
        <f t="array" ref="C160">IF($J160&lt;=$AD$1,IF(F160="","",-INDEX([6]Delta!$F$1:$JR$1000,$L$13,$I160))*1000*IF(MONTH($B160)=12,IF(MOD($J160,4)=0,31/29,31/30),1),(C148*(1+$AA160)))</f>
        <v>-1069237.5921364147</v>
      </c>
      <c r="D160" s="355">
        <f>IF(ISNUMBER($F160),VLOOKUP($J160,'Table 1'!$B$13:$C$37,2,FALSE)/12*1000*Study_MW,"")</f>
        <v>763012.88413039304</v>
      </c>
      <c r="E160" s="355">
        <f t="shared" si="40"/>
        <v>-306224.70800602168</v>
      </c>
      <c r="F160" s="354">
        <f>IF($J160&lt;=$AD$1,IF(INDEX([6]Delta!$F$1:$JR$1440,$L$14,$I160)=0,"",INDEX([6]Delta!$F$1:$JR$1440,$L$14,$I160))*IF(MONTH($B160)=12,IF(MOD($J160,4)=0,31/29,31/30),1),F148*IF(MONTH(B160)=2,IF(MOD($J160,4)=0,29/28,IF(MOD($J148,4)=0,28/29,1)),1))*(1+$AB160)</f>
        <v>18380.518524239997</v>
      </c>
      <c r="G160" s="356">
        <f t="shared" si="37"/>
        <v>-16.660286683543578</v>
      </c>
      <c r="I160" s="357">
        <f t="shared" si="35"/>
        <v>173</v>
      </c>
      <c r="J160" s="351">
        <f t="shared" si="41"/>
        <v>2038</v>
      </c>
      <c r="K160" s="203">
        <f t="shared" si="43"/>
        <v>50496</v>
      </c>
      <c r="V160" s="332" t="str">
        <f t="shared" si="36"/>
        <v>Winter</v>
      </c>
      <c r="AA160" s="352">
        <f t="shared" si="38"/>
        <v>2.18E-2</v>
      </c>
      <c r="AB160" s="353">
        <f t="shared" si="42"/>
        <v>0</v>
      </c>
    </row>
    <row r="161" spans="2:28" ht="17.45" hidden="1" customHeight="1" outlineLevel="1">
      <c r="B161" s="203">
        <f t="shared" si="39"/>
        <v>50526</v>
      </c>
      <c r="C161" s="354" cm="1">
        <f t="array" ref="C161">IF($J161&lt;=$AD$1,IF(F161="","",-INDEX([6]Delta!$F$1:$JR$1000,$L$13,$I161))*1000*IF(MONTH($B161)=12,IF(MOD($J161,4)=0,31/29,31/30),1),(C149*(1+$AA161)))</f>
        <v>-1281394.6369720944</v>
      </c>
      <c r="D161" s="355">
        <f>IF(ISNUMBER($F161),VLOOKUP($J161,'Table 1'!$B$13:$C$37,2,FALSE)/12*1000*Study_MW,"")</f>
        <v>763012.88413039304</v>
      </c>
      <c r="E161" s="355">
        <f t="shared" si="40"/>
        <v>-518381.75284170138</v>
      </c>
      <c r="F161" s="354">
        <f>IF($J161&lt;=$AD$1,IF(INDEX([6]Delta!$F$1:$JR$1440,$L$14,$I161)=0,"",INDEX([6]Delta!$F$1:$JR$1440,$L$14,$I161))*IF(MONTH($B161)=12,IF(MOD($J161,4)=0,31/29,31/30),1),F149*IF(MONTH(B161)=2,IF(MOD($J161,4)=0,29/28,IF(MOD($J149,4)=0,28/29,1)),1))*(1+$AB161)</f>
        <v>22319.577776629991</v>
      </c>
      <c r="G161" s="356">
        <f t="shared" si="37"/>
        <v>-23.225428277791163</v>
      </c>
      <c r="I161" s="357">
        <f t="shared" si="35"/>
        <v>174</v>
      </c>
      <c r="J161" s="351">
        <f t="shared" si="41"/>
        <v>2038</v>
      </c>
      <c r="K161" s="203">
        <f t="shared" si="43"/>
        <v>50526</v>
      </c>
      <c r="V161" s="332" t="str">
        <f t="shared" si="36"/>
        <v>Summer</v>
      </c>
      <c r="AA161" s="352">
        <f t="shared" si="38"/>
        <v>2.18E-2</v>
      </c>
      <c r="AB161" s="353">
        <f t="shared" si="42"/>
        <v>0</v>
      </c>
    </row>
    <row r="162" spans="2:28" ht="17.45" hidden="1" customHeight="1" outlineLevel="1">
      <c r="B162" s="203">
        <f t="shared" si="39"/>
        <v>50557</v>
      </c>
      <c r="C162" s="354" cm="1">
        <f t="array" ref="C162">IF($J162&lt;=$AD$1,IF(F162="","",-INDEX([6]Delta!$F$1:$JR$1000,$L$13,$I162))*1000*IF(MONTH($B162)=12,IF(MOD($J162,4)=0,31/29,31/30),1),(C150*(1+$AA162)))</f>
        <v>-1538577.3819860625</v>
      </c>
      <c r="D162" s="355">
        <f>IF(ISNUMBER($F162),VLOOKUP($J162,'Table 1'!$B$13:$C$37,2,FALSE)/12*1000*Study_MW,"")</f>
        <v>763012.88413039304</v>
      </c>
      <c r="E162" s="355">
        <f t="shared" si="40"/>
        <v>-775564.49785566947</v>
      </c>
      <c r="F162" s="354">
        <f>IF($J162&lt;=$AD$1,IF(INDEX([6]Delta!$F$1:$JR$1440,$L$14,$I162)=0,"",INDEX([6]Delta!$F$1:$JR$1440,$L$14,$I162))*IF(MONTH($B162)=12,IF(MOD($J162,4)=0,31/29,31/30),1),F150*IF(MONTH(B162)=2,IF(MOD($J162,4)=0,29/28,IF(MOD($J150,4)=0,28/29,1)),1))*(1+$AB162)</f>
        <v>26280.985923680004</v>
      </c>
      <c r="G162" s="356">
        <f t="shared" si="37"/>
        <v>-29.510479557650886</v>
      </c>
      <c r="I162" s="357">
        <f t="shared" si="35"/>
        <v>175</v>
      </c>
      <c r="J162" s="351">
        <f t="shared" si="41"/>
        <v>2038</v>
      </c>
      <c r="K162" s="203">
        <f t="shared" si="43"/>
        <v>50557</v>
      </c>
      <c r="V162" s="332" t="str">
        <f t="shared" si="36"/>
        <v>Summer</v>
      </c>
      <c r="AA162" s="352">
        <f t="shared" si="38"/>
        <v>2.18E-2</v>
      </c>
      <c r="AB162" s="353">
        <f t="shared" si="42"/>
        <v>0</v>
      </c>
    </row>
    <row r="163" spans="2:28" ht="17.45" hidden="1" customHeight="1" outlineLevel="1">
      <c r="B163" s="203">
        <f t="shared" si="39"/>
        <v>50587</v>
      </c>
      <c r="C163" s="354" cm="1">
        <f t="array" ref="C163">IF($J163&lt;=$AD$1,IF(F163="","",-INDEX([6]Delta!$F$1:$JR$1000,$L$13,$I163))*1000*IF(MONTH($B163)=12,IF(MOD($J163,4)=0,31/29,31/30),1),(C151*(1+$AA163)))</f>
        <v>-1449484.2075569651</v>
      </c>
      <c r="D163" s="355">
        <f>IF(ISNUMBER($F163),VLOOKUP($J163,'Table 1'!$B$13:$C$37,2,FALSE)/12*1000*Study_MW,"")</f>
        <v>763012.88413039304</v>
      </c>
      <c r="E163" s="355">
        <f t="shared" si="40"/>
        <v>-686471.32342657202</v>
      </c>
      <c r="F163" s="354">
        <f>IF($J163&lt;=$AD$1,IF(INDEX([6]Delta!$F$1:$JR$1440,$L$14,$I163)=0,"",INDEX([6]Delta!$F$1:$JR$1440,$L$14,$I163))*IF(MONTH($B163)=12,IF(MOD($J163,4)=0,31/29,31/30),1),F151*IF(MONTH(B163)=2,IF(MOD($J163,4)=0,29/28,IF(MOD($J151,4)=0,28/29,1)),1))*(1+$AB163)</f>
        <v>24821.31793533</v>
      </c>
      <c r="G163" s="356">
        <f t="shared" si="37"/>
        <v>-27.656521914554226</v>
      </c>
      <c r="I163" s="357">
        <f t="shared" si="35"/>
        <v>176</v>
      </c>
      <c r="J163" s="351">
        <f t="shared" si="41"/>
        <v>2038</v>
      </c>
      <c r="K163" s="203">
        <f t="shared" si="43"/>
        <v>50587</v>
      </c>
      <c r="V163" s="332" t="str">
        <f t="shared" si="36"/>
        <v>Summer</v>
      </c>
      <c r="AA163" s="352">
        <f t="shared" si="38"/>
        <v>2.18E-2</v>
      </c>
      <c r="AB163" s="353">
        <f t="shared" si="42"/>
        <v>0</v>
      </c>
    </row>
    <row r="164" spans="2:28" ht="17.45" hidden="1" customHeight="1" outlineLevel="1">
      <c r="B164" s="203">
        <f t="shared" si="39"/>
        <v>50618</v>
      </c>
      <c r="C164" s="354" cm="1">
        <f t="array" ref="C164">IF($J164&lt;=$AD$1,IF(F164="","",-INDEX([6]Delta!$F$1:$JR$1000,$L$13,$I164))*1000*IF(MONTH($B164)=12,IF(MOD($J164,4)=0,31/29,31/30),1),(C152*(1+$AA164)))</f>
        <v>-1280202.4454430903</v>
      </c>
      <c r="D164" s="355">
        <f>IF(ISNUMBER($F164),VLOOKUP($J164,'Table 1'!$B$13:$C$37,2,FALSE)/12*1000*Study_MW,"")</f>
        <v>763012.88413039304</v>
      </c>
      <c r="E164" s="355">
        <f t="shared" si="40"/>
        <v>-517189.56131269725</v>
      </c>
      <c r="F164" s="354">
        <f>IF($J164&lt;=$AD$1,IF(INDEX([6]Delta!$F$1:$JR$1440,$L$14,$I164)=0,"",INDEX([6]Delta!$F$1:$JR$1440,$L$14,$I164))*IF(MONTH($B164)=12,IF(MOD($J164,4)=0,31/29,31/30),1),F152*IF(MONTH(B164)=2,IF(MOD($J164,4)=0,29/28,IF(MOD($J152,4)=0,28/29,1)),1))*(1+$AB164)</f>
        <v>22318.33718807</v>
      </c>
      <c r="G164" s="356">
        <f t="shared" si="37"/>
        <v>-23.173301709464035</v>
      </c>
      <c r="I164" s="357">
        <f t="shared" si="35"/>
        <v>177</v>
      </c>
      <c r="J164" s="351">
        <f t="shared" si="41"/>
        <v>2038</v>
      </c>
      <c r="K164" s="203">
        <f t="shared" si="43"/>
        <v>50618</v>
      </c>
      <c r="V164" s="332" t="str">
        <f t="shared" si="36"/>
        <v>Summer</v>
      </c>
      <c r="AA164" s="352">
        <f t="shared" si="38"/>
        <v>2.18E-2</v>
      </c>
      <c r="AB164" s="353">
        <f t="shared" si="42"/>
        <v>0</v>
      </c>
    </row>
    <row r="165" spans="2:28" ht="17.45" hidden="1" customHeight="1" outlineLevel="1">
      <c r="B165" s="203">
        <f t="shared" si="39"/>
        <v>50649</v>
      </c>
      <c r="C165" s="354" cm="1">
        <f t="array" ref="C165">IF($J165&lt;=$AD$1,IF(F165="","",-INDEX([6]Delta!$F$1:$JR$1000,$L$13,$I165))*1000*IF(MONTH($B165)=12,IF(MOD($J165,4)=0,31/29,31/30),1),(C153*(1+$AA165)))</f>
        <v>-1101643.790043372</v>
      </c>
      <c r="D165" s="355">
        <f>IF(ISNUMBER($F165),VLOOKUP($J165,'Table 1'!$B$13:$C$37,2,FALSE)/12*1000*Study_MW,"")</f>
        <v>763012.88413039304</v>
      </c>
      <c r="E165" s="355">
        <f t="shared" si="40"/>
        <v>-338630.90591297892</v>
      </c>
      <c r="F165" s="354">
        <f>IF($J165&lt;=$AD$1,IF(INDEX([6]Delta!$F$1:$JR$1440,$L$14,$I165)=0,"",INDEX([6]Delta!$F$1:$JR$1440,$L$14,$I165))*IF(MONTH($B165)=12,IF(MOD($J165,4)=0,31/29,31/30),1),F153*IF(MONTH(B165)=2,IF(MOD($J165,4)=0,29/28,IF(MOD($J153,4)=0,28/29,1)),1))*(1+$AB165)</f>
        <v>18817.419088919996</v>
      </c>
      <c r="G165" s="356">
        <f t="shared" si="37"/>
        <v>-17.995608447301379</v>
      </c>
      <c r="I165" s="357">
        <f t="shared" si="35"/>
        <v>178</v>
      </c>
      <c r="J165" s="351">
        <f t="shared" si="41"/>
        <v>2038</v>
      </c>
      <c r="K165" s="203">
        <f t="shared" si="43"/>
        <v>50649</v>
      </c>
      <c r="V165" s="332" t="str">
        <f t="shared" si="36"/>
        <v>Winter</v>
      </c>
      <c r="AA165" s="352">
        <f t="shared" si="38"/>
        <v>2.18E-2</v>
      </c>
      <c r="AB165" s="353">
        <f t="shared" si="42"/>
        <v>0</v>
      </c>
    </row>
    <row r="166" spans="2:28" ht="17.45" hidden="1" customHeight="1" outlineLevel="1">
      <c r="B166" s="203">
        <f t="shared" si="39"/>
        <v>50679</v>
      </c>
      <c r="C166" s="354" cm="1">
        <f t="array" ref="C166">IF($J166&lt;=$AD$1,IF(F166="","",-INDEX([6]Delta!$F$1:$JR$1000,$L$13,$I166))*1000*IF(MONTH($B166)=12,IF(MOD($J166,4)=0,31/29,31/30),1),(C154*(1+$AA166)))</f>
        <v>-793951.64702823968</v>
      </c>
      <c r="D166" s="355">
        <f>IF(ISNUMBER($F166),VLOOKUP($J166,'Table 1'!$B$13:$C$37,2,FALSE)/12*1000*Study_MW,"")</f>
        <v>763012.88413039304</v>
      </c>
      <c r="E166" s="355">
        <f t="shared" si="40"/>
        <v>-30938.762897846638</v>
      </c>
      <c r="F166" s="354">
        <f>IF($J166&lt;=$AD$1,IF(INDEX([6]Delta!$F$1:$JR$1440,$L$14,$I166)=0,"",INDEX([6]Delta!$F$1:$JR$1440,$L$14,$I166))*IF(MONTH($B166)=12,IF(MOD($J166,4)=0,31/29,31/30),1),F154*IF(MONTH(B166)=2,IF(MOD($J166,4)=0,29/28,IF(MOD($J154,4)=0,28/29,1)),1))*(1+$AB166)</f>
        <v>14139.033172889998</v>
      </c>
      <c r="G166" s="356">
        <f t="shared" si="37"/>
        <v>-2.1881809399222734</v>
      </c>
      <c r="I166" s="357">
        <f t="shared" si="35"/>
        <v>179</v>
      </c>
      <c r="J166" s="351">
        <f t="shared" si="41"/>
        <v>2038</v>
      </c>
      <c r="K166" s="203">
        <f t="shared" si="43"/>
        <v>50679</v>
      </c>
      <c r="V166" s="332" t="str">
        <f t="shared" si="36"/>
        <v>Winter</v>
      </c>
      <c r="AA166" s="352">
        <f t="shared" si="38"/>
        <v>2.18E-2</v>
      </c>
      <c r="AB166" s="353">
        <f t="shared" si="42"/>
        <v>0</v>
      </c>
    </row>
    <row r="167" spans="2:28" ht="17.45" hidden="1" customHeight="1" outlineLevel="1">
      <c r="B167" s="203">
        <f t="shared" si="39"/>
        <v>50710</v>
      </c>
      <c r="C167" s="354" cm="1">
        <f t="array" ref="C167">IF($J167&lt;=$AD$1,IF(F167="","",-INDEX([6]Delta!$F$1:$JR$1000,$L$13,$I167))*1000*IF(MONTH($B167)=12,IF(MOD($J167,4)=0,31/29,31/30),1),(C155*(1+$AA167)))</f>
        <v>-592224.28337230673</v>
      </c>
      <c r="D167" s="355">
        <f>IF(ISNUMBER($F167),VLOOKUP($J167,'Table 1'!$B$13:$C$37,2,FALSE)/12*1000*Study_MW,"")</f>
        <v>763012.88413039304</v>
      </c>
      <c r="E167" s="355">
        <f t="shared" si="40"/>
        <v>170788.60075808631</v>
      </c>
      <c r="F167" s="354">
        <f>IF($J167&lt;=$AD$1,IF(INDEX([6]Delta!$F$1:$JR$1440,$L$14,$I167)=0,"",INDEX([6]Delta!$F$1:$JR$1440,$L$14,$I167))*IF(MONTH($B167)=12,IF(MOD($J167,4)=0,31/29,31/30),1),F155*IF(MONTH(B167)=2,IF(MOD($J167,4)=0,29/28,IF(MOD($J155,4)=0,28/29,1)),1))*(1+$AB167)</f>
        <v>10684.453617970003</v>
      </c>
      <c r="G167" s="356">
        <f t="shared" si="37"/>
        <v>15.984776280074803</v>
      </c>
      <c r="I167" s="357">
        <f t="shared" si="35"/>
        <v>180</v>
      </c>
      <c r="J167" s="351">
        <f t="shared" si="41"/>
        <v>2038</v>
      </c>
      <c r="K167" s="203">
        <f t="shared" si="43"/>
        <v>50710</v>
      </c>
      <c r="V167" s="332" t="str">
        <f t="shared" si="36"/>
        <v>Winter</v>
      </c>
      <c r="AA167" s="352">
        <f t="shared" si="38"/>
        <v>2.18E-2</v>
      </c>
      <c r="AB167" s="353">
        <f t="shared" si="42"/>
        <v>0</v>
      </c>
    </row>
    <row r="168" spans="2:28" ht="17.45" hidden="1" customHeight="1" outlineLevel="1">
      <c r="B168" s="204">
        <f t="shared" si="39"/>
        <v>50740</v>
      </c>
      <c r="C168" s="361" cm="1">
        <f t="array" ref="C168">IF($J168&lt;=$AD$1,IF(F168="","",-INDEX([6]Delta!$F$1:$JR$1000,$L$13,$I168))*1000*IF(MONTH($B168)=12,IF(MOD($J168,4)=0,31/29,31/30),1),(C156*(1+$AA168)))</f>
        <v>-486784.79135406821</v>
      </c>
      <c r="D168" s="362">
        <f>IF(ISNUMBER($F168),VLOOKUP($J168,'Table 1'!$B$13:$C$37,2,FALSE)/12*1000*Study_MW,"")</f>
        <v>763012.88413039304</v>
      </c>
      <c r="E168" s="362">
        <f t="shared" si="40"/>
        <v>276228.09277632483</v>
      </c>
      <c r="F168" s="361">
        <f>IF($J168&lt;=$AD$1,IF(INDEX([6]Delta!$F$1:$JR$1440,$L$14,$I168)=0,"",INDEX([6]Delta!$F$1:$JR$1440,$L$14,$I168))*IF(MONTH($B168)=12,IF(MOD($J168,4)=0,31/29,31/30),1),F156*IF(MONTH(B168)=2,IF(MOD($J168,4)=0,29/28,IF(MOD($J156,4)=0,28/29,1)),1))*(1+$AB168)</f>
        <v>7180.0655575556675</v>
      </c>
      <c r="G168" s="363">
        <f t="shared" si="37"/>
        <v>38.471527949441459</v>
      </c>
      <c r="I168" s="364">
        <f t="shared" si="35"/>
        <v>181</v>
      </c>
      <c r="J168" s="351">
        <f t="shared" si="41"/>
        <v>2038</v>
      </c>
      <c r="K168" s="204">
        <f t="shared" si="43"/>
        <v>50740</v>
      </c>
      <c r="V168" s="332" t="str">
        <f t="shared" si="36"/>
        <v>Winter</v>
      </c>
      <c r="AA168" s="352">
        <f t="shared" si="38"/>
        <v>2.18E-2</v>
      </c>
      <c r="AB168" s="353">
        <f t="shared" si="42"/>
        <v>0</v>
      </c>
    </row>
    <row r="169" spans="2:28" ht="17.45" hidden="1" customHeight="1" outlineLevel="1">
      <c r="B169" s="202">
        <f t="shared" si="39"/>
        <v>50771</v>
      </c>
      <c r="C169" s="345" cm="1">
        <f t="array" ref="C169">IF($J169&lt;=$AD$1,IF(F169="","",-INDEX([6]Delta!$F$1:$JR$1000,$L$13,$I169))*1000*IF(MONTH($B169)=12,IF(MOD($J169,4)=0,31/29,31/30),1),(C157*(1+$AA169)))</f>
        <v>-461980.8025998309</v>
      </c>
      <c r="D169" s="346">
        <f>IF(ISNUMBER($F169),VLOOKUP($J169,'Table 1'!$B$13:$C$37,2,FALSE)/12*1000*Study_MW,"")</f>
        <v>779646.56487140455</v>
      </c>
      <c r="E169" s="347">
        <f t="shared" si="40"/>
        <v>317665.76227157365</v>
      </c>
      <c r="F169" s="348">
        <f>IF($J169&lt;=$AD$1,IF(INDEX([6]Delta!$F$1:$JR$1440,$L$14,$I169)=0,"",INDEX([6]Delta!$F$1:$JR$1440,$L$14,$I169))*IF(MONTH($B169)=12,IF(MOD($J169,4)=0,31/29,31/30),1),F157*IF(MONTH(B169)=2,IF(MOD($J169,4)=0,29/28,IF(MOD($J157,4)=0,28/29,1)),1))*(1+$AB169)</f>
        <v>7553.3892447099997</v>
      </c>
      <c r="G169" s="349">
        <f t="shared" si="37"/>
        <v>42.056056159696816</v>
      </c>
      <c r="I169" s="365">
        <f t="shared" si="35"/>
        <v>183</v>
      </c>
      <c r="J169" s="351">
        <f t="shared" si="41"/>
        <v>2039</v>
      </c>
      <c r="K169" s="202">
        <f t="shared" si="43"/>
        <v>50771</v>
      </c>
      <c r="V169" s="332" t="str">
        <f t="shared" si="36"/>
        <v>Winter</v>
      </c>
      <c r="AA169" s="352">
        <f t="shared" si="38"/>
        <v>2.18E-2</v>
      </c>
      <c r="AB169" s="353">
        <f t="shared" si="42"/>
        <v>0</v>
      </c>
    </row>
    <row r="170" spans="2:28" ht="17.45" hidden="1" customHeight="1" outlineLevel="1">
      <c r="B170" s="203">
        <f t="shared" si="39"/>
        <v>50802</v>
      </c>
      <c r="C170" s="354" cm="1">
        <f t="array" ref="C170">IF($J170&lt;=$AD$1,IF(F170="","",-INDEX([6]Delta!$F$1:$JR$1000,$L$13,$I170))*1000*IF(MONTH($B170)=12,IF(MOD($J170,4)=0,31/29,31/30),1),(C158*(1+$AA170)))</f>
        <v>-743007.99557331624</v>
      </c>
      <c r="D170" s="355">
        <f>IF(ISNUMBER($F170),VLOOKUP($J170,'Table 1'!$B$13:$C$37,2,FALSE)/12*1000*Study_MW,"")</f>
        <v>779646.56487140455</v>
      </c>
      <c r="E170" s="355">
        <f t="shared" si="40"/>
        <v>36638.569298088318</v>
      </c>
      <c r="F170" s="354">
        <f>IF($J170&lt;=$AD$1,IF(INDEX([6]Delta!$F$1:$JR$1440,$L$14,$I170)=0,"",INDEX([6]Delta!$F$1:$JR$1440,$L$14,$I170))*IF(MONTH($B170)=12,IF(MOD($J170,4)=0,31/29,31/30),1),F158*IF(MONTH(B170)=2,IF(MOD($J170,4)=0,29/28,IF(MOD($J158,4)=0,28/29,1)),1))*(1+$AB170)</f>
        <v>12313.262235320004</v>
      </c>
      <c r="G170" s="356">
        <f t="shared" si="37"/>
        <v>2.9755371564322193</v>
      </c>
      <c r="I170" s="357">
        <f t="shared" si="35"/>
        <v>184</v>
      </c>
      <c r="J170" s="351">
        <f t="shared" si="41"/>
        <v>2039</v>
      </c>
      <c r="K170" s="203">
        <f t="shared" si="43"/>
        <v>50802</v>
      </c>
      <c r="V170" s="332" t="str">
        <f t="shared" si="36"/>
        <v>Winter</v>
      </c>
      <c r="AA170" s="352">
        <f t="shared" si="38"/>
        <v>2.18E-2</v>
      </c>
      <c r="AB170" s="353">
        <f t="shared" si="42"/>
        <v>0</v>
      </c>
    </row>
    <row r="171" spans="2:28" ht="17.45" hidden="1" customHeight="1" outlineLevel="1">
      <c r="B171" s="203">
        <f t="shared" si="39"/>
        <v>50830</v>
      </c>
      <c r="C171" s="354" cm="1">
        <f t="array" ref="C171">IF($J171&lt;=$AD$1,IF(F171="","",-INDEX([6]Delta!$F$1:$JR$1000,$L$13,$I171))*1000*IF(MONTH($B171)=12,IF(MOD($J171,4)=0,31/29,31/30),1),(C159*(1+$AA171)))</f>
        <v>-853068.76884968369</v>
      </c>
      <c r="D171" s="355">
        <f>IF(ISNUMBER($F171),VLOOKUP($J171,'Table 1'!$B$13:$C$37,2,FALSE)/12*1000*Study_MW,"")</f>
        <v>779646.56487140455</v>
      </c>
      <c r="E171" s="355">
        <f t="shared" si="40"/>
        <v>-73422.20397827914</v>
      </c>
      <c r="F171" s="354">
        <f>IF($J171&lt;=$AD$1,IF(INDEX([6]Delta!$F$1:$JR$1440,$L$14,$I171)=0,"",INDEX([6]Delta!$F$1:$JR$1440,$L$14,$I171))*IF(MONTH($B171)=12,IF(MOD($J171,4)=0,31/29,31/30),1),F159*IF(MONTH(B171)=2,IF(MOD($J171,4)=0,29/28,IF(MOD($J159,4)=0,28/29,1)),1))*(1+$AB171)</f>
        <v>14609.116287520001</v>
      </c>
      <c r="G171" s="356">
        <f t="shared" si="37"/>
        <v>-5.0257799673345653</v>
      </c>
      <c r="I171" s="357">
        <f t="shared" si="35"/>
        <v>185</v>
      </c>
      <c r="J171" s="351">
        <f t="shared" si="41"/>
        <v>2039</v>
      </c>
      <c r="K171" s="203">
        <f t="shared" si="43"/>
        <v>50830</v>
      </c>
      <c r="V171" s="332" t="str">
        <f t="shared" si="36"/>
        <v>Winter</v>
      </c>
      <c r="AA171" s="352">
        <f t="shared" si="38"/>
        <v>2.18E-2</v>
      </c>
      <c r="AB171" s="353">
        <f t="shared" si="42"/>
        <v>0</v>
      </c>
    </row>
    <row r="172" spans="2:28" ht="17.45" hidden="1" customHeight="1" outlineLevel="1">
      <c r="B172" s="203">
        <f t="shared" si="39"/>
        <v>50861</v>
      </c>
      <c r="C172" s="354" cm="1">
        <f t="array" ref="C172">IF($J172&lt;=$AD$1,IF(F172="","",-INDEX([6]Delta!$F$1:$JR$1000,$L$13,$I172))*1000*IF(MONTH($B172)=12,IF(MOD($J172,4)=0,31/29,31/30),1),(C160*(1+$AA172)))</f>
        <v>-1068523.9086087386</v>
      </c>
      <c r="D172" s="355">
        <f>IF(ISNUMBER($F172),VLOOKUP($J172,'Table 1'!$B$13:$C$37,2,FALSE)/12*1000*Study_MW,"")</f>
        <v>779646.56487140455</v>
      </c>
      <c r="E172" s="355">
        <f t="shared" si="40"/>
        <v>-288877.34373733401</v>
      </c>
      <c r="F172" s="354">
        <f>IF($J172&lt;=$AD$1,IF(INDEX([6]Delta!$F$1:$JR$1440,$L$14,$I172)=0,"",INDEX([6]Delta!$F$1:$JR$1440,$L$14,$I172))*IF(MONTH($B172)=12,IF(MOD($J172,4)=0,31/29,31/30),1),F160*IF(MONTH(B172)=2,IF(MOD($J172,4)=0,29/28,IF(MOD($J160,4)=0,28/29,1)),1))*(1+$AB172)</f>
        <v>17883.219977579996</v>
      </c>
      <c r="G172" s="356">
        <f t="shared" si="37"/>
        <v>-16.153541929221721</v>
      </c>
      <c r="I172" s="357">
        <f t="shared" si="35"/>
        <v>186</v>
      </c>
      <c r="J172" s="351">
        <f t="shared" si="41"/>
        <v>2039</v>
      </c>
      <c r="K172" s="203">
        <f t="shared" si="43"/>
        <v>50861</v>
      </c>
      <c r="V172" s="332" t="str">
        <f t="shared" si="36"/>
        <v>Winter</v>
      </c>
      <c r="AA172" s="352">
        <f t="shared" si="38"/>
        <v>2.18E-2</v>
      </c>
      <c r="AB172" s="353">
        <f t="shared" si="42"/>
        <v>0</v>
      </c>
    </row>
    <row r="173" spans="2:28" ht="17.45" hidden="1" customHeight="1" outlineLevel="1">
      <c r="B173" s="203">
        <f t="shared" si="39"/>
        <v>50891</v>
      </c>
      <c r="C173" s="354" cm="1">
        <f t="array" ref="C173">IF($J173&lt;=$AD$1,IF(F173="","",-INDEX([6]Delta!$F$1:$JR$1000,$L$13,$I173))*1000*IF(MONTH($B173)=12,IF(MOD($J173,4)=0,31/29,31/30),1),(C161*(1+$AA173)))</f>
        <v>-1347994.0162769053</v>
      </c>
      <c r="D173" s="355">
        <f>IF(ISNUMBER($F173),VLOOKUP($J173,'Table 1'!$B$13:$C$37,2,FALSE)/12*1000*Study_MW,"")</f>
        <v>779646.56487140455</v>
      </c>
      <c r="E173" s="355">
        <f t="shared" si="40"/>
        <v>-568347.45140550076</v>
      </c>
      <c r="F173" s="354">
        <f>IF($J173&lt;=$AD$1,IF(INDEX([6]Delta!$F$1:$JR$1440,$L$14,$I173)=0,"",INDEX([6]Delta!$F$1:$JR$1440,$L$14,$I173))*IF(MONTH($B173)=12,IF(MOD($J173,4)=0,31/29,31/30),1),F161*IF(MONTH(B173)=2,IF(MOD($J173,4)=0,29/28,IF(MOD($J161,4)=0,28/29,1)),1))*(1+$AB173)</f>
        <v>22842.81631029</v>
      </c>
      <c r="G173" s="356">
        <f t="shared" si="37"/>
        <v>-24.880795944126966</v>
      </c>
      <c r="I173" s="357">
        <f t="shared" si="35"/>
        <v>187</v>
      </c>
      <c r="J173" s="351">
        <f t="shared" si="41"/>
        <v>2039</v>
      </c>
      <c r="K173" s="203">
        <f t="shared" si="43"/>
        <v>50891</v>
      </c>
      <c r="V173" s="332" t="str">
        <f t="shared" si="36"/>
        <v>Summer</v>
      </c>
      <c r="AA173" s="352">
        <f t="shared" si="38"/>
        <v>2.18E-2</v>
      </c>
      <c r="AB173" s="353">
        <f t="shared" si="42"/>
        <v>0</v>
      </c>
    </row>
    <row r="174" spans="2:28" ht="17.45" hidden="1" customHeight="1" outlineLevel="1">
      <c r="B174" s="203">
        <f t="shared" si="39"/>
        <v>50922</v>
      </c>
      <c r="C174" s="354" cm="1">
        <f t="array" ref="C174">IF($J174&lt;=$AD$1,IF(F174="","",-INDEX([6]Delta!$F$1:$JR$1000,$L$13,$I174))*1000*IF(MONTH($B174)=12,IF(MOD($J174,4)=0,31/29,31/30),1),(C162*(1+$AA174)))</f>
        <v>-1568352.3023464512</v>
      </c>
      <c r="D174" s="355">
        <f>IF(ISNUMBER($F174),VLOOKUP($J174,'Table 1'!$B$13:$C$37,2,FALSE)/12*1000*Study_MW,"")</f>
        <v>779646.56487140455</v>
      </c>
      <c r="E174" s="355">
        <f t="shared" si="40"/>
        <v>-788705.73747504666</v>
      </c>
      <c r="F174" s="354">
        <f>IF($J174&lt;=$AD$1,IF(INDEX([6]Delta!$F$1:$JR$1440,$L$14,$I174)=0,"",INDEX([6]Delta!$F$1:$JR$1440,$L$14,$I174))*IF(MONTH($B174)=12,IF(MOD($J174,4)=0,31/29,31/30),1),F162*IF(MONTH(B174)=2,IF(MOD($J174,4)=0,29/28,IF(MOD($J162,4)=0,28/29,1)),1))*(1+$AB174)</f>
        <v>26233.287611470005</v>
      </c>
      <c r="G174" s="356">
        <f t="shared" si="37"/>
        <v>-30.065074159069567</v>
      </c>
      <c r="I174" s="357">
        <f t="shared" si="35"/>
        <v>188</v>
      </c>
      <c r="J174" s="351">
        <f t="shared" si="41"/>
        <v>2039</v>
      </c>
      <c r="K174" s="203">
        <f t="shared" si="43"/>
        <v>50922</v>
      </c>
      <c r="V174" s="332" t="str">
        <f t="shared" si="36"/>
        <v>Summer</v>
      </c>
      <c r="AA174" s="352">
        <f t="shared" si="38"/>
        <v>2.18E-2</v>
      </c>
      <c r="AB174" s="353">
        <f t="shared" si="42"/>
        <v>0</v>
      </c>
    </row>
    <row r="175" spans="2:28" ht="17.45" hidden="1" customHeight="1" outlineLevel="1">
      <c r="B175" s="203">
        <f t="shared" si="39"/>
        <v>50952</v>
      </c>
      <c r="C175" s="354" cm="1">
        <f t="array" ref="C175">IF($J175&lt;=$AD$1,IF(F175="","",-INDEX([6]Delta!$F$1:$JR$1000,$L$13,$I175))*1000*IF(MONTH($B175)=12,IF(MOD($J175,4)=0,31/29,31/30),1),(C163*(1+$AA175)))</f>
        <v>-1505324.3672266835</v>
      </c>
      <c r="D175" s="355">
        <f>IF(ISNUMBER($F175),VLOOKUP($J175,'Table 1'!$B$13:$C$37,2,FALSE)/12*1000*Study_MW,"")</f>
        <v>779646.56487140455</v>
      </c>
      <c r="E175" s="355">
        <f t="shared" si="40"/>
        <v>-725677.80235527898</v>
      </c>
      <c r="F175" s="354">
        <f>IF($J175&lt;=$AD$1,IF(INDEX([6]Delta!$F$1:$JR$1440,$L$14,$I175)=0,"",INDEX([6]Delta!$F$1:$JR$1440,$L$14,$I175))*IF(MONTH($B175)=12,IF(MOD($J175,4)=0,31/29,31/30),1),F163*IF(MONTH(B175)=2,IF(MOD($J175,4)=0,29/28,IF(MOD($J163,4)=0,28/29,1)),1))*(1+$AB175)</f>
        <v>24660.057377250007</v>
      </c>
      <c r="G175" s="356">
        <f t="shared" si="37"/>
        <v>-29.42725522710052</v>
      </c>
      <c r="I175" s="357">
        <f t="shared" si="35"/>
        <v>189</v>
      </c>
      <c r="J175" s="351">
        <f t="shared" si="41"/>
        <v>2039</v>
      </c>
      <c r="K175" s="203">
        <f t="shared" si="43"/>
        <v>50952</v>
      </c>
      <c r="V175" s="332" t="str">
        <f t="shared" si="36"/>
        <v>Summer</v>
      </c>
      <c r="AA175" s="352">
        <f t="shared" si="38"/>
        <v>2.18E-2</v>
      </c>
      <c r="AB175" s="353">
        <f t="shared" si="42"/>
        <v>0</v>
      </c>
    </row>
    <row r="176" spans="2:28" ht="17.45" hidden="1" customHeight="1" outlineLevel="1">
      <c r="B176" s="203">
        <f t="shared" si="39"/>
        <v>50983</v>
      </c>
      <c r="C176" s="354" cm="1">
        <f t="array" ref="C176">IF($J176&lt;=$AD$1,IF(F176="","",-INDEX([6]Delta!$F$1:$JR$1000,$L$13,$I176))*1000*IF(MONTH($B176)=12,IF(MOD($J176,4)=0,31/29,31/30),1),(C164*(1+$AA176)))</f>
        <v>-1330498.6058572649</v>
      </c>
      <c r="D176" s="355">
        <f>IF(ISNUMBER($F176),VLOOKUP($J176,'Table 1'!$B$13:$C$37,2,FALSE)/12*1000*Study_MW,"")</f>
        <v>779646.56487140455</v>
      </c>
      <c r="E176" s="355">
        <f t="shared" si="40"/>
        <v>-550852.0409858604</v>
      </c>
      <c r="F176" s="354">
        <f>IF($J176&lt;=$AD$1,IF(INDEX([6]Delta!$F$1:$JR$1440,$L$14,$I176)=0,"",INDEX([6]Delta!$F$1:$JR$1440,$L$14,$I176))*IF(MONTH($B176)=12,IF(MOD($J176,4)=0,31/29,31/30),1),F164*IF(MONTH(B176)=2,IF(MOD($J176,4)=0,29/28,IF(MOD($J164,4)=0,28/29,1)),1))*(1+$AB176)</f>
        <v>22107.043077400005</v>
      </c>
      <c r="G176" s="356">
        <f t="shared" si="37"/>
        <v>-24.917490731675262</v>
      </c>
      <c r="I176" s="357">
        <f t="shared" si="35"/>
        <v>190</v>
      </c>
      <c r="J176" s="351">
        <f t="shared" si="41"/>
        <v>2039</v>
      </c>
      <c r="K176" s="203">
        <f t="shared" si="43"/>
        <v>50983</v>
      </c>
      <c r="V176" s="332" t="str">
        <f t="shared" si="36"/>
        <v>Summer</v>
      </c>
      <c r="AA176" s="352">
        <f t="shared" si="38"/>
        <v>2.18E-2</v>
      </c>
      <c r="AB176" s="353">
        <f t="shared" si="42"/>
        <v>0</v>
      </c>
    </row>
    <row r="177" spans="2:28" ht="17.45" hidden="1" customHeight="1" outlineLevel="1">
      <c r="B177" s="203">
        <f t="shared" si="39"/>
        <v>51014</v>
      </c>
      <c r="C177" s="354" cm="1">
        <f t="array" ref="C177">IF($J177&lt;=$AD$1,IF(F177="","",-INDEX([6]Delta!$F$1:$JR$1000,$L$13,$I177))*1000*IF(MONTH($B177)=12,IF(MOD($J177,4)=0,31/29,31/30),1),(C165*(1+$AA177)))</f>
        <v>-1079474.9072639425</v>
      </c>
      <c r="D177" s="355">
        <f>IF(ISNUMBER($F177),VLOOKUP($J177,'Table 1'!$B$13:$C$37,2,FALSE)/12*1000*Study_MW,"")</f>
        <v>779646.56487140455</v>
      </c>
      <c r="E177" s="355">
        <f t="shared" si="40"/>
        <v>-299828.34239253798</v>
      </c>
      <c r="F177" s="354">
        <f>IF($J177&lt;=$AD$1,IF(INDEX([6]Delta!$F$1:$JR$1440,$L$14,$I177)=0,"",INDEX([6]Delta!$F$1:$JR$1440,$L$14,$I177))*IF(MONTH($B177)=12,IF(MOD($J177,4)=0,31/29,31/30),1),F165*IF(MONTH(B177)=2,IF(MOD($J177,4)=0,29/28,IF(MOD($J165,4)=0,28/29,1)),1))*(1+$AB177)</f>
        <v>18323.89697356</v>
      </c>
      <c r="G177" s="356">
        <f t="shared" si="37"/>
        <v>-16.362695273017941</v>
      </c>
      <c r="I177" s="357">
        <f t="shared" si="35"/>
        <v>191</v>
      </c>
      <c r="J177" s="351">
        <f t="shared" si="41"/>
        <v>2039</v>
      </c>
      <c r="K177" s="203">
        <f t="shared" si="43"/>
        <v>51014</v>
      </c>
      <c r="V177" s="332" t="str">
        <f t="shared" si="36"/>
        <v>Winter</v>
      </c>
      <c r="AA177" s="352">
        <f t="shared" si="38"/>
        <v>2.18E-2</v>
      </c>
      <c r="AB177" s="353">
        <f t="shared" si="42"/>
        <v>0</v>
      </c>
    </row>
    <row r="178" spans="2:28" ht="17.45" hidden="1" customHeight="1" outlineLevel="1">
      <c r="B178" s="203">
        <f t="shared" si="39"/>
        <v>51044</v>
      </c>
      <c r="C178" s="354" cm="1">
        <f t="array" ref="C178">IF($J178&lt;=$AD$1,IF(F178="","",-INDEX([6]Delta!$F$1:$JR$1000,$L$13,$I178))*1000*IF(MONTH($B178)=12,IF(MOD($J178,4)=0,31/29,31/30),1),(C166*(1+$AA178)))</f>
        <v>-849176.37981241569</v>
      </c>
      <c r="D178" s="355">
        <f>IF(ISNUMBER($F178),VLOOKUP($J178,'Table 1'!$B$13:$C$37,2,FALSE)/12*1000*Study_MW,"")</f>
        <v>779646.56487140455</v>
      </c>
      <c r="E178" s="355">
        <f t="shared" si="40"/>
        <v>-69529.814941011136</v>
      </c>
      <c r="F178" s="354">
        <f>IF($J178&lt;=$AD$1,IF(INDEX([6]Delta!$F$1:$JR$1440,$L$14,$I178)=0,"",INDEX([6]Delta!$F$1:$JR$1440,$L$14,$I178))*IF(MONTH($B178)=12,IF(MOD($J178,4)=0,31/29,31/30),1),F166*IF(MONTH(B178)=2,IF(MOD($J178,4)=0,29/28,IF(MOD($J166,4)=0,28/29,1)),1))*(1+$AB178)</f>
        <v>14144.081870669999</v>
      </c>
      <c r="G178" s="356">
        <f t="shared" si="37"/>
        <v>-4.9158238460986468</v>
      </c>
      <c r="I178" s="357">
        <f t="shared" si="35"/>
        <v>192</v>
      </c>
      <c r="J178" s="351">
        <f t="shared" si="41"/>
        <v>2039</v>
      </c>
      <c r="K178" s="203">
        <f t="shared" si="43"/>
        <v>51044</v>
      </c>
      <c r="V178" s="332" t="str">
        <f t="shared" si="36"/>
        <v>Winter</v>
      </c>
      <c r="AA178" s="352">
        <f t="shared" si="38"/>
        <v>2.18E-2</v>
      </c>
      <c r="AB178" s="353">
        <f t="shared" si="42"/>
        <v>0</v>
      </c>
    </row>
    <row r="179" spans="2:28" ht="17.45" hidden="1" customHeight="1" outlineLevel="1">
      <c r="B179" s="203">
        <f t="shared" si="39"/>
        <v>51075</v>
      </c>
      <c r="C179" s="354" cm="1">
        <f t="array" ref="C179">IF($J179&lt;=$AD$1,IF(F179="","",-INDEX([6]Delta!$F$1:$JR$1000,$L$13,$I179))*1000*IF(MONTH($B179)=12,IF(MOD($J179,4)=0,31/29,31/30),1),(C167*(1+$AA179)))</f>
        <v>-619604.08405376074</v>
      </c>
      <c r="D179" s="355">
        <f>IF(ISNUMBER($F179),VLOOKUP($J179,'Table 1'!$B$13:$C$37,2,FALSE)/12*1000*Study_MW,"")</f>
        <v>779646.56487140455</v>
      </c>
      <c r="E179" s="355">
        <f t="shared" si="40"/>
        <v>160042.48081764381</v>
      </c>
      <c r="F179" s="354">
        <f>IF($J179&lt;=$AD$1,IF(INDEX([6]Delta!$F$1:$JR$1440,$L$14,$I179)=0,"",INDEX([6]Delta!$F$1:$JR$1440,$L$14,$I179))*IF(MONTH($B179)=12,IF(MOD($J179,4)=0,31/29,31/30),1),F167*IF(MONTH(B179)=2,IF(MOD($J179,4)=0,29/28,IF(MOD($J167,4)=0,28/29,1)),1))*(1+$AB179)</f>
        <v>10384.002485880001</v>
      </c>
      <c r="G179" s="356">
        <f t="shared" si="37"/>
        <v>15.412407791241094</v>
      </c>
      <c r="I179" s="357">
        <f t="shared" si="35"/>
        <v>193</v>
      </c>
      <c r="J179" s="351">
        <f t="shared" si="41"/>
        <v>2039</v>
      </c>
      <c r="K179" s="203">
        <f t="shared" si="43"/>
        <v>51075</v>
      </c>
      <c r="V179" s="332" t="str">
        <f t="shared" si="36"/>
        <v>Winter</v>
      </c>
      <c r="AA179" s="352">
        <f t="shared" si="38"/>
        <v>2.18E-2</v>
      </c>
      <c r="AB179" s="353">
        <f t="shared" si="42"/>
        <v>0</v>
      </c>
    </row>
    <row r="180" spans="2:28" ht="17.45" hidden="1" customHeight="1" outlineLevel="1">
      <c r="B180" s="204">
        <f t="shared" si="39"/>
        <v>51105</v>
      </c>
      <c r="C180" s="361" cm="1">
        <f t="array" ref="C180">IF($J180&lt;=$AD$1,IF(F180="","",-INDEX([6]Delta!$F$1:$JR$1000,$L$13,$I180))*1000*IF(MONTH($B180)=12,IF(MOD($J180,4)=0,31/29,31/30),1),(C168*(1+$AA180)))</f>
        <v>-442373.17154422007</v>
      </c>
      <c r="D180" s="362">
        <f>IF(ISNUMBER($F180),VLOOKUP($J180,'Table 1'!$B$13:$C$37,2,FALSE)/12*1000*Study_MW,"")</f>
        <v>779646.56487140455</v>
      </c>
      <c r="E180" s="362">
        <f t="shared" si="40"/>
        <v>337273.39332718449</v>
      </c>
      <c r="F180" s="361">
        <f>IF($J180&lt;=$AD$1,IF(INDEX([6]Delta!$F$1:$JR$1440,$L$14,$I180)=0,"",INDEX([6]Delta!$F$1:$JR$1440,$L$14,$I180))*IF(MONTH($B180)=12,IF(MOD($J180,4)=0,31/29,31/30),1),F168*IF(MONTH(B180)=2,IF(MOD($J180,4)=0,29/28,IF(MOD($J168,4)=0,28/29,1)),1))*(1+$AB180)</f>
        <v>7173.2662315073349</v>
      </c>
      <c r="G180" s="363">
        <f t="shared" si="37"/>
        <v>47.018106179548901</v>
      </c>
      <c r="I180" s="364">
        <f t="shared" si="35"/>
        <v>194</v>
      </c>
      <c r="J180" s="351">
        <f t="shared" si="41"/>
        <v>2039</v>
      </c>
      <c r="K180" s="204">
        <f t="shared" si="43"/>
        <v>51105</v>
      </c>
      <c r="V180" s="332" t="str">
        <f t="shared" si="36"/>
        <v>Winter</v>
      </c>
      <c r="AA180" s="352">
        <f t="shared" si="38"/>
        <v>2.18E-2</v>
      </c>
      <c r="AB180" s="353">
        <f t="shared" si="42"/>
        <v>0</v>
      </c>
    </row>
    <row r="181" spans="2:28" ht="17.45" hidden="1" customHeight="1" outlineLevel="1">
      <c r="B181" s="202">
        <f t="shared" si="39"/>
        <v>51136</v>
      </c>
      <c r="C181" s="345" cm="1">
        <f t="array" ref="C181">IF($J181&lt;=$AD$1,IF(F181="","",-INDEX([6]Delta!$F$1:$JR$1000,$L$13,$I181))*1000*IF(MONTH($B181)=12,IF(MOD($J181,4)=0,31/29,31/30),1),(C169*(1+$AA181)))</f>
        <v>-437755.32469376229</v>
      </c>
      <c r="D181" s="346">
        <f>IF(ISNUMBER($F181),VLOOKUP($J181,'Table 1'!$B$13:$C$37,2,FALSE)/12*1000*Study_MW,"")</f>
        <v>796642.86022289062</v>
      </c>
      <c r="E181" s="347">
        <f t="shared" si="40"/>
        <v>358887.53552912833</v>
      </c>
      <c r="F181" s="348">
        <f>IF($J181&lt;=$AD$1,IF(INDEX([6]Delta!$F$1:$JR$1440,$L$14,$I181)=0,"",INDEX([6]Delta!$F$1:$JR$1440,$L$14,$I181))*IF(MONTH($B181)=12,IF(MOD($J181,4)=0,31/29,31/30),1),F169*IF(MONTH(B181)=2,IF(MOD($J181,4)=0,29/28,IF(MOD($J169,4)=0,28/29,1)),1))*(1+$AB181)</f>
        <v>7627.3798357299993</v>
      </c>
      <c r="G181" s="349">
        <f t="shared" si="37"/>
        <v>47.052532227114398</v>
      </c>
      <c r="I181" s="365">
        <f t="shared" si="35"/>
        <v>196</v>
      </c>
      <c r="J181" s="351">
        <f t="shared" si="41"/>
        <v>2040</v>
      </c>
      <c r="K181" s="202">
        <f t="shared" si="43"/>
        <v>51136</v>
      </c>
      <c r="V181" s="332" t="str">
        <f t="shared" si="36"/>
        <v>Winter</v>
      </c>
      <c r="AA181" s="352">
        <f t="shared" si="38"/>
        <v>2.18E-2</v>
      </c>
      <c r="AB181" s="353">
        <f t="shared" si="42"/>
        <v>0</v>
      </c>
    </row>
    <row r="182" spans="2:28" ht="17.45" hidden="1" customHeight="1" outlineLevel="1">
      <c r="B182" s="203">
        <f t="shared" si="39"/>
        <v>51167</v>
      </c>
      <c r="C182" s="354" cm="1">
        <f t="array" ref="C182">IF($J182&lt;=$AD$1,IF(F182="","",-INDEX([6]Delta!$F$1:$JR$1000,$L$13,$I182))*1000*IF(MONTH($B182)=12,IF(MOD($J182,4)=0,31/29,31/30),1),(C170*(1+$AA182)))</f>
        <v>-817958.05303842283</v>
      </c>
      <c r="D182" s="355">
        <f>IF(ISNUMBER($F182),VLOOKUP($J182,'Table 1'!$B$13:$C$37,2,FALSE)/12*1000*Study_MW,"")</f>
        <v>796642.86022289062</v>
      </c>
      <c r="E182" s="355">
        <f t="shared" si="40"/>
        <v>-21315.192815532209</v>
      </c>
      <c r="F182" s="354">
        <f>IF($J182&lt;=$AD$1,IF(INDEX([6]Delta!$F$1:$JR$1440,$L$14,$I182)=0,"",INDEX([6]Delta!$F$1:$JR$1440,$L$14,$I182))*IF(MONTH($B182)=12,IF(MOD($J182,4)=0,31/29,31/30),1),F170*IF(MONTH(B182)=2,IF(MOD($J182,4)=0,29/28,IF(MOD($J170,4)=0,28/29,1)),1))*(1+$AB182)</f>
        <v>12606.410433370002</v>
      </c>
      <c r="G182" s="356">
        <f t="shared" si="37"/>
        <v>-1.69082173931998</v>
      </c>
      <c r="I182" s="357">
        <f t="shared" si="35"/>
        <v>197</v>
      </c>
      <c r="J182" s="351">
        <f t="shared" si="41"/>
        <v>2040</v>
      </c>
      <c r="K182" s="203">
        <f t="shared" si="43"/>
        <v>51167</v>
      </c>
      <c r="V182" s="332" t="str">
        <f t="shared" si="36"/>
        <v>Winter</v>
      </c>
      <c r="AA182" s="352">
        <f t="shared" si="38"/>
        <v>2.18E-2</v>
      </c>
      <c r="AB182" s="353">
        <f t="shared" si="42"/>
        <v>0</v>
      </c>
    </row>
    <row r="183" spans="2:28" ht="17.45" hidden="1" customHeight="1" outlineLevel="1">
      <c r="B183" s="203">
        <f t="shared" si="39"/>
        <v>51196</v>
      </c>
      <c r="C183" s="354" cm="1">
        <f t="array" ref="C183">IF($J183&lt;=$AD$1,IF(F183="","",-INDEX([6]Delta!$F$1:$JR$1000,$L$13,$I183))*1000*IF(MONTH($B183)=12,IF(MOD($J183,4)=0,31/29,31/30),1),(C171*(1+$AA183)))</f>
        <v>-937711.26527564775</v>
      </c>
      <c r="D183" s="355">
        <f>IF(ISNUMBER($F183),VLOOKUP($J183,'Table 1'!$B$13:$C$37,2,FALSE)/12*1000*Study_MW,"")</f>
        <v>796642.86022289062</v>
      </c>
      <c r="E183" s="355">
        <f t="shared" si="40"/>
        <v>-141068.40505275712</v>
      </c>
      <c r="F183" s="354">
        <f>IF($J183&lt;=$AD$1,IF(INDEX([6]Delta!$F$1:$JR$1440,$L$14,$I183)=0,"",INDEX([6]Delta!$F$1:$JR$1440,$L$14,$I183))*IF(MONTH($B183)=12,IF(MOD($J183,4)=0,31/29,31/30),1),F171*IF(MONTH(B183)=2,IF(MOD($J183,4)=0,29/28,IF(MOD($J171,4)=0,28/29,1)),1))*(1+$AB183)</f>
        <v>15112.22367429</v>
      </c>
      <c r="G183" s="356">
        <f t="shared" si="37"/>
        <v>-9.3347218842950834</v>
      </c>
      <c r="I183" s="357">
        <f t="shared" si="35"/>
        <v>198</v>
      </c>
      <c r="J183" s="351">
        <f t="shared" si="41"/>
        <v>2040</v>
      </c>
      <c r="K183" s="203">
        <f t="shared" si="43"/>
        <v>51196</v>
      </c>
      <c r="V183" s="332" t="str">
        <f t="shared" si="36"/>
        <v>Winter</v>
      </c>
      <c r="AA183" s="352">
        <f t="shared" si="38"/>
        <v>2.18E-2</v>
      </c>
      <c r="AB183" s="353">
        <f t="shared" si="42"/>
        <v>0</v>
      </c>
    </row>
    <row r="184" spans="2:28" ht="17.45" hidden="1" customHeight="1" outlineLevel="1">
      <c r="B184" s="203">
        <f t="shared" si="39"/>
        <v>51227</v>
      </c>
      <c r="C184" s="354" cm="1">
        <f t="array" ref="C184">IF($J184&lt;=$AD$1,IF(F184="","",-INDEX([6]Delta!$F$1:$JR$1000,$L$13,$I184))*1000*IF(MONTH($B184)=12,IF(MOD($J184,4)=0,31/29,31/30),1),(C172*(1+$AA184)))</f>
        <v>-1128005.7908180607</v>
      </c>
      <c r="D184" s="355">
        <f>IF(ISNUMBER($F184),VLOOKUP($J184,'Table 1'!$B$13:$C$37,2,FALSE)/12*1000*Study_MW,"")</f>
        <v>796642.86022289062</v>
      </c>
      <c r="E184" s="355">
        <f t="shared" si="40"/>
        <v>-331362.93059517012</v>
      </c>
      <c r="F184" s="354">
        <f>IF($J184&lt;=$AD$1,IF(INDEX([6]Delta!$F$1:$JR$1440,$L$14,$I184)=0,"",INDEX([6]Delta!$F$1:$JR$1440,$L$14,$I184))*IF(MONTH($B184)=12,IF(MOD($J184,4)=0,31/29,31/30),1),F172*IF(MONTH(B184)=2,IF(MOD($J184,4)=0,29/28,IF(MOD($J172,4)=0,28/29,1)),1))*(1+$AB184)</f>
        <v>18252.42315314</v>
      </c>
      <c r="G184" s="356">
        <f t="shared" si="37"/>
        <v>-18.154462441232912</v>
      </c>
      <c r="I184" s="357">
        <f t="shared" si="35"/>
        <v>199</v>
      </c>
      <c r="J184" s="351">
        <f t="shared" si="41"/>
        <v>2040</v>
      </c>
      <c r="K184" s="203">
        <f t="shared" si="43"/>
        <v>51227</v>
      </c>
      <c r="V184" s="332" t="str">
        <f t="shared" si="36"/>
        <v>Winter</v>
      </c>
      <c r="AA184" s="352">
        <f t="shared" si="38"/>
        <v>2.18E-2</v>
      </c>
      <c r="AB184" s="353">
        <f t="shared" si="42"/>
        <v>0</v>
      </c>
    </row>
    <row r="185" spans="2:28" ht="17.45" hidden="1" customHeight="1" outlineLevel="1">
      <c r="B185" s="203">
        <f t="shared" si="39"/>
        <v>51257</v>
      </c>
      <c r="C185" s="354" cm="1">
        <f t="array" ref="C185">IF($J185&lt;=$AD$1,IF(F185="","",-INDEX([6]Delta!$F$1:$JR$1000,$L$13,$I185))*1000*IF(MONTH($B185)=12,IF(MOD($J185,4)=0,31/29,31/30),1),(C173*(1+$AA185)))</f>
        <v>-1420458.3559802196</v>
      </c>
      <c r="D185" s="355">
        <f>IF(ISNUMBER($F185),VLOOKUP($J185,'Table 1'!$B$13:$C$37,2,FALSE)/12*1000*Study_MW,"")</f>
        <v>796642.86022289062</v>
      </c>
      <c r="E185" s="355">
        <f t="shared" si="40"/>
        <v>-623815.49575732893</v>
      </c>
      <c r="F185" s="354">
        <f>IF($J185&lt;=$AD$1,IF(INDEX([6]Delta!$F$1:$JR$1440,$L$14,$I185)=0,"",INDEX([6]Delta!$F$1:$JR$1440,$L$14,$I185))*IF(MONTH($B185)=12,IF(MOD($J185,4)=0,31/29,31/30),1),F173*IF(MONTH(B185)=2,IF(MOD($J185,4)=0,29/28,IF(MOD($J173,4)=0,28/29,1)),1))*(1+$AB185)</f>
        <v>22816.392403660004</v>
      </c>
      <c r="G185" s="356">
        <f t="shared" si="37"/>
        <v>-27.340671773214329</v>
      </c>
      <c r="I185" s="357">
        <f t="shared" si="35"/>
        <v>200</v>
      </c>
      <c r="J185" s="351">
        <f t="shared" si="41"/>
        <v>2040</v>
      </c>
      <c r="K185" s="203">
        <f t="shared" si="43"/>
        <v>51257</v>
      </c>
      <c r="V185" s="332" t="str">
        <f t="shared" si="36"/>
        <v>Summer</v>
      </c>
      <c r="AA185" s="352">
        <f t="shared" si="38"/>
        <v>2.18E-2</v>
      </c>
      <c r="AB185" s="353">
        <f t="shared" si="42"/>
        <v>0</v>
      </c>
    </row>
    <row r="186" spans="2:28" ht="17.45" hidden="1" customHeight="1" outlineLevel="1">
      <c r="B186" s="203">
        <f t="shared" si="39"/>
        <v>51288</v>
      </c>
      <c r="C186" s="354" cm="1">
        <f t="array" ref="C186">IF($J186&lt;=$AD$1,IF(F186="","",-INDEX([6]Delta!$F$1:$JR$1000,$L$13,$I186))*1000*IF(MONTH($B186)=12,IF(MOD($J186,4)=0,31/29,31/30),1),(C174*(1+$AA186)))</f>
        <v>-1603561.5612453185</v>
      </c>
      <c r="D186" s="355">
        <f>IF(ISNUMBER($F186),VLOOKUP($J186,'Table 1'!$B$13:$C$37,2,FALSE)/12*1000*Study_MW,"")</f>
        <v>796642.86022289062</v>
      </c>
      <c r="E186" s="355">
        <f t="shared" si="40"/>
        <v>-806918.70102242788</v>
      </c>
      <c r="F186" s="354">
        <f>IF($J186&lt;=$AD$1,IF(INDEX([6]Delta!$F$1:$JR$1440,$L$14,$I186)=0,"",INDEX([6]Delta!$F$1:$JR$1440,$L$14,$I186))*IF(MONTH($B186)=12,IF(MOD($J186,4)=0,31/29,31/30),1),F174*IF(MONTH(B186)=2,IF(MOD($J186,4)=0,29/28,IF(MOD($J174,4)=0,28/29,1)),1))*(1+$AB186)</f>
        <v>26078.898836079992</v>
      </c>
      <c r="G186" s="356">
        <f t="shared" si="37"/>
        <v>-30.941440667964898</v>
      </c>
      <c r="I186" s="357">
        <f t="shared" ref="I186:I252" si="44">I174+13</f>
        <v>201</v>
      </c>
      <c r="J186" s="351">
        <f t="shared" si="41"/>
        <v>2040</v>
      </c>
      <c r="K186" s="203">
        <f t="shared" si="43"/>
        <v>51288</v>
      </c>
      <c r="V186" s="332" t="str">
        <f t="shared" si="36"/>
        <v>Summer</v>
      </c>
      <c r="AA186" s="352">
        <f t="shared" si="38"/>
        <v>2.18E-2</v>
      </c>
      <c r="AB186" s="353">
        <f t="shared" si="42"/>
        <v>0</v>
      </c>
    </row>
    <row r="187" spans="2:28" ht="17.45" hidden="1" customHeight="1" outlineLevel="1">
      <c r="B187" s="203">
        <f t="shared" si="39"/>
        <v>51318</v>
      </c>
      <c r="C187" s="354" cm="1">
        <f t="array" ref="C187">IF($J187&lt;=$AD$1,IF(F187="","",-INDEX([6]Delta!$F$1:$JR$1000,$L$13,$I187))*1000*IF(MONTH($B187)=12,IF(MOD($J187,4)=0,31/29,31/30),1),(C175*(1+$AA187)))</f>
        <v>-1553271.4586608636</v>
      </c>
      <c r="D187" s="355">
        <f>IF(ISNUMBER($F187),VLOOKUP($J187,'Table 1'!$B$13:$C$37,2,FALSE)/12*1000*Study_MW,"")</f>
        <v>796642.86022289062</v>
      </c>
      <c r="E187" s="355">
        <f t="shared" si="40"/>
        <v>-756628.59843797295</v>
      </c>
      <c r="F187" s="354">
        <f>IF($J187&lt;=$AD$1,IF(INDEX([6]Delta!$F$1:$JR$1440,$L$14,$I187)=0,"",INDEX([6]Delta!$F$1:$JR$1440,$L$14,$I187))*IF(MONTH($B187)=12,IF(MOD($J187,4)=0,31/29,31/30),1),F175*IF(MONTH(B187)=2,IF(MOD($J187,4)=0,29/28,IF(MOD($J175,4)=0,28/29,1)),1))*(1+$AB187)</f>
        <v>24181.52623834999</v>
      </c>
      <c r="G187" s="356">
        <f t="shared" si="37"/>
        <v>-31.289530320795873</v>
      </c>
      <c r="I187" s="357">
        <f t="shared" si="44"/>
        <v>202</v>
      </c>
      <c r="J187" s="351">
        <f t="shared" si="41"/>
        <v>2040</v>
      </c>
      <c r="K187" s="203">
        <f t="shared" si="43"/>
        <v>51318</v>
      </c>
      <c r="V187" s="332" t="str">
        <f t="shared" si="36"/>
        <v>Summer</v>
      </c>
      <c r="AA187" s="352">
        <f t="shared" si="38"/>
        <v>2.18E-2</v>
      </c>
      <c r="AB187" s="353">
        <f t="shared" si="42"/>
        <v>0</v>
      </c>
    </row>
    <row r="188" spans="2:28" ht="17.45" hidden="1" customHeight="1" outlineLevel="1">
      <c r="B188" s="203">
        <f t="shared" si="39"/>
        <v>51349</v>
      </c>
      <c r="C188" s="354" cm="1">
        <f t="array" ref="C188">IF($J188&lt;=$AD$1,IF(F188="","",-INDEX([6]Delta!$F$1:$JR$1000,$L$13,$I188))*1000*IF(MONTH($B188)=12,IF(MOD($J188,4)=0,31/29,31/30),1),(C176*(1+$AA188)))</f>
        <v>-1269245.0650813116</v>
      </c>
      <c r="D188" s="355">
        <f>IF(ISNUMBER($F188),VLOOKUP($J188,'Table 1'!$B$13:$C$37,2,FALSE)/12*1000*Study_MW,"")</f>
        <v>796642.86022289062</v>
      </c>
      <c r="E188" s="355">
        <f t="shared" si="40"/>
        <v>-472602.204858421</v>
      </c>
      <c r="F188" s="354">
        <f>IF($J188&lt;=$AD$1,IF(INDEX([6]Delta!$F$1:$JR$1440,$L$14,$I188)=0,"",INDEX([6]Delta!$F$1:$JR$1440,$L$14,$I188))*IF(MONTH($B188)=12,IF(MOD($J188,4)=0,31/29,31/30),1),F176*IF(MONTH(B188)=2,IF(MOD($J188,4)=0,29/28,IF(MOD($J176,4)=0,28/29,1)),1))*(1+$AB188)</f>
        <v>22063.155447009995</v>
      </c>
      <c r="G188" s="356">
        <f t="shared" si="37"/>
        <v>-21.42042673784761</v>
      </c>
      <c r="I188" s="357">
        <f t="shared" si="44"/>
        <v>203</v>
      </c>
      <c r="J188" s="351">
        <f t="shared" si="41"/>
        <v>2040</v>
      </c>
      <c r="K188" s="203">
        <f t="shared" si="43"/>
        <v>51349</v>
      </c>
      <c r="V188" s="332" t="str">
        <f t="shared" si="36"/>
        <v>Summer</v>
      </c>
      <c r="AA188" s="352">
        <f t="shared" si="38"/>
        <v>2.18E-2</v>
      </c>
      <c r="AB188" s="353">
        <f t="shared" si="42"/>
        <v>0</v>
      </c>
    </row>
    <row r="189" spans="2:28" ht="17.45" hidden="1" customHeight="1" outlineLevel="1">
      <c r="B189" s="203">
        <f t="shared" si="39"/>
        <v>51380</v>
      </c>
      <c r="C189" s="354" cm="1">
        <f t="array" ref="C189">IF($J189&lt;=$AD$1,IF(F189="","",-INDEX([6]Delta!$F$1:$JR$1000,$L$13,$I189))*1000*IF(MONTH($B189)=12,IF(MOD($J189,4)=0,31/29,31/30),1),(C177*(1+$AA189)))</f>
        <v>-1169025.0848633368</v>
      </c>
      <c r="D189" s="355">
        <f>IF(ISNUMBER($F189),VLOOKUP($J189,'Table 1'!$B$13:$C$37,2,FALSE)/12*1000*Study_MW,"")</f>
        <v>796642.86022289062</v>
      </c>
      <c r="E189" s="355">
        <f t="shared" si="40"/>
        <v>-372382.22464044613</v>
      </c>
      <c r="F189" s="354">
        <f>IF($J189&lt;=$AD$1,IF(INDEX([6]Delta!$F$1:$JR$1440,$L$14,$I189)=0,"",INDEX([6]Delta!$F$1:$JR$1440,$L$14,$I189))*IF(MONTH($B189)=12,IF(MOD($J189,4)=0,31/29,31/30),1),F177*IF(MONTH(B189)=2,IF(MOD($J189,4)=0,29/28,IF(MOD($J177,4)=0,28/29,1)),1))*(1+$AB189)</f>
        <v>17838.183827270004</v>
      </c>
      <c r="G189" s="356">
        <f t="shared" si="37"/>
        <v>-20.875568289142155</v>
      </c>
      <c r="I189" s="357">
        <f t="shared" si="44"/>
        <v>204</v>
      </c>
      <c r="J189" s="351">
        <f t="shared" si="41"/>
        <v>2040</v>
      </c>
      <c r="K189" s="203">
        <f t="shared" si="43"/>
        <v>51380</v>
      </c>
      <c r="V189" s="332" t="str">
        <f t="shared" si="36"/>
        <v>Winter</v>
      </c>
      <c r="AA189" s="352">
        <f t="shared" si="38"/>
        <v>2.18E-2</v>
      </c>
      <c r="AB189" s="353">
        <f t="shared" si="42"/>
        <v>0</v>
      </c>
    </row>
    <row r="190" spans="2:28" ht="17.45" hidden="1" customHeight="1" outlineLevel="1">
      <c r="B190" s="203">
        <f t="shared" si="39"/>
        <v>51410</v>
      </c>
      <c r="C190" s="354" cm="1">
        <f t="array" ref="C190">IF($J190&lt;=$AD$1,IF(F190="","",-INDEX([6]Delta!$F$1:$JR$1000,$L$13,$I190))*1000*IF(MONTH($B190)=12,IF(MOD($J190,4)=0,31/29,31/30),1),(C178*(1+$AA190)))</f>
        <v>-875544.5548278694</v>
      </c>
      <c r="D190" s="355">
        <f>IF(ISNUMBER($F190),VLOOKUP($J190,'Table 1'!$B$13:$C$37,2,FALSE)/12*1000*Study_MW,"")</f>
        <v>796642.86022289062</v>
      </c>
      <c r="E190" s="355">
        <f t="shared" si="40"/>
        <v>-78901.69460497878</v>
      </c>
      <c r="F190" s="354">
        <f>IF($J190&lt;=$AD$1,IF(INDEX([6]Delta!$F$1:$JR$1440,$L$14,$I190)=0,"",INDEX([6]Delta!$F$1:$JR$1440,$L$14,$I190))*IF(MONTH($B190)=12,IF(MOD($J190,4)=0,31/29,31/30),1),F178*IF(MONTH(B190)=2,IF(MOD($J190,4)=0,29/28,IF(MOD($J178,4)=0,28/29,1)),1))*(1+$AB190)</f>
        <v>13917.567764930001</v>
      </c>
      <c r="G190" s="356">
        <f t="shared" si="37"/>
        <v>-5.6692157665506882</v>
      </c>
      <c r="I190" s="357">
        <f t="shared" si="44"/>
        <v>205</v>
      </c>
      <c r="J190" s="351">
        <f t="shared" si="41"/>
        <v>2040</v>
      </c>
      <c r="K190" s="203">
        <f t="shared" si="43"/>
        <v>51410</v>
      </c>
      <c r="V190" s="332" t="str">
        <f t="shared" si="36"/>
        <v>Winter</v>
      </c>
      <c r="AA190" s="352">
        <f t="shared" si="38"/>
        <v>2.18E-2</v>
      </c>
      <c r="AB190" s="353">
        <f t="shared" si="42"/>
        <v>0</v>
      </c>
    </row>
    <row r="191" spans="2:28" ht="17.45" hidden="1" customHeight="1" outlineLevel="1">
      <c r="B191" s="203">
        <f t="shared" si="39"/>
        <v>51441</v>
      </c>
      <c r="C191" s="354" cm="1">
        <f t="array" ref="C191">IF($J191&lt;=$AD$1,IF(F191="","",-INDEX([6]Delta!$F$1:$JR$1000,$L$13,$I191))*1000*IF(MONTH($B191)=12,IF(MOD($J191,4)=0,31/29,31/30),1),(C179*(1+$AA191)))</f>
        <v>-637981.37787197623</v>
      </c>
      <c r="D191" s="355">
        <f>IF(ISNUMBER($F191),VLOOKUP($J191,'Table 1'!$B$13:$C$37,2,FALSE)/12*1000*Study_MW,"")</f>
        <v>796642.86022289062</v>
      </c>
      <c r="E191" s="355">
        <f t="shared" si="40"/>
        <v>158661.48235091439</v>
      </c>
      <c r="F191" s="354">
        <f>IF($J191&lt;=$AD$1,IF(INDEX([6]Delta!$F$1:$JR$1440,$L$14,$I191)=0,"",INDEX([6]Delta!$F$1:$JR$1440,$L$14,$I191))*IF(MONTH($B191)=12,IF(MOD($J191,4)=0,31/29,31/30),1),F179*IF(MONTH(B191)=2,IF(MOD($J191,4)=0,29/28,IF(MOD($J179,4)=0,28/29,1)),1))*(1+$AB191)</f>
        <v>10083.868165219998</v>
      </c>
      <c r="G191" s="356">
        <f t="shared" si="37"/>
        <v>15.73418848316061</v>
      </c>
      <c r="I191" s="357">
        <f t="shared" si="44"/>
        <v>206</v>
      </c>
      <c r="J191" s="351">
        <f t="shared" si="41"/>
        <v>2040</v>
      </c>
      <c r="K191" s="203">
        <f t="shared" si="43"/>
        <v>51441</v>
      </c>
      <c r="V191" s="332" t="str">
        <f t="shared" si="36"/>
        <v>Winter</v>
      </c>
      <c r="AA191" s="352">
        <f t="shared" si="38"/>
        <v>2.18E-2</v>
      </c>
      <c r="AB191" s="353">
        <f t="shared" si="42"/>
        <v>0</v>
      </c>
    </row>
    <row r="192" spans="2:28" ht="17.45" hidden="1" customHeight="1" outlineLevel="1">
      <c r="B192" s="204">
        <f t="shared" si="39"/>
        <v>51471</v>
      </c>
      <c r="C192" s="361" cm="1">
        <f t="array" ref="C192">IF($J192&lt;=$AD$1,IF(F192="","",-INDEX([6]Delta!$F$1:$JR$1000,$L$13,$I192))*1000*IF(MONTH($B192)=12,IF(MOD($J192,4)=0,31/29,31/30),1),(C180*(1+$AA192)))</f>
        <v>-457495.94850128348</v>
      </c>
      <c r="D192" s="362">
        <f>IF(ISNUMBER($F192),VLOOKUP($J192,'Table 1'!$B$13:$C$37,2,FALSE)/12*1000*Study_MW,"")</f>
        <v>796642.86022289062</v>
      </c>
      <c r="E192" s="362">
        <f t="shared" si="40"/>
        <v>339146.91172160715</v>
      </c>
      <c r="F192" s="361">
        <f>IF($J192&lt;=$AD$1,IF(INDEX([6]Delta!$F$1:$JR$1440,$L$14,$I192)=0,"",INDEX([6]Delta!$F$1:$JR$1440,$L$14,$I192))*IF(MONTH($B192)=12,IF(MOD($J192,4)=0,31/29,31/30),1),F180*IF(MONTH(B192)=2,IF(MOD($J192,4)=0,29/28,IF(MOD($J180,4)=0,28/29,1)),1))*(1+$AB192)</f>
        <v>7122.3485156696561</v>
      </c>
      <c r="G192" s="363">
        <f t="shared" si="37"/>
        <v>47.617286766501337</v>
      </c>
      <c r="I192" s="364">
        <f t="shared" si="44"/>
        <v>207</v>
      </c>
      <c r="J192" s="351">
        <f t="shared" si="41"/>
        <v>2040</v>
      </c>
      <c r="K192" s="204">
        <f t="shared" si="43"/>
        <v>51471</v>
      </c>
      <c r="V192" s="332" t="str">
        <f t="shared" si="36"/>
        <v>Winter</v>
      </c>
      <c r="AA192" s="352">
        <f t="shared" si="38"/>
        <v>2.18E-2</v>
      </c>
      <c r="AB192" s="353">
        <f t="shared" si="42"/>
        <v>0</v>
      </c>
    </row>
    <row r="193" spans="2:28" ht="17.45" hidden="1" customHeight="1" outlineLevel="1">
      <c r="B193" s="202">
        <f t="shared" si="39"/>
        <v>51502</v>
      </c>
      <c r="C193" s="345" cm="1">
        <f t="array" ref="C193">IF($J193&lt;=$AD$1,IF(F193="","",-INDEX([6]Delta!$F$1:$JR$1000,$L$13,$I193))*1000*IF(MONTH($B193)=12,IF(MOD($J193,4)=0,31/29,31/30),1),(C181*(1+$AA193)))</f>
        <v>-13723.435261381383</v>
      </c>
      <c r="D193" s="346">
        <f>IF(ISNUMBER($F193),VLOOKUP($J193,'Table 1'!$B$13:$C$37,2,FALSE)/12*1000*Study_MW,"")</f>
        <v>814009.67419391987</v>
      </c>
      <c r="E193" s="347">
        <f t="shared" si="40"/>
        <v>800286.23893253854</v>
      </c>
      <c r="F193" s="348">
        <f>IF($J193&lt;=$AD$1,IF(INDEX([6]Delta!$F$1:$JR$1440,$L$14,$I193)=0,"",INDEX([6]Delta!$F$1:$JR$1440,$L$14,$I193))*IF(MONTH($B193)=12,IF(MOD($J193,4)=0,31/29,31/30),1),F181*IF(MONTH(B193)=2,IF(MOD($J193,4)=0,29/28,IF(MOD($J181,4)=0,28/29,1)),1))*(1+$AB193)</f>
        <v>7525.6900247900003</v>
      </c>
      <c r="G193" s="349">
        <f t="shared" si="37"/>
        <v>106.34057957427898</v>
      </c>
      <c r="I193" s="365">
        <f t="shared" si="44"/>
        <v>209</v>
      </c>
      <c r="J193" s="351">
        <f t="shared" ref="J193:J240" si="45">YEAR(B193)</f>
        <v>2041</v>
      </c>
      <c r="K193" s="202">
        <f t="shared" ref="K193:K240" si="46">IF(ISNUMBER(F193),IF(F193&lt;&gt;0,B193,""),"")</f>
        <v>51502</v>
      </c>
      <c r="M193" s="352">
        <f>F181*IF(MONTH(B193)=2,IF(MOD($J193,4)=0,29/28,IF(MOD($J181,4)=0,28/29)),1)</f>
        <v>7627.3798357299993</v>
      </c>
      <c r="V193" s="332" t="str">
        <f t="shared" si="36"/>
        <v>Winter</v>
      </c>
      <c r="AA193" s="352">
        <f t="shared" si="38"/>
        <v>2.18E-2</v>
      </c>
      <c r="AB193" s="353">
        <f t="shared" si="42"/>
        <v>0</v>
      </c>
    </row>
    <row r="194" spans="2:28" ht="17.45" hidden="1" customHeight="1" outlineLevel="1">
      <c r="B194" s="203">
        <f t="shared" si="39"/>
        <v>51533</v>
      </c>
      <c r="C194" s="354" cm="1">
        <f t="array" ref="C194">IF($J194&lt;=$AD$1,IF(F194="","",-INDEX([6]Delta!$F$1:$JR$1000,$L$13,$I194))*1000*IF(MONTH($B194)=12,IF(MOD($J194,4)=0,31/29,31/30),1),(C182*(1+$AA194)))</f>
        <v>-50835.851346986601</v>
      </c>
      <c r="D194" s="355">
        <f>IF(ISNUMBER($F194),VLOOKUP($J194,'Table 1'!$B$13:$C$37,2,FALSE)/12*1000*Study_MW,"")</f>
        <v>814009.67419391987</v>
      </c>
      <c r="E194" s="355">
        <f t="shared" si="40"/>
        <v>763173.82284693327</v>
      </c>
      <c r="F194" s="354">
        <f>IF($J194&lt;=$AD$1,IF(INDEX([6]Delta!$F$1:$JR$1440,$L$14,$I194)=0,"",INDEX([6]Delta!$F$1:$JR$1440,$L$14,$I194))*IF(MONTH($B194)=12,IF(MOD($J194,4)=0,31/29,31/30),1),F182*IF(MONTH(B194)=2,IF(MOD($J194,4)=0,29/28,IF(MOD($J182,4)=0,28/29,1)),1))*(1+$AB194)</f>
        <v>12222.750821800002</v>
      </c>
      <c r="G194" s="356">
        <f t="shared" si="37"/>
        <v>62.438794177638592</v>
      </c>
      <c r="I194" s="357">
        <f t="shared" si="44"/>
        <v>210</v>
      </c>
      <c r="J194" s="351">
        <f t="shared" si="45"/>
        <v>2041</v>
      </c>
      <c r="K194" s="203">
        <f t="shared" si="46"/>
        <v>51533</v>
      </c>
      <c r="M194" s="352"/>
      <c r="V194" s="332" t="str">
        <f t="shared" si="36"/>
        <v>Winter</v>
      </c>
      <c r="AA194" s="352">
        <f t="shared" si="38"/>
        <v>2.18E-2</v>
      </c>
      <c r="AB194" s="353">
        <f t="shared" si="42"/>
        <v>0</v>
      </c>
    </row>
    <row r="195" spans="2:28" ht="17.45" hidden="1" customHeight="1" outlineLevel="1">
      <c r="B195" s="203">
        <f t="shared" si="39"/>
        <v>51561</v>
      </c>
      <c r="C195" s="354" cm="1">
        <f t="array" ref="C195">IF($J195&lt;=$AD$1,IF(F195="","",-INDEX([6]Delta!$F$1:$JR$1000,$L$13,$I195))*1000*IF(MONTH($B195)=12,IF(MOD($J195,4)=0,31/29,31/30),1),(C183*(1+$AA195)))</f>
        <v>-13334.319479447913</v>
      </c>
      <c r="D195" s="355">
        <f>IF(ISNUMBER($F195),VLOOKUP($J195,'Table 1'!$B$13:$C$37,2,FALSE)/12*1000*Study_MW,"")</f>
        <v>814009.67419391987</v>
      </c>
      <c r="E195" s="355">
        <f t="shared" si="40"/>
        <v>800675.35471447196</v>
      </c>
      <c r="F195" s="354">
        <f>IF($J195&lt;=$AD$1,IF(INDEX([6]Delta!$F$1:$JR$1440,$L$14,$I195)=0,"",INDEX([6]Delta!$F$1:$JR$1440,$L$14,$I195))*IF(MONTH($B195)=12,IF(MOD($J195,4)=0,31/29,31/30),1),F183*IF(MONTH(B195)=2,IF(MOD($J195,4)=0,29/28,IF(MOD($J183,4)=0,28/29,1)),1))*(1+$AB195)</f>
        <v>15349.060846860004</v>
      </c>
      <c r="G195" s="356">
        <f t="shared" si="37"/>
        <v>52.164452451061081</v>
      </c>
      <c r="I195" s="357">
        <f t="shared" si="44"/>
        <v>211</v>
      </c>
      <c r="J195" s="351">
        <f t="shared" si="45"/>
        <v>2041</v>
      </c>
      <c r="K195" s="203">
        <f t="shared" si="46"/>
        <v>51561</v>
      </c>
      <c r="M195" s="352"/>
      <c r="V195" s="332" t="str">
        <f t="shared" si="36"/>
        <v>Winter</v>
      </c>
      <c r="AA195" s="352">
        <f t="shared" si="38"/>
        <v>2.18E-2</v>
      </c>
      <c r="AB195" s="353">
        <f t="shared" si="42"/>
        <v>0</v>
      </c>
    </row>
    <row r="196" spans="2:28" ht="17.45" hidden="1" customHeight="1" outlineLevel="1">
      <c r="B196" s="203">
        <f t="shared" si="39"/>
        <v>51592</v>
      </c>
      <c r="C196" s="354" cm="1">
        <f t="array" ref="C196">IF($J196&lt;=$AD$1,IF(F196="","",-INDEX([6]Delta!$F$1:$JR$1000,$L$13,$I196))*1000*IF(MONTH($B196)=12,IF(MOD($J196,4)=0,31/29,31/30),1),(C184*(1+$AA196)))</f>
        <v>31182.798259327683</v>
      </c>
      <c r="D196" s="355">
        <f>IF(ISNUMBER($F196),VLOOKUP($J196,'Table 1'!$B$13:$C$37,2,FALSE)/12*1000*Study_MW,"")</f>
        <v>814009.67419391987</v>
      </c>
      <c r="E196" s="355">
        <f t="shared" si="40"/>
        <v>845192.47245324752</v>
      </c>
      <c r="F196" s="354">
        <f>IF($J196&lt;=$AD$1,IF(INDEX([6]Delta!$F$1:$JR$1440,$L$14,$I196)=0,"",INDEX([6]Delta!$F$1:$JR$1440,$L$14,$I196))*IF(MONTH($B196)=12,IF(MOD($J196,4)=0,31/29,31/30),1),F184*IF(MONTH(B196)=2,IF(MOD($J196,4)=0,29/28,IF(MOD($J184,4)=0,28/29,1)),1))*(1+$AB196)</f>
        <v>18443.102017050001</v>
      </c>
      <c r="G196" s="356">
        <f t="shared" si="37"/>
        <v>45.827023657511447</v>
      </c>
      <c r="I196" s="357">
        <f t="shared" si="44"/>
        <v>212</v>
      </c>
      <c r="J196" s="351">
        <f t="shared" si="45"/>
        <v>2041</v>
      </c>
      <c r="K196" s="203">
        <f t="shared" si="46"/>
        <v>51592</v>
      </c>
      <c r="M196" s="352"/>
      <c r="V196" s="332" t="str">
        <f t="shared" si="36"/>
        <v>Winter</v>
      </c>
      <c r="AA196" s="352">
        <f t="shared" si="38"/>
        <v>2.18E-2</v>
      </c>
      <c r="AB196" s="353">
        <f t="shared" si="42"/>
        <v>0</v>
      </c>
    </row>
    <row r="197" spans="2:28" ht="17.45" hidden="1" customHeight="1" outlineLevel="1">
      <c r="B197" s="203">
        <f t="shared" si="39"/>
        <v>51622</v>
      </c>
      <c r="C197" s="354" cm="1">
        <f t="array" ref="C197">IF($J197&lt;=$AD$1,IF(F197="","",-INDEX([6]Delta!$F$1:$JR$1000,$L$13,$I197))*1000*IF(MONTH($B197)=12,IF(MOD($J197,4)=0,31/29,31/30),1),(C185*(1+$AA197)))</f>
        <v>-61137.076424143743</v>
      </c>
      <c r="D197" s="355">
        <f>IF(ISNUMBER($F197),VLOOKUP($J197,'Table 1'!$B$13:$C$37,2,FALSE)/12*1000*Study_MW,"")</f>
        <v>814009.67419391987</v>
      </c>
      <c r="E197" s="355">
        <f t="shared" si="40"/>
        <v>752872.59776977613</v>
      </c>
      <c r="F197" s="354">
        <f>IF($J197&lt;=$AD$1,IF(INDEX([6]Delta!$F$1:$JR$1440,$L$14,$I197)=0,"",INDEX([6]Delta!$F$1:$JR$1440,$L$14,$I197))*IF(MONTH($B197)=12,IF(MOD($J197,4)=0,31/29,31/30),1),F185*IF(MONTH(B197)=2,IF(MOD($J197,4)=0,29/28,IF(MOD($J185,4)=0,28/29,1)),1))*(1+$AB197)</f>
        <v>22769.053432320001</v>
      </c>
      <c r="G197" s="356">
        <f t="shared" si="37"/>
        <v>33.065608107410192</v>
      </c>
      <c r="I197" s="357">
        <f t="shared" si="44"/>
        <v>213</v>
      </c>
      <c r="J197" s="351">
        <f t="shared" si="45"/>
        <v>2041</v>
      </c>
      <c r="K197" s="203">
        <f t="shared" si="46"/>
        <v>51622</v>
      </c>
      <c r="M197" s="352"/>
      <c r="V197" s="332" t="str">
        <f t="shared" si="36"/>
        <v>Summer</v>
      </c>
      <c r="AA197" s="352">
        <f t="shared" si="38"/>
        <v>2.18E-2</v>
      </c>
      <c r="AB197" s="353">
        <f t="shared" si="42"/>
        <v>0</v>
      </c>
    </row>
    <row r="198" spans="2:28" ht="17.45" hidden="1" customHeight="1" outlineLevel="1">
      <c r="B198" s="203">
        <f t="shared" si="39"/>
        <v>51653</v>
      </c>
      <c r="C198" s="354" cm="1">
        <f t="array" ref="C198">IF($J198&lt;=$AD$1,IF(F198="","",-INDEX([6]Delta!$F$1:$JR$1000,$L$13,$I198))*1000*IF(MONTH($B198)=12,IF(MOD($J198,4)=0,31/29,31/30),1),(C186*(1+$AA198)))</f>
        <v>-38890.510375897975</v>
      </c>
      <c r="D198" s="355">
        <f>IF(ISNUMBER($F198),VLOOKUP($J198,'Table 1'!$B$13:$C$37,2,FALSE)/12*1000*Study_MW,"")</f>
        <v>814009.67419391987</v>
      </c>
      <c r="E198" s="355">
        <f t="shared" si="40"/>
        <v>775119.16381802189</v>
      </c>
      <c r="F198" s="354">
        <f>IF($J198&lt;=$AD$1,IF(INDEX([6]Delta!$F$1:$JR$1440,$L$14,$I198)=0,"",INDEX([6]Delta!$F$1:$JR$1440,$L$14,$I198))*IF(MONTH($B198)=12,IF(MOD($J198,4)=0,31/29,31/30),1),F186*IF(MONTH(B198)=2,IF(MOD($J198,4)=0,29/28,IF(MOD($J186,4)=0,28/29,1)),1))*(1+$AB198)</f>
        <v>25458.6383742</v>
      </c>
      <c r="G198" s="356">
        <f t="shared" si="37"/>
        <v>30.446214460689077</v>
      </c>
      <c r="I198" s="357">
        <f t="shared" si="44"/>
        <v>214</v>
      </c>
      <c r="J198" s="351">
        <f t="shared" si="45"/>
        <v>2041</v>
      </c>
      <c r="K198" s="203">
        <f t="shared" si="46"/>
        <v>51653</v>
      </c>
      <c r="M198" s="352"/>
      <c r="V198" s="332" t="str">
        <f t="shared" si="36"/>
        <v>Summer</v>
      </c>
      <c r="AA198" s="352">
        <f t="shared" si="38"/>
        <v>2.18E-2</v>
      </c>
      <c r="AB198" s="353">
        <f t="shared" si="42"/>
        <v>0</v>
      </c>
    </row>
    <row r="199" spans="2:28" ht="17.45" hidden="1" customHeight="1" outlineLevel="1">
      <c r="B199" s="203">
        <f t="shared" si="39"/>
        <v>51683</v>
      </c>
      <c r="C199" s="354" cm="1">
        <f t="array" ref="C199">IF($J199&lt;=$AD$1,IF(F199="","",-INDEX([6]Delta!$F$1:$JR$1000,$L$13,$I199))*1000*IF(MONTH($B199)=12,IF(MOD($J199,4)=0,31/29,31/30),1),(C187*(1+$AA199)))</f>
        <v>-49230.75908775354</v>
      </c>
      <c r="D199" s="355">
        <f>IF(ISNUMBER($F199),VLOOKUP($J199,'Table 1'!$B$13:$C$37,2,FALSE)/12*1000*Study_MW,"")</f>
        <v>814009.67419391987</v>
      </c>
      <c r="E199" s="355">
        <f t="shared" si="40"/>
        <v>764778.91510616639</v>
      </c>
      <c r="F199" s="354">
        <f>IF($J199&lt;=$AD$1,IF(INDEX([6]Delta!$F$1:$JR$1440,$L$14,$I199)=0,"",INDEX([6]Delta!$F$1:$JR$1440,$L$14,$I199))*IF(MONTH($B199)=12,IF(MOD($J199,4)=0,31/29,31/30),1),F187*IF(MONTH(B199)=2,IF(MOD($J199,4)=0,29/28,IF(MOD($J187,4)=0,28/29,1)),1))*(1+$AB199)</f>
        <v>24333.170498810006</v>
      </c>
      <c r="G199" s="356">
        <f t="shared" si="37"/>
        <v>31.42948080454897</v>
      </c>
      <c r="I199" s="357">
        <f t="shared" si="44"/>
        <v>215</v>
      </c>
      <c r="J199" s="351">
        <f t="shared" si="45"/>
        <v>2041</v>
      </c>
      <c r="K199" s="203">
        <f t="shared" si="46"/>
        <v>51683</v>
      </c>
      <c r="M199" s="352"/>
      <c r="V199" s="332" t="str">
        <f t="shared" si="36"/>
        <v>Summer</v>
      </c>
      <c r="AA199" s="352">
        <f t="shared" si="38"/>
        <v>2.18E-2</v>
      </c>
      <c r="AB199" s="353">
        <f t="shared" si="42"/>
        <v>0</v>
      </c>
    </row>
    <row r="200" spans="2:28" ht="17.45" hidden="1" customHeight="1" outlineLevel="1">
      <c r="B200" s="203">
        <f t="shared" si="39"/>
        <v>51714</v>
      </c>
      <c r="C200" s="354" cm="1">
        <f t="array" ref="C200">IF($J200&lt;=$AD$1,IF(F200="","",-INDEX([6]Delta!$F$1:$JR$1000,$L$13,$I200))*1000*IF(MONTH($B200)=12,IF(MOD($J200,4)=0,31/29,31/30),1),(C188*(1+$AA200)))</f>
        <v>-325873.0166181922</v>
      </c>
      <c r="D200" s="355">
        <f>IF(ISNUMBER($F200),VLOOKUP($J200,'Table 1'!$B$13:$C$37,2,FALSE)/12*1000*Study_MW,"")</f>
        <v>814009.67419391987</v>
      </c>
      <c r="E200" s="355">
        <f t="shared" si="40"/>
        <v>488136.65757572767</v>
      </c>
      <c r="F200" s="354">
        <f>IF($J200&lt;=$AD$1,IF(INDEX([6]Delta!$F$1:$JR$1440,$L$14,$I200)=0,"",INDEX([6]Delta!$F$1:$JR$1440,$L$14,$I200))*IF(MONTH($B200)=12,IF(MOD($J200,4)=0,31/29,31/30),1),F188*IF(MONTH(B200)=2,IF(MOD($J200,4)=0,29/28,IF(MOD($J188,4)=0,28/29,1)),1))*(1+$AB200)</f>
        <v>22038.106037040001</v>
      </c>
      <c r="G200" s="356">
        <f t="shared" si="37"/>
        <v>22.149664619786478</v>
      </c>
      <c r="I200" s="357">
        <f t="shared" si="44"/>
        <v>216</v>
      </c>
      <c r="J200" s="351">
        <f t="shared" si="45"/>
        <v>2041</v>
      </c>
      <c r="K200" s="203">
        <f t="shared" si="46"/>
        <v>51714</v>
      </c>
      <c r="M200" s="352"/>
      <c r="V200" s="332" t="str">
        <f t="shared" si="36"/>
        <v>Summer</v>
      </c>
      <c r="AA200" s="352">
        <f t="shared" si="38"/>
        <v>2.18E-2</v>
      </c>
      <c r="AB200" s="353">
        <f t="shared" si="42"/>
        <v>0</v>
      </c>
    </row>
    <row r="201" spans="2:28" ht="17.45" hidden="1" customHeight="1" outlineLevel="1">
      <c r="B201" s="203">
        <f t="shared" si="39"/>
        <v>51745</v>
      </c>
      <c r="C201" s="354" cm="1">
        <f t="array" ref="C201">IF($J201&lt;=$AD$1,IF(F201="","",-INDEX([6]Delta!$F$1:$JR$1000,$L$13,$I201))*1000*IF(MONTH($B201)=12,IF(MOD($J201,4)=0,31/29,31/30),1),(C189*(1+$AA201)))</f>
        <v>306476.61495003558</v>
      </c>
      <c r="D201" s="355">
        <f>IF(ISNUMBER($F201),VLOOKUP($J201,'Table 1'!$B$13:$C$37,2,FALSE)/12*1000*Study_MW,"")</f>
        <v>814009.67419391987</v>
      </c>
      <c r="E201" s="355">
        <f t="shared" si="40"/>
        <v>1120486.2891439553</v>
      </c>
      <c r="F201" s="354">
        <f>IF($J201&lt;=$AD$1,IF(INDEX([6]Delta!$F$1:$JR$1440,$L$14,$I201)=0,"",INDEX([6]Delta!$F$1:$JR$1440,$L$14,$I201))*IF(MONTH($B201)=12,IF(MOD($J201,4)=0,31/29,31/30),1),F189*IF(MONTH(B201)=2,IF(MOD($J201,4)=0,29/28,IF(MOD($J189,4)=0,28/29,1)),1))*(1+$AB201)</f>
        <v>17643.080984419998</v>
      </c>
      <c r="G201" s="356">
        <f t="shared" si="37"/>
        <v>63.508538567238823</v>
      </c>
      <c r="I201" s="357">
        <f t="shared" si="44"/>
        <v>217</v>
      </c>
      <c r="J201" s="351">
        <f t="shared" si="45"/>
        <v>2041</v>
      </c>
      <c r="K201" s="203">
        <f t="shared" si="46"/>
        <v>51745</v>
      </c>
      <c r="M201" s="352"/>
      <c r="V201" s="332" t="str">
        <f t="shared" si="36"/>
        <v>Winter</v>
      </c>
      <c r="AA201" s="352">
        <f t="shared" si="38"/>
        <v>2.18E-2</v>
      </c>
      <c r="AB201" s="353">
        <f t="shared" si="42"/>
        <v>0</v>
      </c>
    </row>
    <row r="202" spans="2:28" ht="17.45" hidden="1" customHeight="1" outlineLevel="1">
      <c r="B202" s="203">
        <f t="shared" si="39"/>
        <v>51775</v>
      </c>
      <c r="C202" s="354" cm="1">
        <f t="array" ref="C202">IF($J202&lt;=$AD$1,IF(F202="","",-INDEX([6]Delta!$F$1:$JR$1000,$L$13,$I202))*1000*IF(MONTH($B202)=12,IF(MOD($J202,4)=0,31/29,31/30),1),(C190*(1+$AA202)))</f>
        <v>-79789.117003481806</v>
      </c>
      <c r="D202" s="355">
        <f>IF(ISNUMBER($F202),VLOOKUP($J202,'Table 1'!$B$13:$C$37,2,FALSE)/12*1000*Study_MW,"")</f>
        <v>814009.67419391987</v>
      </c>
      <c r="E202" s="355">
        <f t="shared" si="40"/>
        <v>734220.55719043803</v>
      </c>
      <c r="F202" s="354">
        <f>IF($J202&lt;=$AD$1,IF(INDEX([6]Delta!$F$1:$JR$1440,$L$14,$I202)=0,"",INDEX([6]Delta!$F$1:$JR$1440,$L$14,$I202))*IF(MONTH($B202)=12,IF(MOD($J202,4)=0,31/29,31/30),1),F190*IF(MONTH(B202)=2,IF(MOD($J202,4)=0,29/28,IF(MOD($J190,4)=0,28/29,1)),1))*(1+$AB202)</f>
        <v>13668.16531065</v>
      </c>
      <c r="G202" s="356">
        <f t="shared" si="37"/>
        <v>53.717564903780172</v>
      </c>
      <c r="I202" s="357">
        <f t="shared" si="44"/>
        <v>218</v>
      </c>
      <c r="J202" s="351">
        <f t="shared" si="45"/>
        <v>2041</v>
      </c>
      <c r="K202" s="203">
        <f t="shared" si="46"/>
        <v>51775</v>
      </c>
      <c r="M202" s="352"/>
      <c r="V202" s="332" t="str">
        <f t="shared" si="36"/>
        <v>Winter</v>
      </c>
      <c r="AA202" s="352">
        <f t="shared" si="38"/>
        <v>2.18E-2</v>
      </c>
      <c r="AB202" s="353">
        <f t="shared" si="42"/>
        <v>0</v>
      </c>
    </row>
    <row r="203" spans="2:28" ht="17.45" hidden="1" customHeight="1" outlineLevel="1">
      <c r="B203" s="203">
        <f t="shared" si="39"/>
        <v>51806</v>
      </c>
      <c r="C203" s="354" cm="1">
        <f t="array" ref="C203">IF($J203&lt;=$AD$1,IF(F203="","",-INDEX([6]Delta!$F$1:$JR$1000,$L$13,$I203))*1000*IF(MONTH($B203)=12,IF(MOD($J203,4)=0,31/29,31/30),1),(C191*(1+$AA203)))</f>
        <v>63033.583977885428</v>
      </c>
      <c r="D203" s="355">
        <f>IF(ISNUMBER($F203),VLOOKUP($J203,'Table 1'!$B$13:$C$37,2,FALSE)/12*1000*Study_MW,"")</f>
        <v>814009.67419391987</v>
      </c>
      <c r="E203" s="355">
        <f t="shared" si="40"/>
        <v>877043.2581718053</v>
      </c>
      <c r="F203" s="354">
        <f>IF($J203&lt;=$AD$1,IF(INDEX([6]Delta!$F$1:$JR$1440,$L$14,$I203)=0,"",INDEX([6]Delta!$F$1:$JR$1440,$L$14,$I203))*IF(MONTH($B203)=12,IF(MOD($J203,4)=0,31/29,31/30),1),F191*IF(MONTH(B203)=2,IF(MOD($J203,4)=0,29/28,IF(MOD($J191,4)=0,28/29,1)),1))*(1+$AB203)</f>
        <v>9752.1210362599995</v>
      </c>
      <c r="G203" s="356">
        <f t="shared" si="37"/>
        <v>89.93359033494491</v>
      </c>
      <c r="I203" s="357">
        <f t="shared" si="44"/>
        <v>219</v>
      </c>
      <c r="J203" s="351">
        <f t="shared" si="45"/>
        <v>2041</v>
      </c>
      <c r="K203" s="203">
        <f t="shared" si="46"/>
        <v>51806</v>
      </c>
      <c r="M203" s="352"/>
      <c r="V203" s="332" t="str">
        <f t="shared" si="36"/>
        <v>Winter</v>
      </c>
      <c r="AA203" s="352">
        <f t="shared" si="38"/>
        <v>2.18E-2</v>
      </c>
      <c r="AB203" s="353">
        <f t="shared" si="42"/>
        <v>0</v>
      </c>
    </row>
    <row r="204" spans="2:28" ht="17.45" hidden="1" customHeight="1" outlineLevel="1">
      <c r="B204" s="204">
        <f t="shared" si="39"/>
        <v>51836</v>
      </c>
      <c r="C204" s="361" cm="1">
        <f t="array" ref="C204">IF($J204&lt;=$AD$1,IF(F204="","",-INDEX([6]Delta!$F$1:$JR$1000,$L$13,$I204))*1000*IF(MONTH($B204)=12,IF(MOD($J204,4)=0,31/29,31/30),1),(C192*(1+$AA204)))</f>
        <v>-59200.967913131659</v>
      </c>
      <c r="D204" s="362">
        <f>IF(ISNUMBER($F204),VLOOKUP($J204,'Table 1'!$B$13:$C$37,2,FALSE)/12*1000*Study_MW,"")</f>
        <v>814009.67419391987</v>
      </c>
      <c r="E204" s="362">
        <f t="shared" si="40"/>
        <v>754808.70628078817</v>
      </c>
      <c r="F204" s="361">
        <f>IF($J204&lt;=$AD$1,IF(INDEX([6]Delta!$F$1:$JR$1440,$L$14,$I204)=0,"",INDEX([6]Delta!$F$1:$JR$1440,$L$14,$I204))*IF(MONTH($B204)=12,IF(MOD($J204,4)=0,31/29,31/30),1),F192*IF(MONTH(B204)=2,IF(MOD($J204,4)=0,29/28,IF(MOD($J192,4)=0,28/29,1)),1))*(1+$AB204)</f>
        <v>7088.9692049666673</v>
      </c>
      <c r="G204" s="363">
        <f t="shared" si="37"/>
        <v>106.47651082359828</v>
      </c>
      <c r="I204" s="364">
        <f t="shared" si="44"/>
        <v>220</v>
      </c>
      <c r="J204" s="351">
        <f t="shared" si="45"/>
        <v>2041</v>
      </c>
      <c r="K204" s="204">
        <f t="shared" si="46"/>
        <v>51836</v>
      </c>
      <c r="M204" s="352"/>
      <c r="V204" s="332" t="str">
        <f t="shared" ref="V204:V267" si="47">IFERROR(IF(AND(MONTH(K205)&gt;=6,MONTH(K205)&lt;=9),"Summer","Winter"),"-")</f>
        <v>Winter</v>
      </c>
      <c r="AA204" s="352">
        <f t="shared" si="38"/>
        <v>2.18E-2</v>
      </c>
      <c r="AB204" s="353">
        <f t="shared" si="42"/>
        <v>0</v>
      </c>
    </row>
    <row r="205" spans="2:28" ht="17.45" hidden="1" customHeight="1" outlineLevel="1">
      <c r="B205" s="202">
        <f t="shared" si="39"/>
        <v>51867</v>
      </c>
      <c r="C205" s="345" cm="1">
        <f t="array" ref="C205">IF($J205&lt;=$AD$1,IF(F205="","",-INDEX([6]Delta!$F$1:$JR$1000,$L$13,$I205))*1000*IF(MONTH($B205)=12,IF(MOD($J205,4)=0,31/29,31/30),1),(C193*(1+$AA205)))</f>
        <v>-6345.4239497077651</v>
      </c>
      <c r="D205" s="346">
        <f>IF(ISNUMBER($F205),VLOOKUP($J205,'Table 1'!$B$13:$C$37,2,FALSE)/12*1000*Study_MW,"")</f>
        <v>831755.08512181242</v>
      </c>
      <c r="E205" s="347">
        <f t="shared" si="40"/>
        <v>825409.66117210465</v>
      </c>
      <c r="F205" s="348">
        <f>IF($J205&lt;=$AD$1,IF(INDEX([6]Delta!$F$1:$JR$1440,$L$14,$I205)=0,"",INDEX([6]Delta!$F$1:$JR$1440,$L$14,$I205))*IF(MONTH($B205)=12,IF(MOD($J205,4)=0,31/29,31/30),1),F193*IF(MONTH(B205)=2,IF(MOD($J205,4)=0,29/28,IF(MOD($J193,4)=0,28/29,1)),1))*(1+$AB205)</f>
        <v>7451.1540772699991</v>
      </c>
      <c r="G205" s="349">
        <f t="shared" ref="G205" si="48">IF(ISNUMBER($F205),E205/$F205,"")</f>
        <v>110.77608282051838</v>
      </c>
      <c r="I205" s="365">
        <f t="shared" si="44"/>
        <v>222</v>
      </c>
      <c r="J205" s="351">
        <f t="shared" si="45"/>
        <v>2042</v>
      </c>
      <c r="K205" s="202">
        <f t="shared" si="46"/>
        <v>51867</v>
      </c>
      <c r="M205" s="352"/>
      <c r="N205" s="366">
        <f t="shared" ref="N205:P220" si="49">E205/E193-1</f>
        <v>3.1393045409698672E-2</v>
      </c>
      <c r="O205" s="366">
        <f t="shared" si="49"/>
        <v>-9.9042011130509033E-3</v>
      </c>
      <c r="P205" s="366">
        <f t="shared" si="49"/>
        <v>4.1710354259835603E-2</v>
      </c>
      <c r="V205" s="332" t="str">
        <f t="shared" si="47"/>
        <v>Winter</v>
      </c>
      <c r="AA205" s="352">
        <f t="shared" ref="AA205:AA268" si="50">Inflation</f>
        <v>2.18E-2</v>
      </c>
      <c r="AB205" s="353">
        <f t="shared" si="42"/>
        <v>0</v>
      </c>
    </row>
    <row r="206" spans="2:28" ht="17.45" hidden="1" customHeight="1" outlineLevel="1">
      <c r="B206" s="203">
        <f t="shared" ref="B206:B252" si="51">EDATE(B205,1)</f>
        <v>51898</v>
      </c>
      <c r="C206" s="354" cm="1">
        <f t="array" ref="C206">IF($J206&lt;=$AD$1,IF(F206="","",-INDEX([6]Delta!$F$1:$JR$1000,$L$13,$I206))*1000*IF(MONTH($B206)=12,IF(MOD($J206,4)=0,31/29,31/30),1),(C194*(1+$AA206)))</f>
        <v>-61066.720772607368</v>
      </c>
      <c r="D206" s="355">
        <f>IF(ISNUMBER($F206),VLOOKUP($J206,'Table 1'!$B$13:$C$37,2,FALSE)/12*1000*Study_MW,"")</f>
        <v>831755.08512181242</v>
      </c>
      <c r="E206" s="355">
        <f t="shared" ref="E206:E269" si="52">IF(ISNUMBER(C206+D206),C206+D206,"")</f>
        <v>770688.36434920505</v>
      </c>
      <c r="F206" s="354">
        <f>IF($J206&lt;=$AD$1,IF(INDEX([6]Delta!$F$1:$JR$1440,$L$14,$I206)=0,"",INDEX([6]Delta!$F$1:$JR$1440,$L$14,$I206))*IF(MONTH($B206)=12,IF(MOD($J206,4)=0,31/29,31/30),1),F194*IF(MONTH(B206)=2,IF(MOD($J206,4)=0,29/28,IF(MOD($J194,4)=0,28/29,1)),1))*(1+$AB206)</f>
        <v>11645.2000066</v>
      </c>
      <c r="G206" s="356">
        <f t="shared" ref="G206" si="53">IF(ISNUMBER($F206),E206/$F206,"")</f>
        <v>66.180775247519321</v>
      </c>
      <c r="I206" s="357">
        <f t="shared" si="44"/>
        <v>223</v>
      </c>
      <c r="J206" s="351">
        <f t="shared" si="45"/>
        <v>2042</v>
      </c>
      <c r="K206" s="203">
        <f t="shared" si="46"/>
        <v>51898</v>
      </c>
      <c r="M206" s="352"/>
      <c r="N206" s="366">
        <f t="shared" si="49"/>
        <v>9.8464350811191537E-3</v>
      </c>
      <c r="O206" s="366">
        <f t="shared" si="49"/>
        <v>-4.7252113997931278E-2</v>
      </c>
      <c r="P206" s="366">
        <f t="shared" si="49"/>
        <v>5.9930386535569147E-2</v>
      </c>
      <c r="V206" s="332" t="str">
        <f t="shared" si="47"/>
        <v>Winter</v>
      </c>
      <c r="AA206" s="352">
        <f t="shared" si="50"/>
        <v>2.18E-2</v>
      </c>
      <c r="AB206" s="353">
        <f t="shared" ref="AB206:AB269" si="54">IF($AB$8="Solar",IFERROR(IF(J206&gt;$AD$1,-0.005,0),AB194),0)</f>
        <v>0</v>
      </c>
    </row>
    <row r="207" spans="2:28" ht="17.45" hidden="1" customHeight="1" outlineLevel="1">
      <c r="B207" s="203">
        <f t="shared" si="51"/>
        <v>51926</v>
      </c>
      <c r="C207" s="354" cm="1">
        <f t="array" ref="C207">IF($J207&lt;=$AD$1,IF(F207="","",-INDEX([6]Delta!$F$1:$JR$1000,$L$13,$I207))*1000*IF(MONTH($B207)=12,IF(MOD($J207,4)=0,31/29,31/30),1),(C195*(1+$AA207)))</f>
        <v>-18323.086943375529</v>
      </c>
      <c r="D207" s="355">
        <f>IF(ISNUMBER($F207),VLOOKUP($J207,'Table 1'!$B$13:$C$37,2,FALSE)/12*1000*Study_MW,"")</f>
        <v>831755.08512181242</v>
      </c>
      <c r="E207" s="355">
        <f t="shared" si="52"/>
        <v>813431.99817843689</v>
      </c>
      <c r="F207" s="354">
        <f>IF($J207&lt;=$AD$1,IF(INDEX([6]Delta!$F$1:$JR$1440,$L$14,$I207)=0,"",INDEX([6]Delta!$F$1:$JR$1440,$L$14,$I207))*IF(MONTH($B207)=12,IF(MOD($J207,4)=0,31/29,31/30),1),F195*IF(MONTH(B207)=2,IF(MOD($J207,4)=0,29/28,IF(MOD($J195,4)=0,28/29,1)),1))*(1+$AB207)</f>
        <v>13913.99026463</v>
      </c>
      <c r="G207" s="356">
        <f t="shared" ref="G207:G270" si="55">IF(ISNUMBER($F207),E207/$F207,"")</f>
        <v>58.461446551836268</v>
      </c>
      <c r="I207" s="357">
        <f t="shared" si="44"/>
        <v>224</v>
      </c>
      <c r="J207" s="351">
        <f t="shared" si="45"/>
        <v>2042</v>
      </c>
      <c r="K207" s="203">
        <f t="shared" si="46"/>
        <v>51926</v>
      </c>
      <c r="M207" s="352"/>
      <c r="N207" s="366">
        <f t="shared" si="49"/>
        <v>1.5932354341684496E-2</v>
      </c>
      <c r="O207" s="366">
        <f t="shared" si="49"/>
        <v>-9.3495660519423929E-2</v>
      </c>
      <c r="P207" s="366">
        <f t="shared" si="49"/>
        <v>0.12071427581230365</v>
      </c>
      <c r="V207" s="332" t="str">
        <f t="shared" si="47"/>
        <v>Winter</v>
      </c>
      <c r="AA207" s="352">
        <f t="shared" si="50"/>
        <v>2.18E-2</v>
      </c>
      <c r="AB207" s="353">
        <f t="shared" si="54"/>
        <v>0</v>
      </c>
    </row>
    <row r="208" spans="2:28" ht="17.45" hidden="1" customHeight="1" outlineLevel="1">
      <c r="B208" s="203">
        <f t="shared" si="51"/>
        <v>51957</v>
      </c>
      <c r="C208" s="354" cm="1">
        <f t="array" ref="C208">IF($J208&lt;=$AD$1,IF(F208="","",-INDEX([6]Delta!$F$1:$JR$1000,$L$13,$I208))*1000*IF(MONTH($B208)=12,IF(MOD($J208,4)=0,31/29,31/30),1),(C196*(1+$AA208)))</f>
        <v>-39349.979591133888</v>
      </c>
      <c r="D208" s="355">
        <f>IF(ISNUMBER($F208),VLOOKUP($J208,'Table 1'!$B$13:$C$37,2,FALSE)/12*1000*Study_MW,"")</f>
        <v>831755.08512181242</v>
      </c>
      <c r="E208" s="355">
        <f t="shared" si="52"/>
        <v>792405.10553067853</v>
      </c>
      <c r="F208" s="354">
        <f>IF($J208&lt;=$AD$1,IF(INDEX([6]Delta!$F$1:$JR$1440,$L$14,$I208)=0,"",INDEX([6]Delta!$F$1:$JR$1440,$L$14,$I208))*IF(MONTH($B208)=12,IF(MOD($J208,4)=0,31/29,31/30),1),F196*IF(MONTH(B208)=2,IF(MOD($J208,4)=0,29/28,IF(MOD($J196,4)=0,28/29,1)),1))*(1+$AB208)</f>
        <v>18090.94731335</v>
      </c>
      <c r="G208" s="356">
        <f t="shared" si="55"/>
        <v>43.801194697302144</v>
      </c>
      <c r="I208" s="357">
        <f t="shared" si="44"/>
        <v>225</v>
      </c>
      <c r="J208" s="351">
        <f t="shared" si="45"/>
        <v>2042</v>
      </c>
      <c r="K208" s="203">
        <f t="shared" si="46"/>
        <v>51957</v>
      </c>
      <c r="M208" s="352"/>
      <c r="N208" s="366">
        <f t="shared" si="49"/>
        <v>-6.2456030600164802E-2</v>
      </c>
      <c r="O208" s="366">
        <f t="shared" si="49"/>
        <v>-1.9094114611221458E-2</v>
      </c>
      <c r="P208" s="366">
        <f t="shared" si="49"/>
        <v>-4.4205990232954018E-2</v>
      </c>
      <c r="V208" s="332" t="str">
        <f t="shared" si="47"/>
        <v>Winter</v>
      </c>
      <c r="AA208" s="352">
        <f t="shared" si="50"/>
        <v>2.18E-2</v>
      </c>
      <c r="AB208" s="353">
        <f t="shared" si="54"/>
        <v>0</v>
      </c>
    </row>
    <row r="209" spans="2:28" ht="17.45" hidden="1" customHeight="1" outlineLevel="1">
      <c r="B209" s="203">
        <f t="shared" si="51"/>
        <v>51987</v>
      </c>
      <c r="C209" s="354" cm="1">
        <f t="array" ref="C209">IF($J209&lt;=$AD$1,IF(F209="","",-INDEX([6]Delta!$F$1:$JR$1000,$L$13,$I209))*1000*IF(MONTH($B209)=12,IF(MOD($J209,4)=0,31/29,31/30),1),(C197*(1+$AA209)))</f>
        <v>-16925.691762422503</v>
      </c>
      <c r="D209" s="355">
        <f>IF(ISNUMBER($F209),VLOOKUP($J209,'Table 1'!$B$13:$C$37,2,FALSE)/12*1000*Study_MW,"")</f>
        <v>831755.08512181242</v>
      </c>
      <c r="E209" s="355">
        <f t="shared" si="52"/>
        <v>814829.39335938985</v>
      </c>
      <c r="F209" s="354">
        <f>IF($J209&lt;=$AD$1,IF(INDEX([6]Delta!$F$1:$JR$1440,$L$14,$I209)=0,"",INDEX([6]Delta!$F$1:$JR$1440,$L$14,$I209))*IF(MONTH($B209)=12,IF(MOD($J209,4)=0,31/29,31/30),1),F197*IF(MONTH(B209)=2,IF(MOD($J209,4)=0,29/28,IF(MOD($J197,4)=0,28/29,1)),1))*(1+$AB209)</f>
        <v>21222.089065699998</v>
      </c>
      <c r="G209" s="356">
        <f t="shared" si="55"/>
        <v>38.395343212292431</v>
      </c>
      <c r="I209" s="357">
        <f t="shared" si="44"/>
        <v>226</v>
      </c>
      <c r="J209" s="351">
        <f t="shared" si="45"/>
        <v>2042</v>
      </c>
      <c r="K209" s="203">
        <f t="shared" si="46"/>
        <v>51987</v>
      </c>
      <c r="M209" s="352"/>
      <c r="N209" s="366">
        <f t="shared" si="49"/>
        <v>8.2293864557094309E-2</v>
      </c>
      <c r="O209" s="366">
        <f t="shared" si="49"/>
        <v>-6.7941531746951389E-2</v>
      </c>
      <c r="P209" s="366">
        <f t="shared" si="49"/>
        <v>0.16118666523746206</v>
      </c>
      <c r="V209" s="332" t="str">
        <f t="shared" si="47"/>
        <v>Summer</v>
      </c>
      <c r="AA209" s="352">
        <f t="shared" si="50"/>
        <v>2.18E-2</v>
      </c>
      <c r="AB209" s="353">
        <f t="shared" si="54"/>
        <v>0</v>
      </c>
    </row>
    <row r="210" spans="2:28" ht="17.45" hidden="1" customHeight="1" outlineLevel="1">
      <c r="B210" s="203">
        <f t="shared" si="51"/>
        <v>52018</v>
      </c>
      <c r="C210" s="354" cm="1">
        <f t="array" ref="C210">IF($J210&lt;=$AD$1,IF(F210="","",-INDEX([6]Delta!$F$1:$JR$1000,$L$13,$I210))*1000*IF(MONTH($B210)=12,IF(MOD($J210,4)=0,31/29,31/30),1),(C198*(1+$AA210)))</f>
        <v>-42154.913175021647</v>
      </c>
      <c r="D210" s="355">
        <f>IF(ISNUMBER($F210),VLOOKUP($J210,'Table 1'!$B$13:$C$37,2,FALSE)/12*1000*Study_MW,"")</f>
        <v>831755.08512181242</v>
      </c>
      <c r="E210" s="355">
        <f t="shared" si="52"/>
        <v>789600.17194679077</v>
      </c>
      <c r="F210" s="354">
        <f>IF($J210&lt;=$AD$1,IF(INDEX([6]Delta!$F$1:$JR$1440,$L$14,$I210)=0,"",INDEX([6]Delta!$F$1:$JR$1440,$L$14,$I210))*IF(MONTH($B210)=12,IF(MOD($J210,4)=0,31/29,31/30),1),F198*IF(MONTH(B210)=2,IF(MOD($J210,4)=0,29/28,IF(MOD($J198,4)=0,28/29,1)),1))*(1+$AB210)</f>
        <v>25713.223468290002</v>
      </c>
      <c r="G210" s="356">
        <f t="shared" si="55"/>
        <v>30.707941885253693</v>
      </c>
      <c r="I210" s="357">
        <f t="shared" si="44"/>
        <v>227</v>
      </c>
      <c r="J210" s="351">
        <f t="shared" si="45"/>
        <v>2042</v>
      </c>
      <c r="K210" s="203">
        <f t="shared" si="46"/>
        <v>52018</v>
      </c>
      <c r="M210" s="352"/>
      <c r="N210" s="366">
        <f t="shared" si="49"/>
        <v>1.8682299193119478E-2</v>
      </c>
      <c r="O210" s="366">
        <f t="shared" si="49"/>
        <v>9.99994934324544E-3</v>
      </c>
      <c r="P210" s="366">
        <f t="shared" si="49"/>
        <v>8.5963864211278107E-3</v>
      </c>
      <c r="V210" s="332" t="str">
        <f t="shared" si="47"/>
        <v>Summer</v>
      </c>
      <c r="AA210" s="352">
        <f t="shared" si="50"/>
        <v>2.18E-2</v>
      </c>
      <c r="AB210" s="353">
        <f t="shared" si="54"/>
        <v>0</v>
      </c>
    </row>
    <row r="211" spans="2:28" ht="17.45" hidden="1" customHeight="1" outlineLevel="1">
      <c r="B211" s="203">
        <f t="shared" si="51"/>
        <v>52048</v>
      </c>
      <c r="C211" s="354" cm="1">
        <f t="array" ref="C211">IF($J211&lt;=$AD$1,IF(F211="","",-INDEX([6]Delta!$F$1:$JR$1000,$L$13,$I211))*1000*IF(MONTH($B211)=12,IF(MOD($J211,4)=0,31/29,31/30),1),(C199*(1+$AA211)))</f>
        <v>-80441.800104512367</v>
      </c>
      <c r="D211" s="355">
        <f>IF(ISNUMBER($F211),VLOOKUP($J211,'Table 1'!$B$13:$C$37,2,FALSE)/12*1000*Study_MW,"")</f>
        <v>831755.08512181242</v>
      </c>
      <c r="E211" s="355">
        <f t="shared" si="52"/>
        <v>751313.28501730005</v>
      </c>
      <c r="F211" s="354">
        <f>IF($J211&lt;=$AD$1,IF(INDEX([6]Delta!$F$1:$JR$1440,$L$14,$I211)=0,"",INDEX([6]Delta!$F$1:$JR$1440,$L$14,$I211))*IF(MONTH($B211)=12,IF(MOD($J211,4)=0,31/29,31/30),1),F199*IF(MONTH(B211)=2,IF(MOD($J211,4)=0,29/28,IF(MOD($J199,4)=0,28/29,1)),1))*(1+$AB211)</f>
        <v>25173.969112080002</v>
      </c>
      <c r="G211" s="356">
        <f t="shared" si="55"/>
        <v>29.844848131507966</v>
      </c>
      <c r="I211" s="357">
        <f t="shared" si="44"/>
        <v>228</v>
      </c>
      <c r="J211" s="351">
        <f t="shared" si="45"/>
        <v>2042</v>
      </c>
      <c r="K211" s="203">
        <f t="shared" si="46"/>
        <v>52048</v>
      </c>
      <c r="M211" s="352"/>
      <c r="N211" s="366">
        <f t="shared" si="49"/>
        <v>-1.7607219319059064E-2</v>
      </c>
      <c r="O211" s="366">
        <f t="shared" si="49"/>
        <v>3.4553598895430193E-2</v>
      </c>
      <c r="P211" s="366">
        <f t="shared" si="49"/>
        <v>-5.0418671657205705E-2</v>
      </c>
      <c r="V211" s="332" t="str">
        <f t="shared" si="47"/>
        <v>Summer</v>
      </c>
      <c r="AA211" s="352">
        <f t="shared" si="50"/>
        <v>2.18E-2</v>
      </c>
      <c r="AB211" s="353">
        <f t="shared" si="54"/>
        <v>0</v>
      </c>
    </row>
    <row r="212" spans="2:28" ht="17.45" hidden="1" customHeight="1" outlineLevel="1">
      <c r="B212" s="203">
        <f t="shared" si="51"/>
        <v>52079</v>
      </c>
      <c r="C212" s="354" cm="1">
        <f t="array" ref="C212">IF($J212&lt;=$AD$1,IF(F212="","",-INDEX([6]Delta!$F$1:$JR$1000,$L$13,$I212))*1000*IF(MONTH($B212)=12,IF(MOD($J212,4)=0,31/29,31/30),1),(C200*(1+$AA212)))</f>
        <v>-52677.89929616265</v>
      </c>
      <c r="D212" s="355">
        <f>IF(ISNUMBER($F212),VLOOKUP($J212,'Table 1'!$B$13:$C$37,2,FALSE)/12*1000*Study_MW,"")</f>
        <v>831755.08512181242</v>
      </c>
      <c r="E212" s="355">
        <f t="shared" si="52"/>
        <v>779077.18582564977</v>
      </c>
      <c r="F212" s="354">
        <f>IF($J212&lt;=$AD$1,IF(INDEX([6]Delta!$F$1:$JR$1440,$L$14,$I212)=0,"",INDEX([6]Delta!$F$1:$JR$1440,$L$14,$I212))*IF(MONTH($B212)=12,IF(MOD($J212,4)=0,31/29,31/30),1),F200*IF(MONTH(B212)=2,IF(MOD($J212,4)=0,29/28,IF(MOD($J200,4)=0,28/29,1)),1))*(1+$AB212)</f>
        <v>21756.930405050003</v>
      </c>
      <c r="G212" s="356">
        <f t="shared" si="55"/>
        <v>35.80823081756138</v>
      </c>
      <c r="I212" s="357">
        <f t="shared" si="44"/>
        <v>229</v>
      </c>
      <c r="J212" s="351">
        <f t="shared" si="45"/>
        <v>2042</v>
      </c>
      <c r="K212" s="203">
        <f t="shared" si="46"/>
        <v>52079</v>
      </c>
      <c r="M212" s="352"/>
      <c r="N212" s="366">
        <f t="shared" si="49"/>
        <v>0.59602269924746776</v>
      </c>
      <c r="O212" s="366">
        <f t="shared" si="49"/>
        <v>-1.2758611448616231E-2</v>
      </c>
      <c r="P212" s="366">
        <f t="shared" si="49"/>
        <v>0.61664889433917636</v>
      </c>
      <c r="V212" s="332" t="str">
        <f t="shared" si="47"/>
        <v>Summer</v>
      </c>
      <c r="AA212" s="352">
        <f t="shared" si="50"/>
        <v>2.18E-2</v>
      </c>
      <c r="AB212" s="353">
        <f t="shared" si="54"/>
        <v>0</v>
      </c>
    </row>
    <row r="213" spans="2:28" ht="17.45" hidden="1" customHeight="1" outlineLevel="1">
      <c r="B213" s="203">
        <f t="shared" si="51"/>
        <v>52110</v>
      </c>
      <c r="C213" s="354" cm="1">
        <f t="array" ref="C213">IF($J213&lt;=$AD$1,IF(F213="","",-INDEX([6]Delta!$F$1:$JR$1000,$L$13,$I213))*1000*IF(MONTH($B213)=12,IF(MOD($J213,4)=0,31/29,31/30),1),(C201*(1+$AA213)))</f>
        <v>-47412.294863257557</v>
      </c>
      <c r="D213" s="355">
        <f>IF(ISNUMBER($F213),VLOOKUP($J213,'Table 1'!$B$13:$C$37,2,FALSE)/12*1000*Study_MW,"")</f>
        <v>831755.08512181242</v>
      </c>
      <c r="E213" s="355">
        <f t="shared" si="52"/>
        <v>784342.79025855486</v>
      </c>
      <c r="F213" s="354">
        <f>IF($J213&lt;=$AD$1,IF(INDEX([6]Delta!$F$1:$JR$1440,$L$14,$I213)=0,"",INDEX([6]Delta!$F$1:$JR$1440,$L$14,$I213))*IF(MONTH($B213)=12,IF(MOD($J213,4)=0,31/29,31/30),1),F201*IF(MONTH(B213)=2,IF(MOD($J213,4)=0,29/28,IF(MOD($J201,4)=0,28/29,1)),1))*(1+$AB213)</f>
        <v>18574.97732124</v>
      </c>
      <c r="G213" s="356">
        <f t="shared" si="55"/>
        <v>42.225773775867786</v>
      </c>
      <c r="I213" s="357">
        <f t="shared" si="44"/>
        <v>230</v>
      </c>
      <c r="J213" s="351">
        <f t="shared" si="45"/>
        <v>2042</v>
      </c>
      <c r="K213" s="203">
        <f t="shared" si="46"/>
        <v>52110</v>
      </c>
      <c r="M213" s="352"/>
      <c r="N213" s="366">
        <f t="shared" si="49"/>
        <v>-0.29999786890941083</v>
      </c>
      <c r="O213" s="366">
        <f t="shared" si="49"/>
        <v>5.2819365146196784E-2</v>
      </c>
      <c r="P213" s="366">
        <f t="shared" si="49"/>
        <v>-0.33511658859600735</v>
      </c>
      <c r="V213" s="332" t="str">
        <f t="shared" si="47"/>
        <v>Winter</v>
      </c>
      <c r="AA213" s="352">
        <f t="shared" si="50"/>
        <v>2.18E-2</v>
      </c>
      <c r="AB213" s="353">
        <f t="shared" si="54"/>
        <v>0</v>
      </c>
    </row>
    <row r="214" spans="2:28" ht="17.45" hidden="1" customHeight="1" outlineLevel="1">
      <c r="B214" s="203">
        <f t="shared" si="51"/>
        <v>52140</v>
      </c>
      <c r="C214" s="354" cm="1">
        <f t="array" ref="C214">IF($J214&lt;=$AD$1,IF(F214="","",-INDEX([6]Delta!$F$1:$JR$1000,$L$13,$I214))*1000*IF(MONTH($B214)=12,IF(MOD($J214,4)=0,31/29,31/30),1),(C202*(1+$AA214)))</f>
        <v>-32750.091775829787</v>
      </c>
      <c r="D214" s="355">
        <f>IF(ISNUMBER($F214),VLOOKUP($J214,'Table 1'!$B$13:$C$37,2,FALSE)/12*1000*Study_MW,"")</f>
        <v>831755.08512181242</v>
      </c>
      <c r="E214" s="355">
        <f t="shared" si="52"/>
        <v>799004.99334598263</v>
      </c>
      <c r="F214" s="354">
        <f>IF($J214&lt;=$AD$1,IF(INDEX([6]Delta!$F$1:$JR$1440,$L$14,$I214)=0,"",INDEX([6]Delta!$F$1:$JR$1440,$L$14,$I214))*IF(MONTH($B214)=12,IF(MOD($J214,4)=0,31/29,31/30),1),F202*IF(MONTH(B214)=2,IF(MOD($J214,4)=0,29/28,IF(MOD($J202,4)=0,28/29,1)),1))*(1+$AB214)</f>
        <v>13819.120239480004</v>
      </c>
      <c r="G214" s="356">
        <f t="shared" si="55"/>
        <v>57.818803187144724</v>
      </c>
      <c r="I214" s="357">
        <f t="shared" si="44"/>
        <v>231</v>
      </c>
      <c r="J214" s="351">
        <f t="shared" si="45"/>
        <v>2042</v>
      </c>
      <c r="K214" s="203">
        <f t="shared" si="46"/>
        <v>52140</v>
      </c>
      <c r="M214" s="352"/>
      <c r="N214" s="366">
        <f t="shared" si="49"/>
        <v>8.8235660961943241E-2</v>
      </c>
      <c r="O214" s="366">
        <f t="shared" si="49"/>
        <v>1.1044271516996051E-2</v>
      </c>
      <c r="P214" s="366">
        <f t="shared" si="49"/>
        <v>7.6348179421587004E-2</v>
      </c>
      <c r="V214" s="332" t="str">
        <f t="shared" si="47"/>
        <v>Winter</v>
      </c>
      <c r="AA214" s="352">
        <f t="shared" si="50"/>
        <v>2.18E-2</v>
      </c>
      <c r="AB214" s="353">
        <f t="shared" si="54"/>
        <v>0</v>
      </c>
    </row>
    <row r="215" spans="2:28" ht="17.45" hidden="1" customHeight="1" outlineLevel="1">
      <c r="B215" s="203">
        <f t="shared" si="51"/>
        <v>52171</v>
      </c>
      <c r="C215" s="354" cm="1">
        <f t="array" ref="C215">IF($J215&lt;=$AD$1,IF(F215="","",-INDEX([6]Delta!$F$1:$JR$1000,$L$13,$I215))*1000*IF(MONTH($B215)=12,IF(MOD($J215,4)=0,31/29,31/30),1),(C203*(1+$AA215)))</f>
        <v>13179.953359358478</v>
      </c>
      <c r="D215" s="355">
        <f>IF(ISNUMBER($F215),VLOOKUP($J215,'Table 1'!$B$13:$C$37,2,FALSE)/12*1000*Study_MW,"")</f>
        <v>831755.08512181242</v>
      </c>
      <c r="E215" s="355">
        <f t="shared" si="52"/>
        <v>844935.03848117089</v>
      </c>
      <c r="F215" s="354">
        <f>IF($J215&lt;=$AD$1,IF(INDEX([6]Delta!$F$1:$JR$1440,$L$14,$I215)=0,"",INDEX([6]Delta!$F$1:$JR$1440,$L$14,$I215))*IF(MONTH($B215)=12,IF(MOD($J215,4)=0,31/29,31/30),1),F203*IF(MONTH(B215)=2,IF(MOD($J215,4)=0,29/28,IF(MOD($J203,4)=0,28/29,1)),1))*(1+$AB215)</f>
        <v>11063.360994870001</v>
      </c>
      <c r="G215" s="356">
        <f t="shared" si="55"/>
        <v>76.3723644987234</v>
      </c>
      <c r="I215" s="357">
        <f t="shared" si="44"/>
        <v>232</v>
      </c>
      <c r="J215" s="351">
        <f t="shared" si="45"/>
        <v>2042</v>
      </c>
      <c r="K215" s="203">
        <f t="shared" si="46"/>
        <v>52171</v>
      </c>
      <c r="M215" s="352"/>
      <c r="N215" s="366">
        <f t="shared" si="49"/>
        <v>-3.6609619185219988E-2</v>
      </c>
      <c r="O215" s="366">
        <f t="shared" si="49"/>
        <v>0.13445689955391193</v>
      </c>
      <c r="P215" s="366">
        <f t="shared" si="49"/>
        <v>-0.15079155392011645</v>
      </c>
      <c r="V215" s="332" t="str">
        <f t="shared" si="47"/>
        <v>Winter</v>
      </c>
      <c r="AA215" s="352">
        <f t="shared" si="50"/>
        <v>2.18E-2</v>
      </c>
      <c r="AB215" s="353">
        <f t="shared" si="54"/>
        <v>0</v>
      </c>
    </row>
    <row r="216" spans="2:28" ht="17.45" hidden="1" customHeight="1" outlineLevel="1">
      <c r="B216" s="204">
        <f t="shared" si="51"/>
        <v>52201</v>
      </c>
      <c r="C216" s="361" cm="1">
        <f t="array" ref="C216">IF($J216&lt;=$AD$1,IF(F216="","",-INDEX([6]Delta!$F$1:$JR$1000,$L$13,$I216))*1000*IF(MONTH($B216)=12,IF(MOD($J216,4)=0,31/29,31/30),1),(C204*(1+$AA216)))</f>
        <v>-71964.421047471114</v>
      </c>
      <c r="D216" s="362">
        <f>IF(ISNUMBER($F216),VLOOKUP($J216,'Table 1'!$B$13:$C$37,2,FALSE)/12*1000*Study_MW,"")</f>
        <v>831755.08512181242</v>
      </c>
      <c r="E216" s="362">
        <f t="shared" si="52"/>
        <v>759790.6640743413</v>
      </c>
      <c r="F216" s="361">
        <f>IF($J216&lt;=$AD$1,IF(INDEX([6]Delta!$F$1:$JR$1440,$L$14,$I216)=0,"",INDEX([6]Delta!$F$1:$JR$1440,$L$14,$I216))*IF(MONTH($B216)=12,IF(MOD($J216,4)=0,31/29,31/30),1),F204*IF(MONTH(B216)=2,IF(MOD($J216,4)=0,29/28,IF(MOD($J204,4)=0,28/29,1)),1))*(1+$AB216)</f>
        <v>7007.5237192540008</v>
      </c>
      <c r="G216" s="363">
        <f t="shared" si="55"/>
        <v>108.42498641663195</v>
      </c>
      <c r="I216" s="364">
        <f t="shared" si="44"/>
        <v>233</v>
      </c>
      <c r="J216" s="351">
        <f t="shared" si="45"/>
        <v>2042</v>
      </c>
      <c r="K216" s="204">
        <f t="shared" si="46"/>
        <v>52201</v>
      </c>
      <c r="M216" s="352"/>
      <c r="N216" s="366">
        <f t="shared" si="49"/>
        <v>6.6002919045555775E-3</v>
      </c>
      <c r="O216" s="366">
        <f t="shared" si="49"/>
        <v>-1.1489044931328518E-2</v>
      </c>
      <c r="P216" s="366">
        <f t="shared" si="49"/>
        <v>1.8299581550542676E-2</v>
      </c>
      <c r="V216" s="332" t="str">
        <f t="shared" si="47"/>
        <v>Winter</v>
      </c>
      <c r="AA216" s="352">
        <f t="shared" si="50"/>
        <v>2.18E-2</v>
      </c>
      <c r="AB216" s="353">
        <f t="shared" si="54"/>
        <v>0</v>
      </c>
    </row>
    <row r="217" spans="2:28" ht="17.45" hidden="1" customHeight="1" outlineLevel="1">
      <c r="B217" s="202">
        <f t="shared" si="51"/>
        <v>52232</v>
      </c>
      <c r="C217" s="345" cm="1">
        <f t="array" ref="C217">IF($J217&lt;=$AD$1,IF(F217="","",-INDEX([6]Delta!$F$1:$JR$1000,$L$13,$I217))*1000*IF(MONTH($B217)=12,IF(MOD($J217,4)=0,31/29,31/30),1),(C205*(1+$AA217)))</f>
        <v>18643.137130886316</v>
      </c>
      <c r="D217" s="346">
        <f>IF(ISNUMBER($F217),VLOOKUP($J217,'Table 1'!$B$13:$C$37,2,FALSE)/12*1000*Study_MW,"")</f>
        <v>849887.34623630892</v>
      </c>
      <c r="E217" s="347">
        <f t="shared" si="52"/>
        <v>868530.48336719524</v>
      </c>
      <c r="F217" s="348">
        <f>IF($J217&lt;=$AD$1,IF(INDEX([6]Delta!$F$1:$JR$1440,$L$14,$I217)=0,"",INDEX([6]Delta!$F$1:$JR$1440,$L$14,$I217))*IF(MONTH($B217)=12,IF(MOD($J217,4)=0,31/29,31/30),1),F205*IF(MONTH(B217)=2,IF(MOD($J217,4)=0,29/28,IF(MOD($J205,4)=0,28/29,1)),1))*(1+$AB217)</f>
        <v>7317.2692273700004</v>
      </c>
      <c r="G217" s="349">
        <f t="shared" si="55"/>
        <v>118.69598567160629</v>
      </c>
      <c r="I217" s="365">
        <f t="shared" si="44"/>
        <v>235</v>
      </c>
      <c r="J217" s="351">
        <f t="shared" si="45"/>
        <v>2043</v>
      </c>
      <c r="K217" s="202">
        <f t="shared" si="46"/>
        <v>52232</v>
      </c>
      <c r="M217" s="352"/>
      <c r="N217" s="366">
        <f t="shared" si="49"/>
        <v>5.2241722169640958E-2</v>
      </c>
      <c r="O217" s="366">
        <f t="shared" si="49"/>
        <v>-1.7968337322189942E-2</v>
      </c>
      <c r="P217" s="366">
        <f t="shared" si="49"/>
        <v>7.1494700385099419E-2</v>
      </c>
      <c r="V217" s="332" t="str">
        <f t="shared" si="47"/>
        <v>Winter</v>
      </c>
      <c r="AA217" s="352">
        <f t="shared" si="50"/>
        <v>2.18E-2</v>
      </c>
      <c r="AB217" s="353">
        <f t="shared" si="54"/>
        <v>0</v>
      </c>
    </row>
    <row r="218" spans="2:28" ht="17.45" hidden="1" customHeight="1" outlineLevel="1">
      <c r="B218" s="203">
        <f t="shared" si="51"/>
        <v>52263</v>
      </c>
      <c r="C218" s="354" cm="1">
        <f t="array" ref="C218">IF($J218&lt;=$AD$1,IF(F218="","",-INDEX([6]Delta!$F$1:$JR$1000,$L$13,$I218))*1000*IF(MONTH($B218)=12,IF(MOD($J218,4)=0,31/29,31/30),1),(C206*(1+$AA218)))</f>
        <v>-12792.059496205184</v>
      </c>
      <c r="D218" s="355">
        <f>IF(ISNUMBER($F218),VLOOKUP($J218,'Table 1'!$B$13:$C$37,2,FALSE)/12*1000*Study_MW,"")</f>
        <v>849887.34623630892</v>
      </c>
      <c r="E218" s="355">
        <f t="shared" si="52"/>
        <v>837095.28674010374</v>
      </c>
      <c r="F218" s="354">
        <f>IF($J218&lt;=$AD$1,IF(INDEX([6]Delta!$F$1:$JR$1440,$L$14,$I218)=0,"",INDEX([6]Delta!$F$1:$JR$1440,$L$14,$I218))*IF(MONTH($B218)=12,IF(MOD($J218,4)=0,31/29,31/30),1),F206*IF(MONTH(B218)=2,IF(MOD($J218,4)=0,29/28,IF(MOD($J206,4)=0,28/29,1)),1))*(1+$AB218)</f>
        <v>11904.898882949999</v>
      </c>
      <c r="G218" s="356">
        <f t="shared" si="55"/>
        <v>70.31519502773584</v>
      </c>
      <c r="I218" s="357">
        <f t="shared" si="44"/>
        <v>236</v>
      </c>
      <c r="J218" s="351">
        <f t="shared" si="45"/>
        <v>2043</v>
      </c>
      <c r="K218" s="203">
        <f t="shared" si="46"/>
        <v>52263</v>
      </c>
      <c r="M218" s="352"/>
      <c r="N218" s="366">
        <f t="shared" si="49"/>
        <v>8.6165725944201688E-2</v>
      </c>
      <c r="O218" s="366">
        <f t="shared" si="49"/>
        <v>2.2300937399341692E-2</v>
      </c>
      <c r="P218" s="366">
        <f t="shared" si="49"/>
        <v>6.2471613013803218E-2</v>
      </c>
      <c r="V218" s="332" t="str">
        <f t="shared" si="47"/>
        <v>Winter</v>
      </c>
      <c r="AA218" s="352">
        <f t="shared" si="50"/>
        <v>2.18E-2</v>
      </c>
      <c r="AB218" s="353">
        <f t="shared" si="54"/>
        <v>0</v>
      </c>
    </row>
    <row r="219" spans="2:28" ht="17.45" hidden="1" customHeight="1" outlineLevel="1">
      <c r="B219" s="203">
        <f t="shared" si="51"/>
        <v>52291</v>
      </c>
      <c r="C219" s="354" cm="1">
        <f t="array" ref="C219">IF($J219&lt;=$AD$1,IF(F219="","",-INDEX([6]Delta!$F$1:$JR$1000,$L$13,$I219))*1000*IF(MONTH($B219)=12,IF(MOD($J219,4)=0,31/29,31/30),1),(C207*(1+$AA219)))</f>
        <v>15275.129511763225</v>
      </c>
      <c r="D219" s="355">
        <f>IF(ISNUMBER($F219),VLOOKUP($J219,'Table 1'!$B$13:$C$37,2,FALSE)/12*1000*Study_MW,"")</f>
        <v>849887.34623630892</v>
      </c>
      <c r="E219" s="355">
        <f t="shared" si="52"/>
        <v>865162.47574807215</v>
      </c>
      <c r="F219" s="354">
        <f>IF($J219&lt;=$AD$1,IF(INDEX([6]Delta!$F$1:$JR$1440,$L$14,$I219)=0,"",INDEX([6]Delta!$F$1:$JR$1440,$L$14,$I219))*IF(MONTH($B219)=12,IF(MOD($J219,4)=0,31/29,31/30),1),F207*IF(MONTH(B219)=2,IF(MOD($J219,4)=0,29/28,IF(MOD($J207,4)=0,28/29,1)),1))*(1+$AB219)</f>
        <v>13847.087078999999</v>
      </c>
      <c r="G219" s="356">
        <f t="shared" si="55"/>
        <v>62.479745437590758</v>
      </c>
      <c r="I219" s="357">
        <f t="shared" si="44"/>
        <v>237</v>
      </c>
      <c r="J219" s="351">
        <f t="shared" si="45"/>
        <v>2043</v>
      </c>
      <c r="K219" s="203">
        <f t="shared" si="46"/>
        <v>52291</v>
      </c>
      <c r="M219" s="352"/>
      <c r="N219" s="366">
        <f t="shared" si="49"/>
        <v>6.3595331491111962E-2</v>
      </c>
      <c r="O219" s="366">
        <f t="shared" si="49"/>
        <v>-4.8083392583702089E-3</v>
      </c>
      <c r="P219" s="366">
        <f t="shared" si="49"/>
        <v>6.8734167947615887E-2</v>
      </c>
      <c r="V219" s="332" t="str">
        <f t="shared" si="47"/>
        <v>Winter</v>
      </c>
      <c r="AA219" s="352">
        <f t="shared" si="50"/>
        <v>2.18E-2</v>
      </c>
      <c r="AB219" s="353">
        <f t="shared" si="54"/>
        <v>0</v>
      </c>
    </row>
    <row r="220" spans="2:28" ht="17.45" hidden="1" customHeight="1" outlineLevel="1">
      <c r="B220" s="203">
        <f t="shared" si="51"/>
        <v>52322</v>
      </c>
      <c r="C220" s="354" cm="1">
        <f t="array" ref="C220">IF($J220&lt;=$AD$1,IF(F220="","",-INDEX([6]Delta!$F$1:$JR$1000,$L$13,$I220))*1000*IF(MONTH($B220)=12,IF(MOD($J220,4)=0,31/29,31/30),1),(C208*(1+$AA220)))</f>
        <v>-65688.337345898617</v>
      </c>
      <c r="D220" s="355">
        <f>IF(ISNUMBER($F220),VLOOKUP($J220,'Table 1'!$B$13:$C$37,2,FALSE)/12*1000*Study_MW,"")</f>
        <v>849887.34623630892</v>
      </c>
      <c r="E220" s="355">
        <f t="shared" si="52"/>
        <v>784199.0088904103</v>
      </c>
      <c r="F220" s="354">
        <f>IF($J220&lt;=$AD$1,IF(INDEX([6]Delta!$F$1:$JR$1440,$L$14,$I220)=0,"",INDEX([6]Delta!$F$1:$JR$1440,$L$14,$I220))*IF(MONTH($B220)=12,IF(MOD($J220,4)=0,31/29,31/30),1),F208*IF(MONTH(B220)=2,IF(MOD($J220,4)=0,29/28,IF(MOD($J208,4)=0,28/29,1)),1))*(1+$AB220)</f>
        <v>18060.324321510001</v>
      </c>
      <c r="G220" s="356">
        <f t="shared" si="55"/>
        <v>43.421092275536964</v>
      </c>
      <c r="I220" s="357">
        <f t="shared" si="44"/>
        <v>238</v>
      </c>
      <c r="J220" s="351">
        <f t="shared" si="45"/>
        <v>2043</v>
      </c>
      <c r="K220" s="203">
        <f t="shared" si="46"/>
        <v>52322</v>
      </c>
      <c r="M220" s="352"/>
      <c r="N220" s="366">
        <f t="shared" si="49"/>
        <v>-1.0355936102623309E-2</v>
      </c>
      <c r="O220" s="366">
        <f t="shared" si="49"/>
        <v>-1.6927246157751874E-3</v>
      </c>
      <c r="P220" s="366">
        <f t="shared" si="49"/>
        <v>-8.6779007831170318E-3</v>
      </c>
      <c r="V220" s="332" t="str">
        <f t="shared" si="47"/>
        <v>Winter</v>
      </c>
      <c r="AA220" s="352">
        <f t="shared" si="50"/>
        <v>2.18E-2</v>
      </c>
      <c r="AB220" s="353">
        <f t="shared" si="54"/>
        <v>0</v>
      </c>
    </row>
    <row r="221" spans="2:28" ht="17.45" hidden="1" customHeight="1" outlineLevel="1">
      <c r="B221" s="203">
        <f t="shared" si="51"/>
        <v>52352</v>
      </c>
      <c r="C221" s="354" cm="1">
        <f t="array" ref="C221">IF($J221&lt;=$AD$1,IF(F221="","",-INDEX([6]Delta!$F$1:$JR$1000,$L$13,$I221))*1000*IF(MONTH($B221)=12,IF(MOD($J221,4)=0,31/29,31/30),1),(C209*(1+$AA221)))</f>
        <v>-11730.254044116009</v>
      </c>
      <c r="D221" s="355">
        <f>IF(ISNUMBER($F221),VLOOKUP($J221,'Table 1'!$B$13:$C$37,2,FALSE)/12*1000*Study_MW,"")</f>
        <v>849887.34623630892</v>
      </c>
      <c r="E221" s="355">
        <f t="shared" si="52"/>
        <v>838157.09219219291</v>
      </c>
      <c r="F221" s="354">
        <f>IF($J221&lt;=$AD$1,IF(INDEX([6]Delta!$F$1:$JR$1440,$L$14,$I221)=0,"",INDEX([6]Delta!$F$1:$JR$1440,$L$14,$I221))*IF(MONTH($B221)=12,IF(MOD($J221,4)=0,31/29,31/30),1),F209*IF(MONTH(B221)=2,IF(MOD($J221,4)=0,29/28,IF(MOD($J209,4)=0,28/29,1)),1))*(1+$AB221)</f>
        <v>21462.060484050002</v>
      </c>
      <c r="G221" s="356">
        <f t="shared" si="55"/>
        <v>39.052964780109889</v>
      </c>
      <c r="I221" s="357">
        <f t="shared" si="44"/>
        <v>239</v>
      </c>
      <c r="J221" s="351">
        <f t="shared" si="45"/>
        <v>2043</v>
      </c>
      <c r="K221" s="203">
        <f t="shared" si="46"/>
        <v>52352</v>
      </c>
      <c r="M221" s="352"/>
      <c r="N221" s="366">
        <f t="shared" ref="N221:P236" si="56">E221/E209-1</f>
        <v>2.8628936342891764E-2</v>
      </c>
      <c r="O221" s="366">
        <f t="shared" si="56"/>
        <v>1.1307624692700635E-2</v>
      </c>
      <c r="P221" s="366">
        <f t="shared" si="56"/>
        <v>1.7127638739452999E-2</v>
      </c>
      <c r="V221" s="332" t="str">
        <f t="shared" si="47"/>
        <v>Summer</v>
      </c>
      <c r="AA221" s="352">
        <f t="shared" si="50"/>
        <v>2.18E-2</v>
      </c>
      <c r="AB221" s="353">
        <f t="shared" si="54"/>
        <v>0</v>
      </c>
    </row>
    <row r="222" spans="2:28" ht="17.45" hidden="1" customHeight="1" outlineLevel="1">
      <c r="B222" s="203">
        <f t="shared" si="51"/>
        <v>52383</v>
      </c>
      <c r="C222" s="354" cm="1">
        <f t="array" ref="C222">IF($J222&lt;=$AD$1,IF(F222="","",-INDEX([6]Delta!$F$1:$JR$1000,$L$13,$I222))*1000*IF(MONTH($B222)=12,IF(MOD($J222,4)=0,31/29,31/30),1),(C210*(1+$AA222)))</f>
        <v>-84774.946839941549</v>
      </c>
      <c r="D222" s="355">
        <f>IF(ISNUMBER($F222),VLOOKUP($J222,'Table 1'!$B$13:$C$37,2,FALSE)/12*1000*Study_MW,"")</f>
        <v>849887.34623630892</v>
      </c>
      <c r="E222" s="355">
        <f t="shared" si="52"/>
        <v>765112.39939636737</v>
      </c>
      <c r="F222" s="354">
        <f>IF($J222&lt;=$AD$1,IF(INDEX([6]Delta!$F$1:$JR$1440,$L$14,$I222)=0,"",INDEX([6]Delta!$F$1:$JR$1440,$L$14,$I222))*IF(MONTH($B222)=12,IF(MOD($J222,4)=0,31/29,31/30),1),F210*IF(MONTH(B222)=2,IF(MOD($J222,4)=0,29/28,IF(MOD($J210,4)=0,28/29,1)),1))*(1+$AB222)</f>
        <v>25566.401605349987</v>
      </c>
      <c r="G222" s="356">
        <f t="shared" si="55"/>
        <v>29.92647972940631</v>
      </c>
      <c r="I222" s="357">
        <f t="shared" si="44"/>
        <v>240</v>
      </c>
      <c r="J222" s="351">
        <f t="shared" si="45"/>
        <v>2043</v>
      </c>
      <c r="K222" s="203">
        <f t="shared" si="46"/>
        <v>52383</v>
      </c>
      <c r="M222" s="352"/>
      <c r="N222" s="366">
        <f t="shared" si="56"/>
        <v>-3.101287641572803E-2</v>
      </c>
      <c r="O222" s="366">
        <f t="shared" si="56"/>
        <v>-5.7099749909255149E-3</v>
      </c>
      <c r="P222" s="366">
        <f t="shared" si="56"/>
        <v>-2.5448210067853805E-2</v>
      </c>
      <c r="V222" s="332" t="str">
        <f t="shared" si="47"/>
        <v>Summer</v>
      </c>
      <c r="AA222" s="352">
        <f t="shared" si="50"/>
        <v>2.18E-2</v>
      </c>
      <c r="AB222" s="353">
        <f t="shared" si="54"/>
        <v>0</v>
      </c>
    </row>
    <row r="223" spans="2:28" ht="17.45" hidden="1" customHeight="1" outlineLevel="1">
      <c r="B223" s="203">
        <f t="shared" si="51"/>
        <v>52413</v>
      </c>
      <c r="C223" s="354" cm="1">
        <f t="array" ref="C223">IF($J223&lt;=$AD$1,IF(F223="","",-INDEX([6]Delta!$F$1:$JR$1000,$L$13,$I223))*1000*IF(MONTH($B223)=12,IF(MOD($J223,4)=0,31/29,31/30),1),(C211*(1+$AA223)))</f>
        <v>-57013.703969161725</v>
      </c>
      <c r="D223" s="355">
        <f>IF(ISNUMBER($F223),VLOOKUP($J223,'Table 1'!$B$13:$C$37,2,FALSE)/12*1000*Study_MW,"")</f>
        <v>849887.34623630892</v>
      </c>
      <c r="E223" s="355">
        <f t="shared" si="52"/>
        <v>792873.6422671472</v>
      </c>
      <c r="F223" s="354">
        <f>IF($J223&lt;=$AD$1,IF(INDEX([6]Delta!$F$1:$JR$1440,$L$14,$I223)=0,"",INDEX([6]Delta!$F$1:$JR$1440,$L$14,$I223))*IF(MONTH($B223)=12,IF(MOD($J223,4)=0,31/29,31/30),1),F211*IF(MONTH(B223)=2,IF(MOD($J223,4)=0,29/28,IF(MOD($J211,4)=0,28/29,1)),1))*(1+$AB223)</f>
        <v>24521.369863579999</v>
      </c>
      <c r="G223" s="356">
        <f t="shared" si="55"/>
        <v>32.333986505572476</v>
      </c>
      <c r="I223" s="357">
        <f t="shared" si="44"/>
        <v>241</v>
      </c>
      <c r="J223" s="351">
        <f t="shared" si="45"/>
        <v>2043</v>
      </c>
      <c r="K223" s="203">
        <f t="shared" si="46"/>
        <v>52413</v>
      </c>
      <c r="M223" s="352"/>
      <c r="N223" s="366">
        <f t="shared" si="56"/>
        <v>5.5316947109340875E-2</v>
      </c>
      <c r="O223" s="366">
        <f t="shared" si="56"/>
        <v>-2.5923573894704011E-2</v>
      </c>
      <c r="P223" s="366">
        <f t="shared" si="56"/>
        <v>8.3402614853203438E-2</v>
      </c>
      <c r="V223" s="332" t="str">
        <f t="shared" si="47"/>
        <v>Summer</v>
      </c>
      <c r="AA223" s="352">
        <f t="shared" si="50"/>
        <v>2.18E-2</v>
      </c>
      <c r="AB223" s="353">
        <f t="shared" si="54"/>
        <v>0</v>
      </c>
    </row>
    <row r="224" spans="2:28" ht="17.45" hidden="1" customHeight="1" outlineLevel="1">
      <c r="B224" s="203">
        <f t="shared" si="51"/>
        <v>52444</v>
      </c>
      <c r="C224" s="354" cm="1">
        <f t="array" ref="C224">IF($J224&lt;=$AD$1,IF(F224="","",-INDEX([6]Delta!$F$1:$JR$1000,$L$13,$I224))*1000*IF(MONTH($B224)=12,IF(MOD($J224,4)=0,31/29,31/30),1),(C212*(1+$AA224)))</f>
        <v>-164217.94635345577</v>
      </c>
      <c r="D224" s="355">
        <f>IF(ISNUMBER($F224),VLOOKUP($J224,'Table 1'!$B$13:$C$37,2,FALSE)/12*1000*Study_MW,"")</f>
        <v>849887.34623630892</v>
      </c>
      <c r="E224" s="355">
        <f t="shared" si="52"/>
        <v>685669.39988285315</v>
      </c>
      <c r="F224" s="354">
        <f>IF($J224&lt;=$AD$1,IF(INDEX([6]Delta!$F$1:$JR$1440,$L$14,$I224)=0,"",INDEX([6]Delta!$F$1:$JR$1440,$L$14,$I224))*IF(MONTH($B224)=12,IF(MOD($J224,4)=0,31/29,31/30),1),F212*IF(MONTH(B224)=2,IF(MOD($J224,4)=0,29/28,IF(MOD($J212,4)=0,28/29,1)),1))*(1+$AB224)</f>
        <v>21582.554301690001</v>
      </c>
      <c r="G224" s="356">
        <f t="shared" si="55"/>
        <v>31.769613100390181</v>
      </c>
      <c r="I224" s="357">
        <f t="shared" si="44"/>
        <v>242</v>
      </c>
      <c r="J224" s="351">
        <f t="shared" si="45"/>
        <v>2043</v>
      </c>
      <c r="K224" s="203">
        <f t="shared" si="46"/>
        <v>52444</v>
      </c>
      <c r="M224" s="352"/>
      <c r="N224" s="366">
        <f t="shared" si="56"/>
        <v>-0.11989541940418269</v>
      </c>
      <c r="O224" s="366">
        <f t="shared" si="56"/>
        <v>-8.0147382978036363E-3</v>
      </c>
      <c r="P224" s="366">
        <f t="shared" si="56"/>
        <v>-0.11278462032227921</v>
      </c>
      <c r="V224" s="332" t="str">
        <f t="shared" si="47"/>
        <v>Summer</v>
      </c>
      <c r="AA224" s="352">
        <f t="shared" si="50"/>
        <v>2.18E-2</v>
      </c>
      <c r="AB224" s="353">
        <f t="shared" si="54"/>
        <v>0</v>
      </c>
    </row>
    <row r="225" spans="2:28" ht="17.45" hidden="1" customHeight="1" outlineLevel="1">
      <c r="B225" s="203">
        <f t="shared" si="51"/>
        <v>52475</v>
      </c>
      <c r="C225" s="354" cm="1">
        <f t="array" ref="C225">IF($J225&lt;=$AD$1,IF(F225="","",-INDEX([6]Delta!$F$1:$JR$1000,$L$13,$I225))*1000*IF(MONTH($B225)=12,IF(MOD($J225,4)=0,31/29,31/30),1),(C213*(1+$AA225)))</f>
        <v>-51027.162499638507</v>
      </c>
      <c r="D225" s="355">
        <f>IF(ISNUMBER($F225),VLOOKUP($J225,'Table 1'!$B$13:$C$37,2,FALSE)/12*1000*Study_MW,"")</f>
        <v>849887.34623630892</v>
      </c>
      <c r="E225" s="355">
        <f t="shared" si="52"/>
        <v>798860.18373667041</v>
      </c>
      <c r="F225" s="354">
        <f>IF($J225&lt;=$AD$1,IF(INDEX([6]Delta!$F$1:$JR$1440,$L$14,$I225)=0,"",INDEX([6]Delta!$F$1:$JR$1440,$L$14,$I225))*IF(MONTH($B225)=12,IF(MOD($J225,4)=0,31/29,31/30),1),F213*IF(MONTH(B225)=2,IF(MOD($J225,4)=0,29/28,IF(MOD($J213,4)=0,28/29,1)),1))*(1+$AB225)</f>
        <v>18789.272365979999</v>
      </c>
      <c r="G225" s="356">
        <f t="shared" si="55"/>
        <v>42.516823865041886</v>
      </c>
      <c r="I225" s="357">
        <f t="shared" si="44"/>
        <v>243</v>
      </c>
      <c r="J225" s="351">
        <f t="shared" si="45"/>
        <v>2043</v>
      </c>
      <c r="K225" s="203">
        <f t="shared" si="46"/>
        <v>52475</v>
      </c>
      <c r="M225" s="352"/>
      <c r="N225" s="366">
        <f t="shared" si="56"/>
        <v>1.8508990786196833E-2</v>
      </c>
      <c r="O225" s="366">
        <f t="shared" si="56"/>
        <v>1.1536759428231402E-2</v>
      </c>
      <c r="P225" s="366">
        <f t="shared" si="56"/>
        <v>6.892711800119411E-3</v>
      </c>
      <c r="V225" s="332" t="str">
        <f t="shared" si="47"/>
        <v>Winter</v>
      </c>
      <c r="AA225" s="352">
        <f t="shared" si="50"/>
        <v>2.18E-2</v>
      </c>
      <c r="AB225" s="353">
        <f t="shared" si="54"/>
        <v>0</v>
      </c>
    </row>
    <row r="226" spans="2:28" ht="17.45" hidden="1" customHeight="1" outlineLevel="1">
      <c r="B226" s="203">
        <f t="shared" si="51"/>
        <v>52505</v>
      </c>
      <c r="C226" s="354" cm="1">
        <f t="array" ref="C226">IF($J226&lt;=$AD$1,IF(F226="","",-INDEX([6]Delta!$F$1:$JR$1000,$L$13,$I226))*1000*IF(MONTH($B226)=12,IF(MOD($J226,4)=0,31/29,31/30),1),(C214*(1+$AA226)))</f>
        <v>14755.529135727556</v>
      </c>
      <c r="D226" s="355">
        <f>IF(ISNUMBER($F226),VLOOKUP($J226,'Table 1'!$B$13:$C$37,2,FALSE)/12*1000*Study_MW,"")</f>
        <v>849887.34623630892</v>
      </c>
      <c r="E226" s="355">
        <f t="shared" si="52"/>
        <v>864642.87537203648</v>
      </c>
      <c r="F226" s="354">
        <f>IF($J226&lt;=$AD$1,IF(INDEX([6]Delta!$F$1:$JR$1440,$L$14,$I226)=0,"",INDEX([6]Delta!$F$1:$JR$1440,$L$14,$I226))*IF(MONTH($B226)=12,IF(MOD($J226,4)=0,31/29,31/30),1),F214*IF(MONTH(B226)=2,IF(MOD($J226,4)=0,29/28,IF(MOD($J214,4)=0,28/29,1)),1))*(1+$AB226)</f>
        <v>13696.201898470001</v>
      </c>
      <c r="G226" s="356">
        <f t="shared" si="55"/>
        <v>63.130120436427383</v>
      </c>
      <c r="I226" s="357">
        <f t="shared" si="44"/>
        <v>244</v>
      </c>
      <c r="J226" s="351">
        <f t="shared" si="45"/>
        <v>2043</v>
      </c>
      <c r="K226" s="203">
        <f t="shared" si="46"/>
        <v>52505</v>
      </c>
      <c r="M226" s="352"/>
      <c r="N226" s="366">
        <f t="shared" si="56"/>
        <v>8.2149526689668129E-2</v>
      </c>
      <c r="O226" s="366">
        <f t="shared" si="56"/>
        <v>-8.8948021928947352E-3</v>
      </c>
      <c r="P226" s="366">
        <f t="shared" si="56"/>
        <v>9.1861418025054542E-2</v>
      </c>
      <c r="V226" s="332" t="str">
        <f t="shared" si="47"/>
        <v>Winter</v>
      </c>
      <c r="AA226" s="352">
        <f t="shared" si="50"/>
        <v>2.18E-2</v>
      </c>
      <c r="AB226" s="353">
        <f t="shared" si="54"/>
        <v>0</v>
      </c>
    </row>
    <row r="227" spans="2:28" ht="17.45" hidden="1" customHeight="1" outlineLevel="1">
      <c r="B227" s="203">
        <f t="shared" si="51"/>
        <v>52536</v>
      </c>
      <c r="C227" s="354" cm="1">
        <f t="array" ref="C227">IF($J227&lt;=$AD$1,IF(F227="","",-INDEX([6]Delta!$F$1:$JR$1000,$L$13,$I227))*1000*IF(MONTH($B227)=12,IF(MOD($J227,4)=0,31/29,31/30),1),(C215*(1+$AA227)))</f>
        <v>-44151.367607817519</v>
      </c>
      <c r="D227" s="355">
        <f>IF(ISNUMBER($F227),VLOOKUP($J227,'Table 1'!$B$13:$C$37,2,FALSE)/12*1000*Study_MW,"")</f>
        <v>849887.34623630892</v>
      </c>
      <c r="E227" s="355">
        <f t="shared" si="52"/>
        <v>805735.9786284914</v>
      </c>
      <c r="F227" s="354">
        <f>IF($J227&lt;=$AD$1,IF(INDEX([6]Delta!$F$1:$JR$1440,$L$14,$I227)=0,"",INDEX([6]Delta!$F$1:$JR$1440,$L$14,$I227))*IF(MONTH($B227)=12,IF(MOD($J227,4)=0,31/29,31/30),1),F215*IF(MONTH(B227)=2,IF(MOD($J227,4)=0,29/28,IF(MOD($J215,4)=0,28/29,1)),1))*(1+$AB227)</f>
        <v>10616.388095159999</v>
      </c>
      <c r="G227" s="356">
        <f t="shared" si="55"/>
        <v>75.895490199329245</v>
      </c>
      <c r="I227" s="357">
        <f t="shared" si="44"/>
        <v>245</v>
      </c>
      <c r="J227" s="351">
        <f t="shared" si="45"/>
        <v>2043</v>
      </c>
      <c r="K227" s="203">
        <f t="shared" si="46"/>
        <v>52536</v>
      </c>
      <c r="M227" s="352"/>
      <c r="N227" s="366">
        <f t="shared" si="56"/>
        <v>-4.6392986522540869E-2</v>
      </c>
      <c r="O227" s="366">
        <f t="shared" si="56"/>
        <v>-4.0401185491213853E-2</v>
      </c>
      <c r="P227" s="366">
        <f t="shared" si="56"/>
        <v>-6.2440688136887745E-3</v>
      </c>
      <c r="V227" s="332" t="str">
        <f t="shared" si="47"/>
        <v>Winter</v>
      </c>
      <c r="AA227" s="352">
        <f t="shared" si="50"/>
        <v>2.18E-2</v>
      </c>
      <c r="AB227" s="353">
        <f t="shared" si="54"/>
        <v>0</v>
      </c>
    </row>
    <row r="228" spans="2:28" ht="17.45" hidden="1" customHeight="1" outlineLevel="1">
      <c r="B228" s="204">
        <f t="shared" si="51"/>
        <v>52566</v>
      </c>
      <c r="C228" s="361" cm="1">
        <f t="array" ref="C228">IF($J228&lt;=$AD$1,IF(F228="","",-INDEX([6]Delta!$F$1:$JR$1000,$L$13,$I228))*1000*IF(MONTH($B228)=12,IF(MOD($J228,4)=0,31/29,31/30),1),(C216*(1+$AA228)))</f>
        <v>-202544.01124903624</v>
      </c>
      <c r="D228" s="362">
        <f>IF(ISNUMBER($F228),VLOOKUP($J228,'Table 1'!$B$13:$C$37,2,FALSE)/12*1000*Study_MW,"")</f>
        <v>849887.34623630892</v>
      </c>
      <c r="E228" s="362">
        <f t="shared" si="52"/>
        <v>647343.33498727274</v>
      </c>
      <c r="F228" s="361">
        <f>IF($J228&lt;=$AD$1,IF(INDEX([6]Delta!$F$1:$JR$1440,$L$14,$I228)=0,"",INDEX([6]Delta!$F$1:$JR$1440,$L$14,$I228))*IF(MONTH($B228)=12,IF(MOD($J228,4)=0,31/29,31/30),1),F216*IF(MONTH(B228)=2,IF(MOD($J228,4)=0,29/28,IF(MOD($J216,4)=0,28/29,1)),1))*(1+$AB228)</f>
        <v>7077.5896058750013</v>
      </c>
      <c r="G228" s="363">
        <f t="shared" si="55"/>
        <v>91.463813393464164</v>
      </c>
      <c r="I228" s="364">
        <f t="shared" si="44"/>
        <v>246</v>
      </c>
      <c r="J228" s="351">
        <f t="shared" si="45"/>
        <v>2043</v>
      </c>
      <c r="K228" s="204">
        <f t="shared" si="46"/>
        <v>52566</v>
      </c>
      <c r="M228" s="352"/>
      <c r="N228" s="366">
        <f t="shared" si="56"/>
        <v>-0.1479977767613978</v>
      </c>
      <c r="O228" s="366">
        <f t="shared" si="56"/>
        <v>9.9986656382604622E-3</v>
      </c>
      <c r="P228" s="366">
        <f t="shared" si="56"/>
        <v>-0.15643232785838757</v>
      </c>
      <c r="V228" s="332" t="str">
        <f t="shared" si="47"/>
        <v>Winter</v>
      </c>
      <c r="AA228" s="352">
        <f t="shared" si="50"/>
        <v>2.18E-2</v>
      </c>
      <c r="AB228" s="353">
        <f t="shared" si="54"/>
        <v>0</v>
      </c>
    </row>
    <row r="229" spans="2:28" ht="17.45" hidden="1" customHeight="1" outlineLevel="1">
      <c r="B229" s="202">
        <f t="shared" si="51"/>
        <v>52597</v>
      </c>
      <c r="C229" s="345" cm="1">
        <f t="array" ref="C229">IF($J229&lt;=$AD$1,IF(F229="","",-INDEX([6]Delta!$F$1:$JR$1000,$L$13,$I229))*1000*IF(MONTH($B229)=12,IF(MOD($J229,4)=0,31/29,31/30),1),(C217*(1+$AA229)))</f>
        <v>-45635.816874506418</v>
      </c>
      <c r="D229" s="346">
        <f>IF(ISNUMBER($F229),VLOOKUP($J229,'Table 1'!$B$13:$C$37,2,FALSE)/12*1000*Study_MW,"")</f>
        <v>868414.89017292263</v>
      </c>
      <c r="E229" s="347">
        <f t="shared" si="52"/>
        <v>822779.07329841622</v>
      </c>
      <c r="F229" s="348">
        <f>IF($J229&lt;=$AD$1,IF(INDEX([6]Delta!$F$1:$JR$1440,$L$14,$I229)=0,"",INDEX([6]Delta!$F$1:$JR$1440,$L$14,$I229))*IF(MONTH($B229)=12,IF(MOD($J229,4)=0,31/29,31/30),1),F217*IF(MONTH(B229)=2,IF(MOD($J229,4)=0,29/28,IF(MOD($J217,4)=0,28/29,1)),1))*(1+$AB229)</f>
        <v>7206.7981809599996</v>
      </c>
      <c r="G229" s="349">
        <f t="shared" si="55"/>
        <v>114.1670756747646</v>
      </c>
      <c r="I229" s="365">
        <f t="shared" si="44"/>
        <v>248</v>
      </c>
      <c r="J229" s="351">
        <f t="shared" si="45"/>
        <v>2044</v>
      </c>
      <c r="K229" s="202">
        <f t="shared" si="46"/>
        <v>52597</v>
      </c>
      <c r="M229" s="352"/>
      <c r="N229" s="366">
        <f t="shared" si="56"/>
        <v>-5.2676804032721902E-2</v>
      </c>
      <c r="O229" s="366">
        <f t="shared" si="56"/>
        <v>-1.5097305152691032E-2</v>
      </c>
      <c r="P229" s="366">
        <f t="shared" si="56"/>
        <v>-3.8155544782885298E-2</v>
      </c>
      <c r="V229" s="332" t="str">
        <f t="shared" si="47"/>
        <v>Winter</v>
      </c>
      <c r="AA229" s="352">
        <f t="shared" si="50"/>
        <v>2.18E-2</v>
      </c>
      <c r="AB229" s="353">
        <f t="shared" si="54"/>
        <v>0</v>
      </c>
    </row>
    <row r="230" spans="2:28" ht="17.45" hidden="1" customHeight="1" outlineLevel="1">
      <c r="B230" s="203">
        <f t="shared" si="51"/>
        <v>52628</v>
      </c>
      <c r="C230" s="354" cm="1">
        <f t="array" ref="C230">IF($J230&lt;=$AD$1,IF(F230="","",-INDEX([6]Delta!$F$1:$JR$1000,$L$13,$I230))*1000*IF(MONTH($B230)=12,IF(MOD($J230,4)=0,31/29,31/30),1),(C218*(1+$AA230)))</f>
        <v>-5379.0507453377359</v>
      </c>
      <c r="D230" s="355">
        <f>IF(ISNUMBER($F230),VLOOKUP($J230,'Table 1'!$B$13:$C$37,2,FALSE)/12*1000*Study_MW,"")</f>
        <v>868414.89017292263</v>
      </c>
      <c r="E230" s="355">
        <f t="shared" si="52"/>
        <v>863035.8394275849</v>
      </c>
      <c r="F230" s="354">
        <f>IF($J230&lt;=$AD$1,IF(INDEX([6]Delta!$F$1:$JR$1440,$L$14,$I230)=0,"",INDEX([6]Delta!$F$1:$JR$1440,$L$14,$I230))*IF(MONTH($B230)=12,IF(MOD($J230,4)=0,31/29,31/30),1),F218*IF(MONTH(B230)=2,IF(MOD($J230,4)=0,29/28,IF(MOD($J218,4)=0,28/29,1)),1))*(1+$AB230)</f>
        <v>12381.927194070002</v>
      </c>
      <c r="G230" s="356">
        <f t="shared" si="55"/>
        <v>69.701252955268004</v>
      </c>
      <c r="I230" s="357">
        <f t="shared" si="44"/>
        <v>249</v>
      </c>
      <c r="J230" s="351">
        <f t="shared" si="45"/>
        <v>2044</v>
      </c>
      <c r="K230" s="203">
        <f t="shared" si="46"/>
        <v>52628</v>
      </c>
      <c r="M230" s="352"/>
      <c r="N230" s="366">
        <f t="shared" si="56"/>
        <v>3.0988769257680682E-2</v>
      </c>
      <c r="O230" s="366">
        <f t="shared" si="56"/>
        <v>4.0069917082890427E-2</v>
      </c>
      <c r="P230" s="366">
        <f t="shared" si="56"/>
        <v>-8.7312859222770101E-3</v>
      </c>
      <c r="V230" s="332" t="str">
        <f t="shared" si="47"/>
        <v>Winter</v>
      </c>
      <c r="AA230" s="352">
        <f t="shared" si="50"/>
        <v>2.18E-2</v>
      </c>
      <c r="AB230" s="353">
        <f t="shared" si="54"/>
        <v>0</v>
      </c>
    </row>
    <row r="231" spans="2:28" ht="17.45" hidden="1" customHeight="1" outlineLevel="1">
      <c r="B231" s="203">
        <f t="shared" si="51"/>
        <v>52657</v>
      </c>
      <c r="C231" s="354" cm="1">
        <f t="array" ref="C231">IF($J231&lt;=$AD$1,IF(F231="","",-INDEX([6]Delta!$F$1:$JR$1000,$L$13,$I231))*1000*IF(MONTH($B231)=12,IF(MOD($J231,4)=0,31/29,31/30),1),(C219*(1+$AA231)))</f>
        <v>-21532.848996605026</v>
      </c>
      <c r="D231" s="355">
        <f>IF(ISNUMBER($F231),VLOOKUP($J231,'Table 1'!$B$13:$C$37,2,FALSE)/12*1000*Study_MW,"")</f>
        <v>868414.89017292263</v>
      </c>
      <c r="E231" s="355">
        <f t="shared" si="52"/>
        <v>846882.04117631761</v>
      </c>
      <c r="F231" s="354">
        <f>IF($J231&lt;=$AD$1,IF(INDEX([6]Delta!$F$1:$JR$1440,$L$14,$I231)=0,"",INDEX([6]Delta!$F$1:$JR$1440,$L$14,$I231))*IF(MONTH($B231)=12,IF(MOD($J231,4)=0,31/29,31/30),1),F219*IF(MONTH(B231)=2,IF(MOD($J231,4)=0,29/28,IF(MOD($J219,4)=0,28/29,1)),1))*(1+$AB231)</f>
        <v>14248.517686719997</v>
      </c>
      <c r="G231" s="356">
        <f t="shared" si="55"/>
        <v>59.436501381868972</v>
      </c>
      <c r="I231" s="357">
        <f t="shared" si="44"/>
        <v>250</v>
      </c>
      <c r="J231" s="351">
        <f t="shared" si="45"/>
        <v>2044</v>
      </c>
      <c r="K231" s="203">
        <f t="shared" si="46"/>
        <v>52657</v>
      </c>
      <c r="M231" s="352"/>
      <c r="N231" s="366">
        <f t="shared" si="56"/>
        <v>-2.112948155310157E-2</v>
      </c>
      <c r="O231" s="366">
        <f t="shared" si="56"/>
        <v>2.8990256609911391E-2</v>
      </c>
      <c r="P231" s="366">
        <f t="shared" si="56"/>
        <v>-4.8707689738614501E-2</v>
      </c>
      <c r="V231" s="332" t="str">
        <f t="shared" si="47"/>
        <v>Winter</v>
      </c>
      <c r="AA231" s="352">
        <f t="shared" si="50"/>
        <v>2.18E-2</v>
      </c>
      <c r="AB231" s="353">
        <f t="shared" si="54"/>
        <v>0</v>
      </c>
    </row>
    <row r="232" spans="2:28" ht="17.45" hidden="1" customHeight="1" outlineLevel="1">
      <c r="B232" s="203">
        <f t="shared" si="51"/>
        <v>52688</v>
      </c>
      <c r="C232" s="354" cm="1">
        <f t="array" ref="C232">IF($J232&lt;=$AD$1,IF(F232="","",-INDEX([6]Delta!$F$1:$JR$1000,$L$13,$I232))*1000*IF(MONTH($B232)=12,IF(MOD($J232,4)=0,31/29,31/30),1),(C220*(1+$AA232)))</f>
        <v>-16242.763108530198</v>
      </c>
      <c r="D232" s="355">
        <f>IF(ISNUMBER($F232),VLOOKUP($J232,'Table 1'!$B$13:$C$37,2,FALSE)/12*1000*Study_MW,"")</f>
        <v>868414.89017292263</v>
      </c>
      <c r="E232" s="355">
        <f t="shared" si="52"/>
        <v>852172.12706439244</v>
      </c>
      <c r="F232" s="354">
        <f>IF($J232&lt;=$AD$1,IF(INDEX([6]Delta!$F$1:$JR$1440,$L$14,$I232)=0,"",INDEX([6]Delta!$F$1:$JR$1440,$L$14,$I232))*IF(MONTH($B232)=12,IF(MOD($J232,4)=0,31/29,31/30),1),F220*IF(MONTH(B232)=2,IF(MOD($J232,4)=0,29/28,IF(MOD($J220,4)=0,28/29,1)),1))*(1+$AB232)</f>
        <v>17441.806275649997</v>
      </c>
      <c r="G232" s="356">
        <f t="shared" si="55"/>
        <v>48.858020413521359</v>
      </c>
      <c r="I232" s="357">
        <f t="shared" si="44"/>
        <v>251</v>
      </c>
      <c r="J232" s="351">
        <f t="shared" si="45"/>
        <v>2044</v>
      </c>
      <c r="K232" s="203">
        <f t="shared" si="46"/>
        <v>52688</v>
      </c>
      <c r="M232" s="352"/>
      <c r="N232" s="366">
        <f t="shared" si="56"/>
        <v>8.6678403572786555E-2</v>
      </c>
      <c r="O232" s="366">
        <f t="shared" si="56"/>
        <v>-3.4247338799079263E-2</v>
      </c>
      <c r="P232" s="366">
        <f t="shared" si="56"/>
        <v>0.1252139882498422</v>
      </c>
      <c r="V232" s="332" t="str">
        <f t="shared" si="47"/>
        <v>Winter</v>
      </c>
      <c r="AA232" s="352">
        <f t="shared" si="50"/>
        <v>2.18E-2</v>
      </c>
      <c r="AB232" s="353">
        <f t="shared" si="54"/>
        <v>0</v>
      </c>
    </row>
    <row r="233" spans="2:28" ht="17.45" hidden="1" customHeight="1" outlineLevel="1">
      <c r="B233" s="203">
        <f t="shared" si="51"/>
        <v>52718</v>
      </c>
      <c r="C233" s="354" cm="1">
        <f t="array" ref="C233">IF($J233&lt;=$AD$1,IF(F233="","",-INDEX([6]Delta!$F$1:$JR$1000,$L$13,$I233))*1000*IF(MONTH($B233)=12,IF(MOD($J233,4)=0,31/29,31/30),1),(C221*(1+$AA233)))</f>
        <v>-3100.7867611915572</v>
      </c>
      <c r="D233" s="355">
        <f>IF(ISNUMBER($F233),VLOOKUP($J233,'Table 1'!$B$13:$C$37,2,FALSE)/12*1000*Study_MW,"")</f>
        <v>868414.89017292263</v>
      </c>
      <c r="E233" s="355">
        <f t="shared" si="52"/>
        <v>865314.10341173108</v>
      </c>
      <c r="F233" s="354">
        <f>IF($J233&lt;=$AD$1,IF(INDEX([6]Delta!$F$1:$JR$1440,$L$14,$I233)=0,"",INDEX([6]Delta!$F$1:$JR$1440,$L$14,$I233))*IF(MONTH($B233)=12,IF(MOD($J233,4)=0,31/29,31/30),1),F221*IF(MONTH(B233)=2,IF(MOD($J233,4)=0,29/28,IF(MOD($J221,4)=0,28/29,1)),1))*(1+$AB233)</f>
        <v>22278.984286640003</v>
      </c>
      <c r="G233" s="356">
        <f t="shared" si="55"/>
        <v>38.839926106085201</v>
      </c>
      <c r="I233" s="357">
        <f t="shared" si="44"/>
        <v>252</v>
      </c>
      <c r="J233" s="351">
        <f t="shared" si="45"/>
        <v>2044</v>
      </c>
      <c r="K233" s="203">
        <f t="shared" si="46"/>
        <v>52718</v>
      </c>
      <c r="M233" s="352"/>
      <c r="N233" s="366">
        <f t="shared" si="56"/>
        <v>3.2400860736630177E-2</v>
      </c>
      <c r="O233" s="366">
        <f t="shared" si="56"/>
        <v>3.8063624095977078E-2</v>
      </c>
      <c r="P233" s="366">
        <f t="shared" si="56"/>
        <v>-5.4551216591164353E-3</v>
      </c>
      <c r="V233" s="332" t="str">
        <f t="shared" si="47"/>
        <v>Summer</v>
      </c>
      <c r="AA233" s="352">
        <f t="shared" si="50"/>
        <v>2.18E-2</v>
      </c>
      <c r="AB233" s="353">
        <f t="shared" si="54"/>
        <v>0</v>
      </c>
    </row>
    <row r="234" spans="2:28" ht="17.45" hidden="1" customHeight="1" outlineLevel="1">
      <c r="B234" s="203">
        <f t="shared" si="51"/>
        <v>52749</v>
      </c>
      <c r="C234" s="354" cm="1">
        <f t="array" ref="C234">IF($J234&lt;=$AD$1,IF(F234="","",-INDEX([6]Delta!$F$1:$JR$1000,$L$13,$I234))*1000*IF(MONTH($B234)=12,IF(MOD($J234,4)=0,31/29,31/30),1),(C222*(1+$AA234)))</f>
        <v>-120940.15724243945</v>
      </c>
      <c r="D234" s="355">
        <f>IF(ISNUMBER($F234),VLOOKUP($J234,'Table 1'!$B$13:$C$37,2,FALSE)/12*1000*Study_MW,"")</f>
        <v>868414.89017292263</v>
      </c>
      <c r="E234" s="355">
        <f t="shared" si="52"/>
        <v>747474.73293048318</v>
      </c>
      <c r="F234" s="354">
        <f>IF($J234&lt;=$AD$1,IF(INDEX([6]Delta!$F$1:$JR$1440,$L$14,$I234)=0,"",INDEX([6]Delta!$F$1:$JR$1440,$L$14,$I234))*IF(MONTH($B234)=12,IF(MOD($J234,4)=0,31/29,31/30),1),F222*IF(MONTH(B234)=2,IF(MOD($J234,4)=0,29/28,IF(MOD($J222,4)=0,28/29,1)),1))*(1+$AB234)</f>
        <v>25585.768170750005</v>
      </c>
      <c r="G234" s="356">
        <f t="shared" si="55"/>
        <v>29.21447298131179</v>
      </c>
      <c r="I234" s="357">
        <f t="shared" si="44"/>
        <v>253</v>
      </c>
      <c r="J234" s="351">
        <f t="shared" si="45"/>
        <v>2044</v>
      </c>
      <c r="K234" s="203">
        <f t="shared" si="46"/>
        <v>52749</v>
      </c>
      <c r="M234" s="352"/>
      <c r="N234" s="366">
        <f t="shared" si="56"/>
        <v>-2.3052386132807912E-2</v>
      </c>
      <c r="O234" s="366">
        <f t="shared" si="56"/>
        <v>7.5750063301693871E-4</v>
      </c>
      <c r="P234" s="366">
        <f t="shared" si="56"/>
        <v>-2.379186441347092E-2</v>
      </c>
      <c r="V234" s="332" t="str">
        <f t="shared" si="47"/>
        <v>Summer</v>
      </c>
      <c r="AA234" s="352">
        <f t="shared" si="50"/>
        <v>2.18E-2</v>
      </c>
      <c r="AB234" s="353">
        <f t="shared" si="54"/>
        <v>0</v>
      </c>
    </row>
    <row r="235" spans="2:28" ht="17.45" hidden="1" customHeight="1" outlineLevel="1">
      <c r="B235" s="203">
        <f t="shared" si="51"/>
        <v>52779</v>
      </c>
      <c r="C235" s="354" cm="1">
        <f t="array" ref="C235">IF($J235&lt;=$AD$1,IF(F235="","",-INDEX([6]Delta!$F$1:$JR$1000,$L$13,$I235))*1000*IF(MONTH($B235)=12,IF(MOD($J235,4)=0,31/29,31/30),1),(C223*(1+$AA235)))</f>
        <v>-59263.273927994305</v>
      </c>
      <c r="D235" s="355">
        <f>IF(ISNUMBER($F235),VLOOKUP($J235,'Table 1'!$B$13:$C$37,2,FALSE)/12*1000*Study_MW,"")</f>
        <v>868414.89017292263</v>
      </c>
      <c r="E235" s="355">
        <f t="shared" si="52"/>
        <v>809151.61624492833</v>
      </c>
      <c r="F235" s="354">
        <f>IF($J235&lt;=$AD$1,IF(INDEX([6]Delta!$F$1:$JR$1440,$L$14,$I235)=0,"",INDEX([6]Delta!$F$1:$JR$1440,$L$14,$I235))*IF(MONTH($B235)=12,IF(MOD($J235,4)=0,31/29,31/30),1),F223*IF(MONTH(B235)=2,IF(MOD($J235,4)=0,29/28,IF(MOD($J223,4)=0,28/29,1)),1))*(1+$AB235)</f>
        <v>24051.370170449994</v>
      </c>
      <c r="G235" s="356">
        <f t="shared" si="55"/>
        <v>33.642641168072352</v>
      </c>
      <c r="I235" s="357">
        <f t="shared" si="44"/>
        <v>254</v>
      </c>
      <c r="J235" s="351">
        <f t="shared" si="45"/>
        <v>2044</v>
      </c>
      <c r="K235" s="203">
        <f t="shared" si="46"/>
        <v>52779</v>
      </c>
      <c r="M235" s="352"/>
      <c r="N235" s="366">
        <f t="shared" si="56"/>
        <v>2.053035075202625E-2</v>
      </c>
      <c r="O235" s="366">
        <f t="shared" si="56"/>
        <v>-1.916694278275477E-2</v>
      </c>
      <c r="P235" s="366">
        <f t="shared" si="56"/>
        <v>4.0473037937166945E-2</v>
      </c>
      <c r="V235" s="332" t="str">
        <f t="shared" si="47"/>
        <v>Summer</v>
      </c>
      <c r="AA235" s="352">
        <f t="shared" si="50"/>
        <v>2.18E-2</v>
      </c>
      <c r="AB235" s="353">
        <f t="shared" si="54"/>
        <v>0</v>
      </c>
    </row>
    <row r="236" spans="2:28" ht="17.45" hidden="1" customHeight="1" outlineLevel="1">
      <c r="B236" s="203">
        <f t="shared" si="51"/>
        <v>52810</v>
      </c>
      <c r="C236" s="354" cm="1">
        <f t="array" ref="C236">IF($J236&lt;=$AD$1,IF(F236="","",-INDEX([6]Delta!$F$1:$JR$1000,$L$13,$I236))*1000*IF(MONTH($B236)=12,IF(MOD($J236,4)=0,31/29,31/30),1),(C224*(1+$AA236)))</f>
        <v>-62831.067124265246</v>
      </c>
      <c r="D236" s="355">
        <f>IF(ISNUMBER($F236),VLOOKUP($J236,'Table 1'!$B$13:$C$37,2,FALSE)/12*1000*Study_MW,"")</f>
        <v>868414.89017292263</v>
      </c>
      <c r="E236" s="355">
        <f t="shared" si="52"/>
        <v>805583.82304865739</v>
      </c>
      <c r="F236" s="354">
        <f>IF($J236&lt;=$AD$1,IF(INDEX([6]Delta!$F$1:$JR$1440,$L$14,$I236)=0,"",INDEX([6]Delta!$F$1:$JR$1440,$L$14,$I236))*IF(MONTH($B236)=12,IF(MOD($J236,4)=0,31/29,31/30),1),F224*IF(MONTH(B236)=2,IF(MOD($J236,4)=0,29/28,IF(MOD($J224,4)=0,28/29,1)),1))*(1+$AB236)</f>
        <v>21561.372234270002</v>
      </c>
      <c r="G236" s="356">
        <f t="shared" si="55"/>
        <v>37.362363317871257</v>
      </c>
      <c r="I236" s="357">
        <f t="shared" si="44"/>
        <v>255</v>
      </c>
      <c r="J236" s="351">
        <f t="shared" si="45"/>
        <v>2044</v>
      </c>
      <c r="K236" s="203">
        <f t="shared" si="46"/>
        <v>52810</v>
      </c>
      <c r="M236" s="352"/>
      <c r="N236" s="366">
        <f t="shared" si="56"/>
        <v>0.17488664826852651</v>
      </c>
      <c r="O236" s="366">
        <f t="shared" si="56"/>
        <v>-9.8144395347776747E-4</v>
      </c>
      <c r="P236" s="366">
        <f t="shared" si="56"/>
        <v>0.17604086646596229</v>
      </c>
      <c r="V236" s="332" t="str">
        <f t="shared" si="47"/>
        <v>Summer</v>
      </c>
      <c r="AA236" s="352">
        <f t="shared" si="50"/>
        <v>2.18E-2</v>
      </c>
      <c r="AB236" s="353">
        <f t="shared" si="54"/>
        <v>0</v>
      </c>
    </row>
    <row r="237" spans="2:28" ht="17.45" hidden="1" customHeight="1" outlineLevel="1">
      <c r="B237" s="203">
        <f t="shared" si="51"/>
        <v>52841</v>
      </c>
      <c r="C237" s="354" cm="1">
        <f t="array" ref="C237">IF($J237&lt;=$AD$1,IF(F237="","",-INDEX([6]Delta!$F$1:$JR$1000,$L$13,$I237))*1000*IF(MONTH($B237)=12,IF(MOD($J237,4)=0,31/29,31/30),1),(C225*(1+$AA237)))</f>
        <v>-64599.44154942059</v>
      </c>
      <c r="D237" s="355">
        <f>IF(ISNUMBER($F237),VLOOKUP($J237,'Table 1'!$B$13:$C$37,2,FALSE)/12*1000*Study_MW,"")</f>
        <v>868414.89017292263</v>
      </c>
      <c r="E237" s="355">
        <f t="shared" si="52"/>
        <v>803815.44862350204</v>
      </c>
      <c r="F237" s="354">
        <f>IF($J237&lt;=$AD$1,IF(INDEX([6]Delta!$F$1:$JR$1440,$L$14,$I237)=0,"",INDEX([6]Delta!$F$1:$JR$1440,$L$14,$I237))*IF(MONTH($B237)=12,IF(MOD($J237,4)=0,31/29,31/30),1),F225*IF(MONTH(B237)=2,IF(MOD($J237,4)=0,29/28,IF(MOD($J225,4)=0,28/29,1)),1))*(1+$AB237)</f>
        <v>17871.60598756</v>
      </c>
      <c r="G237" s="356">
        <f t="shared" si="55"/>
        <v>44.977236471250478</v>
      </c>
      <c r="I237" s="357">
        <f t="shared" si="44"/>
        <v>256</v>
      </c>
      <c r="J237" s="351">
        <f t="shared" si="45"/>
        <v>2044</v>
      </c>
      <c r="K237" s="203">
        <f t="shared" si="46"/>
        <v>52841</v>
      </c>
      <c r="M237" s="352"/>
      <c r="N237" s="366">
        <f t="shared" ref="N237:P252" si="57">E237/E225-1</f>
        <v>6.2029188432615179E-3</v>
      </c>
      <c r="O237" s="366">
        <f t="shared" si="57"/>
        <v>-4.8839910377877827E-2</v>
      </c>
      <c r="P237" s="366">
        <f t="shared" si="57"/>
        <v>5.7869153491298064E-2</v>
      </c>
      <c r="V237" s="332" t="str">
        <f t="shared" si="47"/>
        <v>Winter</v>
      </c>
      <c r="AA237" s="352">
        <f t="shared" si="50"/>
        <v>2.18E-2</v>
      </c>
      <c r="AB237" s="353">
        <f t="shared" si="54"/>
        <v>0</v>
      </c>
    </row>
    <row r="238" spans="2:28" ht="17.45" hidden="1" customHeight="1" outlineLevel="1">
      <c r="B238" s="203">
        <f t="shared" si="51"/>
        <v>52871</v>
      </c>
      <c r="C238" s="354" cm="1">
        <f t="array" ref="C238">IF($J238&lt;=$AD$1,IF(F238="","",-INDEX([6]Delta!$F$1:$JR$1000,$L$13,$I238))*1000*IF(MONTH($B238)=12,IF(MOD($J238,4)=0,31/29,31/30),1),(C226*(1+$AA238)))</f>
        <v>-2841.7870292178122</v>
      </c>
      <c r="D238" s="355">
        <f>IF(ISNUMBER($F238),VLOOKUP($J238,'Table 1'!$B$13:$C$37,2,FALSE)/12*1000*Study_MW,"")</f>
        <v>868414.89017292263</v>
      </c>
      <c r="E238" s="355">
        <f t="shared" si="52"/>
        <v>865573.10314370482</v>
      </c>
      <c r="F238" s="354">
        <f>IF($J238&lt;=$AD$1,IF(INDEX([6]Delta!$F$1:$JR$1440,$L$14,$I238)=0,"",INDEX([6]Delta!$F$1:$JR$1440,$L$14,$I238))*IF(MONTH($B238)=12,IF(MOD($J238,4)=0,31/29,31/30),1),F226*IF(MONTH(B238)=2,IF(MOD($J238,4)=0,29/28,IF(MOD($J226,4)=0,28/29,1)),1))*(1+$AB238)</f>
        <v>13794.96177115</v>
      </c>
      <c r="G238" s="356">
        <f t="shared" si="55"/>
        <v>62.745596363587993</v>
      </c>
      <c r="I238" s="357">
        <f t="shared" si="44"/>
        <v>257</v>
      </c>
      <c r="J238" s="351">
        <f t="shared" si="45"/>
        <v>2044</v>
      </c>
      <c r="K238" s="203">
        <f t="shared" si="46"/>
        <v>52871</v>
      </c>
      <c r="M238" s="352"/>
      <c r="N238" s="366">
        <f t="shared" si="57"/>
        <v>1.0758520056828313E-3</v>
      </c>
      <c r="O238" s="366">
        <f t="shared" si="57"/>
        <v>7.2107488931680841E-3</v>
      </c>
      <c r="P238" s="366">
        <f t="shared" si="57"/>
        <v>-6.0909763862498911E-3</v>
      </c>
      <c r="V238" s="332" t="str">
        <f t="shared" si="47"/>
        <v>Winter</v>
      </c>
      <c r="AA238" s="352">
        <f t="shared" si="50"/>
        <v>2.18E-2</v>
      </c>
      <c r="AB238" s="353">
        <f t="shared" si="54"/>
        <v>0</v>
      </c>
    </row>
    <row r="239" spans="2:28" ht="17.45" hidden="1" customHeight="1" outlineLevel="1">
      <c r="B239" s="203">
        <f t="shared" si="51"/>
        <v>52902</v>
      </c>
      <c r="C239" s="354" cm="1">
        <f t="array" ref="C239">IF($J239&lt;=$AD$1,IF(F239="","",-INDEX([6]Delta!$F$1:$JR$1000,$L$13,$I239))*1000*IF(MONTH($B239)=12,IF(MOD($J239,4)=0,31/29,31/30),1),(C227*(1+$AA239)))</f>
        <v>-85583.325811312534</v>
      </c>
      <c r="D239" s="355">
        <f>IF(ISNUMBER($F239),VLOOKUP($J239,'Table 1'!$B$13:$C$37,2,FALSE)/12*1000*Study_MW,"")</f>
        <v>868414.89017292263</v>
      </c>
      <c r="E239" s="355">
        <f t="shared" si="52"/>
        <v>782831.5643616101</v>
      </c>
      <c r="F239" s="354">
        <f>IF($J239&lt;=$AD$1,IF(INDEX([6]Delta!$F$1:$JR$1440,$L$14,$I239)=0,"",INDEX([6]Delta!$F$1:$JR$1440,$L$14,$I239))*IF(MONTH($B239)=12,IF(MOD($J239,4)=0,31/29,31/30),1),F227*IF(MONTH(B239)=2,IF(MOD($J239,4)=0,29/28,IF(MOD($J227,4)=0,28/29,1)),1))*(1+$AB239)</f>
        <v>10127.692884829999</v>
      </c>
      <c r="G239" s="356">
        <f t="shared" si="55"/>
        <v>77.296139729334854</v>
      </c>
      <c r="I239" s="357">
        <f t="shared" si="44"/>
        <v>258</v>
      </c>
      <c r="J239" s="351">
        <f t="shared" si="45"/>
        <v>2044</v>
      </c>
      <c r="K239" s="203">
        <f t="shared" si="46"/>
        <v>52902</v>
      </c>
      <c r="M239" s="352"/>
      <c r="N239" s="366">
        <f t="shared" si="57"/>
        <v>-2.8426699160026048E-2</v>
      </c>
      <c r="O239" s="366">
        <f t="shared" si="57"/>
        <v>-4.6032153869054127E-2</v>
      </c>
      <c r="P239" s="366">
        <f t="shared" si="57"/>
        <v>1.8454977052351662E-2</v>
      </c>
      <c r="V239" s="332" t="str">
        <f t="shared" si="47"/>
        <v>Winter</v>
      </c>
      <c r="AA239" s="352">
        <f t="shared" si="50"/>
        <v>2.18E-2</v>
      </c>
      <c r="AB239" s="353">
        <f t="shared" si="54"/>
        <v>0</v>
      </c>
    </row>
    <row r="240" spans="2:28" ht="17.45" hidden="1" customHeight="1" outlineLevel="1">
      <c r="B240" s="204">
        <f t="shared" si="51"/>
        <v>52932</v>
      </c>
      <c r="C240" s="361" cm="1">
        <f t="array" ref="C240">IF($J240&lt;=$AD$1,IF(F240="","",-INDEX([6]Delta!$F$1:$JR$1000,$L$13,$I240))*1000*IF(MONTH($B240)=12,IF(MOD($J240,4)=0,31/29,31/30),1),(C228*(1+$AA240)))</f>
        <v>44306.968587458708</v>
      </c>
      <c r="D240" s="362">
        <f>IF(ISNUMBER($F240),VLOOKUP($J240,'Table 1'!$B$13:$C$37,2,FALSE)/12*1000*Study_MW,"")</f>
        <v>868414.89017292263</v>
      </c>
      <c r="E240" s="362">
        <f t="shared" si="52"/>
        <v>912721.85876038135</v>
      </c>
      <c r="F240" s="361">
        <f>IF($J240&lt;=$AD$1,IF(INDEX([6]Delta!$F$1:$JR$1440,$L$14,$I240)=0,"",INDEX([6]Delta!$F$1:$JR$1440,$L$14,$I240))*IF(MONTH($B240)=12,IF(MOD($J240,4)=0,31/29,31/30),1),F228*IF(MONTH(B240)=2,IF(MOD($J240,4)=0,29/28,IF(MOD($J228,4)=0,28/29,1)),1))*(1+$AB240)</f>
        <v>6975.8495516220701</v>
      </c>
      <c r="G240" s="363">
        <f t="shared" si="55"/>
        <v>130.84024418906071</v>
      </c>
      <c r="I240" s="364">
        <f t="shared" si="44"/>
        <v>259</v>
      </c>
      <c r="J240" s="351">
        <f t="shared" si="45"/>
        <v>2044</v>
      </c>
      <c r="K240" s="204">
        <f t="shared" si="46"/>
        <v>52932</v>
      </c>
      <c r="M240" s="352"/>
      <c r="N240" s="366">
        <f t="shared" si="57"/>
        <v>0.40995019092662188</v>
      </c>
      <c r="O240" s="366">
        <f t="shared" si="57"/>
        <v>-1.4374958131010973E-2</v>
      </c>
      <c r="P240" s="366">
        <f t="shared" si="57"/>
        <v>0.43051376642481332</v>
      </c>
      <c r="V240" s="332" t="str">
        <f t="shared" si="47"/>
        <v>Winter</v>
      </c>
      <c r="AA240" s="352">
        <f t="shared" si="50"/>
        <v>2.18E-2</v>
      </c>
      <c r="AB240" s="353">
        <f t="shared" si="54"/>
        <v>0</v>
      </c>
    </row>
    <row r="241" spans="2:28" ht="17.45" customHeight="1" collapsed="1">
      <c r="B241" s="202">
        <f t="shared" si="51"/>
        <v>52963</v>
      </c>
      <c r="C241" s="345" cm="1">
        <f t="array" ref="C241">IF($J241&lt;=$AD$1,IF(F241="","",-INDEX([6]Delta!$F$1:$JR$1000,$L$13,$I241))*1000*IF(MONTH($B241)=12,IF(MOD($J241,4)=0,31/29,31/30),1),(C229*(1+$AA241)))</f>
        <v>-46630.67768237066</v>
      </c>
      <c r="D241" s="346">
        <f>IF(ISNUMBER($F241),VLOOKUP($J241,'Table 1'!$B$13:$C$37,2,FALSE)/12*1000*Study_MW,"")</f>
        <v>887346.33517880109</v>
      </c>
      <c r="E241" s="347">
        <f t="shared" si="52"/>
        <v>840715.65749643045</v>
      </c>
      <c r="F241" s="348">
        <f>IF($J241&lt;=$AD$1,IF(INDEX([6]Delta!$F$1:$JR$1440,$L$14,$I241)=0,"",INDEX([6]Delta!$F$1:$JR$1440,$L$14,$I241))*IF(MONTH($B241)=12,IF(MOD($J241,4)=0,31/29,31/30),1),F229*IF(MONTH(B241)=2,IF(MOD($J241,4)=0,29/28,IF(MOD($J229,4)=0,28/29,1)),1))*(1+$AB241)</f>
        <v>7170.7641900551998</v>
      </c>
      <c r="G241" s="349">
        <f t="shared" si="55"/>
        <v>117.24212862310826</v>
      </c>
      <c r="I241" s="365">
        <f t="shared" si="44"/>
        <v>261</v>
      </c>
      <c r="J241" s="351">
        <f t="shared" ref="J241:J252" si="58">YEAR(B241)</f>
        <v>2045</v>
      </c>
      <c r="K241" s="202">
        <f t="shared" ref="K241:K252" si="59">IF(ISNUMBER(F241),IF(F241&lt;&gt;0,B241,""),"")</f>
        <v>52963</v>
      </c>
      <c r="M241" s="352"/>
      <c r="N241" s="366">
        <f t="shared" si="57"/>
        <v>2.1800000486289495E-2</v>
      </c>
      <c r="O241" s="366">
        <f t="shared" si="57"/>
        <v>-5.0000000000000044E-3</v>
      </c>
      <c r="P241" s="366">
        <f t="shared" si="57"/>
        <v>2.6934673855567359E-2</v>
      </c>
      <c r="V241" s="332" t="str">
        <f t="shared" si="47"/>
        <v>Winter</v>
      </c>
      <c r="AA241" s="352">
        <f t="shared" si="50"/>
        <v>2.18E-2</v>
      </c>
      <c r="AB241" s="353">
        <f t="shared" si="54"/>
        <v>-5.0000000000000001E-3</v>
      </c>
    </row>
    <row r="242" spans="2:28" ht="17.45" customHeight="1">
      <c r="B242" s="203">
        <f t="shared" si="51"/>
        <v>52994</v>
      </c>
      <c r="C242" s="354" cm="1">
        <f t="array" ref="C242">IF($J242&lt;=$AD$1,IF(F242="","",-INDEX([6]Delta!$F$1:$JR$1000,$L$13,$I242))*1000*IF(MONTH($B242)=12,IF(MOD($J242,4)=0,31/29,31/30),1),(C230*(1+$AA242)))</f>
        <v>-5496.3140515860987</v>
      </c>
      <c r="D242" s="355">
        <f>IF(ISNUMBER($F242),VLOOKUP($J242,'Table 1'!$B$13:$C$37,2,FALSE)/12*1000*Study_MW,"")</f>
        <v>887346.33517880109</v>
      </c>
      <c r="E242" s="355">
        <f t="shared" si="52"/>
        <v>881850.021127215</v>
      </c>
      <c r="F242" s="354">
        <f>IF($J242&lt;=$AD$1,IF(INDEX([6]Delta!$F$1:$JR$1440,$L$14,$I242)=0,"",INDEX([6]Delta!$F$1:$JR$1440,$L$14,$I242))*IF(MONTH($B242)=12,IF(MOD($J242,4)=0,31/29,31/30),1),F230*IF(MONTH(B242)=2,IF(MOD($J242,4)=0,29/28,IF(MOD($J230,4)=0,28/29,1)),1))*(1+$AB242)</f>
        <v>11895.189366441044</v>
      </c>
      <c r="G242" s="356">
        <f t="shared" si="55"/>
        <v>74.135013236116166</v>
      </c>
      <c r="I242" s="357">
        <f t="shared" si="44"/>
        <v>262</v>
      </c>
      <c r="J242" s="351">
        <f t="shared" si="58"/>
        <v>2045</v>
      </c>
      <c r="K242" s="203">
        <f t="shared" si="59"/>
        <v>52994</v>
      </c>
      <c r="M242" s="352"/>
      <c r="N242" s="366">
        <f t="shared" si="57"/>
        <v>2.1800000463606084E-2</v>
      </c>
      <c r="O242" s="366">
        <f t="shared" si="57"/>
        <v>-3.9310344827586219E-2</v>
      </c>
      <c r="P242" s="366">
        <f t="shared" si="57"/>
        <v>6.3610912183940327E-2</v>
      </c>
      <c r="V242" s="332" t="str">
        <f t="shared" si="47"/>
        <v>Winter</v>
      </c>
      <c r="AA242" s="352">
        <f t="shared" si="50"/>
        <v>2.18E-2</v>
      </c>
      <c r="AB242" s="353">
        <f t="shared" si="54"/>
        <v>-5.0000000000000001E-3</v>
      </c>
    </row>
    <row r="243" spans="2:28" ht="17.45" customHeight="1">
      <c r="B243" s="203">
        <f t="shared" si="51"/>
        <v>53022</v>
      </c>
      <c r="C243" s="354" cm="1">
        <f t="array" ref="C243">IF($J243&lt;=$AD$1,IF(F243="","",-INDEX([6]Delta!$F$1:$JR$1000,$L$13,$I243))*1000*IF(MONTH($B243)=12,IF(MOD($J243,4)=0,31/29,31/30),1),(C231*(1+$AA243)))</f>
        <v>-22002.265104731017</v>
      </c>
      <c r="D243" s="355">
        <f>IF(ISNUMBER($F243),VLOOKUP($J243,'Table 1'!$B$13:$C$37,2,FALSE)/12*1000*Study_MW,"")</f>
        <v>887346.33517880109</v>
      </c>
      <c r="E243" s="355">
        <f t="shared" si="52"/>
        <v>865344.07007407013</v>
      </c>
      <c r="F243" s="354">
        <f>IF($J243&lt;=$AD$1,IF(INDEX([6]Delta!$F$1:$JR$1440,$L$14,$I243)=0,"",INDEX([6]Delta!$F$1:$JR$1440,$L$14,$I243))*IF(MONTH($B243)=12,IF(MOD($J243,4)=0,31/29,31/30),1),F231*IF(MONTH(B243)=2,IF(MOD($J243,4)=0,29/28,IF(MOD($J231,4)=0,28/29,1)),1))*(1+$AB243)</f>
        <v>14177.275098286396</v>
      </c>
      <c r="G243" s="356">
        <f t="shared" si="55"/>
        <v>61.037404160878843</v>
      </c>
      <c r="I243" s="357">
        <f t="shared" si="44"/>
        <v>263</v>
      </c>
      <c r="J243" s="351">
        <f t="shared" si="58"/>
        <v>2045</v>
      </c>
      <c r="K243" s="203">
        <f t="shared" si="59"/>
        <v>53022</v>
      </c>
      <c r="M243" s="352"/>
      <c r="N243" s="366">
        <f t="shared" si="57"/>
        <v>2.1800000472449232E-2</v>
      </c>
      <c r="O243" s="366">
        <f t="shared" si="57"/>
        <v>-5.0000000000000044E-3</v>
      </c>
      <c r="P243" s="366">
        <f t="shared" si="57"/>
        <v>2.6934673841657597E-2</v>
      </c>
      <c r="V243" s="332" t="str">
        <f t="shared" si="47"/>
        <v>Winter</v>
      </c>
      <c r="AA243" s="352">
        <f t="shared" si="50"/>
        <v>2.18E-2</v>
      </c>
      <c r="AB243" s="353">
        <f t="shared" si="54"/>
        <v>-5.0000000000000001E-3</v>
      </c>
    </row>
    <row r="244" spans="2:28" ht="17.45" customHeight="1">
      <c r="B244" s="203">
        <f t="shared" si="51"/>
        <v>53053</v>
      </c>
      <c r="C244" s="354" cm="1">
        <f t="array" ref="C244">IF($J244&lt;=$AD$1,IF(F244="","",-INDEX([6]Delta!$F$1:$JR$1000,$L$13,$I244))*1000*IF(MONTH($B244)=12,IF(MOD($J244,4)=0,31/29,31/30),1),(C232*(1+$AA244)))</f>
        <v>-16596.855344296157</v>
      </c>
      <c r="D244" s="355">
        <f>IF(ISNUMBER($F244),VLOOKUP($J244,'Table 1'!$B$13:$C$37,2,FALSE)/12*1000*Study_MW,"")</f>
        <v>887346.33517880109</v>
      </c>
      <c r="E244" s="355">
        <f t="shared" si="52"/>
        <v>870749.47983450489</v>
      </c>
      <c r="F244" s="354">
        <f>IF($J244&lt;=$AD$1,IF(INDEX([6]Delta!$F$1:$JR$1440,$L$14,$I244)=0,"",INDEX([6]Delta!$F$1:$JR$1440,$L$14,$I244))*IF(MONTH($B244)=12,IF(MOD($J244,4)=0,31/29,31/30),1),F232*IF(MONTH(B244)=2,IF(MOD($J244,4)=0,29/28,IF(MOD($J232,4)=0,28/29,1)),1))*(1+$AB244)</f>
        <v>17354.597244271747</v>
      </c>
      <c r="G244" s="356">
        <f t="shared" si="55"/>
        <v>50.173995257764581</v>
      </c>
      <c r="I244" s="357">
        <f t="shared" si="44"/>
        <v>264</v>
      </c>
      <c r="J244" s="351">
        <f t="shared" si="58"/>
        <v>2045</v>
      </c>
      <c r="K244" s="203">
        <f t="shared" si="59"/>
        <v>53053</v>
      </c>
      <c r="M244" s="352"/>
      <c r="N244" s="366">
        <f t="shared" si="57"/>
        <v>2.1800000469516245E-2</v>
      </c>
      <c r="O244" s="366">
        <f t="shared" si="57"/>
        <v>-5.0000000000000044E-3</v>
      </c>
      <c r="P244" s="366">
        <f t="shared" si="57"/>
        <v>2.6934673838709733E-2</v>
      </c>
      <c r="V244" s="332" t="str">
        <f t="shared" si="47"/>
        <v>Winter</v>
      </c>
      <c r="AA244" s="352">
        <f t="shared" si="50"/>
        <v>2.18E-2</v>
      </c>
      <c r="AB244" s="353">
        <f t="shared" si="54"/>
        <v>-5.0000000000000001E-3</v>
      </c>
    </row>
    <row r="245" spans="2:28" ht="17.45" customHeight="1">
      <c r="B245" s="203">
        <f t="shared" si="51"/>
        <v>53083</v>
      </c>
      <c r="C245" s="354" cm="1">
        <f t="array" ref="C245">IF($J245&lt;=$AD$1,IF(F245="","",-INDEX([6]Delta!$F$1:$JR$1000,$L$13,$I245))*1000*IF(MONTH($B245)=12,IF(MOD($J245,4)=0,31/29,31/30),1),(C233*(1+$AA245)))</f>
        <v>-3168.3839125855334</v>
      </c>
      <c r="D245" s="355">
        <f>IF(ISNUMBER($F245),VLOOKUP($J245,'Table 1'!$B$13:$C$37,2,FALSE)/12*1000*Study_MW,"")</f>
        <v>887346.33517880109</v>
      </c>
      <c r="E245" s="355">
        <f t="shared" si="52"/>
        <v>884177.95126621553</v>
      </c>
      <c r="F245" s="354">
        <f>IF($J245&lt;=$AD$1,IF(INDEX([6]Delta!$F$1:$JR$1440,$L$14,$I245)=0,"",INDEX([6]Delta!$F$1:$JR$1440,$L$14,$I245))*IF(MONTH($B245)=12,IF(MOD($J245,4)=0,31/29,31/30),1),F233*IF(MONTH(B245)=2,IF(MOD($J245,4)=0,29/28,IF(MOD($J233,4)=0,28/29,1)),1))*(1+$AB245)</f>
        <v>22167.589365206804</v>
      </c>
      <c r="G245" s="356">
        <f t="shared" si="55"/>
        <v>39.886066847393849</v>
      </c>
      <c r="I245" s="357">
        <f t="shared" si="44"/>
        <v>265</v>
      </c>
      <c r="J245" s="351">
        <f t="shared" si="58"/>
        <v>2045</v>
      </c>
      <c r="K245" s="203">
        <f t="shared" si="59"/>
        <v>53083</v>
      </c>
      <c r="M245" s="352"/>
      <c r="N245" s="366">
        <f t="shared" si="57"/>
        <v>2.1800000462385505E-2</v>
      </c>
      <c r="O245" s="366">
        <f t="shared" si="57"/>
        <v>-4.9999999999998934E-3</v>
      </c>
      <c r="P245" s="366">
        <f t="shared" si="57"/>
        <v>2.6934673831543243E-2</v>
      </c>
      <c r="V245" s="332" t="str">
        <f t="shared" si="47"/>
        <v>Summer</v>
      </c>
      <c r="AA245" s="352">
        <f t="shared" si="50"/>
        <v>2.18E-2</v>
      </c>
      <c r="AB245" s="353">
        <f t="shared" si="54"/>
        <v>-5.0000000000000001E-3</v>
      </c>
    </row>
    <row r="246" spans="2:28" ht="17.45" customHeight="1">
      <c r="B246" s="203">
        <f t="shared" si="51"/>
        <v>53114</v>
      </c>
      <c r="C246" s="354" cm="1">
        <f t="array" ref="C246">IF($J246&lt;=$AD$1,IF(F246="","",-INDEX([6]Delta!$F$1:$JR$1000,$L$13,$I246))*1000*IF(MONTH($B246)=12,IF(MOD($J246,4)=0,31/29,31/30),1),(C234*(1+$AA246)))</f>
        <v>-123576.65267032463</v>
      </c>
      <c r="D246" s="355">
        <f>IF(ISNUMBER($F246),VLOOKUP($J246,'Table 1'!$B$13:$C$37,2,FALSE)/12*1000*Study_MW,"")</f>
        <v>887346.33517880109</v>
      </c>
      <c r="E246" s="355">
        <f t="shared" si="52"/>
        <v>763769.68250847643</v>
      </c>
      <c r="F246" s="354">
        <f>IF($J246&lt;=$AD$1,IF(INDEX([6]Delta!$F$1:$JR$1440,$L$14,$I246)=0,"",INDEX([6]Delta!$F$1:$JR$1440,$L$14,$I246))*IF(MONTH($B246)=12,IF(MOD($J246,4)=0,31/29,31/30),1),F234*IF(MONTH(B246)=2,IF(MOD($J246,4)=0,29/28,IF(MOD($J234,4)=0,28/29,1)),1))*(1+$AB246)</f>
        <v>25457.839329896255</v>
      </c>
      <c r="G246" s="356">
        <f t="shared" si="55"/>
        <v>30.001355284364148</v>
      </c>
      <c r="I246" s="357">
        <f t="shared" si="44"/>
        <v>266</v>
      </c>
      <c r="J246" s="351">
        <f t="shared" si="58"/>
        <v>2045</v>
      </c>
      <c r="K246" s="203">
        <f t="shared" si="59"/>
        <v>53114</v>
      </c>
      <c r="M246" s="352"/>
      <c r="N246" s="366">
        <f t="shared" si="57"/>
        <v>2.1800000535280528E-2</v>
      </c>
      <c r="O246" s="366">
        <f t="shared" si="57"/>
        <v>-5.0000000000000044E-3</v>
      </c>
      <c r="P246" s="366">
        <f t="shared" si="57"/>
        <v>2.693467390480464E-2</v>
      </c>
      <c r="V246" s="332" t="str">
        <f t="shared" si="47"/>
        <v>Summer</v>
      </c>
      <c r="AA246" s="352">
        <f t="shared" si="50"/>
        <v>2.18E-2</v>
      </c>
      <c r="AB246" s="353">
        <f t="shared" si="54"/>
        <v>-5.0000000000000001E-3</v>
      </c>
    </row>
    <row r="247" spans="2:28" ht="17.45" customHeight="1">
      <c r="B247" s="203">
        <f t="shared" si="51"/>
        <v>53144</v>
      </c>
      <c r="C247" s="354" cm="1">
        <f t="array" ref="C247">IF($J247&lt;=$AD$1,IF(F247="","",-INDEX([6]Delta!$F$1:$JR$1000,$L$13,$I247))*1000*IF(MONTH($B247)=12,IF(MOD($J247,4)=0,31/29,31/30),1),(C235*(1+$AA247)))</f>
        <v>-60555.213299624585</v>
      </c>
      <c r="D247" s="355">
        <f>IF(ISNUMBER($F247),VLOOKUP($J247,'Table 1'!$B$13:$C$37,2,FALSE)/12*1000*Study_MW,"")</f>
        <v>887346.33517880109</v>
      </c>
      <c r="E247" s="355">
        <f t="shared" si="52"/>
        <v>826791.12187917647</v>
      </c>
      <c r="F247" s="354">
        <f>IF($J247&lt;=$AD$1,IF(INDEX([6]Delta!$F$1:$JR$1440,$L$14,$I247)=0,"",INDEX([6]Delta!$F$1:$JR$1440,$L$14,$I247))*IF(MONTH($B247)=12,IF(MOD($J247,4)=0,31/29,31/30),1),F235*IF(MONTH(B247)=2,IF(MOD($J247,4)=0,29/28,IF(MOD($J235,4)=0,28/29,1)),1))*(1+$AB247)</f>
        <v>23931.113319597745</v>
      </c>
      <c r="G247" s="356">
        <f t="shared" si="55"/>
        <v>34.548794735851175</v>
      </c>
      <c r="I247" s="357">
        <f t="shared" si="44"/>
        <v>267</v>
      </c>
      <c r="J247" s="351">
        <f t="shared" si="58"/>
        <v>2045</v>
      </c>
      <c r="K247" s="203">
        <f t="shared" si="59"/>
        <v>53144</v>
      </c>
      <c r="M247" s="352"/>
      <c r="N247" s="366">
        <f t="shared" si="57"/>
        <v>2.1800000494479166E-2</v>
      </c>
      <c r="O247" s="366">
        <f t="shared" si="57"/>
        <v>-5.0000000000000044E-3</v>
      </c>
      <c r="P247" s="366">
        <f t="shared" si="57"/>
        <v>2.6934673863798331E-2</v>
      </c>
      <c r="V247" s="332" t="str">
        <f t="shared" si="47"/>
        <v>Summer</v>
      </c>
      <c r="AA247" s="352">
        <f t="shared" si="50"/>
        <v>2.18E-2</v>
      </c>
      <c r="AB247" s="353">
        <f t="shared" si="54"/>
        <v>-5.0000000000000001E-3</v>
      </c>
    </row>
    <row r="248" spans="2:28" ht="17.45" customHeight="1">
      <c r="B248" s="203">
        <f t="shared" si="51"/>
        <v>53175</v>
      </c>
      <c r="C248" s="354" cm="1">
        <f t="array" ref="C248">IF($J248&lt;=$AD$1,IF(F248="","",-INDEX([6]Delta!$F$1:$JR$1000,$L$13,$I248))*1000*IF(MONTH($B248)=12,IF(MOD($J248,4)=0,31/29,31/30),1),(C236*(1+$AA248)))</f>
        <v>-64200.784387574233</v>
      </c>
      <c r="D248" s="355">
        <f>IF(ISNUMBER($F248),VLOOKUP($J248,'Table 1'!$B$13:$C$37,2,FALSE)/12*1000*Study_MW,"")</f>
        <v>887346.33517880109</v>
      </c>
      <c r="E248" s="355">
        <f t="shared" si="52"/>
        <v>823145.55079122691</v>
      </c>
      <c r="F248" s="354">
        <f>IF($J248&lt;=$AD$1,IF(INDEX([6]Delta!$F$1:$JR$1440,$L$14,$I248)=0,"",INDEX([6]Delta!$F$1:$JR$1440,$L$14,$I248))*IF(MONTH($B248)=12,IF(MOD($J248,4)=0,31/29,31/30),1),F236*IF(MONTH(B248)=2,IF(MOD($J248,4)=0,29/28,IF(MOD($J236,4)=0,28/29,1)),1))*(1+$AB248)</f>
        <v>21453.565373098652</v>
      </c>
      <c r="G248" s="356">
        <f t="shared" si="55"/>
        <v>38.368706388701099</v>
      </c>
      <c r="I248" s="357">
        <f t="shared" si="44"/>
        <v>268</v>
      </c>
      <c r="J248" s="351">
        <f t="shared" si="58"/>
        <v>2045</v>
      </c>
      <c r="K248" s="203">
        <f t="shared" si="59"/>
        <v>53175</v>
      </c>
      <c r="M248" s="352"/>
      <c r="N248" s="366">
        <f t="shared" si="57"/>
        <v>2.1800000496669414E-2</v>
      </c>
      <c r="O248" s="366">
        <f t="shared" si="57"/>
        <v>-5.0000000000000044E-3</v>
      </c>
      <c r="P248" s="366">
        <f t="shared" si="57"/>
        <v>2.6934673865999459E-2</v>
      </c>
      <c r="V248" s="332" t="str">
        <f t="shared" si="47"/>
        <v>Summer</v>
      </c>
      <c r="AA248" s="352">
        <f t="shared" si="50"/>
        <v>2.18E-2</v>
      </c>
      <c r="AB248" s="353">
        <f t="shared" si="54"/>
        <v>-5.0000000000000001E-3</v>
      </c>
    </row>
    <row r="249" spans="2:28" ht="17.45" customHeight="1">
      <c r="B249" s="203">
        <f t="shared" si="51"/>
        <v>53206</v>
      </c>
      <c r="C249" s="354" cm="1">
        <f t="array" ref="C249">IF($J249&lt;=$AD$1,IF(F249="","",-INDEX([6]Delta!$F$1:$JR$1000,$L$13,$I249))*1000*IF(MONTH($B249)=12,IF(MOD($J249,4)=0,31/29,31/30),1),(C237*(1+$AA249)))</f>
        <v>-66007.709375197956</v>
      </c>
      <c r="D249" s="355">
        <f>IF(ISNUMBER($F249),VLOOKUP($J249,'Table 1'!$B$13:$C$37,2,FALSE)/12*1000*Study_MW,"")</f>
        <v>887346.33517880109</v>
      </c>
      <c r="E249" s="355">
        <f t="shared" si="52"/>
        <v>821338.62580360309</v>
      </c>
      <c r="F249" s="354">
        <f>IF($J249&lt;=$AD$1,IF(INDEX([6]Delta!$F$1:$JR$1440,$L$14,$I249)=0,"",INDEX([6]Delta!$F$1:$JR$1440,$L$14,$I249))*IF(MONTH($B249)=12,IF(MOD($J249,4)=0,31/29,31/30),1),F237*IF(MONTH(B249)=2,IF(MOD($J249,4)=0,29/28,IF(MOD($J237,4)=0,28/29,1)),1))*(1+$AB249)</f>
        <v>17782.247957622199</v>
      </c>
      <c r="G249" s="356">
        <f t="shared" si="55"/>
        <v>46.188683667046931</v>
      </c>
      <c r="I249" s="357">
        <f t="shared" si="44"/>
        <v>269</v>
      </c>
      <c r="J249" s="351">
        <f t="shared" si="58"/>
        <v>2045</v>
      </c>
      <c r="K249" s="203">
        <f t="shared" si="59"/>
        <v>53206</v>
      </c>
      <c r="M249" s="352"/>
      <c r="N249" s="366">
        <f t="shared" si="57"/>
        <v>2.1800000497761873E-2</v>
      </c>
      <c r="O249" s="366">
        <f t="shared" si="57"/>
        <v>-5.0000000000000044E-3</v>
      </c>
      <c r="P249" s="366">
        <f t="shared" si="57"/>
        <v>2.6934673867097469E-2</v>
      </c>
      <c r="V249" s="332" t="str">
        <f t="shared" si="47"/>
        <v>Winter</v>
      </c>
      <c r="AA249" s="352">
        <f t="shared" si="50"/>
        <v>2.18E-2</v>
      </c>
      <c r="AB249" s="353">
        <f t="shared" si="54"/>
        <v>-5.0000000000000001E-3</v>
      </c>
    </row>
    <row r="250" spans="2:28" ht="17.45" customHeight="1">
      <c r="B250" s="203">
        <f t="shared" si="51"/>
        <v>53236</v>
      </c>
      <c r="C250" s="354" cm="1">
        <f t="array" ref="C250">IF($J250&lt;=$AD$1,IF(F250="","",-INDEX([6]Delta!$F$1:$JR$1000,$L$13,$I250))*1000*IF(MONTH($B250)=12,IF(MOD($J250,4)=0,31/29,31/30),1),(C238*(1+$AA250)))</f>
        <v>-2903.7379864547606</v>
      </c>
      <c r="D250" s="355">
        <f>IF(ISNUMBER($F250),VLOOKUP($J250,'Table 1'!$B$13:$C$37,2,FALSE)/12*1000*Study_MW,"")</f>
        <v>887346.33517880109</v>
      </c>
      <c r="E250" s="355">
        <f t="shared" si="52"/>
        <v>884442.59719234635</v>
      </c>
      <c r="F250" s="354">
        <f>IF($J250&lt;=$AD$1,IF(INDEX([6]Delta!$F$1:$JR$1440,$L$14,$I250)=0,"",INDEX([6]Delta!$F$1:$JR$1440,$L$14,$I250))*IF(MONTH($B250)=12,IF(MOD($J250,4)=0,31/29,31/30),1),F238*IF(MONTH(B250)=2,IF(MOD($J250,4)=0,29/28,IF(MOD($J238,4)=0,28/29,1)),1))*(1+$AB250)</f>
        <v>13725.98696229425</v>
      </c>
      <c r="G250" s="356">
        <f t="shared" si="55"/>
        <v>64.435628535998177</v>
      </c>
      <c r="I250" s="357">
        <f t="shared" si="44"/>
        <v>270</v>
      </c>
      <c r="J250" s="351">
        <f t="shared" si="58"/>
        <v>2045</v>
      </c>
      <c r="K250" s="203">
        <f t="shared" si="59"/>
        <v>53236</v>
      </c>
      <c r="M250" s="352"/>
      <c r="N250" s="366">
        <f t="shared" si="57"/>
        <v>2.1800000462247171E-2</v>
      </c>
      <c r="O250" s="366">
        <f t="shared" si="57"/>
        <v>-5.0000000000000044E-3</v>
      </c>
      <c r="P250" s="366">
        <f t="shared" si="57"/>
        <v>2.6934673831404243E-2</v>
      </c>
      <c r="V250" s="332" t="str">
        <f t="shared" si="47"/>
        <v>Winter</v>
      </c>
      <c r="AA250" s="352">
        <f t="shared" si="50"/>
        <v>2.18E-2</v>
      </c>
      <c r="AB250" s="353">
        <f t="shared" si="54"/>
        <v>-5.0000000000000001E-3</v>
      </c>
    </row>
    <row r="251" spans="2:28" ht="17.45" customHeight="1">
      <c r="B251" s="203">
        <f t="shared" si="51"/>
        <v>53267</v>
      </c>
      <c r="C251" s="354" cm="1">
        <f t="array" ref="C251">IF($J251&lt;=$AD$1,IF(F251="","",-INDEX([6]Delta!$F$1:$JR$1000,$L$13,$I251))*1000*IF(MONTH($B251)=12,IF(MOD($J251,4)=0,31/29,31/30),1),(C239*(1+$AA251)))</f>
        <v>-87449.042313999147</v>
      </c>
      <c r="D251" s="355">
        <f>IF(ISNUMBER($F251),VLOOKUP($J251,'Table 1'!$B$13:$C$37,2,FALSE)/12*1000*Study_MW,"")</f>
        <v>887346.33517880109</v>
      </c>
      <c r="E251" s="355">
        <f t="shared" si="52"/>
        <v>799897.29286480194</v>
      </c>
      <c r="F251" s="354">
        <f>IF($J251&lt;=$AD$1,IF(INDEX([6]Delta!$F$1:$JR$1440,$L$14,$I251)=0,"",INDEX([6]Delta!$F$1:$JR$1440,$L$14,$I251))*IF(MONTH($B251)=12,IF(MOD($J251,4)=0,31/29,31/30),1),F239*IF(MONTH(B251)=2,IF(MOD($J251,4)=0,29/28,IF(MOD($J239,4)=0,28/29,1)),1))*(1+$AB251)</f>
        <v>10077.05442040585</v>
      </c>
      <c r="G251" s="356">
        <f t="shared" si="55"/>
        <v>79.378086045166597</v>
      </c>
      <c r="I251" s="357">
        <f t="shared" si="44"/>
        <v>271</v>
      </c>
      <c r="J251" s="351">
        <f t="shared" si="58"/>
        <v>2045</v>
      </c>
      <c r="K251" s="203">
        <f t="shared" si="59"/>
        <v>53267</v>
      </c>
      <c r="M251" s="352"/>
      <c r="N251" s="366">
        <f t="shared" si="57"/>
        <v>2.1800000511104534E-2</v>
      </c>
      <c r="O251" s="366">
        <f t="shared" si="57"/>
        <v>-5.0000000000000044E-3</v>
      </c>
      <c r="P251" s="366">
        <f t="shared" si="57"/>
        <v>2.6934673880507187E-2</v>
      </c>
      <c r="V251" s="332" t="str">
        <f t="shared" si="47"/>
        <v>Winter</v>
      </c>
      <c r="AA251" s="352">
        <f t="shared" si="50"/>
        <v>2.18E-2</v>
      </c>
      <c r="AB251" s="353">
        <f t="shared" si="54"/>
        <v>-5.0000000000000001E-3</v>
      </c>
    </row>
    <row r="252" spans="2:28" ht="17.45" customHeight="1" collapsed="1">
      <c r="B252" s="204">
        <f t="shared" si="51"/>
        <v>53297</v>
      </c>
      <c r="C252" s="361" cm="1">
        <f t="array" ref="C252">IF($J252&lt;=$AD$1,IF(F252="","",-INDEX([6]Delta!$F$1:$JR$1000,$L$13,$I252))*1000*IF(MONTH($B252)=12,IF(MOD($J252,4)=0,31/29,31/30),1),(C240*(1+$AA252)))</f>
        <v>45272.860502665309</v>
      </c>
      <c r="D252" s="362">
        <f>IF(ISNUMBER($F252),VLOOKUP($J252,'Table 1'!$B$13:$C$37,2,FALSE)/12*1000*Study_MW,"")</f>
        <v>887346.33517880109</v>
      </c>
      <c r="E252" s="362">
        <f t="shared" si="52"/>
        <v>932619.19568146637</v>
      </c>
      <c r="F252" s="361">
        <f>IF($J252&lt;=$AD$1,IF(INDEX([6]Delta!$F$1:$JR$1440,$L$14,$I252)=0,"",INDEX([6]Delta!$F$1:$JR$1440,$L$14,$I252))*IF(MONTH($B252)=12,IF(MOD($J252,4)=0,31/29,31/30),1),F240*IF(MONTH(B252)=2,IF(MOD($J252,4)=0,29/28,IF(MOD($J240,4)=0,28/29,1)),1))*(1+$AB252)</f>
        <v>6940.97030386396</v>
      </c>
      <c r="G252" s="363">
        <f t="shared" si="55"/>
        <v>134.36438348717436</v>
      </c>
      <c r="I252" s="364">
        <f t="shared" si="44"/>
        <v>272</v>
      </c>
      <c r="J252" s="351">
        <f t="shared" si="58"/>
        <v>2045</v>
      </c>
      <c r="K252" s="204">
        <f t="shared" si="59"/>
        <v>53297</v>
      </c>
      <c r="M252" s="352"/>
      <c r="N252" s="366">
        <f t="shared" si="57"/>
        <v>2.1800000438368716E-2</v>
      </c>
      <c r="O252" s="366">
        <f t="shared" si="57"/>
        <v>-5.0000000000000044E-3</v>
      </c>
      <c r="P252" s="366">
        <f t="shared" si="57"/>
        <v>2.6934673807405662E-2</v>
      </c>
      <c r="V252" s="332" t="str">
        <f t="shared" si="47"/>
        <v>Winter</v>
      </c>
      <c r="AA252" s="352">
        <f t="shared" si="50"/>
        <v>2.18E-2</v>
      </c>
      <c r="AB252" s="353">
        <f t="shared" si="54"/>
        <v>-5.0000000000000001E-3</v>
      </c>
    </row>
    <row r="253" spans="2:28" ht="17.45" hidden="1" customHeight="1">
      <c r="B253" s="202">
        <f t="shared" ref="B253:B276" si="60">EDATE(B252,1)</f>
        <v>53328</v>
      </c>
      <c r="C253" s="345" cm="1">
        <f t="array" ref="C253">IF($J253&lt;=$AD$1,IF(F253="","",-INDEX([6]Delta!$F$1:$JR$1000,$L$13,$I253))*1000*IF(MONTH($B253)=12,IF(MOD($J253,4)=0,31/29,31/30),1),(C241*(1+$AA253)))</f>
        <v>-47647.226455846343</v>
      </c>
      <c r="D253" s="346">
        <f>IF(ISNUMBER($F253),VLOOKUP($J253,'Table 1'!$B$13:$C$37,2,FALSE)/12*1000*Study_MW,"")</f>
        <v>906690.48511272471</v>
      </c>
      <c r="E253" s="347">
        <f t="shared" si="52"/>
        <v>859043.25865687837</v>
      </c>
      <c r="F253" s="348">
        <f>IF($J253&lt;=$AD$1,IF(INDEX([6]Delta!$F$1:$JR$1440,$L$14,$I253)=0,"",INDEX([6]Delta!$F$1:$JR$1440,$L$14,$I253))*IF(MONTH($B253)=12,IF(MOD($J253,4)=0,31/29,31/30),1),F241*IF(MONTH(B253)=2,IF(MOD($J253,4)=0,29/28,IF(MOD($J241,4)=0,28/29,1)),1))*(1+$AB253)</f>
        <v>7134.910369104924</v>
      </c>
      <c r="G253" s="349">
        <f t="shared" si="55"/>
        <v>120.40000703816067</v>
      </c>
      <c r="I253" s="365">
        <f t="shared" ref="I253:I276" si="61">I241+13</f>
        <v>274</v>
      </c>
      <c r="J253" s="351">
        <f t="shared" ref="J253:J276" si="62">YEAR(B253)</f>
        <v>2046</v>
      </c>
      <c r="K253" s="202">
        <f t="shared" ref="K253:K276" si="63">IF(ISNUMBER(F253),IF(F253&lt;&gt;0,B253,""),"")</f>
        <v>53328</v>
      </c>
      <c r="M253" s="352"/>
      <c r="N253" s="366">
        <f>E253/E241-1</f>
        <v>2.1799999794253511E-2</v>
      </c>
      <c r="O253" s="366">
        <f>F253/F241-1</f>
        <v>-5.0000000000000044E-3</v>
      </c>
      <c r="P253" s="366">
        <f>G253/G241-1</f>
        <v>2.6934673160053713E-2</v>
      </c>
      <c r="V253" s="332" t="str">
        <f t="shared" si="47"/>
        <v>Winter</v>
      </c>
      <c r="AA253" s="352">
        <f t="shared" si="50"/>
        <v>2.18E-2</v>
      </c>
      <c r="AB253" s="353">
        <f t="shared" si="54"/>
        <v>-5.0000000000000001E-3</v>
      </c>
    </row>
    <row r="254" spans="2:28" ht="17.45" hidden="1" customHeight="1">
      <c r="B254" s="203">
        <f t="shared" si="60"/>
        <v>53359</v>
      </c>
      <c r="C254" s="354" cm="1">
        <f t="array" ref="C254">IF($J254&lt;=$AD$1,IF(F254="","",-INDEX([6]Delta!$F$1:$JR$1000,$L$13,$I254))*1000*IF(MONTH($B254)=12,IF(MOD($J254,4)=0,31/29,31/30),1),(C242*(1+$AA254)))</f>
        <v>-5616.1336979106754</v>
      </c>
      <c r="D254" s="355">
        <f>IF(ISNUMBER($F254),VLOOKUP($J254,'Table 1'!$B$13:$C$37,2,FALSE)/12*1000*Study_MW,"")</f>
        <v>906690.48511272471</v>
      </c>
      <c r="E254" s="355">
        <f t="shared" si="52"/>
        <v>901074.35141481401</v>
      </c>
      <c r="F254" s="354">
        <f>IF($J254&lt;=$AD$1,IF(INDEX([6]Delta!$F$1:$JR$1440,$L$14,$I254)=0,"",INDEX([6]Delta!$F$1:$JR$1440,$L$14,$I254))*IF(MONTH($B254)=12,IF(MOD($J254,4)=0,31/29,31/30),1),F242*IF(MONTH(B254)=2,IF(MOD($J254,4)=0,29/28,IF(MOD($J242,4)=0,28/29,1)),1))*(1+$AB254)</f>
        <v>11835.713419608839</v>
      </c>
      <c r="G254" s="356">
        <f t="shared" si="55"/>
        <v>76.131815588062267</v>
      </c>
      <c r="I254" s="357">
        <f t="shared" si="61"/>
        <v>275</v>
      </c>
      <c r="J254" s="351">
        <f t="shared" si="62"/>
        <v>2046</v>
      </c>
      <c r="K254" s="203">
        <f t="shared" si="63"/>
        <v>53359</v>
      </c>
      <c r="M254" s="352"/>
      <c r="N254" s="366">
        <f t="shared" ref="N254:P269" si="64">E254/E242-1</f>
        <v>2.1799999803850723E-2</v>
      </c>
      <c r="O254" s="366">
        <f t="shared" si="64"/>
        <v>-4.9999999999998934E-3</v>
      </c>
      <c r="P254" s="366">
        <f t="shared" si="64"/>
        <v>2.6934673169699108E-2</v>
      </c>
      <c r="V254" s="332" t="str">
        <f t="shared" si="47"/>
        <v>Winter</v>
      </c>
      <c r="AA254" s="352">
        <f t="shared" si="50"/>
        <v>2.18E-2</v>
      </c>
      <c r="AB254" s="353">
        <f t="shared" si="54"/>
        <v>-5.0000000000000001E-3</v>
      </c>
    </row>
    <row r="255" spans="2:28" ht="17.45" hidden="1" customHeight="1">
      <c r="B255" s="203">
        <f t="shared" si="60"/>
        <v>53387</v>
      </c>
      <c r="C255" s="354" cm="1">
        <f t="array" ref="C255">IF($J255&lt;=$AD$1,IF(F255="","",-INDEX([6]Delta!$F$1:$JR$1000,$L$13,$I255))*1000*IF(MONTH($B255)=12,IF(MOD($J255,4)=0,31/29,31/30),1),(C243*(1+$AA255)))</f>
        <v>-22481.914484014156</v>
      </c>
      <c r="D255" s="355">
        <f>IF(ISNUMBER($F255),VLOOKUP($J255,'Table 1'!$B$13:$C$37,2,FALSE)/12*1000*Study_MW,"")</f>
        <v>906690.48511272471</v>
      </c>
      <c r="E255" s="355">
        <f t="shared" si="52"/>
        <v>884208.57062871056</v>
      </c>
      <c r="F255" s="354">
        <f>IF($J255&lt;=$AD$1,IF(INDEX([6]Delta!$F$1:$JR$1440,$L$14,$I255)=0,"",INDEX([6]Delta!$F$1:$JR$1440,$L$14,$I255))*IF(MONTH($B255)=12,IF(MOD($J255,4)=0,31/29,31/30),1),F243*IF(MONTH(B255)=2,IF(MOD($J255,4)=0,29/28,IF(MOD($J243,4)=0,28/29,1)),1))*(1+$AB255)</f>
        <v>14106.388722794964</v>
      </c>
      <c r="G255" s="356">
        <f t="shared" si="55"/>
        <v>62.681426692849442</v>
      </c>
      <c r="I255" s="357">
        <f t="shared" si="61"/>
        <v>276</v>
      </c>
      <c r="J255" s="351">
        <f t="shared" si="62"/>
        <v>2046</v>
      </c>
      <c r="K255" s="203">
        <f t="shared" si="63"/>
        <v>53387</v>
      </c>
      <c r="M255" s="352"/>
      <c r="N255" s="366">
        <f t="shared" si="64"/>
        <v>2.1799999800109271E-2</v>
      </c>
      <c r="O255" s="366">
        <f t="shared" si="64"/>
        <v>-5.0000000000000044E-3</v>
      </c>
      <c r="P255" s="366">
        <f t="shared" si="64"/>
        <v>2.6934673165939005E-2</v>
      </c>
      <c r="V255" s="332" t="str">
        <f t="shared" si="47"/>
        <v>Winter</v>
      </c>
      <c r="AA255" s="352">
        <f t="shared" si="50"/>
        <v>2.18E-2</v>
      </c>
      <c r="AB255" s="353">
        <f t="shared" si="54"/>
        <v>-5.0000000000000001E-3</v>
      </c>
    </row>
    <row r="256" spans="2:28" ht="17.45" hidden="1" customHeight="1">
      <c r="B256" s="203">
        <f t="shared" si="60"/>
        <v>53418</v>
      </c>
      <c r="C256" s="354" cm="1">
        <f t="array" ref="C256">IF($J256&lt;=$AD$1,IF(F256="","",-INDEX([6]Delta!$F$1:$JR$1000,$L$13,$I256))*1000*IF(MONTH($B256)=12,IF(MOD($J256,4)=0,31/29,31/30),1),(C244*(1+$AA256)))</f>
        <v>-16958.666790801813</v>
      </c>
      <c r="D256" s="355">
        <f>IF(ISNUMBER($F256),VLOOKUP($J256,'Table 1'!$B$13:$C$37,2,FALSE)/12*1000*Study_MW,"")</f>
        <v>906690.48511272471</v>
      </c>
      <c r="E256" s="355">
        <f t="shared" si="52"/>
        <v>889731.81832192291</v>
      </c>
      <c r="F256" s="354">
        <f>IF($J256&lt;=$AD$1,IF(INDEX([6]Delta!$F$1:$JR$1440,$L$14,$I256)=0,"",INDEX([6]Delta!$F$1:$JR$1440,$L$14,$I256))*IF(MONTH($B256)=12,IF(MOD($J256,4)=0,31/29,31/30),1),F244*IF(MONTH(B256)=2,IF(MOD($J256,4)=0,29/28,IF(MOD($J244,4)=0,28/29,1)),1))*(1+$AB256)</f>
        <v>17267.824258050387</v>
      </c>
      <c r="G256" s="356">
        <f t="shared" si="55"/>
        <v>51.525415421524421</v>
      </c>
      <c r="I256" s="357">
        <f t="shared" si="61"/>
        <v>277</v>
      </c>
      <c r="J256" s="351">
        <f t="shared" si="62"/>
        <v>2046</v>
      </c>
      <c r="K256" s="203">
        <f t="shared" si="63"/>
        <v>53418</v>
      </c>
      <c r="M256" s="352"/>
      <c r="N256" s="366">
        <f t="shared" si="64"/>
        <v>2.1799999801350278E-2</v>
      </c>
      <c r="O256" s="366">
        <f t="shared" si="64"/>
        <v>-5.0000000000001155E-3</v>
      </c>
      <c r="P256" s="366">
        <f t="shared" si="64"/>
        <v>2.6934673167186229E-2</v>
      </c>
      <c r="V256" s="332" t="str">
        <f t="shared" si="47"/>
        <v>Winter</v>
      </c>
      <c r="AA256" s="352">
        <f t="shared" si="50"/>
        <v>2.18E-2</v>
      </c>
      <c r="AB256" s="353">
        <f t="shared" si="54"/>
        <v>-5.0000000000000001E-3</v>
      </c>
    </row>
    <row r="257" spans="2:28" ht="17.45" hidden="1" customHeight="1">
      <c r="B257" s="203">
        <f t="shared" si="60"/>
        <v>53448</v>
      </c>
      <c r="C257" s="354" cm="1">
        <f t="array" ref="C257">IF($J257&lt;=$AD$1,IF(F257="","",-INDEX([6]Delta!$F$1:$JR$1000,$L$13,$I257))*1000*IF(MONTH($B257)=12,IF(MOD($J257,4)=0,31/29,31/30),1),(C245*(1+$AA257)))</f>
        <v>-3237.4546818798981</v>
      </c>
      <c r="D257" s="355">
        <f>IF(ISNUMBER($F257),VLOOKUP($J257,'Table 1'!$B$13:$C$37,2,FALSE)/12*1000*Study_MW,"")</f>
        <v>906690.48511272471</v>
      </c>
      <c r="E257" s="355">
        <f t="shared" si="52"/>
        <v>903453.03043084487</v>
      </c>
      <c r="F257" s="354">
        <f>IF($J257&lt;=$AD$1,IF(INDEX([6]Delta!$F$1:$JR$1440,$L$14,$I257)=0,"",INDEX([6]Delta!$F$1:$JR$1440,$L$14,$I257))*IF(MONTH($B257)=12,IF(MOD($J257,4)=0,31/29,31/30),1),F245*IF(MONTH(B257)=2,IF(MOD($J257,4)=0,29/28,IF(MOD($J245,4)=0,28/29,1)),1))*(1+$AB257)</f>
        <v>22056.751418380769</v>
      </c>
      <c r="G257" s="356">
        <f t="shared" si="55"/>
        <v>40.960385021973885</v>
      </c>
      <c r="I257" s="357">
        <f t="shared" si="61"/>
        <v>278</v>
      </c>
      <c r="J257" s="351">
        <f t="shared" si="62"/>
        <v>2046</v>
      </c>
      <c r="K257" s="203">
        <f t="shared" si="63"/>
        <v>53448</v>
      </c>
      <c r="M257" s="352"/>
      <c r="N257" s="366">
        <f t="shared" si="64"/>
        <v>2.1799999804367198E-2</v>
      </c>
      <c r="O257" s="366">
        <f t="shared" si="64"/>
        <v>-5.0000000000001155E-3</v>
      </c>
      <c r="P257" s="366">
        <f t="shared" si="64"/>
        <v>2.6934673170218471E-2</v>
      </c>
      <c r="V257" s="332" t="str">
        <f t="shared" si="47"/>
        <v>Summer</v>
      </c>
      <c r="AA257" s="352">
        <f t="shared" si="50"/>
        <v>2.18E-2</v>
      </c>
      <c r="AB257" s="353">
        <f t="shared" si="54"/>
        <v>-5.0000000000000001E-3</v>
      </c>
    </row>
    <row r="258" spans="2:28" ht="17.45" hidden="1" customHeight="1">
      <c r="B258" s="203">
        <f t="shared" si="60"/>
        <v>53479</v>
      </c>
      <c r="C258" s="354" cm="1">
        <f t="array" ref="C258">IF($J258&lt;=$AD$1,IF(F258="","",-INDEX([6]Delta!$F$1:$JR$1000,$L$13,$I258))*1000*IF(MONTH($B258)=12,IF(MOD($J258,4)=0,31/29,31/30),1),(C246*(1+$AA258)))</f>
        <v>-126270.62369853772</v>
      </c>
      <c r="D258" s="355">
        <f>IF(ISNUMBER($F258),VLOOKUP($J258,'Table 1'!$B$13:$C$37,2,FALSE)/12*1000*Study_MW,"")</f>
        <v>906690.48511272471</v>
      </c>
      <c r="E258" s="355">
        <f t="shared" si="52"/>
        <v>780419.86141418701</v>
      </c>
      <c r="F258" s="354">
        <f>IF($J258&lt;=$AD$1,IF(INDEX([6]Delta!$F$1:$JR$1440,$L$14,$I258)=0,"",INDEX([6]Delta!$F$1:$JR$1440,$L$14,$I258))*IF(MONTH($B258)=12,IF(MOD($J258,4)=0,31/29,31/30),1),F246*IF(MONTH(B258)=2,IF(MOD($J258,4)=0,29/28,IF(MOD($J246,4)=0,28/29,1)),1))*(1+$AB258)</f>
        <v>25330.550133246772</v>
      </c>
      <c r="G258" s="356">
        <f t="shared" si="55"/>
        <v>30.809431982682163</v>
      </c>
      <c r="I258" s="357">
        <f t="shared" si="61"/>
        <v>279</v>
      </c>
      <c r="J258" s="351">
        <f t="shared" si="62"/>
        <v>2046</v>
      </c>
      <c r="K258" s="203">
        <f t="shared" si="63"/>
        <v>53479</v>
      </c>
      <c r="M258" s="352"/>
      <c r="N258" s="366">
        <f t="shared" si="64"/>
        <v>2.1799999773525647E-2</v>
      </c>
      <c r="O258" s="366">
        <f t="shared" si="64"/>
        <v>-5.0000000000000044E-3</v>
      </c>
      <c r="P258" s="366">
        <f t="shared" si="64"/>
        <v>2.6934673139221932E-2</v>
      </c>
      <c r="V258" s="332" t="str">
        <f t="shared" si="47"/>
        <v>Summer</v>
      </c>
      <c r="AA258" s="352">
        <f t="shared" si="50"/>
        <v>2.18E-2</v>
      </c>
      <c r="AB258" s="353">
        <f t="shared" si="54"/>
        <v>-5.0000000000000001E-3</v>
      </c>
    </row>
    <row r="259" spans="2:28" ht="17.45" hidden="1" customHeight="1">
      <c r="B259" s="203">
        <f t="shared" si="60"/>
        <v>53509</v>
      </c>
      <c r="C259" s="354" cm="1">
        <f t="array" ref="C259">IF($J259&lt;=$AD$1,IF(F259="","",-INDEX([6]Delta!$F$1:$JR$1000,$L$13,$I259))*1000*IF(MONTH($B259)=12,IF(MOD($J259,4)=0,31/29,31/30),1),(C247*(1+$AA259)))</f>
        <v>-61875.316949556407</v>
      </c>
      <c r="D259" s="355">
        <f>IF(ISNUMBER($F259),VLOOKUP($J259,'Table 1'!$B$13:$C$37,2,FALSE)/12*1000*Study_MW,"")</f>
        <v>906690.48511272471</v>
      </c>
      <c r="E259" s="355">
        <f t="shared" si="52"/>
        <v>844815.16816316824</v>
      </c>
      <c r="F259" s="354">
        <f>IF($J259&lt;=$AD$1,IF(INDEX([6]Delta!$F$1:$JR$1440,$L$14,$I259)=0,"",INDEX([6]Delta!$F$1:$JR$1440,$L$14,$I259))*IF(MONTH($B259)=12,IF(MOD($J259,4)=0,31/29,31/30),1),F247*IF(MONTH(B259)=2,IF(MOD($J259,4)=0,29/28,IF(MOD($J247,4)=0,28/29,1)),1))*(1+$AB259)</f>
        <v>23811.457752999755</v>
      </c>
      <c r="G259" s="356">
        <f t="shared" si="55"/>
        <v>35.479355230014797</v>
      </c>
      <c r="I259" s="357">
        <f t="shared" si="61"/>
        <v>280</v>
      </c>
      <c r="J259" s="351">
        <f t="shared" si="62"/>
        <v>2046</v>
      </c>
      <c r="K259" s="203">
        <f t="shared" si="63"/>
        <v>53509</v>
      </c>
      <c r="M259" s="352"/>
      <c r="N259" s="366">
        <f t="shared" si="64"/>
        <v>2.1799999790788505E-2</v>
      </c>
      <c r="O259" s="366">
        <f t="shared" si="64"/>
        <v>-5.0000000000001155E-3</v>
      </c>
      <c r="P259" s="366">
        <f t="shared" si="64"/>
        <v>2.6934673156571387E-2</v>
      </c>
      <c r="V259" s="332" t="str">
        <f t="shared" si="47"/>
        <v>Summer</v>
      </c>
      <c r="AA259" s="352">
        <f t="shared" si="50"/>
        <v>2.18E-2</v>
      </c>
      <c r="AB259" s="353">
        <f t="shared" si="54"/>
        <v>-5.0000000000000001E-3</v>
      </c>
    </row>
    <row r="260" spans="2:28" ht="17.45" hidden="1" customHeight="1">
      <c r="B260" s="203">
        <f t="shared" si="60"/>
        <v>53540</v>
      </c>
      <c r="C260" s="354" cm="1">
        <f t="array" ref="C260">IF($J260&lt;=$AD$1,IF(F260="","",-INDEX([6]Delta!$F$1:$JR$1000,$L$13,$I260))*1000*IF(MONTH($B260)=12,IF(MOD($J260,4)=0,31/29,31/30),1),(C248*(1+$AA260)))</f>
        <v>-65600.361487223359</v>
      </c>
      <c r="D260" s="355">
        <f>IF(ISNUMBER($F260),VLOOKUP($J260,'Table 1'!$B$13:$C$37,2,FALSE)/12*1000*Study_MW,"")</f>
        <v>906690.48511272471</v>
      </c>
      <c r="E260" s="355">
        <f t="shared" si="52"/>
        <v>841090.12362550129</v>
      </c>
      <c r="F260" s="354">
        <f>IF($J260&lt;=$AD$1,IF(INDEX([6]Delta!$F$1:$JR$1440,$L$14,$I260)=0,"",INDEX([6]Delta!$F$1:$JR$1440,$L$14,$I260))*IF(MONTH($B260)=12,IF(MOD($J260,4)=0,31/29,31/30),1),F248*IF(MONTH(B260)=2,IF(MOD($J260,4)=0,29/28,IF(MOD($J248,4)=0,28/29,1)),1))*(1+$AB260)</f>
        <v>21346.29754623316</v>
      </c>
      <c r="G260" s="356">
        <f t="shared" si="55"/>
        <v>39.402154954685479</v>
      </c>
      <c r="I260" s="357">
        <f t="shared" si="61"/>
        <v>281</v>
      </c>
      <c r="J260" s="351">
        <f t="shared" si="62"/>
        <v>2046</v>
      </c>
      <c r="K260" s="203">
        <f t="shared" si="63"/>
        <v>53540</v>
      </c>
      <c r="M260" s="352"/>
      <c r="N260" s="366">
        <f t="shared" si="64"/>
        <v>2.179999978986169E-2</v>
      </c>
      <c r="O260" s="366">
        <f t="shared" si="64"/>
        <v>-5.0000000000000044E-3</v>
      </c>
      <c r="P260" s="366">
        <f t="shared" si="64"/>
        <v>2.693467315563991E-2</v>
      </c>
      <c r="V260" s="332" t="str">
        <f t="shared" si="47"/>
        <v>Summer</v>
      </c>
      <c r="AA260" s="352">
        <f t="shared" si="50"/>
        <v>2.18E-2</v>
      </c>
      <c r="AB260" s="353">
        <f t="shared" si="54"/>
        <v>-5.0000000000000001E-3</v>
      </c>
    </row>
    <row r="261" spans="2:28" ht="17.45" hidden="1" customHeight="1">
      <c r="B261" s="203">
        <f t="shared" si="60"/>
        <v>53571</v>
      </c>
      <c r="C261" s="354" cm="1">
        <f t="array" ref="C261">IF($J261&lt;=$AD$1,IF(F261="","",-INDEX([6]Delta!$F$1:$JR$1000,$L$13,$I261))*1000*IF(MONTH($B261)=12,IF(MOD($J261,4)=0,31/29,31/30),1),(C249*(1+$AA261)))</f>
        <v>-67446.677439577281</v>
      </c>
      <c r="D261" s="355">
        <f>IF(ISNUMBER($F261),VLOOKUP($J261,'Table 1'!$B$13:$C$37,2,FALSE)/12*1000*Study_MW,"")</f>
        <v>906690.48511272471</v>
      </c>
      <c r="E261" s="355">
        <f t="shared" si="52"/>
        <v>839243.80767314741</v>
      </c>
      <c r="F261" s="354">
        <f>IF($J261&lt;=$AD$1,IF(INDEX([6]Delta!$F$1:$JR$1440,$L$14,$I261)=0,"",INDEX([6]Delta!$F$1:$JR$1440,$L$14,$I261))*IF(MONTH($B261)=12,IF(MOD($J261,4)=0,31/29,31/30),1),F249*IF(MONTH(B261)=2,IF(MOD($J261,4)=0,29/28,IF(MOD($J249,4)=0,28/29,1)),1))*(1+$AB261)</f>
        <v>17693.336717834089</v>
      </c>
      <c r="G261" s="356">
        <f t="shared" si="55"/>
        <v>47.432760765086627</v>
      </c>
      <c r="I261" s="357">
        <f t="shared" si="61"/>
        <v>282</v>
      </c>
      <c r="J261" s="351">
        <f t="shared" si="62"/>
        <v>2046</v>
      </c>
      <c r="K261" s="203">
        <f t="shared" si="63"/>
        <v>53571</v>
      </c>
      <c r="M261" s="352"/>
      <c r="N261" s="366">
        <f t="shared" si="64"/>
        <v>2.1799999789399616E-2</v>
      </c>
      <c r="O261" s="366">
        <f t="shared" si="64"/>
        <v>-5.0000000000000044E-3</v>
      </c>
      <c r="P261" s="366">
        <f t="shared" si="64"/>
        <v>2.6934673155175393E-2</v>
      </c>
      <c r="V261" s="332" t="str">
        <f t="shared" si="47"/>
        <v>Winter</v>
      </c>
      <c r="AA261" s="352">
        <f t="shared" si="50"/>
        <v>2.18E-2</v>
      </c>
      <c r="AB261" s="353">
        <f t="shared" si="54"/>
        <v>-5.0000000000000001E-3</v>
      </c>
    </row>
    <row r="262" spans="2:28" ht="17.45" hidden="1" customHeight="1">
      <c r="B262" s="203">
        <f t="shared" si="60"/>
        <v>53601</v>
      </c>
      <c r="C262" s="354" cm="1">
        <f t="array" ref="C262">IF($J262&lt;=$AD$1,IF(F262="","",-INDEX([6]Delta!$F$1:$JR$1000,$L$13,$I262))*1000*IF(MONTH($B262)=12,IF(MOD($J262,4)=0,31/29,31/30),1),(C250*(1+$AA262)))</f>
        <v>-2967.0394745594745</v>
      </c>
      <c r="D262" s="355">
        <f>IF(ISNUMBER($F262),VLOOKUP($J262,'Table 1'!$B$13:$C$37,2,FALSE)/12*1000*Study_MW,"")</f>
        <v>906690.48511272471</v>
      </c>
      <c r="E262" s="355">
        <f t="shared" si="52"/>
        <v>903723.44563816523</v>
      </c>
      <c r="F262" s="354">
        <f>IF($J262&lt;=$AD$1,IF(INDEX([6]Delta!$F$1:$JR$1440,$L$14,$I262)=0,"",INDEX([6]Delta!$F$1:$JR$1440,$L$14,$I262))*IF(MONTH($B262)=12,IF(MOD($J262,4)=0,31/29,31/30),1),F250*IF(MONTH(B262)=2,IF(MOD($J262,4)=0,29/28,IF(MOD($J250,4)=0,28/29,1)),1))*(1+$AB262)</f>
        <v>13657.357027482778</v>
      </c>
      <c r="G262" s="356">
        <f t="shared" si="55"/>
        <v>66.171181131136677</v>
      </c>
      <c r="I262" s="357">
        <f t="shared" si="61"/>
        <v>283</v>
      </c>
      <c r="J262" s="351">
        <f t="shared" si="62"/>
        <v>2046</v>
      </c>
      <c r="K262" s="203">
        <f t="shared" si="63"/>
        <v>53601</v>
      </c>
      <c r="M262" s="352"/>
      <c r="N262" s="366">
        <f t="shared" si="64"/>
        <v>2.1799999804425596E-2</v>
      </c>
      <c r="O262" s="366">
        <f t="shared" si="64"/>
        <v>-5.0000000000000044E-3</v>
      </c>
      <c r="P262" s="366">
        <f t="shared" si="64"/>
        <v>2.6934673170277312E-2</v>
      </c>
      <c r="V262" s="332" t="str">
        <f t="shared" si="47"/>
        <v>Winter</v>
      </c>
      <c r="AA262" s="352">
        <f t="shared" si="50"/>
        <v>2.18E-2</v>
      </c>
      <c r="AB262" s="353">
        <f t="shared" si="54"/>
        <v>-5.0000000000000001E-3</v>
      </c>
    </row>
    <row r="263" spans="2:28" ht="17.45" hidden="1" customHeight="1">
      <c r="B263" s="203">
        <f t="shared" si="60"/>
        <v>53632</v>
      </c>
      <c r="C263" s="354" cm="1">
        <f t="array" ref="C263">IF($J263&lt;=$AD$1,IF(F263="","",-INDEX([6]Delta!$F$1:$JR$1000,$L$13,$I263))*1000*IF(MONTH($B263)=12,IF(MOD($J263,4)=0,31/29,31/30),1),(C251*(1+$AA263)))</f>
        <v>-89355.431436444327</v>
      </c>
      <c r="D263" s="355">
        <f>IF(ISNUMBER($F263),VLOOKUP($J263,'Table 1'!$B$13:$C$37,2,FALSE)/12*1000*Study_MW,"")</f>
        <v>906690.48511272471</v>
      </c>
      <c r="E263" s="355">
        <f t="shared" si="52"/>
        <v>817335.05367628043</v>
      </c>
      <c r="F263" s="354">
        <f>IF($J263&lt;=$AD$1,IF(INDEX([6]Delta!$F$1:$JR$1440,$L$14,$I263)=0,"",INDEX([6]Delta!$F$1:$JR$1440,$L$14,$I263))*IF(MONTH($B263)=12,IF(MOD($J263,4)=0,31/29,31/30),1),F251*IF(MONTH(B263)=2,IF(MOD($J263,4)=0,29/28,IF(MOD($J251,4)=0,28/29,1)),1))*(1+$AB263)</f>
        <v>10026.669148303821</v>
      </c>
      <c r="G263" s="356">
        <f t="shared" si="55"/>
        <v>81.516108848026192</v>
      </c>
      <c r="I263" s="357">
        <f t="shared" si="61"/>
        <v>284</v>
      </c>
      <c r="J263" s="351">
        <f t="shared" si="62"/>
        <v>2046</v>
      </c>
      <c r="K263" s="203">
        <f t="shared" si="63"/>
        <v>53632</v>
      </c>
      <c r="M263" s="352"/>
      <c r="N263" s="366">
        <f t="shared" si="64"/>
        <v>2.1799999783754576E-2</v>
      </c>
      <c r="O263" s="366">
        <f t="shared" si="64"/>
        <v>-4.9999999999998934E-3</v>
      </c>
      <c r="P263" s="366">
        <f t="shared" si="64"/>
        <v>2.6934673149501931E-2</v>
      </c>
      <c r="V263" s="332" t="str">
        <f t="shared" si="47"/>
        <v>Winter</v>
      </c>
      <c r="AA263" s="352">
        <f t="shared" si="50"/>
        <v>2.18E-2</v>
      </c>
      <c r="AB263" s="353">
        <f t="shared" si="54"/>
        <v>-5.0000000000000001E-3</v>
      </c>
    </row>
    <row r="264" spans="2:28" ht="17.45" hidden="1" customHeight="1">
      <c r="B264" s="204">
        <f t="shared" si="60"/>
        <v>53662</v>
      </c>
      <c r="C264" s="361" cm="1">
        <f t="array" ref="C264">IF($J264&lt;=$AD$1,IF(F264="","",-INDEX([6]Delta!$F$1:$JR$1000,$L$13,$I264))*1000*IF(MONTH($B264)=12,IF(MOD($J264,4)=0,31/29,31/30),1),(C252*(1+$AA264)))</f>
        <v>46259.808861623416</v>
      </c>
      <c r="D264" s="362">
        <f>IF(ISNUMBER($F264),VLOOKUP($J264,'Table 1'!$B$13:$C$37,2,FALSE)/12*1000*Study_MW,"")</f>
        <v>906690.48511272471</v>
      </c>
      <c r="E264" s="362">
        <f t="shared" si="52"/>
        <v>952950.29397434811</v>
      </c>
      <c r="F264" s="361">
        <f>IF($J264&lt;=$AD$1,IF(INDEX([6]Delta!$F$1:$JR$1440,$L$14,$I264)=0,"",INDEX([6]Delta!$F$1:$JR$1440,$L$14,$I264))*IF(MONTH($B264)=12,IF(MOD($J264,4)=0,31/29,31/30),1),F252*IF(MONTH(B264)=2,IF(MOD($J264,4)=0,29/28,IF(MOD($J252,4)=0,28/29,1)),1))*(1+$AB264)</f>
        <v>6906.2654523446399</v>
      </c>
      <c r="G264" s="363">
        <f t="shared" si="55"/>
        <v>137.98344424349148</v>
      </c>
      <c r="I264" s="364">
        <f t="shared" si="61"/>
        <v>285</v>
      </c>
      <c r="J264" s="351">
        <f t="shared" si="62"/>
        <v>2046</v>
      </c>
      <c r="K264" s="204">
        <f t="shared" si="63"/>
        <v>53662</v>
      </c>
      <c r="M264" s="352"/>
      <c r="N264" s="366">
        <f t="shared" si="64"/>
        <v>2.1799999814528626E-2</v>
      </c>
      <c r="O264" s="366">
        <f t="shared" si="64"/>
        <v>-5.0000000000000044E-3</v>
      </c>
      <c r="P264" s="366">
        <f t="shared" si="64"/>
        <v>2.6934673180430746E-2</v>
      </c>
      <c r="V264" s="332" t="str">
        <f t="shared" si="47"/>
        <v>Winter</v>
      </c>
      <c r="AA264" s="352">
        <f t="shared" si="50"/>
        <v>2.18E-2</v>
      </c>
      <c r="AB264" s="353">
        <f t="shared" si="54"/>
        <v>-5.0000000000000001E-3</v>
      </c>
    </row>
    <row r="265" spans="2:28" ht="17.45" hidden="1" customHeight="1">
      <c r="B265" s="202">
        <f t="shared" si="60"/>
        <v>53693</v>
      </c>
      <c r="C265" s="345" cm="1">
        <f t="array" ref="C265">IF($J265&lt;=$AD$1,IF(F265="","",-INDEX([6]Delta!$F$1:$JR$1000,$L$13,$I265))*1000*IF(MONTH($B265)=12,IF(MOD($J265,4)=0,31/29,31/30),1),(C253*(1+$AA265)))</f>
        <v>-48685.935992583793</v>
      </c>
      <c r="D265" s="346">
        <f>IF(ISNUMBER($F265),VLOOKUP($J265,'Table 1'!$B$13:$C$37,2,FALSE)/12*1000*Study_MW,"")</f>
        <v>926456.33734347485</v>
      </c>
      <c r="E265" s="347">
        <f t="shared" si="52"/>
        <v>877770.4013508911</v>
      </c>
      <c r="F265" s="348">
        <f>IF($J265&lt;=$AD$1,IF(INDEX([6]Delta!$F$1:$JR$1440,$L$14,$I265)=0,"",INDEX([6]Delta!$F$1:$JR$1440,$L$14,$I265))*IF(MONTH($B265)=12,IF(MOD($J265,4)=0,31/29,31/30),1),F253*IF(MONTH(B265)=2,IF(MOD($J265,4)=0,29/28,IF(MOD($J253,4)=0,28/29,1)),1))*(1+$AB265)</f>
        <v>7099.2358172593995</v>
      </c>
      <c r="G265" s="349">
        <f t="shared" si="55"/>
        <v>123.64294185254252</v>
      </c>
      <c r="I265" s="365">
        <f t="shared" si="61"/>
        <v>287</v>
      </c>
      <c r="J265" s="351">
        <f t="shared" si="62"/>
        <v>2047</v>
      </c>
      <c r="K265" s="202">
        <f t="shared" si="63"/>
        <v>53693</v>
      </c>
      <c r="M265" s="352"/>
      <c r="N265" s="366">
        <f t="shared" si="64"/>
        <v>2.1799999598731246E-2</v>
      </c>
      <c r="O265" s="366">
        <f t="shared" si="64"/>
        <v>-5.0000000000000044E-3</v>
      </c>
      <c r="P265" s="366">
        <f t="shared" si="64"/>
        <v>2.69346729635489E-2</v>
      </c>
      <c r="V265" s="332" t="str">
        <f t="shared" si="47"/>
        <v>Winter</v>
      </c>
      <c r="AA265" s="352">
        <f t="shared" si="50"/>
        <v>2.18E-2</v>
      </c>
      <c r="AB265" s="353">
        <f t="shared" si="54"/>
        <v>-5.0000000000000001E-3</v>
      </c>
    </row>
    <row r="266" spans="2:28" ht="17.45" hidden="1" customHeight="1">
      <c r="B266" s="203">
        <f t="shared" si="60"/>
        <v>53724</v>
      </c>
      <c r="C266" s="354" cm="1">
        <f t="array" ref="C266">IF($J266&lt;=$AD$1,IF(F266="","",-INDEX([6]Delta!$F$1:$JR$1000,$L$13,$I266))*1000*IF(MONTH($B266)=12,IF(MOD($J266,4)=0,31/29,31/30),1),(C254*(1+$AA266)))</f>
        <v>-5738.5654125251285</v>
      </c>
      <c r="D266" s="355">
        <f>IF(ISNUMBER($F266),VLOOKUP($J266,'Table 1'!$B$13:$C$37,2,FALSE)/12*1000*Study_MW,"")</f>
        <v>926456.33734347485</v>
      </c>
      <c r="E266" s="355">
        <f t="shared" si="52"/>
        <v>920717.77193094976</v>
      </c>
      <c r="F266" s="354">
        <f>IF($J266&lt;=$AD$1,IF(INDEX([6]Delta!$F$1:$JR$1440,$L$14,$I266)=0,"",INDEX([6]Delta!$F$1:$JR$1440,$L$14,$I266))*IF(MONTH($B266)=12,IF(MOD($J266,4)=0,31/29,31/30),1),F254*IF(MONTH(B266)=2,IF(MOD($J266,4)=0,29/28,IF(MOD($J254,4)=0,28/29,1)),1))*(1+$AB266)</f>
        <v>11776.534852510795</v>
      </c>
      <c r="G266" s="356">
        <f t="shared" si="55"/>
        <v>78.182401144480096</v>
      </c>
      <c r="I266" s="357">
        <f t="shared" si="61"/>
        <v>288</v>
      </c>
      <c r="J266" s="351">
        <f t="shared" si="62"/>
        <v>2047</v>
      </c>
      <c r="K266" s="203">
        <f t="shared" si="63"/>
        <v>53724</v>
      </c>
      <c r="M266" s="352"/>
      <c r="N266" s="366">
        <f t="shared" si="64"/>
        <v>2.1799999617448718E-2</v>
      </c>
      <c r="O266" s="366">
        <f t="shared" si="64"/>
        <v>-5.0000000000000044E-3</v>
      </c>
      <c r="P266" s="366">
        <f t="shared" si="64"/>
        <v>2.6934672982360519E-2</v>
      </c>
      <c r="V266" s="332" t="str">
        <f t="shared" si="47"/>
        <v>Winter</v>
      </c>
      <c r="AA266" s="352">
        <f t="shared" si="50"/>
        <v>2.18E-2</v>
      </c>
      <c r="AB266" s="353">
        <f t="shared" si="54"/>
        <v>-5.0000000000000001E-3</v>
      </c>
    </row>
    <row r="267" spans="2:28" ht="17.45" hidden="1" customHeight="1">
      <c r="B267" s="203">
        <f t="shared" si="60"/>
        <v>53752</v>
      </c>
      <c r="C267" s="354" cm="1">
        <f t="array" ref="C267">IF($J267&lt;=$AD$1,IF(F267="","",-INDEX([6]Delta!$F$1:$JR$1000,$L$13,$I267))*1000*IF(MONTH($B267)=12,IF(MOD($J267,4)=0,31/29,31/30),1),(C255*(1+$AA267)))</f>
        <v>-22972.020219765665</v>
      </c>
      <c r="D267" s="355">
        <f>IF(ISNUMBER($F267),VLOOKUP($J267,'Table 1'!$B$13:$C$37,2,FALSE)/12*1000*Study_MW,"")</f>
        <v>926456.33734347485</v>
      </c>
      <c r="E267" s="355">
        <f t="shared" si="52"/>
        <v>903484.31712370913</v>
      </c>
      <c r="F267" s="354">
        <f>IF($J267&lt;=$AD$1,IF(INDEX([6]Delta!$F$1:$JR$1440,$L$14,$I267)=0,"",INDEX([6]Delta!$F$1:$JR$1440,$L$14,$I267))*IF(MONTH($B267)=12,IF(MOD($J267,4)=0,31/29,31/30),1),F255*IF(MONTH(B267)=2,IF(MOD($J267,4)=0,29/28,IF(MOD($J255,4)=0,28/29,1)),1))*(1+$AB267)</f>
        <v>14035.856779180989</v>
      </c>
      <c r="G267" s="356">
        <f t="shared" si="55"/>
        <v>64.369730422429441</v>
      </c>
      <c r="I267" s="357">
        <f t="shared" si="61"/>
        <v>289</v>
      </c>
      <c r="J267" s="351">
        <f t="shared" si="62"/>
        <v>2047</v>
      </c>
      <c r="K267" s="203">
        <f t="shared" si="63"/>
        <v>53752</v>
      </c>
      <c r="M267" s="352"/>
      <c r="N267" s="366">
        <f t="shared" si="64"/>
        <v>2.1799999610151666E-2</v>
      </c>
      <c r="O267" s="366">
        <f t="shared" si="64"/>
        <v>-5.0000000000000044E-3</v>
      </c>
      <c r="P267" s="366">
        <f t="shared" si="64"/>
        <v>2.6934672975026608E-2</v>
      </c>
      <c r="V267" s="332" t="str">
        <f t="shared" si="47"/>
        <v>Winter</v>
      </c>
      <c r="AA267" s="352">
        <f t="shared" si="50"/>
        <v>2.18E-2</v>
      </c>
      <c r="AB267" s="353">
        <f t="shared" si="54"/>
        <v>-5.0000000000000001E-3</v>
      </c>
    </row>
    <row r="268" spans="2:28" ht="17.45" hidden="1" customHeight="1">
      <c r="B268" s="203">
        <f t="shared" si="60"/>
        <v>53783</v>
      </c>
      <c r="C268" s="354" cm="1">
        <f t="array" ref="C268">IF($J268&lt;=$AD$1,IF(F268="","",-INDEX([6]Delta!$F$1:$JR$1000,$L$13,$I268))*1000*IF(MONTH($B268)=12,IF(MOD($J268,4)=0,31/29,31/30),1),(C256*(1+$AA268)))</f>
        <v>-17328.365726841294</v>
      </c>
      <c r="D268" s="355">
        <f>IF(ISNUMBER($F268),VLOOKUP($J268,'Table 1'!$B$13:$C$37,2,FALSE)/12*1000*Study_MW,"")</f>
        <v>926456.33734347485</v>
      </c>
      <c r="E268" s="355">
        <f t="shared" si="52"/>
        <v>909127.97161663359</v>
      </c>
      <c r="F268" s="354">
        <f>IF($J268&lt;=$AD$1,IF(INDEX([6]Delta!$F$1:$JR$1440,$L$14,$I268)=0,"",INDEX([6]Delta!$F$1:$JR$1440,$L$14,$I268))*IF(MONTH($B268)=12,IF(MOD($J268,4)=0,31/29,31/30),1),F256*IF(MONTH(B268)=2,IF(MOD($J268,4)=0,29/28,IF(MOD($J256,4)=0,28/29,1)),1))*(1+$AB268)</f>
        <v>17181.485136760133</v>
      </c>
      <c r="G268" s="356">
        <f t="shared" si="55"/>
        <v>52.91323563593091</v>
      </c>
      <c r="I268" s="357">
        <f t="shared" si="61"/>
        <v>290</v>
      </c>
      <c r="J268" s="351">
        <f t="shared" si="62"/>
        <v>2047</v>
      </c>
      <c r="K268" s="203">
        <f t="shared" si="63"/>
        <v>53783</v>
      </c>
      <c r="M268" s="352"/>
      <c r="N268" s="366">
        <f t="shared" si="64"/>
        <v>2.179999961257173E-2</v>
      </c>
      <c r="O268" s="366">
        <f t="shared" si="64"/>
        <v>-5.0000000000001155E-3</v>
      </c>
      <c r="P268" s="366">
        <f t="shared" si="64"/>
        <v>2.6934672977459106E-2</v>
      </c>
      <c r="V268" s="332" t="str">
        <f t="shared" ref="V268:V276" si="65">IFERROR(IF(AND(MONTH(K269)&gt;=6,MONTH(K269)&lt;=9),"Summer","Winter"),"-")</f>
        <v>Winter</v>
      </c>
      <c r="AA268" s="352">
        <f t="shared" si="50"/>
        <v>2.18E-2</v>
      </c>
      <c r="AB268" s="353">
        <f t="shared" si="54"/>
        <v>-5.0000000000000001E-3</v>
      </c>
    </row>
    <row r="269" spans="2:28" ht="17.45" hidden="1" customHeight="1">
      <c r="B269" s="203">
        <f t="shared" si="60"/>
        <v>53813</v>
      </c>
      <c r="C269" s="354" cm="1">
        <f t="array" ref="C269">IF($J269&lt;=$AD$1,IF(F269="","",-INDEX([6]Delta!$F$1:$JR$1000,$L$13,$I269))*1000*IF(MONTH($B269)=12,IF(MOD($J269,4)=0,31/29,31/30),1),(C257*(1+$AA269)))</f>
        <v>-3308.0311939448802</v>
      </c>
      <c r="D269" s="355">
        <f>IF(ISNUMBER($F269),VLOOKUP($J269,'Table 1'!$B$13:$C$37,2,FALSE)/12*1000*Study_MW,"")</f>
        <v>926456.33734347485</v>
      </c>
      <c r="E269" s="355">
        <f t="shared" si="52"/>
        <v>923148.30614952999</v>
      </c>
      <c r="F269" s="354">
        <f>IF($J269&lt;=$AD$1,IF(INDEX([6]Delta!$F$1:$JR$1440,$L$14,$I269)=0,"",INDEX([6]Delta!$F$1:$JR$1440,$L$14,$I269))*IF(MONTH($B269)=12,IF(MOD($J269,4)=0,31/29,31/30),1),F257*IF(MONTH(B269)=2,IF(MOD($J269,4)=0,29/28,IF(MOD($J257,4)=0,28/29,1)),1))*(1+$AB269)</f>
        <v>21946.467661288865</v>
      </c>
      <c r="G269" s="356">
        <f t="shared" si="55"/>
        <v>42.063639597813783</v>
      </c>
      <c r="I269" s="357">
        <f t="shared" si="61"/>
        <v>291</v>
      </c>
      <c r="J269" s="351">
        <f t="shared" si="62"/>
        <v>2047</v>
      </c>
      <c r="K269" s="203">
        <f t="shared" si="63"/>
        <v>53813</v>
      </c>
      <c r="M269" s="352"/>
      <c r="N269" s="366">
        <f t="shared" si="64"/>
        <v>2.179999961845569E-2</v>
      </c>
      <c r="O269" s="366">
        <f t="shared" si="64"/>
        <v>-5.0000000000000044E-3</v>
      </c>
      <c r="P269" s="366">
        <f t="shared" si="64"/>
        <v>2.6934672983372598E-2</v>
      </c>
      <c r="V269" s="332" t="str">
        <f t="shared" si="65"/>
        <v>Summer</v>
      </c>
      <c r="AA269" s="352">
        <f t="shared" ref="AA269:AA332" si="66">Inflation</f>
        <v>2.18E-2</v>
      </c>
      <c r="AB269" s="353">
        <f t="shared" si="54"/>
        <v>-5.0000000000000001E-3</v>
      </c>
    </row>
    <row r="270" spans="2:28" ht="17.45" hidden="1" customHeight="1">
      <c r="B270" s="203">
        <f t="shared" si="60"/>
        <v>53844</v>
      </c>
      <c r="C270" s="354" cm="1">
        <f t="array" ref="C270">IF($J270&lt;=$AD$1,IF(F270="","",-INDEX([6]Delta!$F$1:$JR$1000,$L$13,$I270))*1000*IF(MONTH($B270)=12,IF(MOD($J270,4)=0,31/29,31/30),1),(C258*(1+$AA270)))</f>
        <v>-129023.32329516584</v>
      </c>
      <c r="D270" s="355">
        <f>IF(ISNUMBER($F270),VLOOKUP($J270,'Table 1'!$B$13:$C$37,2,FALSE)/12*1000*Study_MW,"")</f>
        <v>926456.33734347485</v>
      </c>
      <c r="E270" s="355">
        <f t="shared" ref="E270:E276" si="67">IF(ISNUMBER(C270+D270),C270+D270,"")</f>
        <v>797433.01404830907</v>
      </c>
      <c r="F270" s="354">
        <f>IF($J270&lt;=$AD$1,IF(INDEX([6]Delta!$F$1:$JR$1440,$L$14,$I270)=0,"",INDEX([6]Delta!$F$1:$JR$1440,$L$14,$I270))*IF(MONTH($B270)=12,IF(MOD($J270,4)=0,31/29,31/30),1),F258*IF(MONTH(B270)=2,IF(MOD($J270,4)=0,29/28,IF(MOD($J258,4)=0,28/29,1)),1))*(1+$AB270)</f>
        <v>25203.897382580537</v>
      </c>
      <c r="G270" s="356">
        <f t="shared" si="55"/>
        <v>31.639273956076661</v>
      </c>
      <c r="I270" s="357">
        <f t="shared" si="61"/>
        <v>292</v>
      </c>
      <c r="J270" s="351">
        <f t="shared" si="62"/>
        <v>2047</v>
      </c>
      <c r="K270" s="203">
        <f t="shared" si="63"/>
        <v>53844</v>
      </c>
      <c r="M270" s="352"/>
      <c r="N270" s="366">
        <f t="shared" ref="N270:P276" si="68">E270/E258-1</f>
        <v>2.1799999558305361E-2</v>
      </c>
      <c r="O270" s="366">
        <f t="shared" si="68"/>
        <v>-5.0000000000000044E-3</v>
      </c>
      <c r="P270" s="366">
        <f t="shared" si="68"/>
        <v>2.6934672922920067E-2</v>
      </c>
      <c r="V270" s="332" t="str">
        <f t="shared" si="65"/>
        <v>Summer</v>
      </c>
      <c r="AA270" s="352">
        <f t="shared" si="66"/>
        <v>2.18E-2</v>
      </c>
      <c r="AB270" s="353">
        <f t="shared" ref="AB270:AB276" si="69">IF($AB$8="Solar",IFERROR(IF(J270&gt;$AD$1,-0.005,0),AB258),0)</f>
        <v>-5.0000000000000001E-3</v>
      </c>
    </row>
    <row r="271" spans="2:28" ht="17.45" hidden="1" customHeight="1">
      <c r="B271" s="203">
        <f t="shared" si="60"/>
        <v>53874</v>
      </c>
      <c r="C271" s="354" cm="1">
        <f t="array" ref="C271">IF($J271&lt;=$AD$1,IF(F271="","",-INDEX([6]Delta!$F$1:$JR$1000,$L$13,$I271))*1000*IF(MONTH($B271)=12,IF(MOD($J271,4)=0,31/29,31/30),1),(C259*(1+$AA271)))</f>
        <v>-63224.198859056742</v>
      </c>
      <c r="D271" s="355">
        <f>IF(ISNUMBER($F271),VLOOKUP($J271,'Table 1'!$B$13:$C$37,2,FALSE)/12*1000*Study_MW,"")</f>
        <v>926456.33734347485</v>
      </c>
      <c r="E271" s="355">
        <f t="shared" si="67"/>
        <v>863232.13848441816</v>
      </c>
      <c r="F271" s="354">
        <f>IF($J271&lt;=$AD$1,IF(INDEX([6]Delta!$F$1:$JR$1440,$L$14,$I271)=0,"",INDEX([6]Delta!$F$1:$JR$1440,$L$14,$I271))*IF(MONTH($B271)=12,IF(MOD($J271,4)=0,31/29,31/30),1),F259*IF(MONTH(B271)=2,IF(MOD($J271,4)=0,29/28,IF(MOD($J259,4)=0,28/29,1)),1))*(1+$AB271)</f>
        <v>23692.400464234757</v>
      </c>
      <c r="G271" s="356">
        <f t="shared" ref="G271:G276" si="70">IF(ISNUMBER($F271),E271/$F271,"")</f>
        <v>36.434980059851853</v>
      </c>
      <c r="I271" s="357">
        <f t="shared" si="61"/>
        <v>293</v>
      </c>
      <c r="J271" s="351">
        <f t="shared" si="62"/>
        <v>2047</v>
      </c>
      <c r="K271" s="203">
        <f t="shared" si="63"/>
        <v>53874</v>
      </c>
      <c r="M271" s="352"/>
      <c r="N271" s="366">
        <f t="shared" si="68"/>
        <v>2.1799999591973318E-2</v>
      </c>
      <c r="O271" s="366">
        <f t="shared" si="68"/>
        <v>-5.0000000000000044E-3</v>
      </c>
      <c r="P271" s="366">
        <f t="shared" si="68"/>
        <v>2.6934672956757E-2</v>
      </c>
      <c r="V271" s="332" t="str">
        <f t="shared" si="65"/>
        <v>Summer</v>
      </c>
      <c r="AA271" s="352">
        <f t="shared" si="66"/>
        <v>2.18E-2</v>
      </c>
      <c r="AB271" s="353">
        <f t="shared" si="69"/>
        <v>-5.0000000000000001E-3</v>
      </c>
    </row>
    <row r="272" spans="2:28" ht="17.45" hidden="1" customHeight="1">
      <c r="B272" s="203">
        <f t="shared" si="60"/>
        <v>53905</v>
      </c>
      <c r="C272" s="354" cm="1">
        <f t="array" ref="C272">IF($J272&lt;=$AD$1,IF(F272="","",-INDEX([6]Delta!$F$1:$JR$1000,$L$13,$I272))*1000*IF(MONTH($B272)=12,IF(MOD($J272,4)=0,31/29,31/30),1),(C260*(1+$AA272)))</f>
        <v>-67030.449367644833</v>
      </c>
      <c r="D272" s="355">
        <f>IF(ISNUMBER($F272),VLOOKUP($J272,'Table 1'!$B$13:$C$37,2,FALSE)/12*1000*Study_MW,"")</f>
        <v>926456.33734347485</v>
      </c>
      <c r="E272" s="355">
        <f t="shared" si="67"/>
        <v>859425.88797583</v>
      </c>
      <c r="F272" s="354">
        <f>IF($J272&lt;=$AD$1,IF(INDEX([6]Delta!$F$1:$JR$1440,$L$14,$I272)=0,"",INDEX([6]Delta!$F$1:$JR$1440,$L$14,$I272))*IF(MONTH($B272)=12,IF(MOD($J272,4)=0,31/29,31/30),1),F260*IF(MONTH(B272)=2,IF(MOD($J272,4)=0,29/28,IF(MOD($J260,4)=0,28/29,1)),1))*(1+$AB272)</f>
        <v>21239.566058501994</v>
      </c>
      <c r="G272" s="356">
        <f t="shared" si="70"/>
        <v>40.463439112109832</v>
      </c>
      <c r="I272" s="357">
        <f t="shared" si="61"/>
        <v>294</v>
      </c>
      <c r="J272" s="351">
        <f t="shared" si="62"/>
        <v>2047</v>
      </c>
      <c r="K272" s="203">
        <f t="shared" si="63"/>
        <v>53905</v>
      </c>
      <c r="M272" s="352"/>
      <c r="N272" s="366">
        <f t="shared" si="68"/>
        <v>2.1799999590166097E-2</v>
      </c>
      <c r="O272" s="366">
        <f t="shared" si="68"/>
        <v>-5.0000000000000044E-3</v>
      </c>
      <c r="P272" s="366">
        <f t="shared" si="68"/>
        <v>2.6934672954940897E-2</v>
      </c>
      <c r="V272" s="332" t="str">
        <f t="shared" si="65"/>
        <v>Summer</v>
      </c>
      <c r="AA272" s="352">
        <f t="shared" si="66"/>
        <v>2.18E-2</v>
      </c>
      <c r="AB272" s="353">
        <f t="shared" si="69"/>
        <v>-5.0000000000000001E-3</v>
      </c>
    </row>
    <row r="273" spans="2:28" ht="17.45" hidden="1" customHeight="1">
      <c r="B273" s="203">
        <f t="shared" si="60"/>
        <v>53936</v>
      </c>
      <c r="C273" s="354" cm="1">
        <f t="array" ref="C273">IF($J273&lt;=$AD$1,IF(F273="","",-INDEX([6]Delta!$F$1:$JR$1000,$L$13,$I273))*1000*IF(MONTH($B273)=12,IF(MOD($J273,4)=0,31/29,31/30),1),(C261*(1+$AA273)))</f>
        <v>-68917.01500776007</v>
      </c>
      <c r="D273" s="355">
        <f>IF(ISNUMBER($F273),VLOOKUP($J273,'Table 1'!$B$13:$C$37,2,FALSE)/12*1000*Study_MW,"")</f>
        <v>926456.33734347485</v>
      </c>
      <c r="E273" s="355">
        <f t="shared" si="67"/>
        <v>857539.32233571482</v>
      </c>
      <c r="F273" s="354">
        <f>IF($J273&lt;=$AD$1,IF(INDEX([6]Delta!$F$1:$JR$1440,$L$14,$I273)=0,"",INDEX([6]Delta!$F$1:$JR$1440,$L$14,$I273))*IF(MONTH($B273)=12,IF(MOD($J273,4)=0,31/29,31/30),1),F261*IF(MONTH(B273)=2,IF(MOD($J273,4)=0,29/28,IF(MOD($J261,4)=0,28/29,1)),1))*(1+$AB273)</f>
        <v>17604.870034244919</v>
      </c>
      <c r="G273" s="356">
        <f t="shared" si="70"/>
        <v>48.710346663601207</v>
      </c>
      <c r="I273" s="357">
        <f t="shared" si="61"/>
        <v>295</v>
      </c>
      <c r="J273" s="351">
        <f t="shared" si="62"/>
        <v>2047</v>
      </c>
      <c r="K273" s="203">
        <f t="shared" si="63"/>
        <v>53936</v>
      </c>
      <c r="M273" s="352"/>
      <c r="N273" s="366">
        <f t="shared" si="68"/>
        <v>2.1799999589264596E-2</v>
      </c>
      <c r="O273" s="366">
        <f t="shared" si="68"/>
        <v>-4.9999999999998934E-3</v>
      </c>
      <c r="P273" s="366">
        <f t="shared" si="68"/>
        <v>2.6934672954034733E-2</v>
      </c>
      <c r="V273" s="332" t="str">
        <f t="shared" si="65"/>
        <v>Winter</v>
      </c>
      <c r="AA273" s="352">
        <f t="shared" si="66"/>
        <v>2.18E-2</v>
      </c>
      <c r="AB273" s="353">
        <f t="shared" si="69"/>
        <v>-5.0000000000000001E-3</v>
      </c>
    </row>
    <row r="274" spans="2:28" ht="17.45" hidden="1" customHeight="1">
      <c r="B274" s="203">
        <f t="shared" si="60"/>
        <v>53966</v>
      </c>
      <c r="C274" s="354" cm="1">
        <f t="array" ref="C274">IF($J274&lt;=$AD$1,IF(F274="","",-INDEX([6]Delta!$F$1:$JR$1000,$L$13,$I274))*1000*IF(MONTH($B274)=12,IF(MOD($J274,4)=0,31/29,31/30),1),(C262*(1+$AA274)))</f>
        <v>-3031.7209351048709</v>
      </c>
      <c r="D274" s="355">
        <f>IF(ISNUMBER($F274),VLOOKUP($J274,'Table 1'!$B$13:$C$37,2,FALSE)/12*1000*Study_MW,"")</f>
        <v>926456.33734347485</v>
      </c>
      <c r="E274" s="355">
        <f t="shared" si="67"/>
        <v>923424.61640836997</v>
      </c>
      <c r="F274" s="354">
        <f>IF($J274&lt;=$AD$1,IF(INDEX([6]Delta!$F$1:$JR$1440,$L$14,$I274)=0,"",INDEX([6]Delta!$F$1:$JR$1440,$L$14,$I274))*IF(MONTH($B274)=12,IF(MOD($J274,4)=0,31/29,31/30),1),F262*IF(MONTH(B274)=2,IF(MOD($J274,4)=0,29/28,IF(MOD($J262,4)=0,28/29,1)),1))*(1+$AB274)</f>
        <v>13589.070242345364</v>
      </c>
      <c r="G274" s="356">
        <f t="shared" si="70"/>
        <v>67.953480255834947</v>
      </c>
      <c r="I274" s="357">
        <f t="shared" si="61"/>
        <v>296</v>
      </c>
      <c r="J274" s="351">
        <f t="shared" si="62"/>
        <v>2047</v>
      </c>
      <c r="K274" s="203">
        <f t="shared" si="63"/>
        <v>53966</v>
      </c>
      <c r="M274" s="352"/>
      <c r="N274" s="366">
        <f t="shared" si="68"/>
        <v>2.1799999618570043E-2</v>
      </c>
      <c r="O274" s="366">
        <f t="shared" si="68"/>
        <v>-5.0000000000000044E-3</v>
      </c>
      <c r="P274" s="366">
        <f t="shared" si="68"/>
        <v>2.6934672983487173E-2</v>
      </c>
      <c r="V274" s="332" t="str">
        <f t="shared" si="65"/>
        <v>Winter</v>
      </c>
      <c r="AA274" s="352">
        <f t="shared" si="66"/>
        <v>2.18E-2</v>
      </c>
      <c r="AB274" s="353">
        <f t="shared" si="69"/>
        <v>-5.0000000000000001E-3</v>
      </c>
    </row>
    <row r="275" spans="2:28" ht="17.45" hidden="1" customHeight="1">
      <c r="B275" s="203">
        <f t="shared" si="60"/>
        <v>53997</v>
      </c>
      <c r="C275" s="354" cm="1">
        <f t="array" ref="C275">IF($J275&lt;=$AD$1,IF(F275="","",-INDEX([6]Delta!$F$1:$JR$1000,$L$13,$I275))*1000*IF(MONTH($B275)=12,IF(MOD($J275,4)=0,31/29,31/30),1),(C263*(1+$AA275)))</f>
        <v>-91303.379841758811</v>
      </c>
      <c r="D275" s="355">
        <f>IF(ISNUMBER($F275),VLOOKUP($J275,'Table 1'!$B$13:$C$37,2,FALSE)/12*1000*Study_MW,"")</f>
        <v>926456.33734347485</v>
      </c>
      <c r="E275" s="355">
        <f t="shared" si="67"/>
        <v>835152.95750171598</v>
      </c>
      <c r="F275" s="354">
        <f>IF($J275&lt;=$AD$1,IF(INDEX([6]Delta!$F$1:$JR$1440,$L$14,$I275)=0,"",INDEX([6]Delta!$F$1:$JR$1440,$L$14,$I275))*IF(MONTH($B275)=12,IF(MOD($J275,4)=0,31/29,31/30),1),F263*IF(MONTH(B275)=2,IF(MOD($J275,4)=0,29/28,IF(MOD($J263,4)=0,28/29,1)),1))*(1+$AB275)</f>
        <v>9976.5358025623027</v>
      </c>
      <c r="G275" s="356">
        <f t="shared" si="70"/>
        <v>83.711718579431277</v>
      </c>
      <c r="I275" s="357">
        <f t="shared" si="61"/>
        <v>297</v>
      </c>
      <c r="J275" s="351">
        <f t="shared" si="62"/>
        <v>2047</v>
      </c>
      <c r="K275" s="203">
        <f t="shared" si="63"/>
        <v>53997</v>
      </c>
      <c r="M275" s="352"/>
      <c r="N275" s="366">
        <f t="shared" si="68"/>
        <v>2.1799999578254514E-2</v>
      </c>
      <c r="O275" s="366">
        <f t="shared" si="68"/>
        <v>-4.9999999999998934E-3</v>
      </c>
      <c r="P275" s="366">
        <f t="shared" si="68"/>
        <v>2.6934672942969362E-2</v>
      </c>
      <c r="V275" s="332" t="str">
        <f t="shared" si="65"/>
        <v>Winter</v>
      </c>
      <c r="AA275" s="352">
        <f t="shared" si="66"/>
        <v>2.18E-2</v>
      </c>
      <c r="AB275" s="353">
        <f t="shared" si="69"/>
        <v>-5.0000000000000001E-3</v>
      </c>
    </row>
    <row r="276" spans="2:28" ht="17.45" hidden="1" customHeight="1">
      <c r="B276" s="204">
        <f t="shared" si="60"/>
        <v>54027</v>
      </c>
      <c r="C276" s="361" cm="1">
        <f t="array" ref="C276">IF($J276&lt;=$AD$1,IF(F276="","",-INDEX([6]Delta!$F$1:$JR$1000,$L$13,$I276))*1000*IF(MONTH($B276)=12,IF(MOD($J276,4)=0,31/29,31/30),1),(C264*(1+$AA276)))</f>
        <v>47268.272694806808</v>
      </c>
      <c r="D276" s="362">
        <f>IF(ISNUMBER($F276),VLOOKUP($J276,'Table 1'!$B$13:$C$37,2,FALSE)/12*1000*Study_MW,"")</f>
        <v>926456.33734347485</v>
      </c>
      <c r="E276" s="362">
        <f t="shared" si="67"/>
        <v>973724.61003828165</v>
      </c>
      <c r="F276" s="361">
        <f>IF($J276&lt;=$AD$1,IF(INDEX([6]Delta!$F$1:$JR$1440,$L$14,$I276)=0,"",INDEX([6]Delta!$F$1:$JR$1440,$L$14,$I276))*IF(MONTH($B276)=12,IF(MOD($J276,4)=0,31/29,31/30),1),F264*IF(MONTH(B276)=2,IF(MOD($J276,4)=0,29/28,IF(MOD($J264,4)=0,28/29,1)),1))*(1+$AB276)</f>
        <v>6871.7341250829168</v>
      </c>
      <c r="G276" s="363">
        <f t="shared" si="70"/>
        <v>141.69998319405764</v>
      </c>
      <c r="I276" s="364">
        <f t="shared" si="61"/>
        <v>298</v>
      </c>
      <c r="J276" s="351">
        <f t="shared" si="62"/>
        <v>2047</v>
      </c>
      <c r="K276" s="204">
        <f t="shared" si="63"/>
        <v>54027</v>
      </c>
      <c r="M276" s="352"/>
      <c r="N276" s="366">
        <f t="shared" si="68"/>
        <v>2.1799999638273615E-2</v>
      </c>
      <c r="O276" s="366">
        <f t="shared" si="68"/>
        <v>-5.0000000000000044E-3</v>
      </c>
      <c r="P276" s="366">
        <f t="shared" si="68"/>
        <v>2.6934673003290222E-2</v>
      </c>
      <c r="V276" s="332" t="str">
        <f t="shared" si="65"/>
        <v>Winter</v>
      </c>
      <c r="AA276" s="352">
        <f t="shared" si="66"/>
        <v>2.18E-2</v>
      </c>
      <c r="AB276" s="353">
        <f t="shared" si="69"/>
        <v>-5.0000000000000001E-3</v>
      </c>
    </row>
    <row r="277" spans="2:28" ht="17.45" hidden="1" customHeight="1">
      <c r="B277" s="202"/>
      <c r="C277" s="345"/>
      <c r="D277" s="346"/>
      <c r="E277" s="347"/>
      <c r="F277" s="348"/>
      <c r="G277" s="349"/>
      <c r="I277" s="365"/>
      <c r="J277" s="351"/>
      <c r="K277" s="202"/>
      <c r="M277" s="352"/>
      <c r="N277" s="366"/>
      <c r="O277" s="366"/>
      <c r="P277" s="366"/>
      <c r="AA277" s="352"/>
      <c r="AB277" s="353"/>
    </row>
    <row r="278" spans="2:28" ht="17.45" hidden="1" customHeight="1">
      <c r="B278" s="203"/>
      <c r="C278" s="354"/>
      <c r="D278" s="355"/>
      <c r="E278" s="355"/>
      <c r="F278" s="354"/>
      <c r="G278" s="356"/>
      <c r="I278" s="357"/>
      <c r="J278" s="351"/>
      <c r="K278" s="203"/>
      <c r="M278" s="352"/>
      <c r="N278" s="366"/>
      <c r="O278" s="366"/>
      <c r="P278" s="366"/>
      <c r="AA278" s="352"/>
      <c r="AB278" s="353"/>
    </row>
    <row r="279" spans="2:28" ht="17.45" hidden="1" customHeight="1">
      <c r="B279" s="203"/>
      <c r="C279" s="354"/>
      <c r="D279" s="355"/>
      <c r="E279" s="355"/>
      <c r="F279" s="354"/>
      <c r="G279" s="356"/>
      <c r="I279" s="357"/>
      <c r="J279" s="351"/>
      <c r="K279" s="203"/>
      <c r="M279" s="352"/>
      <c r="N279" s="366"/>
      <c r="O279" s="366"/>
      <c r="P279" s="366"/>
      <c r="AA279" s="352"/>
      <c r="AB279" s="353"/>
    </row>
    <row r="280" spans="2:28" ht="17.45" hidden="1" customHeight="1">
      <c r="B280" s="203"/>
      <c r="C280" s="354"/>
      <c r="D280" s="355"/>
      <c r="E280" s="355"/>
      <c r="F280" s="354"/>
      <c r="G280" s="356"/>
      <c r="I280" s="357"/>
      <c r="J280" s="351"/>
      <c r="K280" s="203"/>
      <c r="M280" s="352"/>
      <c r="N280" s="366"/>
      <c r="O280" s="366"/>
      <c r="P280" s="366"/>
      <c r="AA280" s="352"/>
      <c r="AB280" s="353"/>
    </row>
    <row r="281" spans="2:28" ht="17.45" hidden="1" customHeight="1">
      <c r="B281" s="203"/>
      <c r="C281" s="354"/>
      <c r="D281" s="355"/>
      <c r="E281" s="355"/>
      <c r="F281" s="354"/>
      <c r="G281" s="356"/>
      <c r="I281" s="357"/>
      <c r="J281" s="351"/>
      <c r="K281" s="203"/>
      <c r="M281" s="352"/>
      <c r="N281" s="366"/>
      <c r="O281" s="366"/>
      <c r="P281" s="366"/>
      <c r="AA281" s="352"/>
      <c r="AB281" s="353"/>
    </row>
    <row r="282" spans="2:28" ht="17.45" hidden="1" customHeight="1">
      <c r="B282" s="203"/>
      <c r="C282" s="354"/>
      <c r="D282" s="355"/>
      <c r="E282" s="355"/>
      <c r="F282" s="354"/>
      <c r="G282" s="356"/>
      <c r="I282" s="357"/>
      <c r="J282" s="351"/>
      <c r="K282" s="203"/>
      <c r="M282" s="352"/>
      <c r="N282" s="366"/>
      <c r="O282" s="366"/>
      <c r="P282" s="366"/>
      <c r="AA282" s="352"/>
      <c r="AB282" s="353"/>
    </row>
    <row r="283" spans="2:28" ht="17.45" hidden="1" customHeight="1">
      <c r="B283" s="203"/>
      <c r="C283" s="354"/>
      <c r="D283" s="355"/>
      <c r="E283" s="355"/>
      <c r="F283" s="354"/>
      <c r="G283" s="356"/>
      <c r="I283" s="357"/>
      <c r="J283" s="351"/>
      <c r="K283" s="203"/>
      <c r="M283" s="352"/>
      <c r="N283" s="366"/>
      <c r="O283" s="366"/>
      <c r="P283" s="366"/>
      <c r="AA283" s="352"/>
      <c r="AB283" s="353"/>
    </row>
    <row r="284" spans="2:28" ht="17.45" hidden="1" customHeight="1">
      <c r="B284" s="203"/>
      <c r="C284" s="354"/>
      <c r="D284" s="355"/>
      <c r="E284" s="355"/>
      <c r="F284" s="354"/>
      <c r="G284" s="356"/>
      <c r="I284" s="357"/>
      <c r="J284" s="351"/>
      <c r="K284" s="203"/>
      <c r="M284" s="352"/>
      <c r="N284" s="366"/>
      <c r="O284" s="366"/>
      <c r="P284" s="366"/>
      <c r="AA284" s="352"/>
      <c r="AB284" s="353"/>
    </row>
    <row r="285" spans="2:28" ht="17.45" hidden="1" customHeight="1">
      <c r="B285" s="203"/>
      <c r="C285" s="354"/>
      <c r="D285" s="355"/>
      <c r="E285" s="355"/>
      <c r="F285" s="354"/>
      <c r="G285" s="356"/>
      <c r="I285" s="357"/>
      <c r="J285" s="351"/>
      <c r="K285" s="203"/>
      <c r="M285" s="352"/>
      <c r="N285" s="366"/>
      <c r="O285" s="366"/>
      <c r="P285" s="366"/>
      <c r="AA285" s="352"/>
      <c r="AB285" s="353"/>
    </row>
    <row r="286" spans="2:28" ht="17.45" hidden="1" customHeight="1">
      <c r="B286" s="203"/>
      <c r="C286" s="354"/>
      <c r="D286" s="355"/>
      <c r="E286" s="355"/>
      <c r="F286" s="354"/>
      <c r="G286" s="356"/>
      <c r="I286" s="357"/>
      <c r="J286" s="351"/>
      <c r="K286" s="203"/>
      <c r="M286" s="352"/>
      <c r="N286" s="366"/>
      <c r="O286" s="366"/>
      <c r="P286" s="366"/>
      <c r="AA286" s="352"/>
      <c r="AB286" s="353"/>
    </row>
    <row r="287" spans="2:28" ht="17.45" hidden="1" customHeight="1">
      <c r="B287" s="203"/>
      <c r="C287" s="354"/>
      <c r="D287" s="355"/>
      <c r="E287" s="355"/>
      <c r="F287" s="354"/>
      <c r="G287" s="356"/>
      <c r="I287" s="357"/>
      <c r="J287" s="351"/>
      <c r="K287" s="203"/>
      <c r="M287" s="352"/>
      <c r="N287" s="366"/>
      <c r="O287" s="366"/>
      <c r="P287" s="366"/>
      <c r="AA287" s="352"/>
      <c r="AB287" s="353"/>
    </row>
    <row r="288" spans="2:28" ht="17.45" hidden="1" customHeight="1">
      <c r="B288" s="204"/>
      <c r="C288" s="361"/>
      <c r="D288" s="362"/>
      <c r="E288" s="362"/>
      <c r="F288" s="361"/>
      <c r="G288" s="363"/>
      <c r="I288" s="364"/>
      <c r="J288" s="351"/>
      <c r="K288" s="204"/>
      <c r="M288" s="352"/>
      <c r="N288" s="366"/>
      <c r="O288" s="366"/>
      <c r="P288" s="366"/>
      <c r="AA288" s="352"/>
      <c r="AB288" s="353"/>
    </row>
    <row r="289" spans="2:28" ht="17.45" hidden="1" customHeight="1">
      <c r="B289" s="202"/>
      <c r="C289" s="345"/>
      <c r="D289" s="346"/>
      <c r="E289" s="347"/>
      <c r="F289" s="348"/>
      <c r="G289" s="349"/>
      <c r="I289" s="365"/>
      <c r="J289" s="351"/>
      <c r="K289" s="202"/>
      <c r="M289" s="352"/>
      <c r="N289" s="366"/>
      <c r="O289" s="366"/>
      <c r="P289" s="366"/>
      <c r="AA289" s="352"/>
      <c r="AB289" s="353"/>
    </row>
    <row r="290" spans="2:28" ht="17.45" hidden="1" customHeight="1">
      <c r="B290" s="203"/>
      <c r="C290" s="354"/>
      <c r="D290" s="355"/>
      <c r="E290" s="355"/>
      <c r="F290" s="354"/>
      <c r="G290" s="356"/>
      <c r="I290" s="357"/>
      <c r="J290" s="351"/>
      <c r="K290" s="203"/>
      <c r="M290" s="352"/>
      <c r="N290" s="366"/>
      <c r="O290" s="366"/>
      <c r="P290" s="366"/>
      <c r="AA290" s="352"/>
      <c r="AB290" s="353"/>
    </row>
    <row r="291" spans="2:28" ht="17.45" hidden="1" customHeight="1">
      <c r="B291" s="203"/>
      <c r="C291" s="354"/>
      <c r="D291" s="355"/>
      <c r="E291" s="355"/>
      <c r="F291" s="354"/>
      <c r="G291" s="356"/>
      <c r="I291" s="357"/>
      <c r="J291" s="351"/>
      <c r="K291" s="203"/>
      <c r="M291" s="352"/>
      <c r="N291" s="366"/>
      <c r="O291" s="366"/>
      <c r="P291" s="366"/>
      <c r="AA291" s="352"/>
      <c r="AB291" s="353"/>
    </row>
    <row r="292" spans="2:28" ht="17.45" hidden="1" customHeight="1">
      <c r="B292" s="203"/>
      <c r="C292" s="354"/>
      <c r="D292" s="355"/>
      <c r="E292" s="355"/>
      <c r="F292" s="354"/>
      <c r="G292" s="356"/>
      <c r="I292" s="357"/>
      <c r="J292" s="351"/>
      <c r="K292" s="203"/>
      <c r="M292" s="352"/>
      <c r="N292" s="366"/>
      <c r="O292" s="366"/>
      <c r="P292" s="366"/>
      <c r="AA292" s="352"/>
      <c r="AB292" s="353"/>
    </row>
    <row r="293" spans="2:28" ht="17.45" hidden="1" customHeight="1">
      <c r="B293" s="203"/>
      <c r="C293" s="354"/>
      <c r="D293" s="355"/>
      <c r="E293" s="355"/>
      <c r="F293" s="354"/>
      <c r="G293" s="356"/>
      <c r="I293" s="357"/>
      <c r="J293" s="351"/>
      <c r="K293" s="203"/>
      <c r="M293" s="352"/>
      <c r="N293" s="366"/>
      <c r="O293" s="366"/>
      <c r="P293" s="366"/>
      <c r="AA293" s="352"/>
      <c r="AB293" s="353"/>
    </row>
    <row r="294" spans="2:28" ht="17.45" hidden="1" customHeight="1">
      <c r="B294" s="203"/>
      <c r="C294" s="354"/>
      <c r="D294" s="355"/>
      <c r="E294" s="355"/>
      <c r="F294" s="354"/>
      <c r="G294" s="356"/>
      <c r="I294" s="357"/>
      <c r="J294" s="351"/>
      <c r="K294" s="203"/>
      <c r="M294" s="352"/>
      <c r="N294" s="366"/>
      <c r="O294" s="366"/>
      <c r="P294" s="366"/>
      <c r="AA294" s="352"/>
      <c r="AB294" s="353"/>
    </row>
    <row r="295" spans="2:28" ht="17.45" hidden="1" customHeight="1">
      <c r="B295" s="203"/>
      <c r="C295" s="354"/>
      <c r="D295" s="355"/>
      <c r="E295" s="355"/>
      <c r="F295" s="354"/>
      <c r="G295" s="356"/>
      <c r="I295" s="357"/>
      <c r="J295" s="351"/>
      <c r="K295" s="203"/>
      <c r="M295" s="352"/>
      <c r="N295" s="366"/>
      <c r="O295" s="366"/>
      <c r="P295" s="366"/>
      <c r="AA295" s="352"/>
      <c r="AB295" s="353"/>
    </row>
    <row r="296" spans="2:28" ht="17.45" hidden="1" customHeight="1">
      <c r="B296" s="203"/>
      <c r="C296" s="354"/>
      <c r="D296" s="355"/>
      <c r="E296" s="355"/>
      <c r="F296" s="354"/>
      <c r="G296" s="356"/>
      <c r="I296" s="357"/>
      <c r="J296" s="351"/>
      <c r="K296" s="203"/>
      <c r="M296" s="352"/>
      <c r="N296" s="366"/>
      <c r="O296" s="366"/>
      <c r="P296" s="366"/>
      <c r="AA296" s="352"/>
      <c r="AB296" s="353"/>
    </row>
    <row r="297" spans="2:28" ht="17.45" hidden="1" customHeight="1">
      <c r="B297" s="203"/>
      <c r="C297" s="354"/>
      <c r="D297" s="355"/>
      <c r="E297" s="355"/>
      <c r="F297" s="354"/>
      <c r="G297" s="356"/>
      <c r="I297" s="357"/>
      <c r="J297" s="351"/>
      <c r="K297" s="203"/>
      <c r="M297" s="352"/>
      <c r="N297" s="366"/>
      <c r="O297" s="366"/>
      <c r="P297" s="366"/>
      <c r="AA297" s="352"/>
      <c r="AB297" s="353"/>
    </row>
    <row r="298" spans="2:28" ht="17.45" hidden="1" customHeight="1">
      <c r="B298" s="203"/>
      <c r="C298" s="354"/>
      <c r="D298" s="355"/>
      <c r="E298" s="355"/>
      <c r="F298" s="354"/>
      <c r="G298" s="356"/>
      <c r="I298" s="357"/>
      <c r="J298" s="351"/>
      <c r="K298" s="203"/>
      <c r="M298" s="352"/>
      <c r="N298" s="366"/>
      <c r="O298" s="366"/>
      <c r="P298" s="366"/>
      <c r="AA298" s="352"/>
      <c r="AB298" s="353"/>
    </row>
    <row r="299" spans="2:28" ht="17.45" hidden="1" customHeight="1">
      <c r="B299" s="203"/>
      <c r="C299" s="354"/>
      <c r="D299" s="355"/>
      <c r="E299" s="355"/>
      <c r="F299" s="354"/>
      <c r="G299" s="356"/>
      <c r="I299" s="357"/>
      <c r="J299" s="351"/>
      <c r="K299" s="203"/>
      <c r="M299" s="352"/>
      <c r="N299" s="366"/>
      <c r="O299" s="366"/>
      <c r="P299" s="366"/>
      <c r="AA299" s="352"/>
      <c r="AB299" s="353"/>
    </row>
    <row r="300" spans="2:28" ht="17.45" hidden="1" customHeight="1">
      <c r="B300" s="204"/>
      <c r="C300" s="361"/>
      <c r="D300" s="362"/>
      <c r="E300" s="362"/>
      <c r="F300" s="361"/>
      <c r="G300" s="363"/>
      <c r="I300" s="364"/>
      <c r="J300" s="351"/>
      <c r="K300" s="204"/>
      <c r="M300" s="352"/>
      <c r="N300" s="366"/>
      <c r="O300" s="366"/>
      <c r="P300" s="366"/>
      <c r="AA300" s="352"/>
      <c r="AB300" s="353"/>
    </row>
    <row r="301" spans="2:28" ht="17.45" hidden="1" customHeight="1">
      <c r="B301" s="202"/>
      <c r="C301" s="345"/>
      <c r="D301" s="346"/>
      <c r="E301" s="347"/>
      <c r="F301" s="348"/>
      <c r="G301" s="349"/>
      <c r="I301" s="365"/>
      <c r="J301" s="351"/>
      <c r="K301" s="202"/>
      <c r="M301" s="352"/>
      <c r="N301" s="366"/>
      <c r="O301" s="366"/>
      <c r="P301" s="366"/>
      <c r="AA301" s="352"/>
      <c r="AB301" s="353"/>
    </row>
    <row r="302" spans="2:28" ht="17.45" hidden="1" customHeight="1">
      <c r="B302" s="203"/>
      <c r="C302" s="354"/>
      <c r="D302" s="355"/>
      <c r="E302" s="355"/>
      <c r="F302" s="354"/>
      <c r="G302" s="356"/>
      <c r="I302" s="357"/>
      <c r="J302" s="351"/>
      <c r="K302" s="203"/>
      <c r="M302" s="352"/>
      <c r="N302" s="366"/>
      <c r="O302" s="366"/>
      <c r="P302" s="366"/>
      <c r="AA302" s="352"/>
      <c r="AB302" s="353"/>
    </row>
    <row r="303" spans="2:28" ht="17.45" hidden="1" customHeight="1">
      <c r="B303" s="203"/>
      <c r="C303" s="354"/>
      <c r="D303" s="355"/>
      <c r="E303" s="355"/>
      <c r="F303" s="354"/>
      <c r="G303" s="356"/>
      <c r="I303" s="357"/>
      <c r="J303" s="351"/>
      <c r="K303" s="203"/>
      <c r="M303" s="352"/>
      <c r="N303" s="366"/>
      <c r="O303" s="366"/>
      <c r="P303" s="366"/>
      <c r="AA303" s="352"/>
      <c r="AB303" s="353"/>
    </row>
    <row r="304" spans="2:28" ht="17.45" hidden="1" customHeight="1">
      <c r="B304" s="203"/>
      <c r="C304" s="354"/>
      <c r="D304" s="355"/>
      <c r="E304" s="355"/>
      <c r="F304" s="354"/>
      <c r="G304" s="356"/>
      <c r="I304" s="357"/>
      <c r="J304" s="351"/>
      <c r="K304" s="203"/>
      <c r="M304" s="352"/>
      <c r="N304" s="366"/>
      <c r="O304" s="366"/>
      <c r="P304" s="366"/>
      <c r="AA304" s="352"/>
      <c r="AB304" s="353"/>
    </row>
    <row r="305" spans="2:28" ht="17.45" hidden="1" customHeight="1">
      <c r="B305" s="203"/>
      <c r="C305" s="354"/>
      <c r="D305" s="355"/>
      <c r="E305" s="355"/>
      <c r="F305" s="354"/>
      <c r="G305" s="356"/>
      <c r="I305" s="357"/>
      <c r="J305" s="351"/>
      <c r="K305" s="203"/>
      <c r="M305" s="352"/>
      <c r="N305" s="366"/>
      <c r="O305" s="366"/>
      <c r="P305" s="366"/>
      <c r="AA305" s="352"/>
      <c r="AB305" s="353"/>
    </row>
    <row r="306" spans="2:28" ht="17.45" hidden="1" customHeight="1">
      <c r="B306" s="203"/>
      <c r="C306" s="354"/>
      <c r="D306" s="355"/>
      <c r="E306" s="355"/>
      <c r="F306" s="354"/>
      <c r="G306" s="356"/>
      <c r="I306" s="357"/>
      <c r="J306" s="351"/>
      <c r="K306" s="203"/>
      <c r="M306" s="352"/>
      <c r="N306" s="366"/>
      <c r="O306" s="366"/>
      <c r="P306" s="366"/>
      <c r="AA306" s="352"/>
      <c r="AB306" s="353"/>
    </row>
    <row r="307" spans="2:28" ht="17.45" hidden="1" customHeight="1">
      <c r="B307" s="203"/>
      <c r="C307" s="354"/>
      <c r="D307" s="355"/>
      <c r="E307" s="355"/>
      <c r="F307" s="354"/>
      <c r="G307" s="356"/>
      <c r="I307" s="357"/>
      <c r="J307" s="351"/>
      <c r="K307" s="203"/>
      <c r="M307" s="352"/>
      <c r="N307" s="366"/>
      <c r="O307" s="366"/>
      <c r="P307" s="366"/>
      <c r="AA307" s="352"/>
      <c r="AB307" s="353"/>
    </row>
    <row r="308" spans="2:28" ht="17.45" hidden="1" customHeight="1">
      <c r="B308" s="203"/>
      <c r="C308" s="354"/>
      <c r="D308" s="355"/>
      <c r="E308" s="355"/>
      <c r="F308" s="354"/>
      <c r="G308" s="356"/>
      <c r="I308" s="357"/>
      <c r="J308" s="351"/>
      <c r="K308" s="203"/>
      <c r="M308" s="352"/>
      <c r="N308" s="366"/>
      <c r="O308" s="366"/>
      <c r="P308" s="366"/>
      <c r="AA308" s="352"/>
      <c r="AB308" s="353"/>
    </row>
    <row r="309" spans="2:28" ht="17.45" hidden="1" customHeight="1">
      <c r="B309" s="203"/>
      <c r="C309" s="354"/>
      <c r="D309" s="355"/>
      <c r="E309" s="355"/>
      <c r="F309" s="354"/>
      <c r="G309" s="356"/>
      <c r="I309" s="357"/>
      <c r="J309" s="351"/>
      <c r="K309" s="203"/>
      <c r="M309" s="352"/>
      <c r="N309" s="366"/>
      <c r="O309" s="366"/>
      <c r="P309" s="366"/>
      <c r="AA309" s="352"/>
      <c r="AB309" s="353"/>
    </row>
    <row r="310" spans="2:28" ht="17.45" hidden="1" customHeight="1">
      <c r="B310" s="203"/>
      <c r="C310" s="354"/>
      <c r="D310" s="355"/>
      <c r="E310" s="355"/>
      <c r="F310" s="354"/>
      <c r="G310" s="356"/>
      <c r="I310" s="357"/>
      <c r="J310" s="351"/>
      <c r="K310" s="203"/>
      <c r="M310" s="352"/>
      <c r="N310" s="366"/>
      <c r="O310" s="366"/>
      <c r="P310" s="366"/>
      <c r="AA310" s="352"/>
      <c r="AB310" s="353"/>
    </row>
    <row r="311" spans="2:28" ht="17.45" hidden="1" customHeight="1">
      <c r="B311" s="203"/>
      <c r="C311" s="354"/>
      <c r="D311" s="355"/>
      <c r="E311" s="355"/>
      <c r="F311" s="354"/>
      <c r="G311" s="356"/>
      <c r="I311" s="357"/>
      <c r="J311" s="351"/>
      <c r="K311" s="203"/>
      <c r="M311" s="352"/>
      <c r="N311" s="366"/>
      <c r="O311" s="366"/>
      <c r="P311" s="366"/>
      <c r="AA311" s="352"/>
      <c r="AB311" s="353"/>
    </row>
    <row r="312" spans="2:28" ht="17.45" hidden="1" customHeight="1">
      <c r="B312" s="204"/>
      <c r="C312" s="361"/>
      <c r="D312" s="362"/>
      <c r="E312" s="362"/>
      <c r="F312" s="361"/>
      <c r="G312" s="363"/>
      <c r="I312" s="364"/>
      <c r="J312" s="351"/>
      <c r="K312" s="204"/>
      <c r="M312" s="352"/>
      <c r="N312" s="366"/>
      <c r="O312" s="366"/>
      <c r="P312" s="366"/>
      <c r="AA312" s="352"/>
      <c r="AB312" s="353"/>
    </row>
    <row r="313" spans="2:28" ht="17.45" hidden="1" customHeight="1">
      <c r="B313" s="202"/>
      <c r="C313" s="345"/>
      <c r="D313" s="367"/>
      <c r="E313" s="367"/>
      <c r="F313" s="345"/>
      <c r="G313" s="368"/>
      <c r="I313" s="365"/>
      <c r="J313" s="351"/>
      <c r="K313" s="202"/>
      <c r="M313" s="352"/>
      <c r="AA313" s="352">
        <f t="shared" si="66"/>
        <v>2.18E-2</v>
      </c>
      <c r="AB313" s="353">
        <f t="shared" ref="AB313:AB333" si="71">IF($AB$8="Solar",IFERROR(IF(J313&gt;$AD$1,-0.005,0),AB301),0)</f>
        <v>0</v>
      </c>
    </row>
    <row r="314" spans="2:28" ht="17.45" hidden="1" customHeight="1">
      <c r="B314" s="203"/>
      <c r="C314" s="354"/>
      <c r="D314" s="369"/>
      <c r="E314" s="369"/>
      <c r="F314" s="354"/>
      <c r="G314" s="370"/>
      <c r="I314" s="357"/>
      <c r="J314" s="351"/>
      <c r="K314" s="203"/>
      <c r="M314" s="352"/>
      <c r="AA314" s="352">
        <f t="shared" si="66"/>
        <v>2.18E-2</v>
      </c>
      <c r="AB314" s="353">
        <f t="shared" si="71"/>
        <v>0</v>
      </c>
    </row>
    <row r="315" spans="2:28" ht="17.45" hidden="1" customHeight="1">
      <c r="B315" s="203"/>
      <c r="C315" s="354"/>
      <c r="D315" s="369"/>
      <c r="E315" s="369"/>
      <c r="F315" s="354"/>
      <c r="G315" s="370"/>
      <c r="I315" s="357"/>
      <c r="J315" s="351"/>
      <c r="K315" s="203"/>
      <c r="M315" s="352"/>
      <c r="AA315" s="352">
        <f t="shared" si="66"/>
        <v>2.18E-2</v>
      </c>
      <c r="AB315" s="353">
        <f t="shared" si="71"/>
        <v>0</v>
      </c>
    </row>
    <row r="316" spans="2:28" ht="17.45" hidden="1" customHeight="1">
      <c r="B316" s="203"/>
      <c r="C316" s="354"/>
      <c r="D316" s="369"/>
      <c r="E316" s="369"/>
      <c r="F316" s="354"/>
      <c r="G316" s="370"/>
      <c r="I316" s="357"/>
      <c r="J316" s="351"/>
      <c r="K316" s="203"/>
      <c r="M316" s="352"/>
      <c r="AA316" s="352">
        <f t="shared" si="66"/>
        <v>2.18E-2</v>
      </c>
      <c r="AB316" s="353">
        <f t="shared" si="71"/>
        <v>0</v>
      </c>
    </row>
    <row r="317" spans="2:28" ht="17.45" hidden="1" customHeight="1">
      <c r="B317" s="203"/>
      <c r="C317" s="354"/>
      <c r="D317" s="369"/>
      <c r="E317" s="369"/>
      <c r="F317" s="354"/>
      <c r="G317" s="370"/>
      <c r="I317" s="357"/>
      <c r="J317" s="351"/>
      <c r="K317" s="203"/>
      <c r="M317" s="352"/>
      <c r="AA317" s="352">
        <f t="shared" si="66"/>
        <v>2.18E-2</v>
      </c>
      <c r="AB317" s="353">
        <f t="shared" si="71"/>
        <v>0</v>
      </c>
    </row>
    <row r="318" spans="2:28" ht="17.45" hidden="1" customHeight="1">
      <c r="B318" s="203"/>
      <c r="C318" s="354"/>
      <c r="D318" s="369"/>
      <c r="E318" s="369"/>
      <c r="F318" s="354"/>
      <c r="G318" s="370"/>
      <c r="I318" s="357"/>
      <c r="J318" s="351"/>
      <c r="K318" s="203"/>
      <c r="M318" s="352"/>
      <c r="AA318" s="352">
        <f t="shared" si="66"/>
        <v>2.18E-2</v>
      </c>
      <c r="AB318" s="353">
        <f t="shared" si="71"/>
        <v>0</v>
      </c>
    </row>
    <row r="319" spans="2:28" ht="17.45" hidden="1" customHeight="1">
      <c r="B319" s="203"/>
      <c r="C319" s="354"/>
      <c r="D319" s="369"/>
      <c r="E319" s="369"/>
      <c r="F319" s="354"/>
      <c r="G319" s="370"/>
      <c r="I319" s="357"/>
      <c r="J319" s="351"/>
      <c r="K319" s="203"/>
      <c r="M319" s="352"/>
      <c r="AA319" s="352">
        <f t="shared" si="66"/>
        <v>2.18E-2</v>
      </c>
      <c r="AB319" s="353">
        <f t="shared" si="71"/>
        <v>0</v>
      </c>
    </row>
    <row r="320" spans="2:28" ht="17.45" hidden="1" customHeight="1">
      <c r="B320" s="203"/>
      <c r="C320" s="354"/>
      <c r="D320" s="369"/>
      <c r="E320" s="369"/>
      <c r="F320" s="354"/>
      <c r="G320" s="370"/>
      <c r="I320" s="357"/>
      <c r="J320" s="351"/>
      <c r="K320" s="203"/>
      <c r="M320" s="352"/>
      <c r="AA320" s="352">
        <f t="shared" si="66"/>
        <v>2.18E-2</v>
      </c>
      <c r="AB320" s="353">
        <f t="shared" si="71"/>
        <v>0</v>
      </c>
    </row>
    <row r="321" spans="2:28" ht="17.45" hidden="1" customHeight="1">
      <c r="B321" s="203"/>
      <c r="C321" s="354"/>
      <c r="D321" s="369"/>
      <c r="E321" s="369"/>
      <c r="F321" s="354"/>
      <c r="G321" s="370"/>
      <c r="I321" s="357"/>
      <c r="J321" s="351"/>
      <c r="K321" s="203"/>
      <c r="M321" s="352"/>
      <c r="AA321" s="352">
        <f t="shared" si="66"/>
        <v>2.18E-2</v>
      </c>
      <c r="AB321" s="353">
        <f t="shared" si="71"/>
        <v>0</v>
      </c>
    </row>
    <row r="322" spans="2:28" ht="17.45" hidden="1" customHeight="1">
      <c r="B322" s="203"/>
      <c r="C322" s="354"/>
      <c r="D322" s="369"/>
      <c r="E322" s="369"/>
      <c r="F322" s="354"/>
      <c r="G322" s="370"/>
      <c r="I322" s="357"/>
      <c r="J322" s="351"/>
      <c r="K322" s="203"/>
      <c r="M322" s="352"/>
      <c r="AA322" s="352">
        <f t="shared" si="66"/>
        <v>2.18E-2</v>
      </c>
      <c r="AB322" s="353">
        <f t="shared" si="71"/>
        <v>0</v>
      </c>
    </row>
    <row r="323" spans="2:28" ht="17.45" hidden="1" customHeight="1">
      <c r="B323" s="203"/>
      <c r="C323" s="354"/>
      <c r="D323" s="369"/>
      <c r="E323" s="369"/>
      <c r="F323" s="354"/>
      <c r="G323" s="370"/>
      <c r="I323" s="357"/>
      <c r="J323" s="351"/>
      <c r="K323" s="203"/>
      <c r="M323" s="352"/>
      <c r="AA323" s="352">
        <f t="shared" si="66"/>
        <v>2.18E-2</v>
      </c>
      <c r="AB323" s="353">
        <f t="shared" si="71"/>
        <v>0</v>
      </c>
    </row>
    <row r="324" spans="2:28" ht="17.45" hidden="1" customHeight="1">
      <c r="B324" s="203"/>
      <c r="C324" s="361"/>
      <c r="D324" s="371"/>
      <c r="E324" s="371"/>
      <c r="F324" s="361"/>
      <c r="G324" s="372"/>
      <c r="I324" s="357"/>
      <c r="J324" s="351"/>
      <c r="K324" s="203"/>
      <c r="M324" s="352"/>
      <c r="AA324" s="352">
        <f t="shared" si="66"/>
        <v>2.18E-2</v>
      </c>
      <c r="AB324" s="353">
        <f t="shared" si="71"/>
        <v>0</v>
      </c>
    </row>
    <row r="325" spans="2:28" ht="17.45" hidden="1" customHeight="1">
      <c r="AA325" s="352">
        <f t="shared" si="66"/>
        <v>2.18E-2</v>
      </c>
      <c r="AB325" s="353">
        <f t="shared" si="71"/>
        <v>0</v>
      </c>
    </row>
    <row r="326" spans="2:28" ht="17.45" hidden="1" customHeight="1">
      <c r="AA326" s="352">
        <f t="shared" si="66"/>
        <v>2.18E-2</v>
      </c>
      <c r="AB326" s="353">
        <f t="shared" si="71"/>
        <v>0</v>
      </c>
    </row>
    <row r="327" spans="2:28" ht="17.45" hidden="1" customHeight="1">
      <c r="AA327" s="352">
        <f t="shared" si="66"/>
        <v>2.18E-2</v>
      </c>
      <c r="AB327" s="353">
        <f t="shared" si="71"/>
        <v>0</v>
      </c>
    </row>
    <row r="328" spans="2:28" ht="17.45" hidden="1" customHeight="1">
      <c r="AA328" s="352">
        <f t="shared" si="66"/>
        <v>2.18E-2</v>
      </c>
      <c r="AB328" s="353">
        <f t="shared" si="71"/>
        <v>0</v>
      </c>
    </row>
    <row r="329" spans="2:28" ht="17.45" hidden="1" customHeight="1">
      <c r="AA329" s="352">
        <f t="shared" si="66"/>
        <v>2.18E-2</v>
      </c>
      <c r="AB329" s="353">
        <f t="shared" si="71"/>
        <v>0</v>
      </c>
    </row>
    <row r="330" spans="2:28" ht="17.45" hidden="1" customHeight="1">
      <c r="AA330" s="352">
        <f t="shared" si="66"/>
        <v>2.18E-2</v>
      </c>
      <c r="AB330" s="353">
        <f t="shared" si="71"/>
        <v>0</v>
      </c>
    </row>
    <row r="331" spans="2:28" ht="17.45" hidden="1" customHeight="1">
      <c r="AA331" s="352">
        <f t="shared" si="66"/>
        <v>2.18E-2</v>
      </c>
      <c r="AB331" s="353">
        <f t="shared" si="71"/>
        <v>0</v>
      </c>
    </row>
    <row r="332" spans="2:28" ht="17.45" hidden="1" customHeight="1">
      <c r="AA332" s="352">
        <f t="shared" si="66"/>
        <v>2.18E-2</v>
      </c>
      <c r="AB332" s="353">
        <f t="shared" si="71"/>
        <v>0</v>
      </c>
    </row>
    <row r="333" spans="2:28" ht="17.45" hidden="1" customHeight="1">
      <c r="AA333" s="352">
        <f t="shared" ref="AA333:AA367" si="72">Inflation</f>
        <v>2.18E-2</v>
      </c>
      <c r="AB333" s="353">
        <f t="shared" si="71"/>
        <v>0</v>
      </c>
    </row>
    <row r="334" spans="2:28" ht="17.45" hidden="1" customHeight="1">
      <c r="AA334" s="352">
        <f t="shared" si="72"/>
        <v>2.18E-2</v>
      </c>
    </row>
    <row r="335" spans="2:28" ht="17.45" hidden="1" customHeight="1">
      <c r="AA335" s="352">
        <f t="shared" si="72"/>
        <v>2.18E-2</v>
      </c>
    </row>
    <row r="336" spans="2:28" ht="17.45" hidden="1" customHeight="1">
      <c r="AA336" s="352">
        <f t="shared" si="72"/>
        <v>2.18E-2</v>
      </c>
    </row>
    <row r="337" spans="27:27" ht="17.45" hidden="1" customHeight="1">
      <c r="AA337" s="352">
        <f t="shared" si="72"/>
        <v>2.18E-2</v>
      </c>
    </row>
    <row r="338" spans="27:27" ht="17.45" hidden="1" customHeight="1">
      <c r="AA338" s="352">
        <f t="shared" si="72"/>
        <v>2.18E-2</v>
      </c>
    </row>
    <row r="339" spans="27:27" ht="17.45" hidden="1" customHeight="1">
      <c r="AA339" s="352">
        <f t="shared" si="72"/>
        <v>2.18E-2</v>
      </c>
    </row>
    <row r="340" spans="27:27" ht="17.45" hidden="1" customHeight="1">
      <c r="AA340" s="352">
        <f t="shared" si="72"/>
        <v>2.18E-2</v>
      </c>
    </row>
    <row r="341" spans="27:27" ht="17.45" hidden="1" customHeight="1">
      <c r="AA341" s="352">
        <f t="shared" si="72"/>
        <v>2.18E-2</v>
      </c>
    </row>
    <row r="342" spans="27:27" ht="17.45" hidden="1" customHeight="1">
      <c r="AA342" s="352">
        <f t="shared" si="72"/>
        <v>2.18E-2</v>
      </c>
    </row>
    <row r="343" spans="27:27" ht="17.45" hidden="1" customHeight="1">
      <c r="AA343" s="352">
        <f t="shared" si="72"/>
        <v>2.18E-2</v>
      </c>
    </row>
    <row r="344" spans="27:27" ht="17.45" hidden="1" customHeight="1">
      <c r="AA344" s="352">
        <f t="shared" si="72"/>
        <v>2.18E-2</v>
      </c>
    </row>
    <row r="345" spans="27:27" ht="17.45" hidden="1" customHeight="1">
      <c r="AA345" s="352">
        <f t="shared" si="72"/>
        <v>2.18E-2</v>
      </c>
    </row>
    <row r="346" spans="27:27" ht="17.45" hidden="1" customHeight="1">
      <c r="AA346" s="352">
        <f t="shared" si="72"/>
        <v>2.18E-2</v>
      </c>
    </row>
    <row r="347" spans="27:27" ht="17.45" hidden="1" customHeight="1">
      <c r="AA347" s="352">
        <f t="shared" si="72"/>
        <v>2.18E-2</v>
      </c>
    </row>
    <row r="348" spans="27:27" ht="17.45" hidden="1" customHeight="1">
      <c r="AA348" s="352">
        <f t="shared" si="72"/>
        <v>2.18E-2</v>
      </c>
    </row>
    <row r="349" spans="27:27" ht="17.45" hidden="1" customHeight="1">
      <c r="AA349" s="352">
        <f t="shared" si="72"/>
        <v>2.18E-2</v>
      </c>
    </row>
    <row r="350" spans="27:27" ht="17.45" hidden="1" customHeight="1">
      <c r="AA350" s="352">
        <f t="shared" si="72"/>
        <v>2.18E-2</v>
      </c>
    </row>
    <row r="351" spans="27:27" ht="17.45" hidden="1" customHeight="1">
      <c r="AA351" s="352">
        <f t="shared" si="72"/>
        <v>2.18E-2</v>
      </c>
    </row>
    <row r="352" spans="27:27" ht="17.45" hidden="1" customHeight="1">
      <c r="AA352" s="352">
        <f t="shared" si="72"/>
        <v>2.18E-2</v>
      </c>
    </row>
    <row r="353" spans="27:27" ht="17.45" hidden="1" customHeight="1">
      <c r="AA353" s="352">
        <f t="shared" si="72"/>
        <v>2.18E-2</v>
      </c>
    </row>
    <row r="354" spans="27:27" ht="17.45" hidden="1" customHeight="1">
      <c r="AA354" s="352">
        <f t="shared" si="72"/>
        <v>2.18E-2</v>
      </c>
    </row>
    <row r="355" spans="27:27" ht="17.45" hidden="1" customHeight="1">
      <c r="AA355" s="352">
        <f t="shared" si="72"/>
        <v>2.18E-2</v>
      </c>
    </row>
    <row r="356" spans="27:27" ht="17.45" hidden="1" customHeight="1">
      <c r="AA356" s="352">
        <f t="shared" si="72"/>
        <v>2.18E-2</v>
      </c>
    </row>
    <row r="357" spans="27:27" ht="17.45" hidden="1" customHeight="1">
      <c r="AA357" s="352">
        <f t="shared" si="72"/>
        <v>2.18E-2</v>
      </c>
    </row>
    <row r="358" spans="27:27" ht="17.45" hidden="1" customHeight="1">
      <c r="AA358" s="352">
        <f t="shared" si="72"/>
        <v>2.18E-2</v>
      </c>
    </row>
    <row r="359" spans="27:27" ht="17.45" hidden="1" customHeight="1">
      <c r="AA359" s="352">
        <f t="shared" si="72"/>
        <v>2.18E-2</v>
      </c>
    </row>
    <row r="360" spans="27:27" ht="17.45" hidden="1" customHeight="1">
      <c r="AA360" s="352">
        <f t="shared" si="72"/>
        <v>2.18E-2</v>
      </c>
    </row>
    <row r="361" spans="27:27" ht="17.45" hidden="1" customHeight="1">
      <c r="AA361" s="352">
        <f t="shared" si="72"/>
        <v>2.18E-2</v>
      </c>
    </row>
    <row r="362" spans="27:27" ht="17.45" hidden="1" customHeight="1">
      <c r="AA362" s="352">
        <f t="shared" si="72"/>
        <v>2.18E-2</v>
      </c>
    </row>
    <row r="363" spans="27:27" ht="17.45" hidden="1" customHeight="1">
      <c r="AA363" s="352">
        <f t="shared" si="72"/>
        <v>2.18E-2</v>
      </c>
    </row>
    <row r="364" spans="27:27" ht="17.45" hidden="1" customHeight="1">
      <c r="AA364" s="352">
        <f t="shared" si="72"/>
        <v>2.18E-2</v>
      </c>
    </row>
    <row r="365" spans="27:27" ht="17.45" hidden="1" customHeight="1">
      <c r="AA365" s="352">
        <f t="shared" si="72"/>
        <v>2.18E-2</v>
      </c>
    </row>
    <row r="366" spans="27:27" ht="17.45" hidden="1" customHeight="1">
      <c r="AA366" s="352">
        <f t="shared" si="72"/>
        <v>2.18E-2</v>
      </c>
    </row>
    <row r="367" spans="27:27" ht="17.45" hidden="1" customHeight="1">
      <c r="AA367" s="352">
        <f t="shared" si="72"/>
        <v>2.18E-2</v>
      </c>
    </row>
    <row r="368" spans="27:27" ht="17.45" hidden="1" customHeight="1"/>
    <row r="369" ht="17.45" hidden="1" customHeight="1"/>
    <row r="370" ht="17.45" hidden="1" customHeight="1"/>
    <row r="371" ht="17.45" hidden="1" customHeight="1"/>
    <row r="372" ht="17.45" hidden="1" customHeight="1"/>
    <row r="373" ht="17.45" hidden="1" customHeight="1"/>
    <row r="374" ht="17.45" hidden="1" customHeight="1"/>
    <row r="375" ht="17.45" hidden="1" customHeight="1"/>
    <row r="376" ht="17.45" hidden="1" customHeight="1"/>
    <row r="377" ht="17.45" hidden="1" customHeight="1"/>
    <row r="378" ht="17.45" hidden="1" customHeight="1"/>
    <row r="379" ht="17.45" hidden="1" customHeight="1"/>
    <row r="380" ht="17.45" hidden="1" customHeight="1"/>
  </sheetData>
  <printOptions horizontalCentered="1"/>
  <pageMargins left="0.25" right="0.25" top="0.75" bottom="0.75" header="0.3" footer="0.3"/>
  <pageSetup scale="65" orientation="portrait" r:id="rId1"/>
  <headerFooter alignWithMargins="0">
    <oddFooter xml:space="preserve">&amp;L&amp;8NPC Group - &amp;F   ( &amp;A )&amp;C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62AFC-0E02-488B-9437-8EACD545CAEC}">
  <dimension ref="A1:N78"/>
  <sheetViews>
    <sheetView zoomScaleNormal="100" workbookViewId="0">
      <selection activeCell="C56" sqref="C56"/>
    </sheetView>
  </sheetViews>
  <sheetFormatPr defaultRowHeight="12.75"/>
  <cols>
    <col min="1" max="1" width="42.5" customWidth="1"/>
    <col min="2" max="4" width="28.5" customWidth="1"/>
    <col min="5" max="5" width="23.33203125" customWidth="1"/>
    <col min="6" max="6" width="21.6640625" customWidth="1"/>
    <col min="7" max="7" width="21.1640625" customWidth="1"/>
    <col min="8" max="8" width="16" customWidth="1"/>
    <col min="9" max="9" width="17.33203125" customWidth="1"/>
    <col min="10" max="11" width="16.5" customWidth="1"/>
    <col min="12" max="12" width="14.5" customWidth="1"/>
    <col min="13" max="13" width="15.83203125" customWidth="1"/>
    <col min="14" max="15" width="15.5" customWidth="1"/>
    <col min="16" max="16" width="14.5" customWidth="1"/>
    <col min="17" max="17" width="16.1640625" customWidth="1"/>
    <col min="18" max="19" width="16" customWidth="1"/>
    <col min="20" max="20" width="17.5" customWidth="1"/>
    <col min="21" max="21" width="17.1640625" customWidth="1"/>
    <col min="22" max="22" width="16.6640625" customWidth="1"/>
    <col min="23" max="23" width="14.5" customWidth="1"/>
    <col min="24" max="24" width="15.33203125" customWidth="1"/>
    <col min="25" max="25" width="14.5" customWidth="1"/>
  </cols>
  <sheetData>
    <row r="1" spans="1:14">
      <c r="A1" s="147" t="s">
        <v>87</v>
      </c>
    </row>
    <row r="2" spans="1:14" ht="51">
      <c r="A2" s="147" t="s">
        <v>9</v>
      </c>
      <c r="B2" s="91" t="str">
        <f>'WD_.PX.BDG._.PTC.2029'!$B$2</f>
        <v>WD_.PX.BDG._.PTC.Utility_Scale</v>
      </c>
      <c r="C2" s="91" t="str">
        <f>'WD_.PX.BDG._.PTC.2030'!$B$2</f>
        <v>WD_.PX.BDG._.PTC.Utility_Scale</v>
      </c>
      <c r="D2" s="91" t="str">
        <f>'WD_.PX.BDG._.PTC.2031'!$B$2</f>
        <v>WD_.PX.BDG._.PTC.Utility_Scale</v>
      </c>
      <c r="E2" s="91" t="str">
        <f>'WD_.PX.DJW._.PTC.2029'!$B$2</f>
        <v>WD_.PX.DJW._.PTC.Utility_Scale</v>
      </c>
      <c r="F2" s="91" t="str">
        <f>'WD_.PX.DJW._.PTC.2030'!$B$2</f>
        <v>WD_.PX.DJW._.PTC.Utility_Scale</v>
      </c>
      <c r="G2" s="91" t="str">
        <f>'WD_.PX.DJW._.PTC.2031'!$B$2</f>
        <v>WD_.PX.DJW._.PTC.Utility_Scale</v>
      </c>
      <c r="H2" s="91" t="str">
        <f>'PV_.PX.BDG._.PTC.2031'!$B$2</f>
        <v>PV_.PX.BDG._.PTC.Utility_Scale</v>
      </c>
      <c r="I2" s="91" t="str">
        <f>'PV_.PX.HTG._.PTC.2031'!$B$2</f>
        <v>PV_.PX.HTG._.PTC.Utility_Scale</v>
      </c>
      <c r="J2" s="91" t="str">
        <f>'Table 3 PV_.PX.NTN._.PTC.2031'!$B$2</f>
        <v>PV_.PX.NTN._.PTC.Utility_Scale</v>
      </c>
      <c r="K2" s="91" t="str">
        <f>'PV_.PX.UTS._.PTC.2031'!$B$2</f>
        <v>PV_.PX.UTS._.PTC.Utility_Scale</v>
      </c>
    </row>
    <row r="3" spans="1:14" s="147" customFormat="1">
      <c r="A3" s="147" t="s">
        <v>83</v>
      </c>
      <c r="B3" s="174">
        <f>'WD_.PX.BDG._.PTC.2029'!$R$57</f>
        <v>2029</v>
      </c>
      <c r="C3" s="174">
        <f>'WD_.PX.BDG._.PTC.2030'!$R$57</f>
        <v>2030</v>
      </c>
      <c r="D3" s="174">
        <f>'WD_.PX.BDG._.PTC.2031'!$R$57</f>
        <v>2031</v>
      </c>
      <c r="E3" s="175">
        <f>'WD_.PX.DJW._.PTC.2029'!$R$57</f>
        <v>2029</v>
      </c>
      <c r="F3" s="175">
        <f>'WD_.PX.DJW._.PTC.2030'!$R$57</f>
        <v>2030</v>
      </c>
      <c r="G3" s="175">
        <f>'WD_.PX.DJW._.PTC.2031'!$R$57</f>
        <v>2031</v>
      </c>
      <c r="H3" s="168">
        <f>'PV_.PX.BDG._.PTC.2031'!$R$57</f>
        <v>2031</v>
      </c>
      <c r="I3" s="168">
        <f>'PV_.PX.HTG._.PTC.2031'!$R$57</f>
        <v>2031</v>
      </c>
      <c r="J3" s="168">
        <f>'Table 3 PV_.PX.NTN._.PTC.2031'!$R$57</f>
        <v>2031</v>
      </c>
      <c r="K3" s="168">
        <f>'PV_.PX.UTS._.PTC.2031'!$S$57</f>
        <v>2031</v>
      </c>
    </row>
    <row r="4" spans="1:14">
      <c r="B4" s="176" t="s">
        <v>114</v>
      </c>
      <c r="C4" s="176" t="s">
        <v>114</v>
      </c>
      <c r="D4" s="176" t="s">
        <v>114</v>
      </c>
      <c r="E4" s="177" t="s">
        <v>114</v>
      </c>
      <c r="F4" s="177" t="s">
        <v>114</v>
      </c>
      <c r="G4" s="177" t="s">
        <v>114</v>
      </c>
      <c r="H4" s="148" t="s">
        <v>111</v>
      </c>
      <c r="I4" s="148" t="s">
        <v>111</v>
      </c>
      <c r="J4" s="148" t="s">
        <v>111</v>
      </c>
      <c r="K4" s="148" t="s">
        <v>111</v>
      </c>
    </row>
    <row r="5" spans="1:14" ht="53.25" customHeight="1">
      <c r="B5" s="163" t="str">
        <f t="shared" ref="B5:K5" si="0">CONCATENATE(B2,B3)</f>
        <v>WD_.PX.BDG._.PTC.Utility_Scale2029</v>
      </c>
      <c r="C5" s="163" t="str">
        <f t="shared" si="0"/>
        <v>WD_.PX.BDG._.PTC.Utility_Scale2030</v>
      </c>
      <c r="D5" s="163" t="str">
        <f t="shared" si="0"/>
        <v>WD_.PX.BDG._.PTC.Utility_Scale2031</v>
      </c>
      <c r="E5" s="163" t="str">
        <f t="shared" si="0"/>
        <v>WD_.PX.DJW._.PTC.Utility_Scale2029</v>
      </c>
      <c r="F5" s="163" t="str">
        <f t="shared" si="0"/>
        <v>WD_.PX.DJW._.PTC.Utility_Scale2030</v>
      </c>
      <c r="G5" s="163" t="str">
        <f t="shared" si="0"/>
        <v>WD_.PX.DJW._.PTC.Utility_Scale2031</v>
      </c>
      <c r="H5" s="91" t="str">
        <f t="shared" si="0"/>
        <v>PV_.PX.BDG._.PTC.Utility_Scale2031</v>
      </c>
      <c r="I5" s="91" t="str">
        <f t="shared" si="0"/>
        <v>PV_.PX.HTG._.PTC.Utility_Scale2031</v>
      </c>
      <c r="J5" s="91" t="str">
        <f t="shared" si="0"/>
        <v>PV_.PX.NTN._.PTC.Utility_Scale2031</v>
      </c>
      <c r="K5" s="91" t="str">
        <f t="shared" si="0"/>
        <v>PV_.PX.UTS._.PTC.Utility_Scale2031</v>
      </c>
    </row>
    <row r="6" spans="1:14">
      <c r="A6" s="68">
        <v>2024</v>
      </c>
      <c r="B6" s="69">
        <f>IFERROR(INDEX('WD_.PX.BDG._.PTC.2029'!$L$9:$L$45,MATCH($A6,'WD_.PX.BDG._.PTC.2029'!$B$9:$B$45,0),1),0)</f>
        <v>0</v>
      </c>
      <c r="C6" s="69">
        <f>IFERROR(INDEX('WD_.PX.BDG._.PTC.2030'!$L$9:$L$47,MATCH($A6,'WD_.PX.BDG._.PTC.2030'!$B$9:$B$47,0),1),0)</f>
        <v>0</v>
      </c>
      <c r="D6" s="69">
        <f>IFERROR(INDEX('WD_.PX.BDG._.PTC.2031'!$L$9:$L$47,MATCH($A6,'WD_.PX.BDG._.PTC.2031'!$B$9:$B$47,0),1),0)</f>
        <v>0</v>
      </c>
      <c r="E6" s="69">
        <f>IFERROR(INDEX('WD_.PX.DJW._.PTC.2029'!$L$9:$L$48,MATCH($A6,'WD_.PX.DJW._.PTC.2029'!$B$9:$B$48,0),1),0)</f>
        <v>0</v>
      </c>
      <c r="F6" s="69">
        <f>IFERROR(INDEX('WD_.PX.DJW._.PTC.2030'!$L$9:$L$47,MATCH($A6,'WD_.PX.DJW._.PTC.2030'!$B$9:$B$47,0),1),0)</f>
        <v>0</v>
      </c>
      <c r="G6" s="69">
        <f>IFERROR(INDEX('WD_.PX.DJW._.PTC.2031'!$L$9:$L$47,MATCH($A6,'WD_.PX.DJW._.PTC.2031'!$B$9:$B$47,0),1),0)</f>
        <v>0</v>
      </c>
      <c r="H6" s="69">
        <f>IFERROR(INDEX('PV_.PX.BDG._.PTC.2031'!$L$9:$L$47,MATCH($A6,'PV_.PX.BDG._.PTC.2031'!$B$9:$B$47,0),1),0)</f>
        <v>0</v>
      </c>
      <c r="I6" s="69">
        <f>IFERROR(INDEX('PV_.PX.HTG._.PTC.2031'!$L$9:$L$47,MATCH($A6,'PV_.PX.HTG._.PTC.2031'!$B$9:$B$47,0),1),0)</f>
        <v>0</v>
      </c>
      <c r="J6" s="69">
        <f>IFERROR(INDEX('Table 3 PV_.PX.NTN._.PTC.2031'!$L$9:$L$47,MATCH($A6,'Table 3 PV_.PX.NTN._.PTC.2031'!$B$9:$B$47,0),1),0)</f>
        <v>0</v>
      </c>
      <c r="K6" s="69">
        <f>IFERROR(INDEX('PV_.PX.UTS._.PTC.2031'!$M$9:$M$47,MATCH($A6,'PV_.PX.UTS._.PTC.2031'!$B$9:$B$47,0),1),0)</f>
        <v>0</v>
      </c>
      <c r="N6" s="45"/>
    </row>
    <row r="7" spans="1:14">
      <c r="A7" s="68">
        <f t="shared" ref="A7:A27" si="1">A6+1</f>
        <v>2025</v>
      </c>
      <c r="B7" s="69">
        <f>IFERROR(INDEX('WD_.PX.BDG._.PTC.2029'!$L$9:$L$45,MATCH($A7,'WD_.PX.BDG._.PTC.2029'!$B$9:$B$45,0),1),0)</f>
        <v>0</v>
      </c>
      <c r="C7" s="69">
        <f>IFERROR(INDEX('WD_.PX.BDG._.PTC.2030'!$L$9:$L$47,MATCH($A7,'WD_.PX.BDG._.PTC.2030'!$B$9:$B$47,0),1),0)</f>
        <v>0</v>
      </c>
      <c r="D7" s="69">
        <f>IFERROR(INDEX('WD_.PX.BDG._.PTC.2031'!$L$9:$L$47,MATCH($A7,'WD_.PX.BDG._.PTC.2031'!$B$9:$B$47,0),1),0)</f>
        <v>0</v>
      </c>
      <c r="E7" s="69">
        <f>IFERROR(INDEX('WD_.PX.DJW._.PTC.2029'!$L$9:$L$48,MATCH($A7,'WD_.PX.DJW._.PTC.2029'!$B$9:$B$48,0),1),0)</f>
        <v>0</v>
      </c>
      <c r="F7" s="69">
        <f>IFERROR(INDEX('WD_.PX.DJW._.PTC.2030'!$L$9:$L$47,MATCH($A7,'WD_.PX.DJW._.PTC.2030'!$B$9:$B$47,0),1),0)</f>
        <v>0</v>
      </c>
      <c r="G7" s="69">
        <f>IFERROR(INDEX('WD_.PX.DJW._.PTC.2031'!$L$9:$L$47,MATCH($A7,'WD_.PX.DJW._.PTC.2031'!$B$9:$B$47,0),1),0)</f>
        <v>0</v>
      </c>
      <c r="H7" s="69">
        <f>IFERROR(INDEX('PV_.PX.BDG._.PTC.2031'!$L$9:$L$47,MATCH($A7,'PV_.PX.BDG._.PTC.2031'!$B$9:$B$47,0),1),0)</f>
        <v>0</v>
      </c>
      <c r="I7" s="69">
        <f>IFERROR(INDEX('PV_.PX.HTG._.PTC.2031'!$L$9:$L$47,MATCH($A7,'PV_.PX.HTG._.PTC.2031'!$B$9:$B$47,0),1),0)</f>
        <v>0</v>
      </c>
      <c r="J7" s="69">
        <f>IFERROR(INDEX('Table 3 PV_.PX.NTN._.PTC.2031'!$L$9:$L$47,MATCH($A7,'Table 3 PV_.PX.NTN._.PTC.2031'!$B$9:$B$47,0),1),0)</f>
        <v>0</v>
      </c>
      <c r="K7" s="69">
        <f>IFERROR(INDEX('PV_.PX.UTS._.PTC.2031'!$M$9:$M$47,MATCH($A7,'PV_.PX.UTS._.PTC.2031'!$B$9:$B$47,0),1),0)</f>
        <v>0</v>
      </c>
    </row>
    <row r="8" spans="1:14">
      <c r="A8" s="68">
        <f t="shared" si="1"/>
        <v>2026</v>
      </c>
      <c r="B8" s="69">
        <f>IFERROR(INDEX('WD_.PX.BDG._.PTC.2029'!$L$9:$L$45,MATCH($A8,'WD_.PX.BDG._.PTC.2029'!$B$9:$B$45,0),1),0)</f>
        <v>0</v>
      </c>
      <c r="C8" s="69">
        <f>IFERROR(INDEX('WD_.PX.BDG._.PTC.2030'!$L$9:$L$47,MATCH($A8,'WD_.PX.BDG._.PTC.2030'!$B$9:$B$47,0),1),0)</f>
        <v>0</v>
      </c>
      <c r="D8" s="69">
        <f>IFERROR(INDEX('WD_.PX.BDG._.PTC.2031'!$L$9:$L$47,MATCH($A8,'WD_.PX.BDG._.PTC.2031'!$B$9:$B$47,0),1),0)</f>
        <v>0</v>
      </c>
      <c r="E8" s="69">
        <f>IFERROR(INDEX('WD_.PX.DJW._.PTC.2029'!$L$9:$L$48,MATCH($A8,'WD_.PX.DJW._.PTC.2029'!$B$9:$B$48,0),1),0)</f>
        <v>0</v>
      </c>
      <c r="F8" s="69">
        <f>IFERROR(INDEX('WD_.PX.DJW._.PTC.2030'!$L$9:$L$47,MATCH($A8,'WD_.PX.DJW._.PTC.2030'!$B$9:$B$47,0),1),0)</f>
        <v>0</v>
      </c>
      <c r="G8" s="69">
        <f>IFERROR(INDEX('WD_.PX.DJW._.PTC.2031'!$L$9:$L$47,MATCH($A8,'WD_.PX.DJW._.PTC.2031'!$B$9:$B$47,0),1),0)</f>
        <v>0</v>
      </c>
      <c r="H8" s="69">
        <f>IFERROR(INDEX('PV_.PX.BDG._.PTC.2031'!$L$9:$L$47,MATCH($A8,'PV_.PX.BDG._.PTC.2031'!$B$9:$B$47,0),1),0)</f>
        <v>0</v>
      </c>
      <c r="I8" s="69">
        <f>IFERROR(INDEX('PV_.PX.HTG._.PTC.2031'!$L$9:$L$47,MATCH($A8,'PV_.PX.HTG._.PTC.2031'!$B$9:$B$47,0),1),0)</f>
        <v>0</v>
      </c>
      <c r="J8" s="69">
        <f>IFERROR(INDEX('Table 3 PV_.PX.NTN._.PTC.2031'!$L$9:$L$47,MATCH($A8,'Table 3 PV_.PX.NTN._.PTC.2031'!$B$9:$B$47,0),1),0)</f>
        <v>0</v>
      </c>
      <c r="K8" s="69">
        <f>IFERROR(INDEX('PV_.PX.UTS._.PTC.2031'!$M$9:$M$47,MATCH($A8,'PV_.PX.UTS._.PTC.2031'!$B$9:$B$47,0),1),0)</f>
        <v>0</v>
      </c>
    </row>
    <row r="9" spans="1:14">
      <c r="A9" s="68">
        <f t="shared" si="1"/>
        <v>2027</v>
      </c>
      <c r="B9" s="69">
        <f>IFERROR(INDEX('WD_.PX.BDG._.PTC.2029'!$L$9:$L$45,MATCH($A9,'WD_.PX.BDG._.PTC.2029'!$B$9:$B$45,0),1),0)</f>
        <v>0</v>
      </c>
      <c r="C9" s="69">
        <f>IFERROR(INDEX('WD_.PX.BDG._.PTC.2030'!$L$9:$L$47,MATCH($A9,'WD_.PX.BDG._.PTC.2030'!$B$9:$B$47,0),1),0)</f>
        <v>0</v>
      </c>
      <c r="D9" s="69">
        <f>IFERROR(INDEX('WD_.PX.BDG._.PTC.2031'!$L$9:$L$47,MATCH($A9,'WD_.PX.BDG._.PTC.2031'!$B$9:$B$47,0),1),0)</f>
        <v>0</v>
      </c>
      <c r="E9" s="69">
        <f>IFERROR(INDEX('WD_.PX.DJW._.PTC.2029'!$L$9:$L$48,MATCH($A9,'WD_.PX.DJW._.PTC.2029'!$B$9:$B$48,0),1),0)</f>
        <v>0</v>
      </c>
      <c r="F9" s="69">
        <f>IFERROR(INDEX('WD_.PX.DJW._.PTC.2030'!$L$9:$L$47,MATCH($A9,'WD_.PX.DJW._.PTC.2030'!$B$9:$B$47,0),1),0)</f>
        <v>0</v>
      </c>
      <c r="G9" s="69">
        <f>IFERROR(INDEX('WD_.PX.DJW._.PTC.2031'!$L$9:$L$47,MATCH($A9,'WD_.PX.DJW._.PTC.2031'!$B$9:$B$47,0),1),0)</f>
        <v>0</v>
      </c>
      <c r="H9" s="69">
        <f>IFERROR(INDEX('PV_.PX.BDG._.PTC.2031'!$L$9:$L$47,MATCH($A9,'PV_.PX.BDG._.PTC.2031'!$B$9:$B$47,0),1),0)</f>
        <v>0</v>
      </c>
      <c r="I9" s="69">
        <f>IFERROR(INDEX('PV_.PX.HTG._.PTC.2031'!$L$9:$L$47,MATCH($A9,'PV_.PX.HTG._.PTC.2031'!$B$9:$B$47,0),1),0)</f>
        <v>0</v>
      </c>
      <c r="J9" s="69">
        <f>IFERROR(INDEX('Table 3 PV_.PX.NTN._.PTC.2031'!$L$9:$L$47,MATCH($A9,'Table 3 PV_.PX.NTN._.PTC.2031'!$B$9:$B$47,0),1),0)</f>
        <v>0</v>
      </c>
      <c r="K9" s="69">
        <f>IFERROR(INDEX('PV_.PX.UTS._.PTC.2031'!$M$9:$M$47,MATCH($A9,'PV_.PX.UTS._.PTC.2031'!$B$9:$B$47,0),1),0)</f>
        <v>0</v>
      </c>
    </row>
    <row r="10" spans="1:14">
      <c r="A10" s="68">
        <f t="shared" si="1"/>
        <v>2028</v>
      </c>
      <c r="B10" s="69">
        <f>IFERROR(INDEX('WD_.PX.BDG._.PTC.2029'!$L$9:$L$45,MATCH($A10,'WD_.PX.BDG._.PTC.2029'!$B$9:$B$45,0),1),0)</f>
        <v>0</v>
      </c>
      <c r="C10" s="69">
        <f>IFERROR(INDEX('WD_.PX.BDG._.PTC.2030'!$L$9:$L$47,MATCH($A10,'WD_.PX.BDG._.PTC.2030'!$B$9:$B$47,0),1),0)</f>
        <v>0</v>
      </c>
      <c r="D10" s="69">
        <f>IFERROR(INDEX('WD_.PX.BDG._.PTC.2031'!$L$9:$L$47,MATCH($A10,'WD_.PX.BDG._.PTC.2031'!$B$9:$B$47,0),1),0)</f>
        <v>0</v>
      </c>
      <c r="E10" s="69">
        <f>IFERROR(INDEX('WD_.PX.DJW._.PTC.2029'!$L$9:$L$48,MATCH($A10,'WD_.PX.DJW._.PTC.2029'!$B$9:$B$48,0),1),0)</f>
        <v>0</v>
      </c>
      <c r="F10" s="69">
        <f>IFERROR(INDEX('WD_.PX.DJW._.PTC.2030'!$L$9:$L$47,MATCH($A10,'WD_.PX.DJW._.PTC.2030'!$B$9:$B$47,0),1),0)</f>
        <v>0</v>
      </c>
      <c r="G10" s="69">
        <f>IFERROR(INDEX('WD_.PX.DJW._.PTC.2031'!$L$9:$L$47,MATCH($A10,'WD_.PX.DJW._.PTC.2031'!$B$9:$B$47,0),1),0)</f>
        <v>0</v>
      </c>
      <c r="H10" s="69">
        <f>IFERROR(INDEX('PV_.PX.BDG._.PTC.2031'!$L$9:$L$47,MATCH($A10,'PV_.PX.BDG._.PTC.2031'!$B$9:$B$47,0),1),0)</f>
        <v>0</v>
      </c>
      <c r="I10" s="69">
        <f>IFERROR(INDEX('PV_.PX.HTG._.PTC.2031'!$L$9:$L$47,MATCH($A10,'PV_.PX.HTG._.PTC.2031'!$B$9:$B$47,0),1),0)</f>
        <v>0</v>
      </c>
      <c r="J10" s="69">
        <f>IFERROR(INDEX('Table 3 PV_.PX.NTN._.PTC.2031'!$L$9:$L$47,MATCH($A10,'Table 3 PV_.PX.NTN._.PTC.2031'!$B$9:$B$47,0),1),0)</f>
        <v>0</v>
      </c>
      <c r="K10" s="69">
        <f>IFERROR(INDEX('PV_.PX.UTS._.PTC.2031'!$M$9:$M$47,MATCH($A10,'PV_.PX.UTS._.PTC.2031'!$B$9:$B$47,0),1),0)</f>
        <v>0</v>
      </c>
    </row>
    <row r="11" spans="1:14">
      <c r="A11" s="68">
        <f t="shared" si="1"/>
        <v>2029</v>
      </c>
      <c r="B11" s="69">
        <f>IFERROR(INDEX('WD_.PX.BDG._.PTC.2029'!$L$9:$L$45,MATCH($A11,'WD_.PX.BDG._.PTC.2029'!$B$9:$B$45,0),1),0)</f>
        <v>123.30914837857404</v>
      </c>
      <c r="C11" s="69">
        <f>IFERROR(INDEX('WD_.PX.BDG._.PTC.2030'!$L$9:$L$47,MATCH($A11,'WD_.PX.BDG._.PTC.2030'!$B$9:$B$47,0),1),0)</f>
        <v>0</v>
      </c>
      <c r="D11" s="69">
        <f>IFERROR(INDEX('WD_.PX.BDG._.PTC.2031'!$L$9:$L$47,MATCH($A11,'WD_.PX.BDG._.PTC.2031'!$B$9:$B$47,0),1),0)</f>
        <v>0</v>
      </c>
      <c r="E11" s="69">
        <f>IFERROR(INDEX('WD_.PX.DJW._.PTC.2029'!$L$9:$L$48,MATCH($A11,'WD_.PX.DJW._.PTC.2029'!$B$9:$B$48,0),1),0)</f>
        <v>123.30914837857404</v>
      </c>
      <c r="F11" s="69">
        <f>IFERROR(INDEX('WD_.PX.DJW._.PTC.2030'!$L$9:$L$47,MATCH($A11,'WD_.PX.DJW._.PTC.2030'!$B$9:$B$47,0),1),0)</f>
        <v>0</v>
      </c>
      <c r="G11" s="69">
        <f>IFERROR(INDEX('WD_.PX.DJW._.PTC.2031'!$L$9:$L$47,MATCH($A11,'WD_.PX.DJW._.PTC.2031'!$B$9:$B$47,0),1),0)</f>
        <v>0</v>
      </c>
      <c r="H11" s="69">
        <f>IFERROR(INDEX('PV_.PX.BDG._.PTC.2031'!$L$9:$L$47,MATCH($A11,'PV_.PX.BDG._.PTC.2031'!$B$9:$B$47,0),1),0)</f>
        <v>0</v>
      </c>
      <c r="I11" s="69">
        <f>IFERROR(INDEX('PV_.PX.HTG._.PTC.2031'!$L$9:$L$47,MATCH($A11,'PV_.PX.HTG._.PTC.2031'!$B$9:$B$47,0),1),0)</f>
        <v>0</v>
      </c>
      <c r="J11" s="69">
        <f>IFERROR(INDEX('Table 3 PV_.PX.NTN._.PTC.2031'!$L$9:$L$47,MATCH($A11,'Table 3 PV_.PX.NTN._.PTC.2031'!$B$9:$B$47,0),1),0)</f>
        <v>0</v>
      </c>
      <c r="K11" s="69">
        <f>IFERROR(INDEX('PV_.PX.UTS._.PTC.2031'!$M$9:$M$47,MATCH($A11,'PV_.PX.UTS._.PTC.2031'!$B$9:$B$47,0),1),0)</f>
        <v>0</v>
      </c>
    </row>
    <row r="12" spans="1:14">
      <c r="A12" s="68">
        <f t="shared" si="1"/>
        <v>2030</v>
      </c>
      <c r="B12" s="69">
        <f>IFERROR(INDEX('WD_.PX.BDG._.PTC.2029'!$L$9:$L$45,MATCH($A12,'WD_.PX.BDG._.PTC.2029'!$B$9:$B$45,0),1),0)</f>
        <v>125.99728774828759</v>
      </c>
      <c r="C12" s="69">
        <f>IFERROR(INDEX('WD_.PX.BDG._.PTC.2030'!$L$9:$L$47,MATCH($A12,'WD_.PX.BDG._.PTC.2030'!$B$9:$B$47,0),1),0)</f>
        <v>123.98377517629999</v>
      </c>
      <c r="D12" s="69">
        <f>IFERROR(INDEX('WD_.PX.BDG._.PTC.2031'!$L$9:$L$47,MATCH($A12,'WD_.PX.BDG._.PTC.2031'!$B$9:$B$47,0),1),0)</f>
        <v>0</v>
      </c>
      <c r="E12" s="69">
        <f>IFERROR(INDEX('WD_.PX.DJW._.PTC.2029'!$L$9:$L$48,MATCH($A12,'WD_.PX.DJW._.PTC.2029'!$B$9:$B$48,0),1),0)</f>
        <v>125.99728774828759</v>
      </c>
      <c r="F12" s="69">
        <f>IFERROR(INDEX('WD_.PX.DJW._.PTC.2030'!$L$9:$L$47,MATCH($A12,'WD_.PX.DJW._.PTC.2030'!$B$9:$B$47,0),1),0)</f>
        <v>123.98377517629999</v>
      </c>
      <c r="G12" s="69">
        <f>IFERROR(INDEX('WD_.PX.DJW._.PTC.2031'!$L$9:$L$47,MATCH($A12,'WD_.PX.DJW._.PTC.2031'!$B$9:$B$47,0),1),0)</f>
        <v>0</v>
      </c>
      <c r="H12" s="69">
        <f>IFERROR(INDEX('PV_.PX.BDG._.PTC.2031'!$L$9:$L$47,MATCH($A12,'PV_.PX.BDG._.PTC.2031'!$B$9:$B$47,0),1),0)</f>
        <v>0</v>
      </c>
      <c r="I12" s="69">
        <f>IFERROR(INDEX('PV_.PX.HTG._.PTC.2031'!$L$9:$L$47,MATCH($A12,'PV_.PX.HTG._.PTC.2031'!$B$9:$B$47,0),1),0)</f>
        <v>0</v>
      </c>
      <c r="J12" s="69">
        <f>IFERROR(INDEX('Table 3 PV_.PX.NTN._.PTC.2031'!$L$9:$L$47,MATCH($A12,'Table 3 PV_.PX.NTN._.PTC.2031'!$B$9:$B$47,0),1),0)</f>
        <v>0</v>
      </c>
      <c r="K12" s="69">
        <f>IFERROR(INDEX('PV_.PX.UTS._.PTC.2031'!$M$9:$M$47,MATCH($A12,'PV_.PX.UTS._.PTC.2031'!$B$9:$B$47,0),1),0)</f>
        <v>0</v>
      </c>
    </row>
    <row r="13" spans="1:14">
      <c r="A13" s="68">
        <f t="shared" si="1"/>
        <v>2031</v>
      </c>
      <c r="B13" s="69">
        <f>IFERROR(INDEX('WD_.PX.BDG._.PTC.2029'!$L$9:$L$45,MATCH($A13,'WD_.PX.BDG._.PTC.2029'!$B$9:$B$45,0),1),0)</f>
        <v>128.74402861681637</v>
      </c>
      <c r="C13" s="69">
        <f>IFERROR(INDEX('WD_.PX.BDG._.PTC.2030'!$L$9:$L$47,MATCH($A13,'WD_.PX.BDG._.PTC.2030'!$B$9:$B$47,0),1),0)</f>
        <v>126.68662147082951</v>
      </c>
      <c r="D13" s="69">
        <f>IFERROR(INDEX('WD_.PX.BDG._.PTC.2031'!$L$9:$L$47,MATCH($A13,'WD_.PX.BDG._.PTC.2031'!$B$9:$B$47,0),1),0)</f>
        <v>125.75126857814824</v>
      </c>
      <c r="E13" s="69">
        <f>IFERROR(INDEX('WD_.PX.DJW._.PTC.2029'!$L$9:$L$48,MATCH($A13,'WD_.PX.DJW._.PTC.2029'!$B$9:$B$48,0),1),0)</f>
        <v>128.74402861681637</v>
      </c>
      <c r="F13" s="69">
        <f>IFERROR(INDEX('WD_.PX.DJW._.PTC.2030'!$L$9:$L$47,MATCH($A13,'WD_.PX.DJW._.PTC.2030'!$B$9:$B$47,0),1),0)</f>
        <v>126.68662147082951</v>
      </c>
      <c r="G13" s="69">
        <f>IFERROR(INDEX('WD_.PX.DJW._.PTC.2031'!$L$9:$L$47,MATCH($A13,'WD_.PX.DJW._.PTC.2031'!$B$9:$B$47,0),1),0)</f>
        <v>125.75126857814824</v>
      </c>
      <c r="H13" s="69">
        <f>IFERROR(INDEX('PV_.PX.BDG._.PTC.2031'!$L$9:$L$47,MATCH($A13,'PV_.PX.BDG._.PTC.2031'!$B$9:$B$47,0),1),0)</f>
        <v>100.77501427340231</v>
      </c>
      <c r="I13" s="69">
        <f>IFERROR(INDEX('PV_.PX.HTG._.PTC.2031'!$L$9:$L$47,MATCH($A13,'PV_.PX.HTG._.PTC.2031'!$B$9:$B$47,0),1),0)</f>
        <v>100.77501427340231</v>
      </c>
      <c r="J13" s="69">
        <f>IFERROR(INDEX('Table 3 PV_.PX.NTN._.PTC.2031'!$L$9:$L$47,MATCH($A13,'Table 3 PV_.PX.NTN._.PTC.2031'!$B$9:$B$47,0),1),0)</f>
        <v>100.77501427340231</v>
      </c>
      <c r="K13" s="69">
        <f>IFERROR(INDEX('PV_.PX.UTS._.PTC.2031'!$M$9:$M$47,MATCH($A13,'PV_.PX.UTS._.PTC.2031'!$B$9:$B$47,0),1),0)</f>
        <v>100.77501427340231</v>
      </c>
    </row>
    <row r="14" spans="1:14">
      <c r="A14" s="68">
        <f t="shared" si="1"/>
        <v>2032</v>
      </c>
      <c r="B14" s="69">
        <f>IFERROR(INDEX('WD_.PX.BDG._.PTC.2029'!$L$9:$L$45,MATCH($A14,'WD_.PX.BDG._.PTC.2029'!$B$9:$B$45,0),1),0)</f>
        <v>131.55064840494967</v>
      </c>
      <c r="C14" s="69">
        <f>IFERROR(INDEX('WD_.PX.BDG._.PTC.2030'!$L$9:$L$47,MATCH($A14,'WD_.PX.BDG._.PTC.2030'!$B$9:$B$47,0),1),0)</f>
        <v>129.448389783751</v>
      </c>
      <c r="D14" s="69">
        <f>IFERROR(INDEX('WD_.PX.BDG._.PTC.2031'!$L$9:$L$47,MATCH($A14,'WD_.PX.BDG._.PTC.2031'!$B$9:$B$47,0),1),0)</f>
        <v>128.49264619826874</v>
      </c>
      <c r="E14" s="69">
        <f>IFERROR(INDEX('WD_.PX.DJW._.PTC.2029'!$L$9:$L$48,MATCH($A14,'WD_.PX.DJW._.PTC.2029'!$B$9:$B$48,0),1),0)</f>
        <v>131.55064840494967</v>
      </c>
      <c r="F14" s="69">
        <f>IFERROR(INDEX('WD_.PX.DJW._.PTC.2030'!$L$9:$L$47,MATCH($A14,'WD_.PX.DJW._.PTC.2030'!$B$9:$B$47,0),1),0)</f>
        <v>129.448389783751</v>
      </c>
      <c r="G14" s="69">
        <f>IFERROR(INDEX('WD_.PX.DJW._.PTC.2031'!$L$9:$L$47,MATCH($A14,'WD_.PX.DJW._.PTC.2031'!$B$9:$B$47,0),1),0)</f>
        <v>128.49264619826874</v>
      </c>
      <c r="H14" s="69">
        <f>IFERROR(INDEX('PV_.PX.BDG._.PTC.2031'!$L$9:$L$47,MATCH($A14,'PV_.PX.BDG._.PTC.2031'!$B$9:$B$47,0),1),0)</f>
        <v>102.9719095566077</v>
      </c>
      <c r="I14" s="69">
        <f>IFERROR(INDEX('PV_.PX.HTG._.PTC.2031'!$L$9:$L$47,MATCH($A14,'PV_.PX.HTG._.PTC.2031'!$B$9:$B$47,0),1),0)</f>
        <v>102.9719095566077</v>
      </c>
      <c r="J14" s="69">
        <f>IFERROR(INDEX('Table 3 PV_.PX.NTN._.PTC.2031'!$L$9:$L$47,MATCH($A14,'Table 3 PV_.PX.NTN._.PTC.2031'!$B$9:$B$47,0),1),0)</f>
        <v>102.9719095566077</v>
      </c>
      <c r="K14" s="69">
        <f>IFERROR(INDEX('PV_.PX.UTS._.PTC.2031'!$M$9:$M$47,MATCH($A14,'PV_.PX.UTS._.PTC.2031'!$B$9:$B$47,0),1),0)</f>
        <v>102.9719095566077</v>
      </c>
    </row>
    <row r="15" spans="1:14">
      <c r="A15" s="68">
        <f t="shared" si="1"/>
        <v>2033</v>
      </c>
      <c r="B15" s="69">
        <f>IFERROR(INDEX('WD_.PX.BDG._.PTC.2029'!$L$9:$L$45,MATCH($A15,'WD_.PX.BDG._.PTC.2029'!$B$9:$B$45,0),1),0)</f>
        <v>134.41845254174956</v>
      </c>
      <c r="C15" s="69">
        <f>IFERROR(INDEX('WD_.PX.BDG._.PTC.2030'!$L$9:$L$47,MATCH($A15,'WD_.PX.BDG._.PTC.2030'!$B$9:$B$47,0),1),0)</f>
        <v>132.27036468258365</v>
      </c>
      <c r="D15" s="69">
        <f>IFERROR(INDEX('WD_.PX.BDG._.PTC.2031'!$L$9:$L$47,MATCH($A15,'WD_.PX.BDG._.PTC.2031'!$B$9:$B$47,0),1),0)</f>
        <v>131.29378588692646</v>
      </c>
      <c r="E15" s="69">
        <f>IFERROR(INDEX('WD_.PX.DJW._.PTC.2029'!$L$9:$L$48,MATCH($A15,'WD_.PX.DJW._.PTC.2029'!$B$9:$B$48,0),1),0)</f>
        <v>134.41845254174956</v>
      </c>
      <c r="F15" s="69">
        <f>IFERROR(INDEX('WD_.PX.DJW._.PTC.2030'!$L$9:$L$47,MATCH($A15,'WD_.PX.DJW._.PTC.2030'!$B$9:$B$47,0),1),0)</f>
        <v>132.27036468258365</v>
      </c>
      <c r="G15" s="69">
        <f>IFERROR(INDEX('WD_.PX.DJW._.PTC.2031'!$L$9:$L$47,MATCH($A15,'WD_.PX.DJW._.PTC.2031'!$B$9:$B$47,0),1),0)</f>
        <v>131.29378588692646</v>
      </c>
      <c r="H15" s="69">
        <f>IFERROR(INDEX('PV_.PX.BDG._.PTC.2031'!$L$9:$L$47,MATCH($A15,'PV_.PX.BDG._.PTC.2031'!$B$9:$B$47,0),1),0)</f>
        <v>105.21669718617223</v>
      </c>
      <c r="I15" s="69">
        <f>IFERROR(INDEX('PV_.PX.HTG._.PTC.2031'!$L$9:$L$47,MATCH($A15,'PV_.PX.HTG._.PTC.2031'!$B$9:$B$47,0),1),0)</f>
        <v>105.21669718617223</v>
      </c>
      <c r="J15" s="69">
        <f>IFERROR(INDEX('Table 3 PV_.PX.NTN._.PTC.2031'!$L$9:$L$47,MATCH($A15,'Table 3 PV_.PX.NTN._.PTC.2031'!$B$9:$B$47,0),1),0)</f>
        <v>105.21669718617223</v>
      </c>
      <c r="K15" s="69">
        <f>IFERROR(INDEX('PV_.PX.UTS._.PTC.2031'!$M$9:$M$47,MATCH($A15,'PV_.PX.UTS._.PTC.2031'!$B$9:$B$47,0),1),0)</f>
        <v>105.21669718617223</v>
      </c>
    </row>
    <row r="16" spans="1:14">
      <c r="A16" s="68">
        <f t="shared" si="1"/>
        <v>2034</v>
      </c>
      <c r="B16" s="69">
        <f>IFERROR(INDEX('WD_.PX.BDG._.PTC.2029'!$L$9:$L$45,MATCH($A16,'WD_.PX.BDG._.PTC.2029'!$B$9:$B$45,0),1),0)</f>
        <v>137.34877490736955</v>
      </c>
      <c r="C16" s="69">
        <f>IFERROR(INDEX('WD_.PX.BDG._.PTC.2030'!$L$9:$L$47,MATCH($A16,'WD_.PX.BDG._.PTC.2030'!$B$9:$B$47,0),1),0)</f>
        <v>135.15385873127238</v>
      </c>
      <c r="D16" s="69">
        <f>IFERROR(INDEX('WD_.PX.BDG._.PTC.2031'!$L$9:$L$47,MATCH($A16,'WD_.PX.BDG._.PTC.2031'!$B$9:$B$47,0),1),0)</f>
        <v>134.15599051714182</v>
      </c>
      <c r="E16" s="69">
        <f>IFERROR(INDEX('WD_.PX.DJW._.PTC.2029'!$L$9:$L$48,MATCH($A16,'WD_.PX.DJW._.PTC.2029'!$B$9:$B$48,0),1),0)</f>
        <v>137.34877490736955</v>
      </c>
      <c r="F16" s="69">
        <f>IFERROR(INDEX('WD_.PX.DJW._.PTC.2030'!$L$9:$L$47,MATCH($A16,'WD_.PX.DJW._.PTC.2030'!$B$9:$B$47,0),1),0)</f>
        <v>135.15385873127238</v>
      </c>
      <c r="G16" s="69">
        <f>IFERROR(INDEX('WD_.PX.DJW._.PTC.2031'!$L$9:$L$47,MATCH($A16,'WD_.PX.DJW._.PTC.2031'!$B$9:$B$47,0),1),0)</f>
        <v>134.15599051714182</v>
      </c>
      <c r="H16" s="69">
        <f>IFERROR(INDEX('PV_.PX.BDG._.PTC.2031'!$L$9:$L$47,MATCH($A16,'PV_.PX.BDG._.PTC.2031'!$B$9:$B$47,0),1),0)</f>
        <v>107.51042126327052</v>
      </c>
      <c r="I16" s="69">
        <f>IFERROR(INDEX('PV_.PX.HTG._.PTC.2031'!$L$9:$L$47,MATCH($A16,'PV_.PX.HTG._.PTC.2031'!$B$9:$B$47,0),1),0)</f>
        <v>107.51042126327052</v>
      </c>
      <c r="J16" s="69">
        <f>IFERROR(INDEX('Table 3 PV_.PX.NTN._.PTC.2031'!$L$9:$L$47,MATCH($A16,'Table 3 PV_.PX.NTN._.PTC.2031'!$B$9:$B$47,0),1),0)</f>
        <v>107.51042126327052</v>
      </c>
      <c r="K16" s="69">
        <f>IFERROR(INDEX('PV_.PX.UTS._.PTC.2031'!$M$9:$M$47,MATCH($A16,'PV_.PX.UTS._.PTC.2031'!$B$9:$B$47,0),1),0)</f>
        <v>107.51042126327052</v>
      </c>
    </row>
    <row r="17" spans="1:11">
      <c r="A17" s="68">
        <f t="shared" si="1"/>
        <v>2035</v>
      </c>
      <c r="B17" s="69">
        <f>IFERROR(INDEX('WD_.PX.BDG._.PTC.2029'!$L$9:$L$45,MATCH($A17,'WD_.PX.BDG._.PTC.2029'!$B$9:$B$45,0),1),0)</f>
        <v>140.34297816516823</v>
      </c>
      <c r="C17" s="69">
        <f>IFERROR(INDEX('WD_.PX.BDG._.PTC.2030'!$L$9:$L$47,MATCH($A17,'WD_.PX.BDG._.PTC.2030'!$B$9:$B$47,0),1),0)</f>
        <v>138.10021281699443</v>
      </c>
      <c r="D17" s="69">
        <f>IFERROR(INDEX('WD_.PX.BDG._.PTC.2031'!$L$9:$L$47,MATCH($A17,'WD_.PX.BDG._.PTC.2031'!$B$9:$B$47,0),1),0)</f>
        <v>137.08059107605141</v>
      </c>
      <c r="E17" s="69">
        <f>IFERROR(INDEX('WD_.PX.DJW._.PTC.2029'!$L$9:$L$48,MATCH($A17,'WD_.PX.DJW._.PTC.2029'!$B$9:$B$48,0),1),0)</f>
        <v>140.34297816516823</v>
      </c>
      <c r="F17" s="69">
        <f>IFERROR(INDEX('WD_.PX.DJW._.PTC.2030'!$L$9:$L$47,MATCH($A17,'WD_.PX.DJW._.PTC.2030'!$B$9:$B$47,0),1),0)</f>
        <v>138.10021281699443</v>
      </c>
      <c r="G17" s="69">
        <f>IFERROR(INDEX('WD_.PX.DJW._.PTC.2031'!$L$9:$L$47,MATCH($A17,'WD_.PX.DJW._.PTC.2031'!$B$9:$B$47,0),1),0)</f>
        <v>137.08059107605141</v>
      </c>
      <c r="H17" s="69">
        <f>IFERROR(INDEX('PV_.PX.BDG._.PTC.2031'!$L$9:$L$47,MATCH($A17,'PV_.PX.BDG._.PTC.2031'!$B$9:$B$47,0),1),0)</f>
        <v>109.85414841927098</v>
      </c>
      <c r="I17" s="69">
        <f>IFERROR(INDEX('PV_.PX.HTG._.PTC.2031'!$L$9:$L$47,MATCH($A17,'PV_.PX.HTG._.PTC.2031'!$B$9:$B$47,0),1),0)</f>
        <v>109.85414841927098</v>
      </c>
      <c r="J17" s="69">
        <f>IFERROR(INDEX('Table 3 PV_.PX.NTN._.PTC.2031'!$L$9:$L$47,MATCH($A17,'Table 3 PV_.PX.NTN._.PTC.2031'!$B$9:$B$47,0),1),0)</f>
        <v>109.85414841927098</v>
      </c>
      <c r="K17" s="69">
        <f>IFERROR(INDEX('PV_.PX.UTS._.PTC.2031'!$M$9:$M$47,MATCH($A17,'PV_.PX.UTS._.PTC.2031'!$B$9:$B$47,0),1),0)</f>
        <v>109.85414841927098</v>
      </c>
    </row>
    <row r="18" spans="1:11">
      <c r="A18" s="68">
        <f t="shared" si="1"/>
        <v>2036</v>
      </c>
      <c r="B18" s="69">
        <f>IFERROR(INDEX('WD_.PX.BDG._.PTC.2029'!$L$9:$L$45,MATCH($A18,'WD_.PX.BDG._.PTC.2029'!$B$9:$B$45,0),1),0)</f>
        <v>143.40245509016526</v>
      </c>
      <c r="C18" s="69">
        <f>IFERROR(INDEX('WD_.PX.BDG._.PTC.2030'!$L$9:$L$47,MATCH($A18,'WD_.PX.BDG._.PTC.2030'!$B$9:$B$47,0),1),0)</f>
        <v>141.1107974573853</v>
      </c>
      <c r="D18" s="69">
        <f>IFERROR(INDEX('WD_.PX.BDG._.PTC.2031'!$L$9:$L$47,MATCH($A18,'WD_.PX.BDG._.PTC.2031'!$B$9:$B$47,0),1),0)</f>
        <v>140.0689479624825</v>
      </c>
      <c r="E18" s="69">
        <f>IFERROR(INDEX('WD_.PX.DJW._.PTC.2029'!$L$9:$L$48,MATCH($A18,'WD_.PX.DJW._.PTC.2029'!$B$9:$B$48,0),1),0)</f>
        <v>143.40245509016526</v>
      </c>
      <c r="F18" s="69">
        <f>IFERROR(INDEX('WD_.PX.DJW._.PTC.2030'!$L$9:$L$47,MATCH($A18,'WD_.PX.DJW._.PTC.2030'!$B$9:$B$47,0),1),0)</f>
        <v>141.1107974573853</v>
      </c>
      <c r="G18" s="69">
        <f>IFERROR(INDEX('WD_.PX.DJW._.PTC.2031'!$L$9:$L$47,MATCH($A18,'WD_.PX.DJW._.PTC.2031'!$B$9:$B$47,0),1),0)</f>
        <v>140.0689479624825</v>
      </c>
      <c r="H18" s="69">
        <f>IFERROR(INDEX('PV_.PX.BDG._.PTC.2031'!$L$9:$L$47,MATCH($A18,'PV_.PX.BDG._.PTC.2031'!$B$9:$B$47,0),1),0)</f>
        <v>112.24896885559099</v>
      </c>
      <c r="I18" s="69">
        <f>IFERROR(INDEX('PV_.PX.HTG._.PTC.2031'!$L$9:$L$47,MATCH($A18,'PV_.PX.HTG._.PTC.2031'!$B$9:$B$47,0),1),0)</f>
        <v>112.24896885559099</v>
      </c>
      <c r="J18" s="69">
        <f>IFERROR(INDEX('Table 3 PV_.PX.NTN._.PTC.2031'!$L$9:$L$47,MATCH($A18,'Table 3 PV_.PX.NTN._.PTC.2031'!$B$9:$B$47,0),1),0)</f>
        <v>112.24896885559099</v>
      </c>
      <c r="K18" s="69">
        <f>IFERROR(INDEX('PV_.PX.UTS._.PTC.2031'!$M$9:$M$47,MATCH($A18,'PV_.PX.UTS._.PTC.2031'!$B$9:$B$47,0),1),0)</f>
        <v>112.24896885559099</v>
      </c>
    </row>
    <row r="19" spans="1:11">
      <c r="A19" s="68">
        <f t="shared" si="1"/>
        <v>2037</v>
      </c>
      <c r="B19" s="69">
        <f>IFERROR(INDEX('WD_.PX.BDG._.PTC.2029'!$L$9:$L$45,MATCH($A19,'WD_.PX.BDG._.PTC.2029'!$B$9:$B$45,0),1),0)</f>
        <v>146.52862856904096</v>
      </c>
      <c r="C19" s="69">
        <f>IFERROR(INDEX('WD_.PX.BDG._.PTC.2030'!$L$9:$L$47,MATCH($A19,'WD_.PX.BDG._.PTC.2030'!$B$9:$B$47,0),1),0)</f>
        <v>144.18701280053904</v>
      </c>
      <c r="D19" s="69">
        <f>IFERROR(INDEX('WD_.PX.BDG._.PTC.2031'!$L$9:$L$47,MATCH($A19,'WD_.PX.BDG._.PTC.2031'!$B$9:$B$47,0),1),0)</f>
        <v>143.12245098695314</v>
      </c>
      <c r="E19" s="69">
        <f>IFERROR(INDEX('WD_.PX.DJW._.PTC.2029'!$L$9:$L$48,MATCH($A19,'WD_.PX.DJW._.PTC.2029'!$B$9:$B$48,0),1),0)</f>
        <v>146.52862856904096</v>
      </c>
      <c r="F19" s="69">
        <f>IFERROR(INDEX('WD_.PX.DJW._.PTC.2030'!$L$9:$L$47,MATCH($A19,'WD_.PX.DJW._.PTC.2030'!$B$9:$B$47,0),1),0)</f>
        <v>144.18701280053904</v>
      </c>
      <c r="G19" s="69">
        <f>IFERROR(INDEX('WD_.PX.DJW._.PTC.2031'!$L$9:$L$47,MATCH($A19,'WD_.PX.DJW._.PTC.2031'!$B$9:$B$47,0),1),0)</f>
        <v>143.12245098695314</v>
      </c>
      <c r="H19" s="69">
        <f>IFERROR(INDEX('PV_.PX.BDG._.PTC.2031'!$L$9:$L$47,MATCH($A19,'PV_.PX.BDG._.PTC.2031'!$B$9:$B$47,0),1),0)</f>
        <v>114.69599634369681</v>
      </c>
      <c r="I19" s="69">
        <f>IFERROR(INDEX('PV_.PX.HTG._.PTC.2031'!$L$9:$L$47,MATCH($A19,'PV_.PX.HTG._.PTC.2031'!$B$9:$B$47,0),1),0)</f>
        <v>114.69599634369681</v>
      </c>
      <c r="J19" s="69">
        <f>IFERROR(INDEX('Table 3 PV_.PX.NTN._.PTC.2031'!$L$9:$L$47,MATCH($A19,'Table 3 PV_.PX.NTN._.PTC.2031'!$B$9:$B$47,0),1),0)</f>
        <v>114.69599634369681</v>
      </c>
      <c r="K19" s="69">
        <f>IFERROR(INDEX('PV_.PX.UTS._.PTC.2031'!$M$9:$M$47,MATCH($A19,'PV_.PX.UTS._.PTC.2031'!$B$9:$B$47,0),1),0)</f>
        <v>114.69599634369681</v>
      </c>
    </row>
    <row r="20" spans="1:11">
      <c r="A20" s="68">
        <f t="shared" si="1"/>
        <v>2038</v>
      </c>
      <c r="B20" s="69">
        <f>IFERROR(INDEX('WD_.PX.BDG._.PTC.2029'!$L$9:$L$45,MATCH($A20,'WD_.PX.BDG._.PTC.2029'!$B$9:$B$45,0),1),0)</f>
        <v>149.72295270718297</v>
      </c>
      <c r="C20" s="69">
        <f>IFERROR(INDEX('WD_.PX.BDG._.PTC.2030'!$L$9:$L$47,MATCH($A20,'WD_.PX.BDG._.PTC.2030'!$B$9:$B$47,0),1),0)</f>
        <v>147.330289714363</v>
      </c>
      <c r="D20" s="69">
        <f>IFERROR(INDEX('WD_.PX.BDG._.PTC.2031'!$L$9:$L$47,MATCH($A20,'WD_.PX.BDG._.PTC.2031'!$B$9:$B$47,0),1),0)</f>
        <v>146.24252045298422</v>
      </c>
      <c r="E20" s="69">
        <f>IFERROR(INDEX('WD_.PX.DJW._.PTC.2029'!$L$9:$L$48,MATCH($A20,'WD_.PX.DJW._.PTC.2029'!$B$9:$B$48,0),1),0)</f>
        <v>149.72295270718297</v>
      </c>
      <c r="F20" s="69">
        <f>IFERROR(INDEX('WD_.PX.DJW._.PTC.2030'!$L$9:$L$47,MATCH($A20,'WD_.PX.DJW._.PTC.2030'!$B$9:$B$47,0),1),0)</f>
        <v>147.330289714363</v>
      </c>
      <c r="G20" s="69">
        <f>IFERROR(INDEX('WD_.PX.DJW._.PTC.2031'!$L$9:$L$47,MATCH($A20,'WD_.PX.DJW._.PTC.2031'!$B$9:$B$47,0),1),0)</f>
        <v>146.24252045298422</v>
      </c>
      <c r="H20" s="69">
        <f>IFERROR(INDEX('PV_.PX.BDG._.PTC.2031'!$L$9:$L$47,MATCH($A20,'PV_.PX.BDG._.PTC.2031'!$B$9:$B$47,0),1),0)</f>
        <v>117.19636909164954</v>
      </c>
      <c r="I20" s="69">
        <f>IFERROR(INDEX('PV_.PX.HTG._.PTC.2031'!$L$9:$L$47,MATCH($A20,'PV_.PX.HTG._.PTC.2031'!$B$9:$B$47,0),1),0)</f>
        <v>117.19636909164954</v>
      </c>
      <c r="J20" s="69">
        <f>IFERROR(INDEX('Table 3 PV_.PX.NTN._.PTC.2031'!$L$9:$L$47,MATCH($A20,'Table 3 PV_.PX.NTN._.PTC.2031'!$B$9:$B$47,0),1),0)</f>
        <v>117.19636909164954</v>
      </c>
      <c r="K20" s="69">
        <f>IFERROR(INDEX('PV_.PX.UTS._.PTC.2031'!$M$9:$M$47,MATCH($A20,'PV_.PX.UTS._.PTC.2031'!$B$9:$B$47,0),1),0)</f>
        <v>117.19636909164954</v>
      </c>
    </row>
    <row r="21" spans="1:11">
      <c r="A21" s="68">
        <f t="shared" si="1"/>
        <v>2039</v>
      </c>
      <c r="B21" s="69">
        <f>IFERROR(INDEX('WD_.PX.BDG._.PTC.2029'!$L$9:$L$45,MATCH($A21,'WD_.PX.BDG._.PTC.2029'!$B$9:$B$45,0),1),0)</f>
        <v>152.98691305009541</v>
      </c>
      <c r="C21" s="69">
        <f>IFERROR(INDEX('WD_.PX.BDG._.PTC.2030'!$L$9:$L$47,MATCH($A21,'WD_.PX.BDG._.PTC.2030'!$B$9:$B$47,0),1),0)</f>
        <v>150.54209000444914</v>
      </c>
      <c r="D21" s="69">
        <f>IFERROR(INDEX('WD_.PX.BDG._.PTC.2031'!$L$9:$L$47,MATCH($A21,'WD_.PX.BDG._.PTC.2031'!$B$9:$B$47,0),1),0)</f>
        <v>149.43060737336194</v>
      </c>
      <c r="E21" s="69">
        <f>IFERROR(INDEX('WD_.PX.DJW._.PTC.2029'!$L$9:$L$48,MATCH($A21,'WD_.PX.DJW._.PTC.2029'!$B$9:$B$48,0),1),0)</f>
        <v>152.98691305009541</v>
      </c>
      <c r="F21" s="69">
        <f>IFERROR(INDEX('WD_.PX.DJW._.PTC.2030'!$L$9:$L$47,MATCH($A21,'WD_.PX.DJW._.PTC.2030'!$B$9:$B$47,0),1),0)</f>
        <v>150.54209000444914</v>
      </c>
      <c r="G21" s="69">
        <f>IFERROR(INDEX('WD_.PX.DJW._.PTC.2031'!$L$9:$L$47,MATCH($A21,'WD_.PX.DJW._.PTC.2031'!$B$9:$B$47,0),1),0)</f>
        <v>149.43060737336194</v>
      </c>
      <c r="H21" s="69">
        <f>IFERROR(INDEX('PV_.PX.BDG._.PTC.2031'!$L$9:$L$47,MATCH($A21,'PV_.PX.BDG._.PTC.2031'!$B$9:$B$47,0),1),0)</f>
        <v>119.75124991741436</v>
      </c>
      <c r="I21" s="69">
        <f>IFERROR(INDEX('PV_.PX.HTG._.PTC.2031'!$L$9:$L$47,MATCH($A21,'PV_.PX.HTG._.PTC.2031'!$B$9:$B$47,0),1),0)</f>
        <v>119.75124991741436</v>
      </c>
      <c r="J21" s="69">
        <f>IFERROR(INDEX('Table 3 PV_.PX.NTN._.PTC.2031'!$L$9:$L$47,MATCH($A21,'Table 3 PV_.PX.NTN._.PTC.2031'!$B$9:$B$47,0),1),0)</f>
        <v>119.75124991741436</v>
      </c>
      <c r="K21" s="69">
        <f>IFERROR(INDEX('PV_.PX.UTS._.PTC.2031'!$M$9:$M$47,MATCH($A21,'PV_.PX.UTS._.PTC.2031'!$B$9:$B$47,0),1),0)</f>
        <v>119.75124991741436</v>
      </c>
    </row>
    <row r="22" spans="1:11">
      <c r="A22" s="68">
        <f t="shared" si="1"/>
        <v>2040</v>
      </c>
      <c r="B22" s="69">
        <f>IFERROR(INDEX('WD_.PX.BDG._.PTC.2029'!$L$9:$L$45,MATCH($A22,'WD_.PX.BDG._.PTC.2029'!$B$9:$B$45,0),1),0)</f>
        <v>156.32202780114989</v>
      </c>
      <c r="C22" s="69">
        <f>IFERROR(INDEX('WD_.PX.BDG._.PTC.2030'!$L$9:$L$47,MATCH($A22,'WD_.PX.BDG._.PTC.2030'!$B$9:$B$47,0),1),0)</f>
        <v>153.82390761236439</v>
      </c>
      <c r="D22" s="69">
        <f>IFERROR(INDEX('WD_.PX.BDG._.PTC.2031'!$L$9:$L$47,MATCH($A22,'WD_.PX.BDG._.PTC.2031'!$B$9:$B$47,0),1),0)</f>
        <v>152.68819465958123</v>
      </c>
      <c r="E22" s="69">
        <f>IFERROR(INDEX('WD_.PX.DJW._.PTC.2029'!$L$9:$L$48,MATCH($A22,'WD_.PX.DJW._.PTC.2029'!$B$9:$B$48,0),1),0)</f>
        <v>156.32202780114989</v>
      </c>
      <c r="F22" s="69">
        <f>IFERROR(INDEX('WD_.PX.DJW._.PTC.2030'!$L$9:$L$47,MATCH($A22,'WD_.PX.DJW._.PTC.2030'!$B$9:$B$47,0),1),0)</f>
        <v>153.82390761236439</v>
      </c>
      <c r="G22" s="69">
        <f>IFERROR(INDEX('WD_.PX.DJW._.PTC.2031'!$L$9:$L$47,MATCH($A22,'WD_.PX.DJW._.PTC.2031'!$B$9:$B$47,0),1),0)</f>
        <v>152.68819465958123</v>
      </c>
      <c r="H22" s="69">
        <f>IFERROR(INDEX('PV_.PX.BDG._.PTC.2031'!$L$9:$L$47,MATCH($A22,'PV_.PX.BDG._.PTC.2031'!$B$9:$B$47,0),1),0)</f>
        <v>122.36182720206089</v>
      </c>
      <c r="I22" s="69">
        <f>IFERROR(INDEX('PV_.PX.HTG._.PTC.2031'!$L$9:$L$47,MATCH($A22,'PV_.PX.HTG._.PTC.2031'!$B$9:$B$47,0),1),0)</f>
        <v>122.36182720206089</v>
      </c>
      <c r="J22" s="69">
        <f>IFERROR(INDEX('Table 3 PV_.PX.NTN._.PTC.2031'!$L$9:$L$47,MATCH($A22,'Table 3 PV_.PX.NTN._.PTC.2031'!$B$9:$B$47,0),1),0)</f>
        <v>122.36182720206089</v>
      </c>
      <c r="K22" s="69">
        <f>IFERROR(INDEX('PV_.PX.UTS._.PTC.2031'!$M$9:$M$47,MATCH($A22,'PV_.PX.UTS._.PTC.2031'!$B$9:$B$47,0),1),0)</f>
        <v>122.36182720206089</v>
      </c>
    </row>
    <row r="23" spans="1:11">
      <c r="A23" s="68">
        <f t="shared" si="1"/>
        <v>2041</v>
      </c>
      <c r="B23" s="69">
        <f>IFERROR(INDEX('WD_.PX.BDG._.PTC.2029'!$L$9:$L$45,MATCH($A23,'WD_.PX.BDG._.PTC.2029'!$B$9:$B$45,0),1),0)</f>
        <v>159.72984793229006</v>
      </c>
      <c r="C23" s="69">
        <f>IFERROR(INDEX('WD_.PX.BDG._.PTC.2030'!$L$9:$L$47,MATCH($A23,'WD_.PX.BDG._.PTC.2030'!$B$9:$B$47,0),1),0)</f>
        <v>157.17726872458636</v>
      </c>
      <c r="D23" s="69">
        <f>IFERROR(INDEX('WD_.PX.BDG._.PTC.2031'!$L$9:$L$47,MATCH($A23,'WD_.PX.BDG._.PTC.2031'!$B$9:$B$47,0),1),0)</f>
        <v>156.0167972299769</v>
      </c>
      <c r="E23" s="69">
        <f>IFERROR(INDEX('WD_.PX.DJW._.PTC.2029'!$L$9:$L$48,MATCH($A23,'WD_.PX.DJW._.PTC.2029'!$B$9:$B$48,0),1),0)</f>
        <v>159.72984793229006</v>
      </c>
      <c r="F23" s="69">
        <f>IFERROR(INDEX('WD_.PX.DJW._.PTC.2030'!$L$9:$L$47,MATCH($A23,'WD_.PX.DJW._.PTC.2030'!$B$9:$B$47,0),1),0)</f>
        <v>157.17726872458636</v>
      </c>
      <c r="G23" s="69">
        <f>IFERROR(INDEX('WD_.PX.DJW._.PTC.2031'!$L$9:$L$47,MATCH($A23,'WD_.PX.DJW._.PTC.2031'!$B$9:$B$47,0),1),0)</f>
        <v>156.0167972299769</v>
      </c>
      <c r="H23" s="69">
        <f>IFERROR(INDEX('PV_.PX.BDG._.PTC.2031'!$L$9:$L$47,MATCH($A23,'PV_.PX.BDG._.PTC.2031'!$B$9:$B$47,0),1),0)</f>
        <v>125.02931497641799</v>
      </c>
      <c r="I23" s="69">
        <f>IFERROR(INDEX('PV_.PX.HTG._.PTC.2031'!$L$9:$L$47,MATCH($A23,'PV_.PX.HTG._.PTC.2031'!$B$9:$B$47,0),1),0)</f>
        <v>125.02931497641799</v>
      </c>
      <c r="J23" s="69">
        <f>IFERROR(INDEX('Table 3 PV_.PX.NTN._.PTC.2031'!$L$9:$L$47,MATCH($A23,'Table 3 PV_.PX.NTN._.PTC.2031'!$B$9:$B$47,0),1),0)</f>
        <v>125.02931497641799</v>
      </c>
      <c r="K23" s="69">
        <f>IFERROR(INDEX('PV_.PX.UTS._.PTC.2031'!$M$9:$M$47,MATCH($A23,'PV_.PX.UTS._.PTC.2031'!$B$9:$B$47,0),1),0)</f>
        <v>125.02931497641799</v>
      </c>
    </row>
    <row r="24" spans="1:11">
      <c r="A24" s="68">
        <f t="shared" si="1"/>
        <v>2042</v>
      </c>
      <c r="B24" s="69">
        <f>IFERROR(INDEX('WD_.PX.BDG._.PTC.2029'!$L$9:$L$45,MATCH($A24,'WD_.PX.BDG._.PTC.2029'!$B$9:$B$45,0),1),0)</f>
        <v>163.21195862319203</v>
      </c>
      <c r="C24" s="69">
        <f>IFERROR(INDEX('WD_.PX.BDG._.PTC.2030'!$L$9:$L$47,MATCH($A24,'WD_.PX.BDG._.PTC.2030'!$B$9:$B$47,0),1),0)</f>
        <v>160.60373318866488</v>
      </c>
      <c r="D24" s="69">
        <f>IFERROR(INDEX('WD_.PX.BDG._.PTC.2031'!$L$9:$L$47,MATCH($A24,'WD_.PX.BDG._.PTC.2031'!$B$9:$B$47,0),1),0)</f>
        <v>159.41796341542948</v>
      </c>
      <c r="E24" s="69">
        <f>IFERROR(INDEX('WD_.PX.DJW._.PTC.2029'!$L$9:$L$48,MATCH($A24,'WD_.PX.DJW._.PTC.2029'!$B$9:$B$48,0),1),0)</f>
        <v>163.21195862319203</v>
      </c>
      <c r="F24" s="69">
        <f>IFERROR(INDEX('WD_.PX.DJW._.PTC.2030'!$L$9:$L$47,MATCH($A24,'WD_.PX.DJW._.PTC.2030'!$B$9:$B$47,0),1),0)</f>
        <v>160.60373318866488</v>
      </c>
      <c r="G24" s="69">
        <f>IFERROR(INDEX('WD_.PX.DJW._.PTC.2031'!$L$9:$L$47,MATCH($A24,'WD_.PX.DJW._.PTC.2031'!$B$9:$B$47,0),1),0)</f>
        <v>159.41796341542948</v>
      </c>
      <c r="H24" s="69">
        <f>IFERROR(INDEX('PV_.PX.BDG._.PTC.2031'!$L$9:$L$47,MATCH($A24,'PV_.PX.BDG._.PTC.2031'!$B$9:$B$47,0),1),0)</f>
        <v>127.75495404758324</v>
      </c>
      <c r="I24" s="69">
        <f>IFERROR(INDEX('PV_.PX.HTG._.PTC.2031'!$L$9:$L$47,MATCH($A24,'PV_.PX.HTG._.PTC.2031'!$B$9:$B$47,0),1),0)</f>
        <v>127.75495404758324</v>
      </c>
      <c r="J24" s="69">
        <f>IFERROR(INDEX('Table 3 PV_.PX.NTN._.PTC.2031'!$L$9:$L$47,MATCH($A24,'Table 3 PV_.PX.NTN._.PTC.2031'!$B$9:$B$47,0),1),0)</f>
        <v>127.75495404758324</v>
      </c>
      <c r="K24" s="69">
        <f>IFERROR(INDEX('PV_.PX.UTS._.PTC.2031'!$M$9:$M$47,MATCH($A24,'PV_.PX.UTS._.PTC.2031'!$B$9:$B$47,0),1),0)</f>
        <v>127.75495404758324</v>
      </c>
    </row>
    <row r="25" spans="1:11">
      <c r="A25" s="68">
        <f t="shared" si="1"/>
        <v>2043</v>
      </c>
      <c r="B25" s="69">
        <f>IFERROR(INDEX('WD_.PX.BDG._.PTC.2029'!$L$9:$L$45,MATCH($A25,'WD_.PX.BDG._.PTC.2029'!$B$9:$B$45,0),1),0)</f>
        <v>166.7699793719689</v>
      </c>
      <c r="C25" s="69">
        <f>IFERROR(INDEX('WD_.PX.BDG._.PTC.2030'!$L$9:$L$47,MATCH($A25,'WD_.PX.BDG._.PTC.2030'!$B$9:$B$47,0),1),0)</f>
        <v>164.10489462215736</v>
      </c>
      <c r="D25" s="69">
        <f>IFERROR(INDEX('WD_.PX.BDG._.PTC.2031'!$L$9:$L$47,MATCH($A25,'WD_.PX.BDG._.PTC.2031'!$B$9:$B$47,0),1),0)</f>
        <v>162.89327506749646</v>
      </c>
      <c r="E25" s="69">
        <f>IFERROR(INDEX('WD_.PX.DJW._.PTC.2029'!$L$9:$L$48,MATCH($A25,'WD_.PX.DJW._.PTC.2029'!$B$9:$B$48,0),1),0)</f>
        <v>166.7699793719689</v>
      </c>
      <c r="F25" s="69">
        <f>IFERROR(INDEX('WD_.PX.DJW._.PTC.2030'!$L$9:$L$47,MATCH($A25,'WD_.PX.DJW._.PTC.2030'!$B$9:$B$47,0),1),0)</f>
        <v>164.10489462215736</v>
      </c>
      <c r="G25" s="69">
        <f>IFERROR(INDEX('WD_.PX.DJW._.PTC.2031'!$L$9:$L$47,MATCH($A25,'WD_.PX.DJW._.PTC.2031'!$B$9:$B$47,0),1),0)</f>
        <v>162.89327506749646</v>
      </c>
      <c r="H25" s="69">
        <f>IFERROR(INDEX('PV_.PX.BDG._.PTC.2031'!$L$9:$L$47,MATCH($A25,'PV_.PX.BDG._.PTC.2031'!$B$9:$B$47,0),1),0)</f>
        <v>130.5400120855777</v>
      </c>
      <c r="I25" s="69">
        <f>IFERROR(INDEX('PV_.PX.HTG._.PTC.2031'!$L$9:$L$47,MATCH($A25,'PV_.PX.HTG._.PTC.2031'!$B$9:$B$47,0),1),0)</f>
        <v>130.5400120855777</v>
      </c>
      <c r="J25" s="69">
        <f>IFERROR(INDEX('Table 3 PV_.PX.NTN._.PTC.2031'!$L$9:$L$47,MATCH($A25,'Table 3 PV_.PX.NTN._.PTC.2031'!$B$9:$B$47,0),1),0)</f>
        <v>130.5400120855777</v>
      </c>
      <c r="K25" s="69">
        <f>IFERROR(INDEX('PV_.PX.UTS._.PTC.2031'!$M$9:$M$47,MATCH($A25,'PV_.PX.UTS._.PTC.2031'!$B$9:$B$47,0),1),0)</f>
        <v>130.5400120855777</v>
      </c>
    </row>
    <row r="26" spans="1:11">
      <c r="A26" s="68">
        <f t="shared" si="1"/>
        <v>2044</v>
      </c>
      <c r="B26" s="69">
        <f>IFERROR(INDEX('WD_.PX.BDG._.PTC.2029'!$L$9:$L$45,MATCH($A26,'WD_.PX.BDG._.PTC.2029'!$B$9:$B$45,0),1),0)</f>
        <v>170.40556488080787</v>
      </c>
      <c r="C26" s="69">
        <f>IFERROR(INDEX('WD_.PX.BDG._.PTC.2030'!$L$9:$L$47,MATCH($A26,'WD_.PX.BDG._.PTC.2030'!$B$9:$B$47,0),1),0)</f>
        <v>167.68238128411315</v>
      </c>
      <c r="D26" s="69">
        <f>IFERROR(INDEX('WD_.PX.BDG._.PTC.2031'!$L$9:$L$47,MATCH($A26,'WD_.PX.BDG._.PTC.2031'!$B$9:$B$47,0),1),0)</f>
        <v>166.44434842346192</v>
      </c>
      <c r="E26" s="69">
        <f>IFERROR(INDEX('WD_.PX.DJW._.PTC.2029'!$L$9:$L$48,MATCH($A26,'WD_.PX.DJW._.PTC.2029'!$B$9:$B$48,0),1),0)</f>
        <v>170.40556488080787</v>
      </c>
      <c r="F26" s="69">
        <f>IFERROR(INDEX('WD_.PX.DJW._.PTC.2030'!$L$9:$L$47,MATCH($A26,'WD_.PX.DJW._.PTC.2030'!$B$9:$B$47,0),1),0)</f>
        <v>167.68238128411315</v>
      </c>
      <c r="G26" s="69">
        <f>IFERROR(INDEX('WD_.PX.DJW._.PTC.2031'!$L$9:$L$47,MATCH($A26,'WD_.PX.DJW._.PTC.2031'!$B$9:$B$47,0),1),0)</f>
        <v>166.44434842346192</v>
      </c>
      <c r="H26" s="69">
        <f>IFERROR(INDEX('PV_.PX.BDG._.PTC.2031'!$L$9:$L$47,MATCH($A26,'PV_.PX.BDG._.PTC.2031'!$B$9:$B$47,0),1),0)</f>
        <v>133.38578431658249</v>
      </c>
      <c r="I26" s="69">
        <f>IFERROR(INDEX('PV_.PX.HTG._.PTC.2031'!$L$9:$L$47,MATCH($A26,'PV_.PX.HTG._.PTC.2031'!$B$9:$B$47,0),1),0)</f>
        <v>133.38578431658249</v>
      </c>
      <c r="J26" s="69">
        <f>IFERROR(INDEX('Table 3 PV_.PX.NTN._.PTC.2031'!$L$9:$L$47,MATCH($A26,'Table 3 PV_.PX.NTN._.PTC.2031'!$B$9:$B$47,0),1),0)</f>
        <v>133.38578431658249</v>
      </c>
      <c r="K26" s="69">
        <f>IFERROR(INDEX('PV_.PX.UTS._.PTC.2031'!$M$9:$M$47,MATCH($A26,'PV_.PX.UTS._.PTC.2031'!$B$9:$B$47,0),1),0)</f>
        <v>133.38578431658249</v>
      </c>
    </row>
    <row r="27" spans="1:11">
      <c r="A27" s="68">
        <f t="shared" si="1"/>
        <v>2045</v>
      </c>
      <c r="B27" s="69">
        <f>IFERROR(INDEX('WD_.PX.BDG._.PTC.2029'!$L$9:$L$45,MATCH($A27,'WD_.PX.BDG._.PTC.2029'!$B$9:$B$45,0),1),0)</f>
        <v>174.12040627372122</v>
      </c>
      <c r="C27" s="69">
        <f>IFERROR(INDEX('WD_.PX.BDG._.PTC.2030'!$L$9:$L$47,MATCH($A27,'WD_.PX.BDG._.PTC.2030'!$B$9:$B$47,0),1),0)</f>
        <v>171.33785727336391</v>
      </c>
      <c r="D27" s="69">
        <f>IFERROR(INDEX('WD_.PX.BDG._.PTC.2031'!$L$9:$L$47,MATCH($A27,'WD_.PX.BDG._.PTC.2031'!$B$9:$B$47,0),1),0)</f>
        <v>170.07283529578007</v>
      </c>
      <c r="E27" s="69">
        <f>IFERROR(INDEX('WD_.PX.DJW._.PTC.2029'!$L$9:$L$48,MATCH($A27,'WD_.PX.DJW._.PTC.2029'!$B$9:$B$48,0),1),0)</f>
        <v>174.12040627372122</v>
      </c>
      <c r="F27" s="69">
        <f>IFERROR(INDEX('WD_.PX.DJW._.PTC.2030'!$L$9:$L$47,MATCH($A27,'WD_.PX.DJW._.PTC.2030'!$B$9:$B$47,0),1),0)</f>
        <v>171.33785727336391</v>
      </c>
      <c r="G27" s="69">
        <f>IFERROR(INDEX('WD_.PX.DJW._.PTC.2031'!$L$9:$L$47,MATCH($A27,'WD_.PX.DJW._.PTC.2031'!$B$9:$B$47,0),1),0)</f>
        <v>170.07283529578007</v>
      </c>
      <c r="H27" s="69">
        <f>IFERROR(INDEX('PV_.PX.BDG._.PTC.2031'!$L$9:$L$47,MATCH($A27,'PV_.PX.BDG._.PTC.2031'!$B$9:$B$47,0),1),0)</f>
        <v>136.29359447613942</v>
      </c>
      <c r="I27" s="69">
        <f>IFERROR(INDEX('PV_.PX.HTG._.PTC.2031'!$L$9:$L$47,MATCH($A27,'PV_.PX.HTG._.PTC.2031'!$B$9:$B$47,0),1),0)</f>
        <v>136.29359447613942</v>
      </c>
      <c r="J27" s="69">
        <f>IFERROR(INDEX('Table 3 PV_.PX.NTN._.PTC.2031'!$L$9:$L$47,MATCH($A27,'Table 3 PV_.PX.NTN._.PTC.2031'!$B$9:$B$47,0),1),0)</f>
        <v>136.29359447613942</v>
      </c>
      <c r="K27" s="69">
        <f>IFERROR(INDEX('PV_.PX.UTS._.PTC.2031'!$M$9:$M$47,MATCH($A27,'PV_.PX.UTS._.PTC.2031'!$B$9:$B$47,0),1),0)</f>
        <v>136.29359447613942</v>
      </c>
    </row>
    <row r="28" spans="1:11">
      <c r="A28" s="68">
        <f>A27+1</f>
        <v>2046</v>
      </c>
      <c r="B28" s="69">
        <f>IFERROR(INDEX('WD_.PX.BDG._.PTC.2029'!$L$9:$L$45,MATCH($A28,'WD_.PX.BDG._.PTC.2029'!$B$9:$B$45,0),1),0)</f>
        <v>177.91623109654628</v>
      </c>
      <c r="C28" s="69">
        <f>IFERROR(INDEX('WD_.PX.BDG._.PTC.2030'!$L$9:$L$47,MATCH($A28,'WD_.PX.BDG._.PTC.2030'!$B$9:$B$47,0),1),0)</f>
        <v>175.07302252852358</v>
      </c>
      <c r="D28" s="69">
        <f>IFERROR(INDEX('WD_.PX.BDG._.PTC.2031'!$L$9:$L$47,MATCH($A28,'WD_.PX.BDG._.PTC.2031'!$B$9:$B$47,0),1),0)</f>
        <v>173.78042307207502</v>
      </c>
      <c r="E28" s="69">
        <f>IFERROR(INDEX('WD_.PX.DJW._.PTC.2029'!$L$9:$L$48,MATCH($A28,'WD_.PX.DJW._.PTC.2029'!$B$9:$B$48,0),1),0)</f>
        <v>177.91623109654628</v>
      </c>
      <c r="F28" s="69">
        <f>IFERROR(INDEX('WD_.PX.DJW._.PTC.2030'!$L$9:$L$47,MATCH($A28,'WD_.PX.DJW._.PTC.2030'!$B$9:$B$47,0),1),0)</f>
        <v>175.07302252852358</v>
      </c>
      <c r="G28" s="69">
        <f>IFERROR(INDEX('WD_.PX.DJW._.PTC.2031'!$L$9:$L$47,MATCH($A28,'WD_.PX.DJW._.PTC.2031'!$B$9:$B$47,0),1),0)</f>
        <v>173.78042307207502</v>
      </c>
      <c r="H28" s="69">
        <f>IFERROR(INDEX('PV_.PX.BDG._.PTC.2031'!$L$9:$L$47,MATCH($A28,'PV_.PX.BDG._.PTC.2031'!$B$9:$B$47,0),1),0)</f>
        <v>139.26479480915094</v>
      </c>
      <c r="I28" s="69">
        <f>IFERROR(INDEX('PV_.PX.HTG._.PTC.2031'!$L$9:$L$47,MATCH($A28,'PV_.PX.HTG._.PTC.2031'!$B$9:$B$47,0),1),0)</f>
        <v>139.26479480915094</v>
      </c>
      <c r="J28" s="69">
        <f>IFERROR(INDEX('Table 3 PV_.PX.NTN._.PTC.2031'!$L$9:$L$47,MATCH($A28,'Table 3 PV_.PX.NTN._.PTC.2031'!$B$9:$B$47,0),1),0)</f>
        <v>139.26479480915094</v>
      </c>
      <c r="K28" s="69">
        <f>IFERROR(INDEX('PV_.PX.UTS._.PTC.2031'!$M$9:$M$47,MATCH($A28,'PV_.PX.UTS._.PTC.2031'!$B$9:$B$47,0),1),0)</f>
        <v>139.26479480915094</v>
      </c>
    </row>
    <row r="29" spans="1:11">
      <c r="A29" s="68">
        <f>A28+1</f>
        <v>2047</v>
      </c>
      <c r="B29" s="69">
        <f>IFERROR(INDEX('WD_.PX.BDG._.PTC.2029'!$L$9:$L$45,MATCH($A29,'WD_.PX.BDG._.PTC.2029'!$B$9:$B$45,0),1),0)</f>
        <v>181.79480486681047</v>
      </c>
      <c r="C29" s="69">
        <f>IFERROR(INDEX('WD_.PX.BDG._.PTC.2030'!$L$9:$L$47,MATCH($A29,'WD_.PX.BDG._.PTC.2030'!$B$9:$B$47,0),1),0)</f>
        <v>178.88961435308579</v>
      </c>
      <c r="D29" s="69">
        <f>IFERROR(INDEX('WD_.PX.BDG._.PTC.2031'!$L$9:$L$47,MATCH($A29,'WD_.PX.BDG._.PTC.2031'!$B$9:$B$47,0),1),0)</f>
        <v>177.56883622897806</v>
      </c>
      <c r="E29" s="69">
        <f>IFERROR(INDEX('WD_.PX.DJW._.PTC.2029'!$L$9:$L$48,MATCH($A29,'WD_.PX.DJW._.PTC.2029'!$B$9:$B$48,0),1),0)</f>
        <v>181.79480486681047</v>
      </c>
      <c r="F29" s="69">
        <f>IFERROR(INDEX('WD_.PX.DJW._.PTC.2030'!$L$9:$L$47,MATCH($A29,'WD_.PX.DJW._.PTC.2030'!$B$9:$B$47,0),1),0)</f>
        <v>178.88961435308579</v>
      </c>
      <c r="G29" s="69">
        <f>IFERROR(INDEX('WD_.PX.DJW._.PTC.2031'!$L$9:$L$47,MATCH($A29,'WD_.PX.DJW._.PTC.2031'!$B$9:$B$47,0),1),0)</f>
        <v>177.56883622897806</v>
      </c>
      <c r="H29" s="69">
        <f>IFERROR(INDEX('PV_.PX.BDG._.PTC.2031'!$L$9:$L$47,MATCH($A29,'PV_.PX.BDG._.PTC.2031'!$B$9:$B$47,0),1),0)</f>
        <v>142.30076728304451</v>
      </c>
      <c r="I29" s="69">
        <f>IFERROR(INDEX('PV_.PX.HTG._.PTC.2031'!$L$9:$L$47,MATCH($A29,'PV_.PX.HTG._.PTC.2031'!$B$9:$B$47,0),1),0)</f>
        <v>142.30076728304451</v>
      </c>
      <c r="J29" s="69">
        <f>IFERROR(INDEX('Table 3 PV_.PX.NTN._.PTC.2031'!$L$9:$L$47,MATCH($A29,'Table 3 PV_.PX.NTN._.PTC.2031'!$B$9:$B$47,0),1),0)</f>
        <v>142.30076728304451</v>
      </c>
      <c r="K29" s="69">
        <f>IFERROR(INDEX('PV_.PX.UTS._.PTC.2031'!$M$9:$M$47,MATCH($A29,'PV_.PX.UTS._.PTC.2031'!$B$9:$B$47,0),1),0)</f>
        <v>142.30076728304451</v>
      </c>
    </row>
    <row r="30" spans="1:11">
      <c r="A30" s="68">
        <f>A29+1</f>
        <v>2048</v>
      </c>
      <c r="B30" s="69">
        <f>IFERROR(INDEX('WD_.PX.BDG._.PTC.2029'!$L$9:$L$45,MATCH($A30,'WD_.PX.BDG._.PTC.2029'!$B$9:$B$45,0),1),0)</f>
        <v>185.75793154379184</v>
      </c>
      <c r="C30" s="69">
        <f>IFERROR(INDEX('WD_.PX.BDG._.PTC.2030'!$L$9:$L$47,MATCH($A30,'WD_.PX.BDG._.PTC.2030'!$B$9:$B$47,0),1),0)</f>
        <v>182.78940787797245</v>
      </c>
      <c r="D30" s="69">
        <f>IFERROR(INDEX('WD_.PX.BDG._.PTC.2031'!$L$9:$L$47,MATCH($A30,'WD_.PX.BDG._.PTC.2031'!$B$9:$B$47,0),1),0)</f>
        <v>181.43983679126131</v>
      </c>
      <c r="E30" s="69">
        <f>IFERROR(INDEX('WD_.PX.DJW._.PTC.2029'!$L$9:$L$48,MATCH($A30,'WD_.PX.DJW._.PTC.2029'!$B$9:$B$48,0),1),0)</f>
        <v>185.75793154379184</v>
      </c>
      <c r="F30" s="69">
        <f>IFERROR(INDEX('WD_.PX.DJW._.PTC.2030'!$L$9:$L$47,MATCH($A30,'WD_.PX.DJW._.PTC.2030'!$B$9:$B$47,0),1),0)</f>
        <v>182.78940787797245</v>
      </c>
      <c r="G30" s="69">
        <f>IFERROR(INDEX('WD_.PX.DJW._.PTC.2031'!$L$9:$L$47,MATCH($A30,'WD_.PX.DJW._.PTC.2031'!$B$9:$B$47,0),1),0)</f>
        <v>181.43983679126131</v>
      </c>
      <c r="H30" s="69">
        <f>IFERROR(INDEX('PV_.PX.BDG._.PTC.2031'!$L$9:$L$47,MATCH($A30,'PV_.PX.BDG._.PTC.2031'!$B$9:$B$47,0),1),0)</f>
        <v>145.4029239557147</v>
      </c>
      <c r="I30" s="69">
        <f>IFERROR(INDEX('PV_.PX.HTG._.PTC.2031'!$L$9:$L$47,MATCH($A30,'PV_.PX.HTG._.PTC.2031'!$B$9:$B$47,0),1),0)</f>
        <v>145.4029239557147</v>
      </c>
      <c r="J30" s="69">
        <f>IFERROR(INDEX('Table 3 PV_.PX.NTN._.PTC.2031'!$L$9:$L$47,MATCH($A30,'Table 3 PV_.PX.NTN._.PTC.2031'!$B$9:$B$47,0),1),0)</f>
        <v>145.4029239557147</v>
      </c>
      <c r="K30" s="69">
        <f>IFERROR(INDEX('PV_.PX.UTS._.PTC.2031'!$M$9:$M$47,MATCH($A30,'PV_.PX.UTS._.PTC.2031'!$B$9:$B$47,0),1),0)</f>
        <v>145.4029239557147</v>
      </c>
    </row>
    <row r="31" spans="1:11">
      <c r="A31" s="68">
        <f>A30+1</f>
        <v>2049</v>
      </c>
      <c r="B31" s="69">
        <f>IFERROR(INDEX('WD_.PX.BDG._.PTC.2029'!$L$9:$L$45,MATCH($A31,'WD_.PX.BDG._.PTC.2029'!$B$9:$B$45,0),1),0)</f>
        <v>189.80745438082474</v>
      </c>
      <c r="C31" s="69">
        <f>IFERROR(INDEX('WD_.PX.BDG._.PTC.2030'!$L$9:$L$47,MATCH($A31,'WD_.PX.BDG._.PTC.2030'!$B$9:$B$47,0),1),0)</f>
        <v>186.77421690021902</v>
      </c>
      <c r="D31" s="69">
        <f>IFERROR(INDEX('WD_.PX.BDG._.PTC.2031'!$L$9:$L$47,MATCH($A31,'WD_.PX.BDG._.PTC.2031'!$B$9:$B$47,0),1),0)</f>
        <v>185.39522516433067</v>
      </c>
      <c r="E31" s="69">
        <f>IFERROR(INDEX('WD_.PX.DJW._.PTC.2029'!$L$9:$L$48,MATCH($A31,'WD_.PX.DJW._.PTC.2029'!$B$9:$B$48,0),1),0)</f>
        <v>189.80745438082474</v>
      </c>
      <c r="F31" s="69">
        <f>IFERROR(INDEX('WD_.PX.DJW._.PTC.2030'!$L$9:$L$47,MATCH($A31,'WD_.PX.DJW._.PTC.2030'!$B$9:$B$47,0),1),0)</f>
        <v>186.77421690021902</v>
      </c>
      <c r="G31" s="69">
        <f>IFERROR(INDEX('WD_.PX.DJW._.PTC.2031'!$L$9:$L$47,MATCH($A31,'WD_.PX.DJW._.PTC.2031'!$B$9:$B$47,0),1),0)</f>
        <v>185.39522516433067</v>
      </c>
      <c r="H31" s="69">
        <f>IFERROR(INDEX('PV_.PX.BDG._.PTC.2031'!$L$9:$L$47,MATCH($A31,'PV_.PX.BDG._.PTC.2031'!$B$9:$B$47,0),1),0)</f>
        <v>148.57270764266974</v>
      </c>
      <c r="I31" s="69">
        <f>IFERROR(INDEX('PV_.PX.HTG._.PTC.2031'!$L$9:$L$47,MATCH($A31,'PV_.PX.HTG._.PTC.2031'!$B$9:$B$47,0),1),0)</f>
        <v>148.57270764266974</v>
      </c>
      <c r="J31" s="69">
        <f>IFERROR(INDEX('Table 3 PV_.PX.NTN._.PTC.2031'!$L$9:$L$47,MATCH($A31,'Table 3 PV_.PX.NTN._.PTC.2031'!$B$9:$B$47,0),1),0)</f>
        <v>148.57270764266974</v>
      </c>
      <c r="K31" s="69">
        <f>IFERROR(INDEX('PV_.PX.UTS._.PTC.2031'!$M$9:$M$47,MATCH($A31,'PV_.PX.UTS._.PTC.2031'!$B$9:$B$47,0),1),0)</f>
        <v>148.57270764266974</v>
      </c>
    </row>
    <row r="32" spans="1:11">
      <c r="A32" s="68">
        <f>A31+1</f>
        <v>2050</v>
      </c>
      <c r="B32" s="69">
        <f>IFERROR(INDEX('WD_.PX.BDG._.PTC.2029'!$L$9:$L$45,MATCH($A32,'WD_.PX.BDG._.PTC.2029'!$B$9:$B$45,0),1),0)</f>
        <v>183.18893035202484</v>
      </c>
      <c r="C32" s="69">
        <f>IFERROR(INDEX('WD_.PX.BDG._.PTC.2030'!$L$9:$L$47,MATCH($A32,'WD_.PX.BDG._.PTC.2030'!$B$9:$B$47,0),1),0)</f>
        <v>190.84589475763559</v>
      </c>
      <c r="D32" s="69">
        <f>IFERROR(INDEX('WD_.PX.BDG._.PTC.2031'!$L$9:$L$47,MATCH($A32,'WD_.PX.BDG._.PTC.2031'!$B$9:$B$47,0),1),0)</f>
        <v>189.43684100242913</v>
      </c>
      <c r="E32" s="69">
        <f>IFERROR(INDEX('WD_.PX.DJW._.PTC.2029'!$L$9:$L$48,MATCH($A32,'WD_.PX.DJW._.PTC.2029'!$B$9:$B$48,0),1),0)</f>
        <v>193.94525681416536</v>
      </c>
      <c r="F32" s="69">
        <f>IFERROR(INDEX('WD_.PX.DJW._.PTC.2030'!$L$9:$L$47,MATCH($A32,'WD_.PX.DJW._.PTC.2030'!$B$9:$B$47,0),1),0)</f>
        <v>190.84589475763559</v>
      </c>
      <c r="G32" s="69">
        <f>IFERROR(INDEX('WD_.PX.DJW._.PTC.2031'!$L$9:$L$47,MATCH($A32,'WD_.PX.DJW._.PTC.2031'!$B$9:$B$47,0),1),0)</f>
        <v>189.43684100242913</v>
      </c>
      <c r="H32" s="69">
        <f>IFERROR(INDEX('PV_.PX.BDG._.PTC.2031'!$L$9:$L$47,MATCH($A32,'PV_.PX.BDG._.PTC.2031'!$B$9:$B$47,0),1),0)</f>
        <v>151.81159261279529</v>
      </c>
      <c r="I32" s="69">
        <f>IFERROR(INDEX('PV_.PX.HTG._.PTC.2031'!$L$9:$L$47,MATCH($A32,'PV_.PX.HTG._.PTC.2031'!$B$9:$B$47,0),1),0)</f>
        <v>151.81159261279529</v>
      </c>
      <c r="J32" s="69">
        <f>IFERROR(INDEX('Table 3 PV_.PX.NTN._.PTC.2031'!$L$9:$L$47,MATCH($A32,'Table 3 PV_.PX.NTN._.PTC.2031'!$B$9:$B$47,0),1),0)</f>
        <v>151.81159261279529</v>
      </c>
      <c r="K32" s="69">
        <f>IFERROR(INDEX('PV_.PX.UTS._.PTC.2031'!$M$9:$M$47,MATCH($A32,'PV_.PX.UTS._.PTC.2031'!$B$9:$B$47,0),1),0)</f>
        <v>151.81159261279529</v>
      </c>
    </row>
    <row r="33" spans="1:11">
      <c r="A33" s="68">
        <f t="shared" ref="A33:A37" si="2">A32+1</f>
        <v>2051</v>
      </c>
      <c r="B33" s="69">
        <f>IFERROR(INDEX('WD_.PX.BDG._.PTC.2029'!$L$9:$L$45,MATCH($A33,'WD_.PX.BDG._.PTC.2029'!$B$9:$B$45,0),1),0)</f>
        <v>187.18244901604126</v>
      </c>
      <c r="C33" s="69">
        <f>IFERROR(INDEX('WD_.PX.BDG._.PTC.2030'!$L$9:$L$47,MATCH($A33,'WD_.PX.BDG._.PTC.2030'!$B$9:$B$47,0),1),0)</f>
        <v>195.00633519079582</v>
      </c>
      <c r="D33" s="69">
        <f>IFERROR(INDEX('WD_.PX.BDG._.PTC.2031'!$L$9:$L$47,MATCH($A33,'WD_.PX.BDG._.PTC.2031'!$B$9:$B$47,0),1),0)</f>
        <v>193.56656406426157</v>
      </c>
      <c r="E33" s="69">
        <f>IFERROR(INDEX('WD_.PX.DJW._.PTC.2029'!$L$9:$L$48,MATCH($A33,'WD_.PX.DJW._.PTC.2029'!$B$9:$B$48,0),1),0)</f>
        <v>198.17326333897967</v>
      </c>
      <c r="F33" s="69">
        <f>IFERROR(INDEX('WD_.PX.DJW._.PTC.2030'!$L$9:$L$47,MATCH($A33,'WD_.PX.DJW._.PTC.2030'!$B$9:$B$47,0),1),0)</f>
        <v>195.00633519079582</v>
      </c>
      <c r="G33" s="69">
        <f>IFERROR(INDEX('WD_.PX.DJW._.PTC.2031'!$L$9:$L$47,MATCH($A33,'WD_.PX.DJW._.PTC.2031'!$B$9:$B$47,0),1),0)</f>
        <v>193.56656406426157</v>
      </c>
      <c r="H33" s="69">
        <f>IFERROR(INDEX('PV_.PX.BDG._.PTC.2031'!$L$9:$L$47,MATCH($A33,'PV_.PX.BDG._.PTC.2031'!$B$9:$B$47,0),1),0)</f>
        <v>155.12108527403822</v>
      </c>
      <c r="I33" s="69">
        <f>IFERROR(INDEX('PV_.PX.HTG._.PTC.2031'!$L$9:$L$47,MATCH($A33,'PV_.PX.HTG._.PTC.2031'!$B$9:$B$47,0),1),0)</f>
        <v>155.12108527403822</v>
      </c>
      <c r="J33" s="69">
        <f>IFERROR(INDEX('Table 3 PV_.PX.NTN._.PTC.2031'!$L$9:$L$47,MATCH($A33,'Table 3 PV_.PX.NTN._.PTC.2031'!$B$9:$B$47,0),1),0)</f>
        <v>0</v>
      </c>
      <c r="K33" s="69">
        <f>IFERROR(INDEX('PV_.PX.UTS._.PTC.2031'!$M$9:$M$47,MATCH($A33,'PV_.PX.UTS._.PTC.2031'!$B$9:$B$47,0),1),0)</f>
        <v>155.12108527403822</v>
      </c>
    </row>
    <row r="34" spans="1:11">
      <c r="A34" s="68">
        <f t="shared" si="2"/>
        <v>2052</v>
      </c>
      <c r="B34" s="69">
        <f>IFERROR(INDEX('WD_.PX.BDG._.PTC.2029'!$L$9:$L$45,MATCH($A34,'WD_.PX.BDG._.PTC.2029'!$B$9:$B$45,0),1),0)</f>
        <v>191.26302629311488</v>
      </c>
      <c r="C34" s="69">
        <f>IFERROR(INDEX('WD_.PX.BDG._.PTC.2030'!$L$9:$L$47,MATCH($A34,'WD_.PX.BDG._.PTC.2030'!$B$9:$B$47,0),1),0)</f>
        <v>199.25747322381727</v>
      </c>
      <c r="D34" s="69">
        <f>IFERROR(INDEX('WD_.PX.BDG._.PTC.2031'!$L$9:$L$47,MATCH($A34,'WD_.PX.BDG._.PTC.2031'!$B$9:$B$47,0),1),0)</f>
        <v>197.78631508727193</v>
      </c>
      <c r="E34" s="69">
        <f>IFERROR(INDEX('WD_.PX.DJW._.PTC.2029'!$L$9:$L$48,MATCH($A34,'WD_.PX.DJW._.PTC.2029'!$B$9:$B$48,0),1),0)</f>
        <v>202.49344040442753</v>
      </c>
      <c r="F34" s="69">
        <f>IFERROR(INDEX('WD_.PX.DJW._.PTC.2030'!$L$9:$L$47,MATCH($A34,'WD_.PX.DJW._.PTC.2030'!$B$9:$B$47,0),1),0)</f>
        <v>199.25747322381727</v>
      </c>
      <c r="G34" s="69">
        <f>IFERROR(INDEX('WD_.PX.DJW._.PTC.2031'!$L$9:$L$47,MATCH($A34,'WD_.PX.DJW._.PTC.2031'!$B$9:$B$47,0),1),0)</f>
        <v>197.78631508727193</v>
      </c>
      <c r="H34" s="69">
        <f>IFERROR(INDEX('PV_.PX.BDG._.PTC.2031'!$L$9:$L$47,MATCH($A34,'PV_.PX.BDG._.PTC.2031'!$B$9:$B$47,0),1),0)</f>
        <v>158.50272487403802</v>
      </c>
      <c r="I34" s="69">
        <f>IFERROR(INDEX('PV_.PX.HTG._.PTC.2031'!$L$9:$L$47,MATCH($A34,'PV_.PX.HTG._.PTC.2031'!$B$9:$B$47,0),1),0)</f>
        <v>158.50272487403802</v>
      </c>
      <c r="J34" s="69">
        <f>IFERROR(INDEX('Table 3 PV_.PX.NTN._.PTC.2031'!$L$9:$L$47,MATCH($A34,'Table 3 PV_.PX.NTN._.PTC.2031'!$B$9:$B$47,0),1),0)</f>
        <v>0</v>
      </c>
      <c r="K34" s="69">
        <f>IFERROR(INDEX('PV_.PX.UTS._.PTC.2031'!$M$9:$M$47,MATCH($A34,'PV_.PX.UTS._.PTC.2031'!$B$9:$B$47,0),1),0)</f>
        <v>158.50272487403802</v>
      </c>
    </row>
    <row r="35" spans="1:11">
      <c r="A35" s="68">
        <f t="shared" si="2"/>
        <v>2053</v>
      </c>
      <c r="B35" s="69">
        <f>IFERROR(INDEX('WD_.PX.BDG._.PTC.2029'!$L$9:$L$45,MATCH($A35,'WD_.PX.BDG._.PTC.2029'!$B$9:$B$45,0),1),0)</f>
        <v>195.43256023718754</v>
      </c>
      <c r="C35" s="69">
        <f>IFERROR(INDEX('WD_.PX.BDG._.PTC.2030'!$L$9:$L$47,MATCH($A35,'WD_.PX.BDG._.PTC.2030'!$B$9:$B$47,0),1),0)</f>
        <v>203.60128606434233</v>
      </c>
      <c r="D35" s="69">
        <f>IFERROR(INDEX('WD_.PX.BDG._.PTC.2031'!$L$9:$L$47,MATCH($A35,'WD_.PX.BDG._.PTC.2031'!$B$9:$B$47,0),1),0)</f>
        <v>202.09805668097965</v>
      </c>
      <c r="E35" s="69">
        <f>IFERROR(INDEX('WD_.PX.DJW._.PTC.2029'!$L$9:$L$48,MATCH($A35,'WD_.PX.DJW._.PTC.2029'!$B$9:$B$48,0),1),0)</f>
        <v>206.90779732825973</v>
      </c>
      <c r="F35" s="69">
        <f>IFERROR(INDEX('WD_.PX.DJW._.PTC.2030'!$L$9:$L$47,MATCH($A35,'WD_.PX.DJW._.PTC.2030'!$B$9:$B$47,0),1),0)</f>
        <v>203.60128606434233</v>
      </c>
      <c r="G35" s="69">
        <f>IFERROR(INDEX('WD_.PX.DJW._.PTC.2031'!$L$9:$L$47,MATCH($A35,'WD_.PX.DJW._.PTC.2031'!$B$9:$B$47,0),1),0)</f>
        <v>202.09805668097965</v>
      </c>
      <c r="H35" s="69">
        <f>IFERROR(INDEX('PV_.PX.BDG._.PTC.2031'!$L$9:$L$47,MATCH($A35,'PV_.PX.BDG._.PTC.2031'!$B$9:$B$47,0),1),0)</f>
        <v>161.9580842160322</v>
      </c>
      <c r="I35" s="69">
        <f>IFERROR(INDEX('PV_.PX.HTG._.PTC.2031'!$L$9:$L$47,MATCH($A35,'PV_.PX.HTG._.PTC.2031'!$B$9:$B$47,0),1),0)</f>
        <v>161.9580842160322</v>
      </c>
      <c r="J35" s="69">
        <f>IFERROR(INDEX('Table 3 PV_.PX.NTN._.PTC.2031'!$L$9:$L$47,MATCH($A35,'Table 3 PV_.PX.NTN._.PTC.2031'!$B$9:$B$47,0),1),0)</f>
        <v>0</v>
      </c>
      <c r="K35" s="69">
        <f>IFERROR(INDEX('PV_.PX.UTS._.PTC.2031'!$M$9:$M$47,MATCH($A35,'PV_.PX.UTS._.PTC.2031'!$B$9:$B$47,0),1),0)</f>
        <v>161.9580842160322</v>
      </c>
    </row>
    <row r="36" spans="1:11">
      <c r="A36" s="68">
        <f t="shared" si="2"/>
        <v>2054</v>
      </c>
      <c r="B36" s="69">
        <f>IFERROR(INDEX('WD_.PX.BDG._.PTC.2029'!$L$9:$L$45,MATCH($A36,'WD_.PX.BDG._.PTC.2029'!$B$9:$B$45,0),1),0)</f>
        <v>199.69299002207569</v>
      </c>
      <c r="C36" s="69">
        <f>IFERROR(INDEX('WD_.PX.BDG._.PTC.2030'!$L$9:$L$47,MATCH($A36,'WD_.PX.BDG._.PTC.2030'!$B$9:$B$47,0),1),0)</f>
        <v>208.03979402313945</v>
      </c>
      <c r="D36" s="69">
        <f>IFERROR(INDEX('WD_.PX.BDG._.PTC.2031'!$L$9:$L$47,MATCH($A36,'WD_.PX.BDG._.PTC.2031'!$B$9:$B$47,0),1),0)</f>
        <v>206.50379423979092</v>
      </c>
      <c r="E36" s="69">
        <f>IFERROR(INDEX('WD_.PX.DJW._.PTC.2029'!$L$9:$L$48,MATCH($A36,'WD_.PX.DJW._.PTC.2029'!$B$9:$B$48,0),1),0)</f>
        <v>211.41838723135322</v>
      </c>
      <c r="F36" s="69">
        <f>IFERROR(INDEX('WD_.PX.DJW._.PTC.2030'!$L$9:$L$47,MATCH($A36,'WD_.PX.DJW._.PTC.2030'!$B$9:$B$47,0),1),0)</f>
        <v>208.03979402313945</v>
      </c>
      <c r="G36" s="69">
        <f>IFERROR(INDEX('WD_.PX.DJW._.PTC.2031'!$L$9:$L$47,MATCH($A36,'WD_.PX.DJW._.PTC.2031'!$B$9:$B$47,0),1),0)</f>
        <v>206.50379423979092</v>
      </c>
      <c r="H36" s="69">
        <f>IFERROR(INDEX('PV_.PX.BDG._.PTC.2031'!$L$9:$L$47,MATCH($A36,'PV_.PX.BDG._.PTC.2031'!$B$9:$B$47,0),1),0)</f>
        <v>165.48877039036819</v>
      </c>
      <c r="I36" s="69">
        <f>IFERROR(INDEX('PV_.PX.HTG._.PTC.2031'!$L$9:$L$47,MATCH($A36,'PV_.PX.HTG._.PTC.2031'!$B$9:$B$47,0),1),0)</f>
        <v>165.48877039036819</v>
      </c>
      <c r="J36" s="69">
        <f>IFERROR(INDEX('Table 3 PV_.PX.NTN._.PTC.2031'!$L$9:$L$47,MATCH($A36,'Table 3 PV_.PX.NTN._.PTC.2031'!$B$9:$B$47,0),1),0)</f>
        <v>0</v>
      </c>
      <c r="K36" s="69">
        <f>IFERROR(INDEX('PV_.PX.UTS._.PTC.2031'!$M$9:$M$47,MATCH($A36,'PV_.PX.UTS._.PTC.2031'!$B$9:$B$47,0),1),0)</f>
        <v>165.48877039036819</v>
      </c>
    </row>
    <row r="37" spans="1:11">
      <c r="A37" s="68">
        <f t="shared" si="2"/>
        <v>2055</v>
      </c>
      <c r="B37" s="69">
        <f>IFERROR(INDEX('WD_.PX.BDG._.PTC.2029'!$L$9:$L$45,MATCH($A37,'WD_.PX.BDG._.PTC.2029'!$B$9:$B$45,0),1),0)</f>
        <v>204.04629710776896</v>
      </c>
      <c r="C37" s="69">
        <f>IFERROR(INDEX('WD_.PX.BDG._.PTC.2030'!$L$9:$L$47,MATCH($A37,'WD_.PX.BDG._.PTC.2030'!$B$9:$B$47,0),1),0)</f>
        <v>212.57506145375086</v>
      </c>
      <c r="D37" s="69">
        <f>IFERROR(INDEX('WD_.PX.BDG._.PTC.2031'!$L$9:$L$47,MATCH($A37,'WD_.PX.BDG._.PTC.2031'!$B$9:$B$47,0),1),0)</f>
        <v>211.00557687570932</v>
      </c>
      <c r="E37" s="69">
        <f>IFERROR(INDEX('WD_.PX.DJW._.PTC.2029'!$L$9:$L$48,MATCH($A37,'WD_.PX.DJW._.PTC.2029'!$B$9:$B$48,0),1),0)</f>
        <v>216.02730799261931</v>
      </c>
      <c r="F37" s="69">
        <f>IFERROR(INDEX('WD_.PX.DJW._.PTC.2030'!$L$9:$L$47,MATCH($A37,'WD_.PX.DJW._.PTC.2030'!$B$9:$B$47,0),1),0)</f>
        <v>212.57506145375086</v>
      </c>
      <c r="G37" s="69">
        <f>IFERROR(INDEX('WD_.PX.DJW._.PTC.2031'!$L$9:$L$47,MATCH($A37,'WD_.PX.DJW._.PTC.2031'!$B$9:$B$47,0),1),0)</f>
        <v>211.00557687570932</v>
      </c>
      <c r="H37" s="69">
        <f>IFERROR(INDEX('PV_.PX.BDG._.PTC.2031'!$L$9:$L$47,MATCH($A37,'PV_.PX.BDG._.PTC.2031'!$B$9:$B$47,0),1),0)</f>
        <v>169.0964255219624</v>
      </c>
      <c r="I37" s="69">
        <f>IFERROR(INDEX('PV_.PX.HTG._.PTC.2031'!$L$9:$L$47,MATCH($A37,'PV_.PX.HTG._.PTC.2031'!$B$9:$B$47,0),1),0)</f>
        <v>169.0964255219624</v>
      </c>
      <c r="J37" s="69">
        <f>IFERROR(INDEX('Table 3 PV_.PX.NTN._.PTC.2031'!$L$9:$L$47,MATCH($A37,'Table 3 PV_.PX.NTN._.PTC.2031'!$B$9:$B$47,0),1),0)</f>
        <v>0</v>
      </c>
      <c r="K37" s="69">
        <f>IFERROR(INDEX('PV_.PX.UTS._.PTC.2031'!$M$9:$M$47,MATCH($A37,'PV_.PX.UTS._.PTC.2031'!$B$9:$B$47,0),1),0)</f>
        <v>169.0964255219624</v>
      </c>
    </row>
    <row r="38" spans="1:11">
      <c r="A38" s="68"/>
      <c r="B38" s="166"/>
      <c r="C38" s="166"/>
      <c r="D38" s="166"/>
      <c r="E38" s="167"/>
      <c r="F38" s="167"/>
      <c r="G38" s="167"/>
    </row>
    <row r="39" spans="1:11">
      <c r="A39" t="s">
        <v>197</v>
      </c>
    </row>
    <row r="40" spans="1:11" s="172" customFormat="1">
      <c r="A40" s="171" t="s">
        <v>9</v>
      </c>
      <c r="B40" s="179">
        <f t="shared" ref="B40:K40" ca="1" si="3">-PMT(Discount_Rate,15,NPV(Discount_Rate,OFFSET(B6,B$3-$A$6,0,15)))</f>
        <v>140.51386583613538</v>
      </c>
      <c r="C40" s="179">
        <f t="shared" ca="1" si="3"/>
        <v>141.28262005030541</v>
      </c>
      <c r="D40" s="179">
        <f t="shared" ca="1" si="3"/>
        <v>143.29672309964167</v>
      </c>
      <c r="E40" s="179">
        <f t="shared" ca="1" si="3"/>
        <v>140.51386583613538</v>
      </c>
      <c r="F40" s="179">
        <f t="shared" ca="1" si="3"/>
        <v>141.28262005030541</v>
      </c>
      <c r="G40" s="179">
        <f t="shared" ca="1" si="3"/>
        <v>143.29672309964167</v>
      </c>
      <c r="H40" s="179">
        <f t="shared" ca="1" si="3"/>
        <v>114.83565517053975</v>
      </c>
      <c r="I40" s="179">
        <f t="shared" ca="1" si="3"/>
        <v>114.83565517053975</v>
      </c>
      <c r="J40" s="179">
        <f t="shared" ca="1" si="3"/>
        <v>114.83565517053975</v>
      </c>
      <c r="K40" s="179">
        <f t="shared" ca="1" si="3"/>
        <v>114.83565517053975</v>
      </c>
    </row>
    <row r="41" spans="1:11">
      <c r="A41" t="s">
        <v>32</v>
      </c>
      <c r="B41" s="162">
        <f>'WD_.PX.BDG._.PTC.2029'!$R$59</f>
        <v>100</v>
      </c>
      <c r="C41" s="162">
        <f>'WD_.PX.BDG._.PTC.2030'!$R$59</f>
        <v>100</v>
      </c>
      <c r="D41" s="162">
        <f>'WD_.PX.BDG._.PTC.2031'!$R$59</f>
        <v>100</v>
      </c>
      <c r="E41" s="162">
        <f>'WD_.PX.DJW._.PTC.2029'!$R$59</f>
        <v>100</v>
      </c>
      <c r="F41" s="162">
        <f>'WD_.PX.DJW._.PTC.2030'!$R$59</f>
        <v>100</v>
      </c>
      <c r="G41" s="162">
        <f>'WD_.PX.DJW._.PTC.2031'!$R$59</f>
        <v>244.18979999999999</v>
      </c>
      <c r="H41" s="162">
        <f>'PV_.PX.BDG._.PTC.2031'!$R$59</f>
        <v>88.5</v>
      </c>
      <c r="I41" s="162">
        <f>'PV_.PX.HTG._.PTC.2031'!$R$59</f>
        <v>405.94040000000001</v>
      </c>
      <c r="J41" s="162">
        <f>'Table 3 PV_.PX.NTN._.PTC.2031'!$R$59</f>
        <v>100</v>
      </c>
      <c r="K41" s="162">
        <f>'PV_.PX.UTS._.PTC.2031'!$S$59</f>
        <v>73.5</v>
      </c>
    </row>
    <row r="42" spans="1:11" s="263" customFormat="1">
      <c r="A42" s="263" t="s">
        <v>294</v>
      </c>
      <c r="B42" s="311"/>
      <c r="C42" s="311"/>
      <c r="D42" s="311"/>
      <c r="E42" s="311"/>
      <c r="F42" s="311"/>
      <c r="G42" s="311"/>
      <c r="H42" s="311"/>
      <c r="I42" s="311"/>
      <c r="J42" s="311"/>
      <c r="K42" s="311"/>
    </row>
    <row r="43" spans="1:11">
      <c r="C43" t="s">
        <v>87</v>
      </c>
    </row>
    <row r="44" spans="1:11">
      <c r="A44" s="170" t="s">
        <v>193</v>
      </c>
      <c r="B44" s="147" t="s">
        <v>83</v>
      </c>
      <c r="C44" s="147" t="s">
        <v>9</v>
      </c>
      <c r="D44" s="147" t="s">
        <v>32</v>
      </c>
      <c r="E44" s="147" t="s">
        <v>237</v>
      </c>
      <c r="G44" s="147"/>
      <c r="I44" s="147"/>
      <c r="J44" s="147"/>
      <c r="K44" s="147"/>
    </row>
    <row r="45" spans="1:11">
      <c r="B45" s="145"/>
      <c r="E45" s="159"/>
    </row>
    <row r="46" spans="1:11">
      <c r="A46" t="s">
        <v>289</v>
      </c>
      <c r="B46" s="145">
        <f>INDEX($B$3:$K$3,1,MATCH($A46,$B$5:$K$5,0))</f>
        <v>2029</v>
      </c>
      <c r="C46" s="316">
        <f t="shared" ref="C46:C55" ca="1" si="4">INDEX($B$40:$K$40,1,MATCH($A46,$B$5:$K$5,0))</f>
        <v>140.51386583613538</v>
      </c>
      <c r="D46">
        <f t="shared" ref="D46:D55" si="5">INDEX($B$41:$K$41,1,MATCH($A46,$B$5:$K$5,0))</f>
        <v>100</v>
      </c>
      <c r="E46" s="159">
        <f t="shared" ref="E46:E55" si="6">INDEX($42:$42,1,MATCH(A46,$5:$5,0))</f>
        <v>0</v>
      </c>
    </row>
    <row r="47" spans="1:11">
      <c r="A47" t="s">
        <v>290</v>
      </c>
      <c r="B47" s="145">
        <f t="shared" ref="B47:B55" si="7">INDEX($B$3:$K$3,1,MATCH($A47,$B$5:$K$5,0))</f>
        <v>2030</v>
      </c>
      <c r="C47" s="316">
        <f t="shared" ca="1" si="4"/>
        <v>141.28262005030541</v>
      </c>
      <c r="D47">
        <f t="shared" si="5"/>
        <v>100</v>
      </c>
      <c r="E47" s="159">
        <f t="shared" si="6"/>
        <v>0</v>
      </c>
    </row>
    <row r="48" spans="1:11">
      <c r="A48" t="s">
        <v>291</v>
      </c>
      <c r="B48" s="145">
        <f t="shared" si="7"/>
        <v>2031</v>
      </c>
      <c r="C48" s="316">
        <f t="shared" ca="1" si="4"/>
        <v>143.29672309964167</v>
      </c>
      <c r="D48">
        <f t="shared" si="5"/>
        <v>100</v>
      </c>
      <c r="E48" s="159">
        <f t="shared" si="6"/>
        <v>0</v>
      </c>
    </row>
    <row r="49" spans="1:8">
      <c r="A49" t="s">
        <v>192</v>
      </c>
      <c r="B49" s="145">
        <f t="shared" si="7"/>
        <v>2029</v>
      </c>
      <c r="C49" s="316">
        <f t="shared" ca="1" si="4"/>
        <v>140.51386583613538</v>
      </c>
      <c r="D49">
        <f t="shared" si="5"/>
        <v>100</v>
      </c>
      <c r="E49" s="159">
        <f t="shared" si="6"/>
        <v>0</v>
      </c>
      <c r="H49" s="159"/>
    </row>
    <row r="50" spans="1:8">
      <c r="A50" t="s">
        <v>292</v>
      </c>
      <c r="B50" s="145">
        <f t="shared" si="7"/>
        <v>2030</v>
      </c>
      <c r="C50" s="316">
        <f t="shared" ca="1" si="4"/>
        <v>141.28262005030541</v>
      </c>
      <c r="D50">
        <f t="shared" si="5"/>
        <v>100</v>
      </c>
      <c r="E50" s="159">
        <f t="shared" si="6"/>
        <v>0</v>
      </c>
      <c r="H50" s="159"/>
    </row>
    <row r="51" spans="1:8">
      <c r="A51" s="167" t="s">
        <v>293</v>
      </c>
      <c r="B51" s="315">
        <f t="shared" si="7"/>
        <v>2031</v>
      </c>
      <c r="C51" s="317">
        <f t="shared" ca="1" si="4"/>
        <v>143.29672309964167</v>
      </c>
      <c r="D51" s="167">
        <f t="shared" si="5"/>
        <v>244.18979999999999</v>
      </c>
      <c r="E51" s="159">
        <f t="shared" si="6"/>
        <v>0</v>
      </c>
      <c r="H51" s="159"/>
    </row>
    <row r="52" spans="1:8">
      <c r="A52" t="s">
        <v>295</v>
      </c>
      <c r="B52" s="145">
        <f t="shared" si="7"/>
        <v>2031</v>
      </c>
      <c r="C52" s="316">
        <f t="shared" ca="1" si="4"/>
        <v>114.83565517053975</v>
      </c>
      <c r="D52">
        <f t="shared" si="5"/>
        <v>88.5</v>
      </c>
      <c r="E52" s="159">
        <f t="shared" si="6"/>
        <v>0</v>
      </c>
      <c r="H52" s="159"/>
    </row>
    <row r="53" spans="1:8">
      <c r="A53" t="s">
        <v>296</v>
      </c>
      <c r="B53" s="145">
        <f t="shared" si="7"/>
        <v>2031</v>
      </c>
      <c r="C53" s="316">
        <f t="shared" ca="1" si="4"/>
        <v>114.83565517053975</v>
      </c>
      <c r="D53">
        <f t="shared" si="5"/>
        <v>405.94040000000001</v>
      </c>
      <c r="E53" s="159">
        <f t="shared" si="6"/>
        <v>0</v>
      </c>
      <c r="H53" s="159"/>
    </row>
    <row r="54" spans="1:8">
      <c r="A54" t="s">
        <v>297</v>
      </c>
      <c r="B54" s="145">
        <f t="shared" si="7"/>
        <v>2031</v>
      </c>
      <c r="C54" s="316">
        <f t="shared" ca="1" si="4"/>
        <v>114.83565517053975</v>
      </c>
      <c r="D54">
        <f t="shared" si="5"/>
        <v>100</v>
      </c>
      <c r="E54" s="159">
        <f t="shared" si="6"/>
        <v>0</v>
      </c>
      <c r="H54" s="159"/>
    </row>
    <row r="55" spans="1:8">
      <c r="A55" t="s">
        <v>298</v>
      </c>
      <c r="B55" s="145">
        <f t="shared" si="7"/>
        <v>2031</v>
      </c>
      <c r="C55" s="316">
        <f t="shared" ca="1" si="4"/>
        <v>114.83565517053975</v>
      </c>
      <c r="D55">
        <f t="shared" si="5"/>
        <v>73.5</v>
      </c>
      <c r="E55" s="159">
        <f t="shared" si="6"/>
        <v>0</v>
      </c>
      <c r="H55" s="159"/>
    </row>
    <row r="56" spans="1:8">
      <c r="B56" s="145"/>
      <c r="C56" s="145"/>
      <c r="D56" s="145"/>
      <c r="H56" s="159"/>
    </row>
    <row r="57" spans="1:8">
      <c r="B57" s="145"/>
      <c r="C57" s="145"/>
      <c r="D57" s="145"/>
      <c r="H57" s="159"/>
    </row>
    <row r="58" spans="1:8">
      <c r="B58" s="145"/>
      <c r="C58" s="145"/>
      <c r="D58" s="145"/>
      <c r="H58" s="159"/>
    </row>
    <row r="59" spans="1:8">
      <c r="B59" s="145"/>
      <c r="C59" s="145"/>
      <c r="D59" s="145"/>
      <c r="H59" s="159"/>
    </row>
    <row r="60" spans="1:8">
      <c r="A60" s="164"/>
      <c r="B60" s="145"/>
      <c r="C60" s="145"/>
      <c r="D60" s="145"/>
      <c r="H60" s="159"/>
    </row>
    <row r="61" spans="1:8" hidden="1">
      <c r="A61" s="164"/>
      <c r="B61" s="145"/>
      <c r="C61" s="145"/>
      <c r="D61" s="145"/>
      <c r="F61" s="165"/>
      <c r="G61" s="165"/>
      <c r="H61" s="159"/>
    </row>
    <row r="62" spans="1:8" hidden="1">
      <c r="A62" s="164"/>
      <c r="B62" s="145"/>
      <c r="C62" s="145"/>
      <c r="D62" s="145"/>
      <c r="F62" s="165"/>
      <c r="G62" s="165"/>
      <c r="H62" s="159"/>
    </row>
    <row r="63" spans="1:8" hidden="1">
      <c r="A63" s="164"/>
      <c r="B63" s="145"/>
      <c r="C63" s="145"/>
      <c r="D63" s="145"/>
      <c r="F63" s="165"/>
      <c r="G63" s="165"/>
      <c r="H63" s="159"/>
    </row>
    <row r="64" spans="1:8" hidden="1">
      <c r="A64" s="164"/>
      <c r="B64" s="145"/>
      <c r="C64" s="145"/>
      <c r="D64" s="145"/>
      <c r="F64" s="165"/>
      <c r="G64" s="165"/>
      <c r="H64" s="159"/>
    </row>
    <row r="65" spans="1:11" hidden="1">
      <c r="A65" s="164"/>
      <c r="B65" s="145"/>
      <c r="C65" s="145"/>
      <c r="D65" s="145"/>
      <c r="F65" s="165"/>
      <c r="G65" s="165"/>
      <c r="H65" s="159"/>
    </row>
    <row r="66" spans="1:11" hidden="1">
      <c r="A66" s="164"/>
      <c r="B66" s="145"/>
      <c r="C66" s="145"/>
      <c r="D66" s="145"/>
      <c r="F66" s="165"/>
      <c r="G66" s="165"/>
      <c r="H66" s="159"/>
    </row>
    <row r="67" spans="1:11" hidden="1">
      <c r="B67" s="145"/>
      <c r="C67" s="145"/>
      <c r="D67" s="145"/>
      <c r="F67" s="165"/>
      <c r="G67" s="165"/>
      <c r="H67" s="159"/>
    </row>
    <row r="68" spans="1:11" hidden="1">
      <c r="B68" s="145"/>
      <c r="C68" s="145"/>
      <c r="D68" s="145"/>
    </row>
    <row r="69" spans="1:11">
      <c r="B69" s="145"/>
      <c r="C69" s="145"/>
      <c r="D69" s="145"/>
    </row>
    <row r="70" spans="1:11">
      <c r="A70" s="169" t="s">
        <v>194</v>
      </c>
      <c r="B70" s="55" t="s">
        <v>83</v>
      </c>
      <c r="C70" s="55" t="s">
        <v>83</v>
      </c>
      <c r="D70" s="55" t="s">
        <v>83</v>
      </c>
      <c r="E70" s="147" t="s">
        <v>9</v>
      </c>
      <c r="F70" s="147" t="s">
        <v>32</v>
      </c>
      <c r="G70" s="147" t="s">
        <v>32</v>
      </c>
      <c r="H70" s="147" t="s">
        <v>237</v>
      </c>
      <c r="I70" s="147"/>
      <c r="J70" s="147"/>
      <c r="K70" s="147"/>
    </row>
    <row r="71" spans="1:11">
      <c r="B71" s="145"/>
      <c r="C71" s="145"/>
      <c r="D71" s="145"/>
      <c r="H71" s="159"/>
    </row>
    <row r="72" spans="1:11">
      <c r="A72" t="s">
        <v>191</v>
      </c>
      <c r="B72" s="145" t="e">
        <f t="shared" ref="B72:D74" si="8">INDEX($B$3:$K$3,1,MATCH($A72,$B$5:$K$5,0))</f>
        <v>#N/A</v>
      </c>
      <c r="C72" s="145" t="e">
        <f t="shared" si="8"/>
        <v>#N/A</v>
      </c>
      <c r="D72" s="145" t="e">
        <f t="shared" si="8"/>
        <v>#N/A</v>
      </c>
      <c r="E72" t="e">
        <f>INDEX($B$40:$K$40,1,MATCH($A72,$B$5:$K$5,0))</f>
        <v>#N/A</v>
      </c>
      <c r="F72" t="e">
        <f t="shared" ref="F72:G74" si="9">INDEX($B$41:$K$41,1,MATCH($A72,$B$5:$K$5,0))</f>
        <v>#N/A</v>
      </c>
      <c r="G72" t="e">
        <f t="shared" si="9"/>
        <v>#N/A</v>
      </c>
      <c r="H72" s="159" t="e">
        <f>INDEX($42:$42,1,MATCH(A72,$5:$5,0))</f>
        <v>#N/A</v>
      </c>
    </row>
    <row r="73" spans="1:11">
      <c r="A73" t="s">
        <v>190</v>
      </c>
      <c r="B73" s="145" t="e">
        <f t="shared" si="8"/>
        <v>#N/A</v>
      </c>
      <c r="C73" s="145" t="e">
        <f t="shared" si="8"/>
        <v>#N/A</v>
      </c>
      <c r="D73" s="145" t="e">
        <f t="shared" si="8"/>
        <v>#N/A</v>
      </c>
      <c r="E73" t="e">
        <f>INDEX($B$40:$K$40,1,MATCH($A73,$B$5:$K$5,0))</f>
        <v>#N/A</v>
      </c>
      <c r="F73" t="e">
        <f t="shared" si="9"/>
        <v>#N/A</v>
      </c>
      <c r="G73" t="e">
        <f t="shared" si="9"/>
        <v>#N/A</v>
      </c>
      <c r="H73" s="159" t="e">
        <f>INDEX($42:$42,1,MATCH(A73,$5:$5,0))</f>
        <v>#N/A</v>
      </c>
    </row>
    <row r="74" spans="1:11">
      <c r="A74" t="s">
        <v>240</v>
      </c>
      <c r="B74" s="145" t="e">
        <f t="shared" si="8"/>
        <v>#N/A</v>
      </c>
      <c r="C74" s="145" t="e">
        <f t="shared" si="8"/>
        <v>#N/A</v>
      </c>
      <c r="D74" s="145" t="e">
        <f t="shared" si="8"/>
        <v>#N/A</v>
      </c>
      <c r="E74" t="e">
        <f>INDEX($B$40:$K$40,1,MATCH($A74,$B$5:$K$5,0))</f>
        <v>#N/A</v>
      </c>
      <c r="F74" t="e">
        <f t="shared" si="9"/>
        <v>#N/A</v>
      </c>
      <c r="G74" t="e">
        <f t="shared" si="9"/>
        <v>#N/A</v>
      </c>
      <c r="H74" s="159" t="e">
        <f>INDEX($42:$42,1,MATCH(A74,$5:$5,0))</f>
        <v>#N/A</v>
      </c>
    </row>
    <row r="75" spans="1:11">
      <c r="B75" s="145"/>
      <c r="C75" s="145"/>
      <c r="D75" s="145"/>
      <c r="H75" s="159"/>
    </row>
    <row r="76" spans="1:11">
      <c r="B76" s="145"/>
      <c r="C76" s="145"/>
      <c r="D76" s="145"/>
      <c r="H76" s="159"/>
    </row>
    <row r="77" spans="1:11">
      <c r="B77" s="145"/>
      <c r="C77" s="145"/>
      <c r="D77" s="145"/>
      <c r="H77" s="159"/>
    </row>
    <row r="78" spans="1:11">
      <c r="B78" s="145"/>
      <c r="C78" s="145"/>
      <c r="D78" s="145"/>
      <c r="H78" s="159"/>
    </row>
  </sheetData>
  <sortState xmlns:xlrd2="http://schemas.microsoft.com/office/spreadsheetml/2017/richdata2" ref="A71:Y74">
    <sortCondition descending="1" ref="I71:I74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426B6-186E-4C38-9807-6E39AAAB71D0}">
  <dimension ref="A1:AC478"/>
  <sheetViews>
    <sheetView topLeftCell="A452" workbookViewId="0">
      <selection activeCell="B472" sqref="B472"/>
    </sheetView>
  </sheetViews>
  <sheetFormatPr defaultColWidth="9.33203125" defaultRowHeight="15"/>
  <cols>
    <col min="1" max="1" width="22.5" style="214" customWidth="1"/>
    <col min="2" max="2" width="54.5" style="214" customWidth="1"/>
    <col min="3" max="3" width="23.83203125" style="214" customWidth="1"/>
    <col min="4" max="4" width="25.5" style="214" customWidth="1"/>
    <col min="5" max="5" width="15" style="214" customWidth="1"/>
    <col min="6" max="6" width="19" style="214" customWidth="1"/>
    <col min="7" max="7" width="17.83203125" style="214" customWidth="1"/>
    <col min="8" max="8" width="15.1640625" style="214" customWidth="1"/>
    <col min="9" max="9" width="23.83203125" style="214" customWidth="1"/>
    <col min="10" max="10" width="7.5" style="214" customWidth="1"/>
    <col min="11" max="11" width="16" style="214" customWidth="1"/>
    <col min="12" max="12" width="9.33203125" style="214"/>
    <col min="13" max="13" width="21.6640625" style="214" customWidth="1"/>
    <col min="14" max="14" width="34.1640625" style="214" customWidth="1"/>
    <col min="15" max="15" width="9.33203125" style="214"/>
    <col min="16" max="16" width="20.1640625" style="214" customWidth="1"/>
    <col min="17" max="21" width="9.33203125" style="214"/>
    <col min="22" max="22" width="40.1640625" style="214" customWidth="1"/>
    <col min="23" max="24" width="33.33203125" style="214" customWidth="1"/>
    <col min="25" max="25" width="14" style="214" customWidth="1"/>
    <col min="26" max="29" width="33.33203125" style="214" customWidth="1"/>
    <col min="30" max="16384" width="9.33203125" style="214"/>
  </cols>
  <sheetData>
    <row r="1" spans="1:29" s="212" customFormat="1">
      <c r="A1" s="212" t="s">
        <v>89</v>
      </c>
      <c r="B1" s="212" t="s">
        <v>90</v>
      </c>
      <c r="C1" s="212" t="s">
        <v>91</v>
      </c>
      <c r="D1" s="212" t="s">
        <v>92</v>
      </c>
      <c r="E1" s="212" t="s">
        <v>93</v>
      </c>
      <c r="F1" s="212" t="s">
        <v>94</v>
      </c>
      <c r="G1" s="212" t="s">
        <v>95</v>
      </c>
      <c r="H1" s="212" t="s">
        <v>96</v>
      </c>
      <c r="I1" s="212" t="s">
        <v>97</v>
      </c>
      <c r="J1" s="212" t="s">
        <v>98</v>
      </c>
      <c r="K1" s="212" t="s">
        <v>99</v>
      </c>
      <c r="L1" s="212" t="s">
        <v>100</v>
      </c>
      <c r="M1" s="212" t="s">
        <v>101</v>
      </c>
      <c r="N1" s="212" t="s">
        <v>102</v>
      </c>
      <c r="O1" s="212" t="s">
        <v>103</v>
      </c>
      <c r="P1" s="212" t="s">
        <v>104</v>
      </c>
      <c r="U1" s="213"/>
      <c r="V1" s="213"/>
      <c r="W1" s="213"/>
      <c r="X1" s="213"/>
      <c r="Y1" s="213"/>
      <c r="Z1" s="213"/>
      <c r="AA1" s="213"/>
      <c r="AB1" s="213"/>
      <c r="AC1" s="213"/>
    </row>
    <row r="2" spans="1:29">
      <c r="A2" s="214" t="s">
        <v>133</v>
      </c>
      <c r="B2" s="214" t="s">
        <v>106</v>
      </c>
      <c r="C2" s="214" t="s">
        <v>242</v>
      </c>
      <c r="D2" s="214" t="s">
        <v>135</v>
      </c>
      <c r="E2" s="214">
        <v>1216.55</v>
      </c>
      <c r="G2" s="214" t="s">
        <v>8</v>
      </c>
      <c r="H2" s="214">
        <v>1</v>
      </c>
      <c r="L2" s="214" t="s">
        <v>136</v>
      </c>
      <c r="M2" s="214" t="s">
        <v>137</v>
      </c>
      <c r="P2" s="214" t="s">
        <v>138</v>
      </c>
      <c r="U2" s="213"/>
      <c r="V2" s="212"/>
      <c r="W2" s="213"/>
      <c r="X2" s="213"/>
      <c r="Y2" s="213"/>
      <c r="Z2" s="213"/>
      <c r="AA2" s="213"/>
      <c r="AB2" s="213"/>
      <c r="AC2" s="213"/>
    </row>
    <row r="3" spans="1:29">
      <c r="A3" s="214" t="s">
        <v>133</v>
      </c>
      <c r="B3" s="214" t="s">
        <v>106</v>
      </c>
      <c r="C3" s="214" t="s">
        <v>243</v>
      </c>
      <c r="D3" s="214" t="s">
        <v>135</v>
      </c>
      <c r="E3" s="214">
        <v>1228.72</v>
      </c>
      <c r="G3" s="214" t="s">
        <v>8</v>
      </c>
      <c r="H3" s="214">
        <v>1</v>
      </c>
      <c r="L3" s="214" t="s">
        <v>136</v>
      </c>
      <c r="M3" s="214" t="s">
        <v>137</v>
      </c>
      <c r="P3" s="214" t="s">
        <v>138</v>
      </c>
    </row>
    <row r="4" spans="1:29">
      <c r="A4" s="214" t="s">
        <v>133</v>
      </c>
      <c r="B4" s="214" t="s">
        <v>106</v>
      </c>
      <c r="C4" s="214" t="s">
        <v>244</v>
      </c>
      <c r="D4" s="214" t="s">
        <v>135</v>
      </c>
      <c r="E4" s="214">
        <v>1984.28</v>
      </c>
      <c r="G4" s="214" t="s">
        <v>8</v>
      </c>
      <c r="H4" s="214">
        <v>1</v>
      </c>
      <c r="I4" s="215"/>
      <c r="J4" s="215"/>
      <c r="L4" s="214" t="s">
        <v>136</v>
      </c>
      <c r="M4" s="214" t="s">
        <v>181</v>
      </c>
      <c r="P4" s="214" t="s">
        <v>138</v>
      </c>
      <c r="U4" s="213"/>
      <c r="V4" s="216"/>
      <c r="W4" s="217"/>
      <c r="X4" s="218"/>
      <c r="Y4" s="218"/>
      <c r="Z4" s="219"/>
      <c r="AA4" s="218"/>
      <c r="AB4" s="220"/>
      <c r="AC4" s="218"/>
    </row>
    <row r="5" spans="1:29">
      <c r="A5" s="214" t="s">
        <v>133</v>
      </c>
      <c r="B5" s="214" t="s">
        <v>106</v>
      </c>
      <c r="C5" s="214" t="s">
        <v>245</v>
      </c>
      <c r="D5" s="214" t="s">
        <v>135</v>
      </c>
      <c r="E5" s="214">
        <v>2082.5100000000002</v>
      </c>
      <c r="G5" s="214" t="s">
        <v>8</v>
      </c>
      <c r="H5" s="214">
        <v>1</v>
      </c>
      <c r="I5" s="215"/>
      <c r="J5" s="215"/>
      <c r="L5" s="214" t="s">
        <v>136</v>
      </c>
      <c r="M5" s="214" t="s">
        <v>181</v>
      </c>
      <c r="P5" s="214" t="s">
        <v>138</v>
      </c>
      <c r="U5" s="213"/>
      <c r="V5" s="216"/>
      <c r="W5" s="217"/>
      <c r="X5" s="218"/>
      <c r="Y5" s="218"/>
      <c r="Z5" s="219"/>
      <c r="AA5" s="218"/>
      <c r="AB5" s="220"/>
      <c r="AC5" s="218"/>
    </row>
    <row r="6" spans="1:29">
      <c r="A6" s="214" t="s">
        <v>133</v>
      </c>
      <c r="B6" s="214" t="s">
        <v>106</v>
      </c>
      <c r="C6" s="214" t="s">
        <v>134</v>
      </c>
      <c r="D6" s="214" t="s">
        <v>135</v>
      </c>
      <c r="E6" s="214">
        <v>1289.55</v>
      </c>
      <c r="G6" s="214" t="s">
        <v>8</v>
      </c>
      <c r="H6" s="214">
        <v>1</v>
      </c>
      <c r="I6" s="215"/>
      <c r="J6" s="215"/>
      <c r="L6" s="214" t="s">
        <v>136</v>
      </c>
      <c r="M6" s="214" t="s">
        <v>137</v>
      </c>
      <c r="P6" s="214" t="s">
        <v>138</v>
      </c>
      <c r="U6" s="213"/>
      <c r="V6" s="216"/>
      <c r="W6" s="217"/>
      <c r="X6" s="218"/>
      <c r="Y6" s="218"/>
      <c r="Z6" s="219"/>
      <c r="AA6" s="218"/>
      <c r="AB6" s="220"/>
      <c r="AC6" s="218"/>
    </row>
    <row r="7" spans="1:29">
      <c r="A7" s="214" t="s">
        <v>133</v>
      </c>
      <c r="B7" s="214" t="s">
        <v>106</v>
      </c>
      <c r="C7" s="214" t="s">
        <v>246</v>
      </c>
      <c r="D7" s="214" t="s">
        <v>135</v>
      </c>
      <c r="E7" s="214">
        <v>1216.55</v>
      </c>
      <c r="G7" s="214" t="s">
        <v>8</v>
      </c>
      <c r="H7" s="214">
        <v>1</v>
      </c>
      <c r="L7" s="214" t="s">
        <v>136</v>
      </c>
      <c r="M7" s="214" t="s">
        <v>137</v>
      </c>
      <c r="P7" s="214" t="s">
        <v>138</v>
      </c>
      <c r="U7" s="213"/>
      <c r="V7" s="216"/>
      <c r="W7" s="217"/>
      <c r="X7" s="218"/>
      <c r="Y7" s="218"/>
      <c r="Z7" s="219"/>
      <c r="AA7" s="218"/>
      <c r="AB7" s="220"/>
      <c r="AC7" s="218"/>
    </row>
    <row r="8" spans="1:29">
      <c r="A8" s="214" t="s">
        <v>133</v>
      </c>
      <c r="B8" s="214" t="s">
        <v>106</v>
      </c>
      <c r="C8" s="214" t="s">
        <v>247</v>
      </c>
      <c r="D8" s="214" t="s">
        <v>135</v>
      </c>
      <c r="E8" s="214">
        <v>1984.28</v>
      </c>
      <c r="G8" s="214" t="s">
        <v>8</v>
      </c>
      <c r="H8" s="214">
        <v>1</v>
      </c>
      <c r="I8" s="215"/>
      <c r="J8" s="215"/>
      <c r="L8" s="214" t="s">
        <v>136</v>
      </c>
      <c r="M8" s="214" t="s">
        <v>181</v>
      </c>
      <c r="P8" s="214" t="s">
        <v>138</v>
      </c>
      <c r="U8" s="213"/>
      <c r="V8" s="216"/>
      <c r="W8" s="217"/>
      <c r="X8" s="218"/>
      <c r="Y8" s="218"/>
      <c r="Z8" s="219"/>
      <c r="AA8" s="218"/>
      <c r="AB8" s="220"/>
      <c r="AC8" s="218"/>
    </row>
    <row r="9" spans="1:29">
      <c r="A9" s="214" t="s">
        <v>133</v>
      </c>
      <c r="B9" s="214" t="s">
        <v>106</v>
      </c>
      <c r="C9" s="214" t="s">
        <v>248</v>
      </c>
      <c r="D9" s="214" t="s">
        <v>135</v>
      </c>
      <c r="E9" s="214">
        <v>1228.72</v>
      </c>
      <c r="G9" s="214" t="s">
        <v>8</v>
      </c>
      <c r="H9" s="214">
        <v>1</v>
      </c>
      <c r="L9" s="214" t="s">
        <v>136</v>
      </c>
      <c r="M9" s="214" t="s">
        <v>137</v>
      </c>
      <c r="P9" s="214" t="s">
        <v>138</v>
      </c>
    </row>
    <row r="10" spans="1:29">
      <c r="A10" s="214" t="s">
        <v>133</v>
      </c>
      <c r="B10" s="214" t="s">
        <v>106</v>
      </c>
      <c r="C10" s="214" t="s">
        <v>249</v>
      </c>
      <c r="D10" s="214" t="s">
        <v>135</v>
      </c>
      <c r="E10" s="214">
        <v>1216.55</v>
      </c>
      <c r="G10" s="214" t="s">
        <v>8</v>
      </c>
      <c r="H10" s="214">
        <v>1</v>
      </c>
      <c r="I10" s="215"/>
      <c r="J10" s="215"/>
      <c r="L10" s="214" t="s">
        <v>136</v>
      </c>
      <c r="M10" s="214" t="s">
        <v>137</v>
      </c>
      <c r="P10" s="214" t="s">
        <v>138</v>
      </c>
      <c r="U10" s="213"/>
      <c r="V10" s="216"/>
      <c r="W10" s="217"/>
      <c r="X10" s="218"/>
      <c r="Y10" s="218"/>
      <c r="Z10" s="219"/>
      <c r="AA10" s="218"/>
      <c r="AB10" s="220"/>
      <c r="AC10" s="218"/>
    </row>
    <row r="11" spans="1:29">
      <c r="A11" s="214" t="s">
        <v>133</v>
      </c>
      <c r="B11" s="214" t="s">
        <v>106</v>
      </c>
      <c r="C11" s="214" t="s">
        <v>250</v>
      </c>
      <c r="D11" s="214" t="s">
        <v>135</v>
      </c>
      <c r="E11" s="214">
        <v>1216.55</v>
      </c>
      <c r="G11" s="214" t="s">
        <v>8</v>
      </c>
      <c r="H11" s="214">
        <v>1</v>
      </c>
      <c r="I11" s="215"/>
      <c r="J11" s="215"/>
      <c r="L11" s="214" t="s">
        <v>136</v>
      </c>
      <c r="M11" s="214" t="s">
        <v>137</v>
      </c>
      <c r="P11" s="214" t="s">
        <v>138</v>
      </c>
      <c r="U11" s="213"/>
      <c r="V11" s="216"/>
      <c r="W11" s="217"/>
      <c r="X11" s="218"/>
      <c r="Y11" s="218"/>
      <c r="Z11" s="219"/>
      <c r="AA11" s="218"/>
      <c r="AB11" s="220"/>
      <c r="AC11" s="218"/>
    </row>
    <row r="12" spans="1:29">
      <c r="A12" s="214" t="s">
        <v>133</v>
      </c>
      <c r="B12" s="214" t="s">
        <v>106</v>
      </c>
      <c r="C12" s="214" t="s">
        <v>251</v>
      </c>
      <c r="D12" s="214" t="s">
        <v>135</v>
      </c>
      <c r="E12" s="214">
        <v>1984.28</v>
      </c>
      <c r="G12" s="214" t="s">
        <v>8</v>
      </c>
      <c r="H12" s="214">
        <v>1</v>
      </c>
      <c r="I12" s="215"/>
      <c r="J12" s="215"/>
      <c r="L12" s="214" t="s">
        <v>136</v>
      </c>
      <c r="M12" s="214" t="s">
        <v>181</v>
      </c>
      <c r="P12" s="214" t="s">
        <v>138</v>
      </c>
      <c r="U12" s="213"/>
      <c r="V12" s="216"/>
      <c r="W12" s="217"/>
      <c r="X12" s="218"/>
      <c r="Y12" s="218"/>
      <c r="Z12" s="219"/>
      <c r="AA12" s="218"/>
      <c r="AB12" s="220"/>
      <c r="AC12" s="218"/>
    </row>
    <row r="13" spans="1:29">
      <c r="A13" s="214" t="s">
        <v>133</v>
      </c>
      <c r="B13" s="214" t="s">
        <v>106</v>
      </c>
      <c r="C13" s="214" t="s">
        <v>252</v>
      </c>
      <c r="D13" s="214" t="s">
        <v>135</v>
      </c>
      <c r="E13" s="214">
        <v>1228.72</v>
      </c>
      <c r="G13" s="214" t="s">
        <v>8</v>
      </c>
      <c r="H13" s="214">
        <v>1</v>
      </c>
      <c r="L13" s="214" t="s">
        <v>136</v>
      </c>
      <c r="M13" s="214" t="s">
        <v>137</v>
      </c>
      <c r="P13" s="214" t="s">
        <v>138</v>
      </c>
      <c r="U13" s="213"/>
      <c r="V13" s="216"/>
      <c r="W13" s="217"/>
      <c r="X13" s="218"/>
      <c r="Y13" s="218"/>
      <c r="Z13" s="219"/>
      <c r="AA13" s="218"/>
      <c r="AB13" s="220"/>
      <c r="AC13" s="218"/>
    </row>
    <row r="14" spans="1:29">
      <c r="A14" s="214" t="s">
        <v>133</v>
      </c>
      <c r="B14" s="214" t="s">
        <v>106</v>
      </c>
      <c r="C14" s="214" t="s">
        <v>253</v>
      </c>
      <c r="D14" s="214" t="s">
        <v>135</v>
      </c>
      <c r="E14" s="214">
        <v>2180.75</v>
      </c>
      <c r="G14" s="214" t="s">
        <v>8</v>
      </c>
      <c r="H14" s="214">
        <v>1</v>
      </c>
      <c r="I14" s="215"/>
      <c r="J14" s="215"/>
      <c r="L14" s="214" t="s">
        <v>136</v>
      </c>
      <c r="M14" s="214" t="s">
        <v>181</v>
      </c>
      <c r="P14" s="214" t="s">
        <v>138</v>
      </c>
      <c r="U14" s="213"/>
      <c r="V14" s="216"/>
      <c r="W14" s="217"/>
      <c r="X14" s="218"/>
      <c r="Y14" s="218"/>
      <c r="Z14" s="219"/>
      <c r="AA14" s="218"/>
      <c r="AB14" s="220"/>
      <c r="AC14" s="218"/>
    </row>
    <row r="15" spans="1:29">
      <c r="A15" s="214" t="s">
        <v>133</v>
      </c>
      <c r="B15" s="214" t="s">
        <v>106</v>
      </c>
      <c r="C15" s="214" t="s">
        <v>139</v>
      </c>
      <c r="D15" s="214" t="s">
        <v>135</v>
      </c>
      <c r="E15" s="214">
        <v>1350.37</v>
      </c>
      <c r="G15" s="214" t="s">
        <v>8</v>
      </c>
      <c r="H15" s="214">
        <v>1</v>
      </c>
      <c r="I15" s="215"/>
      <c r="J15" s="215"/>
      <c r="L15" s="214" t="s">
        <v>136</v>
      </c>
      <c r="M15" s="214" t="s">
        <v>137</v>
      </c>
      <c r="P15" s="214" t="s">
        <v>138</v>
      </c>
      <c r="U15" s="213"/>
      <c r="V15" s="216"/>
      <c r="W15" s="213"/>
      <c r="X15" s="218"/>
      <c r="Y15" s="213"/>
      <c r="Z15" s="219"/>
      <c r="AA15" s="218"/>
      <c r="AB15" s="220"/>
      <c r="AC15" s="218"/>
    </row>
    <row r="16" spans="1:29">
      <c r="A16" s="214" t="s">
        <v>133</v>
      </c>
      <c r="B16" s="214" t="s">
        <v>106</v>
      </c>
      <c r="C16" s="214" t="s">
        <v>140</v>
      </c>
      <c r="D16" s="214" t="s">
        <v>135</v>
      </c>
      <c r="E16" s="214">
        <v>1289.55</v>
      </c>
      <c r="G16" s="214" t="s">
        <v>8</v>
      </c>
      <c r="H16" s="214">
        <v>1</v>
      </c>
      <c r="I16" s="215"/>
      <c r="J16" s="215"/>
      <c r="L16" s="214" t="s">
        <v>136</v>
      </c>
      <c r="M16" s="214" t="s">
        <v>137</v>
      </c>
      <c r="P16" s="214" t="s">
        <v>138</v>
      </c>
      <c r="U16" s="213"/>
      <c r="V16" s="216"/>
      <c r="W16" s="217"/>
      <c r="X16" s="218"/>
      <c r="Y16" s="218"/>
      <c r="Z16" s="219"/>
      <c r="AA16" s="218"/>
      <c r="AB16" s="220"/>
      <c r="AC16" s="218"/>
    </row>
    <row r="17" spans="1:29">
      <c r="A17" s="214" t="s">
        <v>133</v>
      </c>
      <c r="B17" s="214" t="s">
        <v>106</v>
      </c>
      <c r="C17" s="214" t="s">
        <v>254</v>
      </c>
      <c r="D17" s="214" t="s">
        <v>135</v>
      </c>
      <c r="E17" s="214">
        <v>1964.64</v>
      </c>
      <c r="G17" s="214" t="s">
        <v>8</v>
      </c>
      <c r="H17" s="214">
        <v>1</v>
      </c>
      <c r="I17" s="215"/>
      <c r="J17" s="215"/>
      <c r="L17" s="214" t="s">
        <v>136</v>
      </c>
      <c r="M17" s="214" t="s">
        <v>181</v>
      </c>
      <c r="P17" s="214" t="s">
        <v>138</v>
      </c>
      <c r="U17" s="213"/>
      <c r="V17" s="216"/>
      <c r="W17" s="217"/>
      <c r="X17" s="218"/>
      <c r="Y17" s="218"/>
      <c r="Z17" s="219"/>
      <c r="AA17" s="218"/>
      <c r="AB17" s="220"/>
      <c r="AC17" s="218"/>
    </row>
    <row r="18" spans="1:29">
      <c r="A18" s="214" t="s">
        <v>133</v>
      </c>
      <c r="B18" s="214" t="s">
        <v>106</v>
      </c>
      <c r="C18" s="214" t="s">
        <v>141</v>
      </c>
      <c r="D18" s="214" t="s">
        <v>135</v>
      </c>
      <c r="E18" s="214">
        <v>1216.55</v>
      </c>
      <c r="G18" s="214" t="s">
        <v>8</v>
      </c>
      <c r="H18" s="214">
        <v>1</v>
      </c>
      <c r="I18" s="215"/>
      <c r="J18" s="215"/>
      <c r="L18" s="214" t="s">
        <v>136</v>
      </c>
      <c r="M18" s="214" t="s">
        <v>137</v>
      </c>
      <c r="P18" s="214" t="s">
        <v>138</v>
      </c>
      <c r="U18" s="213"/>
      <c r="V18" s="216"/>
      <c r="W18" s="217"/>
      <c r="X18" s="218"/>
      <c r="Y18" s="218"/>
      <c r="Z18" s="219"/>
      <c r="AA18" s="218"/>
      <c r="AB18" s="220"/>
      <c r="AC18" s="218"/>
    </row>
    <row r="19" spans="1:29">
      <c r="A19" s="214" t="s">
        <v>133</v>
      </c>
      <c r="B19" s="214" t="s">
        <v>106</v>
      </c>
      <c r="C19" s="214" t="s">
        <v>255</v>
      </c>
      <c r="D19" s="214" t="s">
        <v>135</v>
      </c>
      <c r="E19" s="214">
        <v>2082.5100000000002</v>
      </c>
      <c r="G19" s="214" t="s">
        <v>8</v>
      </c>
      <c r="H19" s="214">
        <v>1</v>
      </c>
      <c r="I19" s="215"/>
      <c r="J19" s="215"/>
      <c r="L19" s="214" t="s">
        <v>136</v>
      </c>
      <c r="M19" s="214" t="s">
        <v>181</v>
      </c>
      <c r="P19" s="214" t="s">
        <v>138</v>
      </c>
      <c r="U19" s="213"/>
      <c r="V19" s="216"/>
      <c r="W19" s="217"/>
      <c r="X19" s="218"/>
      <c r="Y19" s="218"/>
      <c r="Z19" s="219"/>
      <c r="AA19" s="218"/>
      <c r="AB19" s="220"/>
      <c r="AC19" s="218"/>
    </row>
    <row r="20" spans="1:29">
      <c r="A20" s="214" t="s">
        <v>133</v>
      </c>
      <c r="B20" s="214" t="s">
        <v>106</v>
      </c>
      <c r="C20" s="214" t="s">
        <v>142</v>
      </c>
      <c r="D20" s="214" t="s">
        <v>135</v>
      </c>
      <c r="E20" s="214">
        <v>1289.55</v>
      </c>
      <c r="G20" s="214" t="s">
        <v>8</v>
      </c>
      <c r="H20" s="214">
        <v>1</v>
      </c>
      <c r="I20" s="215"/>
      <c r="J20" s="215"/>
      <c r="L20" s="214" t="s">
        <v>136</v>
      </c>
      <c r="M20" s="214" t="s">
        <v>137</v>
      </c>
      <c r="P20" s="214" t="s">
        <v>138</v>
      </c>
      <c r="U20" s="213"/>
      <c r="V20" s="216"/>
      <c r="W20" s="217"/>
      <c r="X20" s="218"/>
      <c r="Y20" s="218"/>
      <c r="Z20" s="219"/>
      <c r="AA20" s="218"/>
      <c r="AB20" s="220"/>
      <c r="AC20" s="218"/>
    </row>
    <row r="21" spans="1:29">
      <c r="A21" s="214" t="s">
        <v>133</v>
      </c>
      <c r="B21" s="214" t="s">
        <v>106</v>
      </c>
      <c r="C21" s="214" t="s">
        <v>256</v>
      </c>
      <c r="D21" s="214" t="s">
        <v>135</v>
      </c>
      <c r="E21" s="214">
        <v>1964.64</v>
      </c>
      <c r="G21" s="214" t="s">
        <v>8</v>
      </c>
      <c r="H21" s="214">
        <v>1</v>
      </c>
      <c r="I21" s="215"/>
      <c r="J21" s="215"/>
      <c r="L21" s="214" t="s">
        <v>136</v>
      </c>
      <c r="M21" s="214" t="s">
        <v>181</v>
      </c>
      <c r="P21" s="214" t="s">
        <v>138</v>
      </c>
      <c r="U21" s="213"/>
      <c r="V21" s="216"/>
      <c r="W21" s="217"/>
      <c r="X21" s="218"/>
      <c r="Y21" s="218"/>
      <c r="Z21" s="219"/>
      <c r="AA21" s="218"/>
      <c r="AB21" s="220"/>
      <c r="AC21" s="218"/>
    </row>
    <row r="22" spans="1:29">
      <c r="A22" s="214" t="s">
        <v>133</v>
      </c>
      <c r="B22" s="214" t="s">
        <v>106</v>
      </c>
      <c r="C22" s="214" t="s">
        <v>257</v>
      </c>
      <c r="D22" s="214" t="s">
        <v>135</v>
      </c>
      <c r="E22" s="214">
        <v>2003.93</v>
      </c>
      <c r="G22" s="214" t="s">
        <v>8</v>
      </c>
      <c r="H22" s="214">
        <v>1</v>
      </c>
      <c r="I22" s="215"/>
      <c r="J22" s="215"/>
      <c r="L22" s="214" t="s">
        <v>136</v>
      </c>
      <c r="M22" s="214" t="s">
        <v>181</v>
      </c>
      <c r="P22" s="214" t="s">
        <v>138</v>
      </c>
      <c r="U22" s="213"/>
      <c r="V22" s="216"/>
      <c r="W22" s="217"/>
      <c r="X22" s="218"/>
      <c r="Y22" s="218"/>
      <c r="Z22" s="219"/>
      <c r="AA22" s="218"/>
      <c r="AB22" s="220"/>
      <c r="AC22" s="218"/>
    </row>
    <row r="23" spans="1:29">
      <c r="A23" s="214" t="s">
        <v>133</v>
      </c>
      <c r="B23" s="214" t="s">
        <v>106</v>
      </c>
      <c r="C23" s="214" t="s">
        <v>186</v>
      </c>
      <c r="D23" s="214" t="s">
        <v>135</v>
      </c>
      <c r="E23" s="214">
        <v>1240.8800000000001</v>
      </c>
      <c r="G23" s="214" t="s">
        <v>8</v>
      </c>
      <c r="H23" s="214">
        <v>1</v>
      </c>
      <c r="I23" s="215"/>
      <c r="J23" s="215"/>
      <c r="L23" s="214" t="s">
        <v>136</v>
      </c>
      <c r="M23" s="214" t="s">
        <v>137</v>
      </c>
      <c r="P23" s="214" t="s">
        <v>138</v>
      </c>
      <c r="U23" s="213"/>
      <c r="V23" s="216"/>
      <c r="W23" s="217"/>
      <c r="X23" s="218"/>
      <c r="Y23" s="218"/>
      <c r="Z23" s="219"/>
      <c r="AA23" s="218"/>
      <c r="AB23" s="220"/>
      <c r="AC23" s="218"/>
    </row>
    <row r="24" spans="1:29">
      <c r="A24" s="214" t="s">
        <v>133</v>
      </c>
      <c r="B24" s="214" t="s">
        <v>106</v>
      </c>
      <c r="C24" s="214" t="s">
        <v>258</v>
      </c>
      <c r="D24" s="214" t="s">
        <v>135</v>
      </c>
      <c r="E24" s="214">
        <v>1964.64</v>
      </c>
      <c r="G24" s="214" t="s">
        <v>8</v>
      </c>
      <c r="H24" s="214">
        <v>1</v>
      </c>
      <c r="I24" s="215"/>
      <c r="J24" s="215"/>
      <c r="L24" s="214" t="s">
        <v>136</v>
      </c>
      <c r="M24" s="214" t="s">
        <v>181</v>
      </c>
      <c r="P24" s="214" t="s">
        <v>138</v>
      </c>
      <c r="U24" s="213"/>
      <c r="V24" s="216"/>
      <c r="W24" s="217"/>
      <c r="X24" s="218"/>
      <c r="Y24" s="218"/>
      <c r="Z24" s="219"/>
      <c r="AA24" s="218"/>
      <c r="AB24" s="220"/>
      <c r="AC24" s="218"/>
    </row>
    <row r="25" spans="1:29">
      <c r="A25" s="214" t="s">
        <v>133</v>
      </c>
      <c r="B25" s="214" t="s">
        <v>106</v>
      </c>
      <c r="C25" s="214" t="s">
        <v>259</v>
      </c>
      <c r="D25" s="214" t="s">
        <v>135</v>
      </c>
      <c r="E25" s="214">
        <v>1964.64</v>
      </c>
      <c r="G25" s="214" t="s">
        <v>8</v>
      </c>
      <c r="H25" s="214">
        <v>1</v>
      </c>
      <c r="I25" s="215"/>
      <c r="J25" s="215"/>
      <c r="L25" s="214" t="s">
        <v>136</v>
      </c>
      <c r="M25" s="214" t="s">
        <v>181</v>
      </c>
      <c r="P25" s="214" t="s">
        <v>138</v>
      </c>
      <c r="U25" s="213"/>
      <c r="V25" s="216"/>
      <c r="W25" s="217"/>
      <c r="X25" s="218"/>
      <c r="Y25" s="218"/>
      <c r="Z25" s="219"/>
      <c r="AA25" s="218"/>
      <c r="AB25" s="220"/>
      <c r="AC25" s="218"/>
    </row>
    <row r="26" spans="1:29">
      <c r="A26" s="214" t="s">
        <v>133</v>
      </c>
      <c r="B26" s="214" t="s">
        <v>106</v>
      </c>
      <c r="C26" s="214" t="s">
        <v>260</v>
      </c>
      <c r="D26" s="214" t="s">
        <v>135</v>
      </c>
      <c r="E26" s="214">
        <v>1216.55</v>
      </c>
      <c r="G26" s="214" t="s">
        <v>8</v>
      </c>
      <c r="H26" s="214">
        <v>1</v>
      </c>
      <c r="I26" s="215"/>
      <c r="J26" s="215"/>
      <c r="L26" s="214" t="s">
        <v>136</v>
      </c>
      <c r="M26" s="214" t="s">
        <v>137</v>
      </c>
      <c r="P26" s="214" t="s">
        <v>138</v>
      </c>
      <c r="U26" s="213"/>
      <c r="V26" s="216"/>
      <c r="W26" s="217"/>
      <c r="X26" s="218"/>
      <c r="Y26" s="218"/>
      <c r="Z26" s="219"/>
      <c r="AA26" s="218"/>
      <c r="AB26" s="220"/>
      <c r="AC26" s="218"/>
    </row>
    <row r="27" spans="1:29">
      <c r="A27" s="214" t="s">
        <v>133</v>
      </c>
      <c r="B27" s="214" t="s">
        <v>106</v>
      </c>
      <c r="C27" s="214" t="s">
        <v>261</v>
      </c>
      <c r="D27" s="214" t="s">
        <v>135</v>
      </c>
      <c r="E27" s="214">
        <v>1964.64</v>
      </c>
      <c r="G27" s="214" t="s">
        <v>8</v>
      </c>
      <c r="H27" s="214">
        <v>1</v>
      </c>
      <c r="I27" s="215"/>
      <c r="J27" s="215"/>
      <c r="L27" s="214" t="s">
        <v>136</v>
      </c>
      <c r="M27" s="214" t="s">
        <v>181</v>
      </c>
      <c r="P27" s="214" t="s">
        <v>138</v>
      </c>
      <c r="U27" s="213"/>
      <c r="V27" s="216"/>
      <c r="W27" s="217"/>
      <c r="X27" s="218"/>
      <c r="Y27" s="218"/>
      <c r="Z27" s="219"/>
      <c r="AA27" s="218"/>
      <c r="AB27" s="220"/>
      <c r="AC27" s="218"/>
    </row>
    <row r="28" spans="1:29">
      <c r="A28" s="214" t="s">
        <v>133</v>
      </c>
      <c r="B28" s="214" t="s">
        <v>106</v>
      </c>
      <c r="C28" s="214" t="s">
        <v>262</v>
      </c>
      <c r="D28" s="214" t="s">
        <v>135</v>
      </c>
      <c r="E28" s="214">
        <v>2003.93</v>
      </c>
      <c r="G28" s="214" t="s">
        <v>8</v>
      </c>
      <c r="H28" s="214">
        <v>1</v>
      </c>
      <c r="I28" s="215"/>
      <c r="J28" s="215"/>
      <c r="L28" s="214" t="s">
        <v>136</v>
      </c>
      <c r="M28" s="214" t="s">
        <v>181</v>
      </c>
      <c r="P28" s="214" t="s">
        <v>138</v>
      </c>
      <c r="U28" s="213"/>
      <c r="V28" s="216"/>
      <c r="W28" s="217"/>
      <c r="X28" s="218"/>
      <c r="Y28" s="218"/>
      <c r="Z28" s="219"/>
      <c r="AA28" s="218"/>
      <c r="AB28" s="220"/>
      <c r="AC28" s="218"/>
    </row>
    <row r="29" spans="1:29">
      <c r="A29" s="214" t="s">
        <v>133</v>
      </c>
      <c r="B29" s="214" t="s">
        <v>106</v>
      </c>
      <c r="C29" s="214" t="s">
        <v>143</v>
      </c>
      <c r="D29" s="214" t="s">
        <v>135</v>
      </c>
      <c r="E29" s="214">
        <v>1240.8800000000001</v>
      </c>
      <c r="G29" s="214" t="s">
        <v>8</v>
      </c>
      <c r="H29" s="214">
        <v>1</v>
      </c>
      <c r="I29" s="215"/>
      <c r="J29" s="215"/>
      <c r="L29" s="214" t="s">
        <v>136</v>
      </c>
      <c r="M29" s="214" t="s">
        <v>137</v>
      </c>
      <c r="P29" s="214" t="s">
        <v>138</v>
      </c>
      <c r="U29" s="213"/>
      <c r="V29" s="216"/>
      <c r="W29" s="217"/>
      <c r="X29" s="218"/>
      <c r="Y29" s="218"/>
      <c r="Z29" s="219"/>
      <c r="AA29" s="218"/>
      <c r="AB29" s="220"/>
      <c r="AC29" s="218"/>
    </row>
    <row r="30" spans="1:29">
      <c r="A30" s="214" t="s">
        <v>133</v>
      </c>
      <c r="B30" s="214" t="s">
        <v>106</v>
      </c>
      <c r="C30" s="214" t="s">
        <v>144</v>
      </c>
      <c r="D30" s="214" t="s">
        <v>135</v>
      </c>
      <c r="E30" s="214">
        <v>1392.68</v>
      </c>
      <c r="G30" s="214" t="s">
        <v>8</v>
      </c>
      <c r="H30" s="214">
        <v>1</v>
      </c>
      <c r="I30" s="215"/>
      <c r="J30" s="215"/>
      <c r="L30" s="214" t="s">
        <v>136</v>
      </c>
      <c r="M30" s="214" t="s">
        <v>145</v>
      </c>
      <c r="P30" s="214" t="s">
        <v>146</v>
      </c>
      <c r="U30" s="213"/>
      <c r="V30" s="216"/>
      <c r="W30" s="217"/>
      <c r="X30" s="218"/>
      <c r="Y30" s="218"/>
      <c r="Z30" s="219"/>
      <c r="AA30" s="218"/>
      <c r="AB30" s="220"/>
      <c r="AC30" s="218"/>
    </row>
    <row r="31" spans="1:29">
      <c r="A31" s="214" t="s">
        <v>133</v>
      </c>
      <c r="B31" s="214" t="s">
        <v>106</v>
      </c>
      <c r="C31" s="214" t="s">
        <v>263</v>
      </c>
      <c r="D31" s="214" t="s">
        <v>135</v>
      </c>
      <c r="E31" s="214">
        <v>1449.53</v>
      </c>
      <c r="G31" s="214" t="s">
        <v>8</v>
      </c>
      <c r="H31" s="214">
        <v>1</v>
      </c>
      <c r="I31" s="215"/>
      <c r="J31" s="215"/>
      <c r="L31" s="214" t="s">
        <v>136</v>
      </c>
      <c r="M31" s="214" t="s">
        <v>145</v>
      </c>
      <c r="P31" s="214" t="s">
        <v>146</v>
      </c>
      <c r="U31" s="213"/>
      <c r="V31" s="216"/>
      <c r="W31" s="217"/>
      <c r="X31" s="218"/>
      <c r="Y31" s="218"/>
      <c r="Z31" s="219"/>
      <c r="AA31" s="218"/>
      <c r="AB31" s="220"/>
      <c r="AC31" s="218"/>
    </row>
    <row r="32" spans="1:29">
      <c r="A32" s="214" t="s">
        <v>133</v>
      </c>
      <c r="B32" s="214" t="s">
        <v>106</v>
      </c>
      <c r="C32" s="214" t="s">
        <v>264</v>
      </c>
      <c r="D32" s="214" t="s">
        <v>135</v>
      </c>
      <c r="E32" s="214">
        <v>2605.6799999999998</v>
      </c>
      <c r="G32" s="214" t="s">
        <v>8</v>
      </c>
      <c r="H32" s="214">
        <v>1</v>
      </c>
      <c r="I32" s="215"/>
      <c r="J32" s="215"/>
      <c r="L32" s="214" t="s">
        <v>136</v>
      </c>
      <c r="M32" s="214" t="s">
        <v>150</v>
      </c>
      <c r="P32" s="214" t="s">
        <v>146</v>
      </c>
      <c r="U32" s="213"/>
      <c r="V32" s="216"/>
      <c r="W32" s="217"/>
      <c r="X32" s="218"/>
      <c r="Y32" s="218"/>
      <c r="Z32" s="219"/>
      <c r="AA32" s="218"/>
      <c r="AB32" s="220"/>
      <c r="AC32" s="218"/>
    </row>
    <row r="33" spans="1:29">
      <c r="A33" s="214" t="s">
        <v>133</v>
      </c>
      <c r="B33" s="214" t="s">
        <v>106</v>
      </c>
      <c r="C33" s="214" t="s">
        <v>265</v>
      </c>
      <c r="D33" s="214" t="s">
        <v>135</v>
      </c>
      <c r="E33" s="214">
        <v>2835.59</v>
      </c>
      <c r="G33" s="214" t="s">
        <v>8</v>
      </c>
      <c r="H33" s="214">
        <v>1</v>
      </c>
      <c r="I33" s="215"/>
      <c r="J33" s="215"/>
      <c r="L33" s="214" t="s">
        <v>136</v>
      </c>
      <c r="M33" s="214" t="s">
        <v>150</v>
      </c>
      <c r="P33" s="214" t="s">
        <v>146</v>
      </c>
      <c r="U33" s="213"/>
      <c r="V33" s="216"/>
      <c r="W33" s="217"/>
      <c r="X33" s="218"/>
      <c r="Y33" s="218"/>
      <c r="Z33" s="219"/>
      <c r="AA33" s="218"/>
      <c r="AB33" s="220"/>
      <c r="AC33" s="218"/>
    </row>
    <row r="34" spans="1:29">
      <c r="A34" s="214" t="s">
        <v>133</v>
      </c>
      <c r="B34" s="214" t="s">
        <v>106</v>
      </c>
      <c r="C34" s="214" t="s">
        <v>266</v>
      </c>
      <c r="D34" s="214" t="s">
        <v>135</v>
      </c>
      <c r="E34" s="214">
        <v>1577.43</v>
      </c>
      <c r="G34" s="214" t="s">
        <v>8</v>
      </c>
      <c r="H34" s="214">
        <v>1</v>
      </c>
      <c r="I34" s="215"/>
      <c r="J34" s="215"/>
      <c r="L34" s="214" t="s">
        <v>136</v>
      </c>
      <c r="M34" s="214" t="s">
        <v>145</v>
      </c>
      <c r="P34" s="214" t="s">
        <v>146</v>
      </c>
      <c r="U34" s="213"/>
      <c r="V34" s="216"/>
      <c r="W34" s="217"/>
      <c r="X34" s="218"/>
      <c r="Y34" s="218"/>
      <c r="Z34" s="219"/>
      <c r="AA34" s="218"/>
      <c r="AB34" s="220"/>
      <c r="AC34" s="218"/>
    </row>
    <row r="35" spans="1:29">
      <c r="A35" s="214" t="s">
        <v>133</v>
      </c>
      <c r="B35" s="214" t="s">
        <v>106</v>
      </c>
      <c r="C35" s="214" t="s">
        <v>147</v>
      </c>
      <c r="D35" s="214" t="s">
        <v>135</v>
      </c>
      <c r="E35" s="214">
        <v>1392.68</v>
      </c>
      <c r="G35" s="214" t="s">
        <v>8</v>
      </c>
      <c r="H35" s="214">
        <v>1</v>
      </c>
      <c r="I35" s="215"/>
      <c r="J35" s="215"/>
      <c r="L35" s="214" t="s">
        <v>136</v>
      </c>
      <c r="M35" s="214" t="s">
        <v>145</v>
      </c>
      <c r="P35" s="214" t="s">
        <v>146</v>
      </c>
      <c r="U35" s="213"/>
      <c r="V35" s="216"/>
      <c r="W35" s="217"/>
      <c r="X35" s="218"/>
      <c r="Y35" s="218"/>
      <c r="Z35" s="219"/>
      <c r="AA35" s="218"/>
      <c r="AB35" s="220"/>
      <c r="AC35" s="218"/>
    </row>
    <row r="36" spans="1:29">
      <c r="A36" s="214" t="s">
        <v>133</v>
      </c>
      <c r="B36" s="214" t="s">
        <v>106</v>
      </c>
      <c r="C36" s="214" t="s">
        <v>267</v>
      </c>
      <c r="D36" s="214" t="s">
        <v>135</v>
      </c>
      <c r="E36" s="214">
        <v>2605.6799999999998</v>
      </c>
      <c r="G36" s="214" t="s">
        <v>8</v>
      </c>
      <c r="H36" s="214">
        <v>1</v>
      </c>
      <c r="I36" s="215"/>
      <c r="J36" s="215"/>
      <c r="L36" s="214" t="s">
        <v>136</v>
      </c>
      <c r="M36" s="214" t="s">
        <v>150</v>
      </c>
      <c r="P36" s="214" t="s">
        <v>146</v>
      </c>
      <c r="U36" s="213"/>
      <c r="V36" s="216"/>
      <c r="W36" s="217"/>
      <c r="X36" s="218"/>
      <c r="Y36" s="218"/>
      <c r="Z36" s="219"/>
      <c r="AA36" s="218"/>
      <c r="AB36" s="220"/>
      <c r="AC36" s="218"/>
    </row>
    <row r="37" spans="1:29">
      <c r="A37" s="214" t="s">
        <v>133</v>
      </c>
      <c r="B37" s="214" t="s">
        <v>106</v>
      </c>
      <c r="C37" s="214" t="s">
        <v>268</v>
      </c>
      <c r="D37" s="214" t="s">
        <v>135</v>
      </c>
      <c r="E37" s="214">
        <v>1449.53</v>
      </c>
      <c r="G37" s="214" t="s">
        <v>8</v>
      </c>
      <c r="H37" s="214">
        <v>1</v>
      </c>
      <c r="I37" s="215"/>
      <c r="J37" s="215"/>
      <c r="L37" s="214" t="s">
        <v>136</v>
      </c>
      <c r="M37" s="214" t="s">
        <v>145</v>
      </c>
      <c r="P37" s="214" t="s">
        <v>146</v>
      </c>
      <c r="U37" s="213"/>
      <c r="V37" s="216"/>
      <c r="W37" s="217"/>
      <c r="X37" s="218"/>
      <c r="Y37" s="218"/>
      <c r="Z37" s="219"/>
      <c r="AA37" s="218"/>
      <c r="AB37" s="220"/>
      <c r="AC37" s="218"/>
    </row>
    <row r="38" spans="1:29">
      <c r="A38" s="214" t="s">
        <v>133</v>
      </c>
      <c r="B38" s="214" t="s">
        <v>106</v>
      </c>
      <c r="C38" s="214" t="s">
        <v>269</v>
      </c>
      <c r="D38" s="214" t="s">
        <v>135</v>
      </c>
      <c r="E38" s="214">
        <v>1435.32</v>
      </c>
      <c r="G38" s="214" t="s">
        <v>8</v>
      </c>
      <c r="H38" s="214">
        <v>1</v>
      </c>
      <c r="I38" s="215"/>
      <c r="J38" s="215"/>
      <c r="L38" s="214" t="s">
        <v>136</v>
      </c>
      <c r="M38" s="214" t="s">
        <v>145</v>
      </c>
      <c r="P38" s="214" t="s">
        <v>146</v>
      </c>
      <c r="U38" s="213"/>
      <c r="V38" s="216"/>
      <c r="W38" s="217"/>
      <c r="X38" s="218"/>
      <c r="Y38" s="218"/>
      <c r="Z38" s="219"/>
      <c r="AA38" s="218"/>
      <c r="AB38" s="220"/>
      <c r="AC38" s="218"/>
    </row>
    <row r="39" spans="1:29">
      <c r="A39" s="214" t="s">
        <v>133</v>
      </c>
      <c r="B39" s="214" t="s">
        <v>106</v>
      </c>
      <c r="C39" s="214" t="s">
        <v>270</v>
      </c>
      <c r="D39" s="214" t="s">
        <v>135</v>
      </c>
      <c r="E39" s="214">
        <v>1435.32</v>
      </c>
      <c r="G39" s="214" t="s">
        <v>8</v>
      </c>
      <c r="H39" s="214">
        <v>1</v>
      </c>
      <c r="I39" s="215"/>
      <c r="J39" s="215"/>
      <c r="L39" s="214" t="s">
        <v>136</v>
      </c>
      <c r="M39" s="214" t="s">
        <v>145</v>
      </c>
      <c r="P39" s="214" t="s">
        <v>146</v>
      </c>
      <c r="U39" s="213"/>
      <c r="V39" s="216"/>
      <c r="W39" s="217"/>
      <c r="X39" s="218"/>
      <c r="Y39" s="218"/>
      <c r="Z39" s="219"/>
      <c r="AA39" s="218"/>
      <c r="AB39" s="220"/>
      <c r="AC39" s="218"/>
    </row>
    <row r="40" spans="1:29">
      <c r="A40" s="214" t="s">
        <v>133</v>
      </c>
      <c r="B40" s="214" t="s">
        <v>106</v>
      </c>
      <c r="C40" s="214" t="s">
        <v>271</v>
      </c>
      <c r="D40" s="214" t="s">
        <v>135</v>
      </c>
      <c r="E40" s="214">
        <v>2605.6799999999998</v>
      </c>
      <c r="G40" s="214" t="s">
        <v>8</v>
      </c>
      <c r="H40" s="214">
        <v>1</v>
      </c>
      <c r="I40" s="215"/>
      <c r="J40" s="215"/>
      <c r="L40" s="214" t="s">
        <v>136</v>
      </c>
      <c r="M40" s="214" t="s">
        <v>150</v>
      </c>
      <c r="P40" s="214" t="s">
        <v>146</v>
      </c>
      <c r="U40" s="213"/>
      <c r="V40" s="216"/>
      <c r="W40" s="217"/>
      <c r="X40" s="218"/>
      <c r="Y40" s="218"/>
      <c r="Z40" s="219"/>
      <c r="AA40" s="218"/>
      <c r="AB40" s="220"/>
      <c r="AC40" s="218"/>
    </row>
    <row r="41" spans="1:29">
      <c r="A41" s="214" t="s">
        <v>133</v>
      </c>
      <c r="B41" s="214" t="s">
        <v>106</v>
      </c>
      <c r="C41" s="214" t="s">
        <v>272</v>
      </c>
      <c r="D41" s="214" t="s">
        <v>135</v>
      </c>
      <c r="E41" s="214">
        <v>1449.53</v>
      </c>
      <c r="G41" s="214" t="s">
        <v>8</v>
      </c>
      <c r="H41" s="214">
        <v>1</v>
      </c>
      <c r="I41" s="215"/>
      <c r="J41" s="215"/>
      <c r="L41" s="214" t="s">
        <v>136</v>
      </c>
      <c r="M41" s="214" t="s">
        <v>145</v>
      </c>
      <c r="P41" s="214" t="s">
        <v>146</v>
      </c>
      <c r="U41" s="213"/>
      <c r="V41" s="216"/>
      <c r="W41" s="217"/>
      <c r="X41" s="218"/>
      <c r="Y41" s="218"/>
      <c r="Z41" s="219"/>
      <c r="AA41" s="218"/>
      <c r="AB41" s="220"/>
      <c r="AC41" s="218"/>
    </row>
    <row r="42" spans="1:29">
      <c r="A42" s="214" t="s">
        <v>133</v>
      </c>
      <c r="B42" s="214" t="s">
        <v>106</v>
      </c>
      <c r="C42" s="214" t="s">
        <v>273</v>
      </c>
      <c r="D42" s="214" t="s">
        <v>135</v>
      </c>
      <c r="E42" s="214">
        <v>9841.8700000000008</v>
      </c>
      <c r="G42" s="214" t="s">
        <v>8</v>
      </c>
      <c r="H42" s="214">
        <v>1</v>
      </c>
      <c r="I42" s="215"/>
      <c r="J42" s="215"/>
      <c r="L42" s="214" t="s">
        <v>136</v>
      </c>
      <c r="M42" s="214" t="s">
        <v>274</v>
      </c>
      <c r="P42" s="214" t="s">
        <v>146</v>
      </c>
      <c r="U42" s="213"/>
      <c r="V42" s="216"/>
      <c r="W42" s="217"/>
      <c r="X42" s="218"/>
      <c r="Y42" s="218"/>
      <c r="Z42" s="219"/>
      <c r="AA42" s="218"/>
      <c r="AB42" s="220"/>
      <c r="AC42" s="218"/>
    </row>
    <row r="43" spans="1:29">
      <c r="A43" s="214" t="s">
        <v>133</v>
      </c>
      <c r="B43" s="214" t="s">
        <v>106</v>
      </c>
      <c r="C43" s="214" t="s">
        <v>275</v>
      </c>
      <c r="D43" s="214" t="s">
        <v>135</v>
      </c>
      <c r="E43" s="214">
        <v>3014.41</v>
      </c>
      <c r="G43" s="214" t="s">
        <v>8</v>
      </c>
      <c r="H43" s="214">
        <v>1</v>
      </c>
      <c r="I43" s="215"/>
      <c r="J43" s="215"/>
      <c r="L43" s="214" t="s">
        <v>136</v>
      </c>
      <c r="M43" s="214" t="s">
        <v>150</v>
      </c>
      <c r="P43" s="214" t="s">
        <v>146</v>
      </c>
      <c r="U43" s="213"/>
      <c r="V43" s="216"/>
      <c r="W43" s="217"/>
      <c r="X43" s="218"/>
      <c r="Y43" s="218"/>
      <c r="Z43" s="219"/>
      <c r="AA43" s="218"/>
      <c r="AB43" s="220"/>
      <c r="AC43" s="218"/>
    </row>
    <row r="44" spans="1:29">
      <c r="A44" s="214" t="s">
        <v>133</v>
      </c>
      <c r="B44" s="214" t="s">
        <v>106</v>
      </c>
      <c r="C44" s="214" t="s">
        <v>276</v>
      </c>
      <c r="D44" s="214" t="s">
        <v>135</v>
      </c>
      <c r="E44" s="214">
        <v>1676.9</v>
      </c>
      <c r="G44" s="214" t="s">
        <v>8</v>
      </c>
      <c r="H44" s="214">
        <v>1</v>
      </c>
      <c r="I44" s="215"/>
      <c r="J44" s="215"/>
      <c r="L44" s="214" t="s">
        <v>136</v>
      </c>
      <c r="M44" s="214" t="s">
        <v>145</v>
      </c>
      <c r="P44" s="214" t="s">
        <v>146</v>
      </c>
      <c r="U44" s="213"/>
      <c r="V44" s="216"/>
      <c r="W44" s="217"/>
      <c r="X44" s="218"/>
      <c r="Y44" s="218"/>
      <c r="Z44" s="219"/>
      <c r="AA44" s="218"/>
      <c r="AB44" s="220"/>
      <c r="AC44" s="218"/>
    </row>
    <row r="45" spans="1:29">
      <c r="A45" s="214" t="s">
        <v>133</v>
      </c>
      <c r="B45" s="214" t="s">
        <v>106</v>
      </c>
      <c r="C45" s="214" t="s">
        <v>277</v>
      </c>
      <c r="D45" s="214" t="s">
        <v>135</v>
      </c>
      <c r="E45" s="214">
        <v>1577.43</v>
      </c>
      <c r="G45" s="214" t="s">
        <v>8</v>
      </c>
      <c r="H45" s="214">
        <v>1</v>
      </c>
      <c r="I45" s="215"/>
      <c r="J45" s="215"/>
      <c r="L45" s="214" t="s">
        <v>136</v>
      </c>
      <c r="M45" s="214" t="s">
        <v>145</v>
      </c>
      <c r="P45" s="214" t="s">
        <v>146</v>
      </c>
      <c r="U45" s="213"/>
      <c r="V45" s="216"/>
      <c r="W45" s="217"/>
      <c r="X45" s="218"/>
      <c r="Y45" s="218"/>
      <c r="Z45" s="219"/>
      <c r="AA45" s="218"/>
      <c r="AB45" s="220"/>
      <c r="AC45" s="218"/>
    </row>
    <row r="46" spans="1:29">
      <c r="A46" s="214" t="s">
        <v>133</v>
      </c>
      <c r="B46" s="214" t="s">
        <v>106</v>
      </c>
      <c r="C46" s="214" t="s">
        <v>278</v>
      </c>
      <c r="D46" s="214" t="s">
        <v>135</v>
      </c>
      <c r="E46" s="214">
        <v>2580.13</v>
      </c>
      <c r="G46" s="214" t="s">
        <v>8</v>
      </c>
      <c r="H46" s="214">
        <v>1</v>
      </c>
      <c r="I46" s="215"/>
      <c r="J46" s="215"/>
      <c r="L46" s="214" t="s">
        <v>136</v>
      </c>
      <c r="M46" s="214" t="s">
        <v>150</v>
      </c>
      <c r="P46" s="214" t="s">
        <v>146</v>
      </c>
      <c r="U46" s="213"/>
      <c r="V46" s="216"/>
      <c r="W46" s="217"/>
      <c r="X46" s="218"/>
      <c r="Y46" s="218"/>
      <c r="Z46" s="219"/>
      <c r="AA46" s="218"/>
      <c r="AB46" s="220"/>
      <c r="AC46" s="218"/>
    </row>
    <row r="47" spans="1:29">
      <c r="A47" s="214" t="s">
        <v>133</v>
      </c>
      <c r="B47" s="214" t="s">
        <v>106</v>
      </c>
      <c r="C47" s="214" t="s">
        <v>279</v>
      </c>
      <c r="D47" s="214" t="s">
        <v>135</v>
      </c>
      <c r="E47" s="214">
        <v>1435.32</v>
      </c>
      <c r="G47" s="214" t="s">
        <v>8</v>
      </c>
      <c r="H47" s="214">
        <v>1</v>
      </c>
      <c r="I47" s="215"/>
      <c r="J47" s="215"/>
      <c r="L47" s="214" t="s">
        <v>136</v>
      </c>
      <c r="M47" s="214" t="s">
        <v>145</v>
      </c>
      <c r="P47" s="214" t="s">
        <v>146</v>
      </c>
      <c r="U47" s="213"/>
      <c r="V47" s="216"/>
      <c r="W47" s="217"/>
      <c r="X47" s="218"/>
      <c r="Y47" s="218"/>
      <c r="Z47" s="219"/>
      <c r="AA47" s="218"/>
      <c r="AB47" s="220"/>
      <c r="AC47" s="218"/>
    </row>
    <row r="48" spans="1:29">
      <c r="A48" s="214" t="s">
        <v>133</v>
      </c>
      <c r="B48" s="214" t="s">
        <v>106</v>
      </c>
      <c r="C48" s="214" t="s">
        <v>280</v>
      </c>
      <c r="D48" s="214" t="s">
        <v>135</v>
      </c>
      <c r="E48" s="214">
        <v>2835.59</v>
      </c>
      <c r="G48" s="214" t="s">
        <v>8</v>
      </c>
      <c r="H48" s="214">
        <v>1</v>
      </c>
      <c r="I48" s="215"/>
      <c r="J48" s="215"/>
      <c r="L48" s="214" t="s">
        <v>136</v>
      </c>
      <c r="M48" s="214" t="s">
        <v>150</v>
      </c>
      <c r="P48" s="214" t="s">
        <v>146</v>
      </c>
      <c r="U48" s="213"/>
      <c r="V48" s="216"/>
      <c r="W48" s="217"/>
      <c r="X48" s="218"/>
      <c r="Y48" s="218"/>
      <c r="Z48" s="219"/>
      <c r="AA48" s="218"/>
      <c r="AB48" s="220"/>
      <c r="AC48" s="218"/>
    </row>
    <row r="49" spans="1:29">
      <c r="A49" s="214" t="s">
        <v>133</v>
      </c>
      <c r="B49" s="214" t="s">
        <v>106</v>
      </c>
      <c r="C49" s="214" t="s">
        <v>148</v>
      </c>
      <c r="D49" s="214" t="s">
        <v>135</v>
      </c>
      <c r="E49" s="214">
        <v>1577.43</v>
      </c>
      <c r="G49" s="214" t="s">
        <v>8</v>
      </c>
      <c r="H49" s="214">
        <v>1</v>
      </c>
      <c r="I49" s="215"/>
      <c r="J49" s="215"/>
      <c r="L49" s="214" t="s">
        <v>136</v>
      </c>
      <c r="M49" s="214" t="s">
        <v>145</v>
      </c>
      <c r="P49" s="214" t="s">
        <v>146</v>
      </c>
      <c r="U49" s="213"/>
      <c r="V49" s="216"/>
      <c r="W49" s="217"/>
      <c r="X49" s="218"/>
      <c r="Y49" s="218"/>
      <c r="Z49" s="219"/>
      <c r="AA49" s="218"/>
      <c r="AB49" s="220"/>
      <c r="AC49" s="218"/>
    </row>
    <row r="50" spans="1:29">
      <c r="A50" s="214" t="s">
        <v>133</v>
      </c>
      <c r="B50" s="214" t="s">
        <v>106</v>
      </c>
      <c r="C50" s="214" t="s">
        <v>281</v>
      </c>
      <c r="D50" s="214" t="s">
        <v>135</v>
      </c>
      <c r="E50" s="214">
        <v>2580.13</v>
      </c>
      <c r="G50" s="214" t="s">
        <v>8</v>
      </c>
      <c r="H50" s="214">
        <v>1</v>
      </c>
      <c r="I50" s="215"/>
      <c r="J50" s="215"/>
      <c r="L50" s="214" t="s">
        <v>136</v>
      </c>
      <c r="M50" s="214" t="s">
        <v>150</v>
      </c>
      <c r="P50" s="214" t="s">
        <v>146</v>
      </c>
      <c r="U50" s="213"/>
      <c r="V50" s="216"/>
      <c r="W50" s="217"/>
      <c r="X50" s="218"/>
      <c r="Y50" s="218"/>
      <c r="Z50" s="219"/>
      <c r="AA50" s="218"/>
      <c r="AB50" s="220"/>
      <c r="AC50" s="218"/>
    </row>
    <row r="51" spans="1:29">
      <c r="A51" s="214" t="s">
        <v>133</v>
      </c>
      <c r="B51" s="214" t="s">
        <v>106</v>
      </c>
      <c r="C51" s="214" t="s">
        <v>282</v>
      </c>
      <c r="D51" s="214" t="s">
        <v>135</v>
      </c>
      <c r="E51" s="214">
        <v>2656.77</v>
      </c>
      <c r="G51" s="214" t="s">
        <v>8</v>
      </c>
      <c r="H51" s="214">
        <v>1</v>
      </c>
      <c r="I51" s="215"/>
      <c r="J51" s="215"/>
      <c r="L51" s="214" t="s">
        <v>136</v>
      </c>
      <c r="M51" s="214" t="s">
        <v>150</v>
      </c>
      <c r="P51" s="214" t="s">
        <v>146</v>
      </c>
      <c r="U51" s="213"/>
      <c r="V51" s="216"/>
      <c r="W51" s="217"/>
      <c r="X51" s="218"/>
      <c r="Y51" s="218"/>
      <c r="Z51" s="219"/>
      <c r="AA51" s="218"/>
      <c r="AB51" s="220"/>
      <c r="AC51" s="218"/>
    </row>
    <row r="52" spans="1:29">
      <c r="A52" s="214" t="s">
        <v>133</v>
      </c>
      <c r="B52" s="214" t="s">
        <v>106</v>
      </c>
      <c r="C52" s="214" t="s">
        <v>283</v>
      </c>
      <c r="D52" s="214" t="s">
        <v>135</v>
      </c>
      <c r="E52" s="214">
        <v>1477.95</v>
      </c>
      <c r="G52" s="214" t="s">
        <v>8</v>
      </c>
      <c r="H52" s="214">
        <v>1</v>
      </c>
      <c r="I52" s="215"/>
      <c r="J52" s="215"/>
      <c r="L52" s="214" t="s">
        <v>136</v>
      </c>
      <c r="M52" s="214" t="s">
        <v>145</v>
      </c>
      <c r="P52" s="214" t="s">
        <v>146</v>
      </c>
      <c r="U52" s="213"/>
      <c r="V52" s="216"/>
      <c r="W52" s="217"/>
      <c r="X52" s="218"/>
      <c r="Y52" s="218"/>
      <c r="Z52" s="219"/>
      <c r="AA52" s="218"/>
      <c r="AB52" s="220"/>
      <c r="AC52" s="218"/>
    </row>
    <row r="53" spans="1:29">
      <c r="A53" s="214" t="s">
        <v>133</v>
      </c>
      <c r="B53" s="214" t="s">
        <v>106</v>
      </c>
      <c r="C53" s="214" t="s">
        <v>149</v>
      </c>
      <c r="D53" s="214" t="s">
        <v>135</v>
      </c>
      <c r="E53" s="214">
        <v>2503.4899999999998</v>
      </c>
      <c r="G53" s="214" t="s">
        <v>8</v>
      </c>
      <c r="H53" s="214">
        <v>1</v>
      </c>
      <c r="I53" s="215"/>
      <c r="J53" s="215"/>
      <c r="L53" s="214" t="s">
        <v>136</v>
      </c>
      <c r="M53" s="214" t="s">
        <v>150</v>
      </c>
      <c r="P53" s="214" t="s">
        <v>146</v>
      </c>
      <c r="U53" s="213"/>
      <c r="V53" s="216"/>
      <c r="W53" s="217"/>
      <c r="X53" s="218"/>
      <c r="Y53" s="218"/>
      <c r="Z53" s="219"/>
      <c r="AA53" s="218"/>
      <c r="AB53" s="220"/>
      <c r="AC53" s="218"/>
    </row>
    <row r="54" spans="1:29">
      <c r="A54" s="214" t="s">
        <v>133</v>
      </c>
      <c r="B54" s="214" t="s">
        <v>106</v>
      </c>
      <c r="C54" s="214" t="s">
        <v>151</v>
      </c>
      <c r="D54" s="214" t="s">
        <v>135</v>
      </c>
      <c r="E54" s="214">
        <v>2503.4899999999998</v>
      </c>
      <c r="G54" s="214" t="s">
        <v>8</v>
      </c>
      <c r="H54" s="214">
        <v>1</v>
      </c>
      <c r="I54" s="215"/>
      <c r="J54" s="215"/>
      <c r="L54" s="214" t="s">
        <v>136</v>
      </c>
      <c r="M54" s="214" t="s">
        <v>150</v>
      </c>
      <c r="P54" s="214" t="s">
        <v>146</v>
      </c>
      <c r="U54" s="213"/>
      <c r="V54" s="216"/>
      <c r="W54" s="217"/>
      <c r="X54" s="218"/>
      <c r="Y54" s="218"/>
      <c r="Z54" s="219"/>
      <c r="AA54" s="218"/>
      <c r="AB54" s="220"/>
      <c r="AC54" s="218"/>
    </row>
    <row r="55" spans="1:29">
      <c r="A55" s="214" t="s">
        <v>133</v>
      </c>
      <c r="B55" s="214" t="s">
        <v>106</v>
      </c>
      <c r="C55" s="214" t="s">
        <v>152</v>
      </c>
      <c r="D55" s="214" t="s">
        <v>135</v>
      </c>
      <c r="E55" s="214">
        <v>1392.68</v>
      </c>
      <c r="G55" s="214" t="s">
        <v>8</v>
      </c>
      <c r="H55" s="214">
        <v>1</v>
      </c>
      <c r="I55" s="215"/>
      <c r="J55" s="215"/>
      <c r="L55" s="214" t="s">
        <v>136</v>
      </c>
      <c r="M55" s="214" t="s">
        <v>145</v>
      </c>
      <c r="P55" s="214" t="s">
        <v>146</v>
      </c>
      <c r="U55" s="213"/>
      <c r="V55" s="216"/>
      <c r="W55" s="217"/>
      <c r="X55" s="218"/>
      <c r="Y55" s="218"/>
      <c r="Z55" s="219"/>
      <c r="AA55" s="218"/>
      <c r="AB55" s="220"/>
      <c r="AC55" s="218"/>
    </row>
    <row r="56" spans="1:29">
      <c r="A56" s="214" t="s">
        <v>133</v>
      </c>
      <c r="B56" s="214" t="s">
        <v>106</v>
      </c>
      <c r="C56" s="214" t="s">
        <v>284</v>
      </c>
      <c r="D56" s="214" t="s">
        <v>135</v>
      </c>
      <c r="E56" s="214">
        <v>2503.4899999999998</v>
      </c>
      <c r="G56" s="214" t="s">
        <v>8</v>
      </c>
      <c r="H56" s="214">
        <v>1</v>
      </c>
      <c r="I56" s="215"/>
      <c r="J56" s="215"/>
      <c r="L56" s="214" t="s">
        <v>136</v>
      </c>
      <c r="M56" s="214" t="s">
        <v>150</v>
      </c>
      <c r="P56" s="214" t="s">
        <v>146</v>
      </c>
      <c r="U56" s="213"/>
      <c r="V56" s="216"/>
      <c r="W56" s="217"/>
      <c r="X56" s="218"/>
      <c r="Y56" s="218"/>
      <c r="Z56" s="219"/>
      <c r="AA56" s="218"/>
      <c r="AB56" s="220"/>
      <c r="AC56" s="218"/>
    </row>
    <row r="57" spans="1:29">
      <c r="A57" s="214" t="s">
        <v>133</v>
      </c>
      <c r="B57" s="214" t="s">
        <v>106</v>
      </c>
      <c r="C57" s="214" t="s">
        <v>285</v>
      </c>
      <c r="D57" s="214" t="s">
        <v>135</v>
      </c>
      <c r="E57" s="214">
        <v>2656.77</v>
      </c>
      <c r="G57" s="214" t="s">
        <v>8</v>
      </c>
      <c r="H57" s="214">
        <v>1</v>
      </c>
      <c r="I57" s="215"/>
      <c r="J57" s="215"/>
      <c r="L57" s="214" t="s">
        <v>136</v>
      </c>
      <c r="M57" s="214" t="s">
        <v>150</v>
      </c>
      <c r="P57" s="214" t="s">
        <v>146</v>
      </c>
      <c r="U57" s="213"/>
      <c r="V57" s="216"/>
      <c r="W57" s="217"/>
      <c r="X57" s="218"/>
      <c r="Y57" s="218"/>
      <c r="Z57" s="219"/>
      <c r="AA57" s="218"/>
      <c r="AB57" s="220"/>
      <c r="AC57" s="218"/>
    </row>
    <row r="58" spans="1:29">
      <c r="A58" s="214" t="s">
        <v>133</v>
      </c>
      <c r="B58" s="214" t="s">
        <v>106</v>
      </c>
      <c r="C58" s="214" t="s">
        <v>286</v>
      </c>
      <c r="D58" s="214" t="s">
        <v>135</v>
      </c>
      <c r="E58" s="214">
        <v>1477.95</v>
      </c>
      <c r="G58" s="214" t="s">
        <v>8</v>
      </c>
      <c r="H58" s="214">
        <v>1</v>
      </c>
      <c r="I58" s="215"/>
      <c r="J58" s="215"/>
      <c r="L58" s="214" t="s">
        <v>136</v>
      </c>
      <c r="M58" s="214" t="s">
        <v>145</v>
      </c>
      <c r="P58" s="214" t="s">
        <v>146</v>
      </c>
      <c r="U58" s="213"/>
      <c r="V58" s="216"/>
      <c r="W58" s="217"/>
      <c r="X58" s="218"/>
      <c r="Y58" s="218"/>
      <c r="Z58" s="219"/>
      <c r="AA58" s="218"/>
      <c r="AB58" s="220"/>
      <c r="AC58" s="218"/>
    </row>
    <row r="59" spans="1:29" customFormat="1" ht="12.75">
      <c r="A59" t="s">
        <v>133</v>
      </c>
      <c r="B59" t="s">
        <v>106</v>
      </c>
      <c r="C59" t="s">
        <v>198</v>
      </c>
      <c r="D59" t="s">
        <v>135</v>
      </c>
      <c r="E59">
        <v>1235.75</v>
      </c>
      <c r="G59" t="s">
        <v>8</v>
      </c>
      <c r="H59">
        <v>1</v>
      </c>
      <c r="I59" s="249"/>
      <c r="J59" s="249"/>
      <c r="L59" t="s">
        <v>136</v>
      </c>
      <c r="M59" t="s">
        <v>107</v>
      </c>
      <c r="P59" t="s">
        <v>199</v>
      </c>
    </row>
    <row r="60" spans="1:29" customFormat="1" ht="12.75">
      <c r="I60" s="249"/>
      <c r="J60" s="249"/>
    </row>
    <row r="61" spans="1:29">
      <c r="I61" s="215"/>
      <c r="J61" s="215"/>
      <c r="U61" s="213"/>
      <c r="V61" s="216"/>
      <c r="W61" s="217"/>
      <c r="X61" s="218"/>
      <c r="Y61" s="218"/>
      <c r="Z61" s="219"/>
      <c r="AA61" s="218"/>
      <c r="AB61" s="220"/>
      <c r="AC61" s="218"/>
    </row>
    <row r="62" spans="1:29">
      <c r="A62" s="214" t="s">
        <v>133</v>
      </c>
      <c r="B62" s="214" t="s">
        <v>106</v>
      </c>
      <c r="C62" s="214" t="s">
        <v>242</v>
      </c>
      <c r="D62" s="214" t="s">
        <v>131</v>
      </c>
      <c r="E62" s="214">
        <v>20.52</v>
      </c>
      <c r="G62" s="214" t="s">
        <v>171</v>
      </c>
      <c r="H62" s="214">
        <v>1</v>
      </c>
      <c r="I62" s="215"/>
      <c r="J62" s="215"/>
      <c r="L62" s="214" t="s">
        <v>136</v>
      </c>
      <c r="M62" s="214" t="s">
        <v>107</v>
      </c>
      <c r="P62" s="214" t="s">
        <v>138</v>
      </c>
      <c r="U62" s="213"/>
      <c r="V62" s="216"/>
      <c r="W62" s="217"/>
      <c r="X62" s="218"/>
      <c r="Y62" s="218"/>
      <c r="Z62" s="219"/>
      <c r="AA62" s="218"/>
      <c r="AB62" s="220"/>
      <c r="AC62" s="218"/>
    </row>
    <row r="63" spans="1:29">
      <c r="A63" s="214" t="s">
        <v>133</v>
      </c>
      <c r="B63" s="214" t="s">
        <v>106</v>
      </c>
      <c r="C63" s="214" t="s">
        <v>243</v>
      </c>
      <c r="D63" s="214" t="s">
        <v>131</v>
      </c>
      <c r="E63" s="214">
        <v>20.52</v>
      </c>
      <c r="G63" s="214" t="s">
        <v>171</v>
      </c>
      <c r="H63" s="214">
        <v>1</v>
      </c>
      <c r="I63" s="215"/>
      <c r="J63" s="215"/>
      <c r="L63" s="214" t="s">
        <v>136</v>
      </c>
      <c r="M63" s="214" t="s">
        <v>107</v>
      </c>
      <c r="P63" s="214" t="s">
        <v>138</v>
      </c>
      <c r="U63" s="213"/>
      <c r="V63" s="216"/>
      <c r="W63" s="217"/>
      <c r="X63" s="218"/>
      <c r="Y63" s="218"/>
      <c r="Z63" s="219"/>
      <c r="AA63" s="218"/>
      <c r="AB63" s="220"/>
      <c r="AC63" s="218"/>
    </row>
    <row r="64" spans="1:29">
      <c r="A64" s="214" t="s">
        <v>133</v>
      </c>
      <c r="B64" s="214" t="s">
        <v>106</v>
      </c>
      <c r="C64" s="214" t="s">
        <v>244</v>
      </c>
      <c r="D64" s="214" t="s">
        <v>131</v>
      </c>
      <c r="E64" s="214">
        <v>18.16</v>
      </c>
      <c r="G64" s="214" t="s">
        <v>171</v>
      </c>
      <c r="H64" s="214">
        <v>1</v>
      </c>
      <c r="I64" s="215"/>
      <c r="J64" s="215"/>
      <c r="L64" s="214" t="s">
        <v>136</v>
      </c>
      <c r="M64" s="214" t="s">
        <v>107</v>
      </c>
      <c r="P64" s="214" t="s">
        <v>138</v>
      </c>
      <c r="U64" s="213"/>
      <c r="V64" s="216"/>
      <c r="W64" s="217"/>
      <c r="X64" s="218"/>
      <c r="Y64" s="218"/>
      <c r="Z64" s="219"/>
      <c r="AA64" s="218"/>
      <c r="AB64" s="220"/>
      <c r="AC64" s="218"/>
    </row>
    <row r="65" spans="1:29">
      <c r="A65" s="214" t="s">
        <v>133</v>
      </c>
      <c r="B65" s="214" t="s">
        <v>106</v>
      </c>
      <c r="C65" s="214" t="s">
        <v>245</v>
      </c>
      <c r="D65" s="214" t="s">
        <v>131</v>
      </c>
      <c r="E65" s="214">
        <v>18.16</v>
      </c>
      <c r="G65" s="214" t="s">
        <v>171</v>
      </c>
      <c r="H65" s="214">
        <v>1</v>
      </c>
      <c r="I65" s="215"/>
      <c r="J65" s="215"/>
      <c r="L65" s="214" t="s">
        <v>136</v>
      </c>
      <c r="M65" s="214" t="s">
        <v>107</v>
      </c>
      <c r="P65" s="214" t="s">
        <v>138</v>
      </c>
      <c r="U65" s="213"/>
      <c r="V65" s="216"/>
      <c r="W65" s="217"/>
      <c r="X65" s="218"/>
      <c r="Y65" s="218"/>
      <c r="Z65" s="219"/>
      <c r="AA65" s="218"/>
      <c r="AB65" s="220"/>
      <c r="AC65" s="218"/>
    </row>
    <row r="66" spans="1:29">
      <c r="A66" s="214" t="s">
        <v>133</v>
      </c>
      <c r="B66" s="214" t="s">
        <v>106</v>
      </c>
      <c r="C66" s="214" t="s">
        <v>134</v>
      </c>
      <c r="D66" s="214" t="s">
        <v>131</v>
      </c>
      <c r="E66" s="214">
        <v>20.52</v>
      </c>
      <c r="G66" s="214" t="s">
        <v>171</v>
      </c>
      <c r="H66" s="214">
        <v>1</v>
      </c>
      <c r="I66" s="215"/>
      <c r="J66" s="215"/>
      <c r="L66" s="214" t="s">
        <v>136</v>
      </c>
      <c r="M66" s="214" t="s">
        <v>107</v>
      </c>
      <c r="P66" s="214" t="s">
        <v>138</v>
      </c>
      <c r="U66" s="213"/>
      <c r="V66" s="216"/>
      <c r="W66" s="217"/>
      <c r="X66" s="218"/>
      <c r="Y66" s="218"/>
      <c r="Z66" s="219"/>
      <c r="AA66" s="218"/>
      <c r="AB66" s="220"/>
      <c r="AC66" s="218"/>
    </row>
    <row r="67" spans="1:29">
      <c r="A67" s="214" t="s">
        <v>133</v>
      </c>
      <c r="B67" s="214" t="s">
        <v>106</v>
      </c>
      <c r="C67" s="214" t="s">
        <v>246</v>
      </c>
      <c r="D67" s="214" t="s">
        <v>131</v>
      </c>
      <c r="E67" s="214">
        <v>20.52</v>
      </c>
      <c r="G67" s="214" t="s">
        <v>171</v>
      </c>
      <c r="H67" s="214">
        <v>1</v>
      </c>
      <c r="I67" s="215"/>
      <c r="J67" s="215"/>
      <c r="L67" s="214" t="s">
        <v>136</v>
      </c>
      <c r="M67" s="214" t="s">
        <v>107</v>
      </c>
      <c r="P67" s="214" t="s">
        <v>138</v>
      </c>
      <c r="U67" s="213"/>
      <c r="V67" s="216"/>
      <c r="W67" s="217"/>
      <c r="X67" s="218"/>
      <c r="Y67" s="218"/>
      <c r="Z67" s="219"/>
      <c r="AA67" s="218"/>
      <c r="AB67" s="220"/>
      <c r="AC67" s="218"/>
    </row>
    <row r="68" spans="1:29">
      <c r="A68" s="214" t="s">
        <v>133</v>
      </c>
      <c r="B68" s="214" t="s">
        <v>106</v>
      </c>
      <c r="C68" s="214" t="s">
        <v>247</v>
      </c>
      <c r="D68" s="214" t="s">
        <v>131</v>
      </c>
      <c r="E68" s="214">
        <v>18.16</v>
      </c>
      <c r="G68" s="214" t="s">
        <v>171</v>
      </c>
      <c r="H68" s="214">
        <v>1</v>
      </c>
      <c r="I68" s="215"/>
      <c r="J68" s="215"/>
      <c r="L68" s="214" t="s">
        <v>136</v>
      </c>
      <c r="M68" s="214" t="s">
        <v>107</v>
      </c>
      <c r="P68" s="214" t="s">
        <v>138</v>
      </c>
      <c r="U68" s="213"/>
      <c r="V68" s="216"/>
      <c r="W68" s="217"/>
      <c r="X68" s="218"/>
      <c r="Y68" s="218"/>
      <c r="Z68" s="219"/>
      <c r="AA68" s="218"/>
      <c r="AB68" s="220"/>
      <c r="AC68" s="218"/>
    </row>
    <row r="69" spans="1:29">
      <c r="A69" s="214" t="s">
        <v>133</v>
      </c>
      <c r="B69" s="214" t="s">
        <v>106</v>
      </c>
      <c r="C69" s="214" t="s">
        <v>248</v>
      </c>
      <c r="D69" s="214" t="s">
        <v>131</v>
      </c>
      <c r="E69" s="214">
        <v>20.52</v>
      </c>
      <c r="G69" s="214" t="s">
        <v>171</v>
      </c>
      <c r="H69" s="214">
        <v>1</v>
      </c>
      <c r="I69" s="215"/>
      <c r="J69" s="215"/>
      <c r="L69" s="214" t="s">
        <v>136</v>
      </c>
      <c r="M69" s="214" t="s">
        <v>107</v>
      </c>
      <c r="P69" s="214" t="s">
        <v>138</v>
      </c>
      <c r="U69" s="213"/>
      <c r="V69" s="216"/>
      <c r="W69" s="217"/>
      <c r="X69" s="218"/>
      <c r="Y69" s="218"/>
      <c r="Z69" s="219"/>
      <c r="AA69" s="218"/>
      <c r="AB69" s="220"/>
      <c r="AC69" s="218"/>
    </row>
    <row r="70" spans="1:29">
      <c r="A70" s="214" t="s">
        <v>133</v>
      </c>
      <c r="B70" s="214" t="s">
        <v>106</v>
      </c>
      <c r="C70" s="214" t="s">
        <v>249</v>
      </c>
      <c r="D70" s="214" t="s">
        <v>131</v>
      </c>
      <c r="E70" s="214">
        <v>20.52</v>
      </c>
      <c r="G70" s="214" t="s">
        <v>171</v>
      </c>
      <c r="H70" s="214">
        <v>1</v>
      </c>
      <c r="I70" s="215"/>
      <c r="J70" s="215"/>
      <c r="L70" s="214" t="s">
        <v>136</v>
      </c>
      <c r="M70" s="214" t="s">
        <v>107</v>
      </c>
      <c r="P70" s="214" t="s">
        <v>138</v>
      </c>
      <c r="U70" s="213"/>
      <c r="V70" s="216"/>
      <c r="W70" s="217"/>
      <c r="X70" s="218"/>
      <c r="Y70" s="218"/>
      <c r="Z70" s="219"/>
      <c r="AA70" s="218"/>
      <c r="AB70" s="220"/>
      <c r="AC70" s="218"/>
    </row>
    <row r="71" spans="1:29">
      <c r="A71" s="214" t="s">
        <v>133</v>
      </c>
      <c r="B71" s="214" t="s">
        <v>106</v>
      </c>
      <c r="C71" s="214" t="s">
        <v>250</v>
      </c>
      <c r="D71" s="214" t="s">
        <v>131</v>
      </c>
      <c r="E71" s="214">
        <v>20.52</v>
      </c>
      <c r="G71" s="214" t="s">
        <v>171</v>
      </c>
      <c r="H71" s="214">
        <v>1</v>
      </c>
      <c r="I71" s="215"/>
      <c r="J71" s="215"/>
      <c r="L71" s="214" t="s">
        <v>136</v>
      </c>
      <c r="M71" s="214" t="s">
        <v>107</v>
      </c>
      <c r="P71" s="214" t="s">
        <v>138</v>
      </c>
      <c r="U71" s="213"/>
      <c r="V71" s="216"/>
      <c r="W71" s="217"/>
      <c r="X71" s="218"/>
      <c r="Y71" s="218"/>
      <c r="Z71" s="219"/>
      <c r="AA71" s="218"/>
      <c r="AB71" s="220"/>
      <c r="AC71" s="218"/>
    </row>
    <row r="72" spans="1:29">
      <c r="A72" s="214" t="s">
        <v>133</v>
      </c>
      <c r="B72" s="214" t="s">
        <v>106</v>
      </c>
      <c r="C72" s="214" t="s">
        <v>251</v>
      </c>
      <c r="D72" s="214" t="s">
        <v>131</v>
      </c>
      <c r="E72" s="214">
        <v>18.16</v>
      </c>
      <c r="G72" s="214" t="s">
        <v>171</v>
      </c>
      <c r="H72" s="214">
        <v>1</v>
      </c>
      <c r="I72" s="215"/>
      <c r="J72" s="215"/>
      <c r="L72" s="214" t="s">
        <v>136</v>
      </c>
      <c r="M72" s="214" t="s">
        <v>107</v>
      </c>
      <c r="P72" s="214" t="s">
        <v>138</v>
      </c>
      <c r="U72" s="213"/>
      <c r="V72" s="216"/>
      <c r="W72" s="217"/>
      <c r="X72" s="218"/>
      <c r="Y72" s="218"/>
      <c r="Z72" s="219"/>
      <c r="AA72" s="218"/>
      <c r="AB72" s="220"/>
      <c r="AC72" s="218"/>
    </row>
    <row r="73" spans="1:29">
      <c r="A73" s="214" t="s">
        <v>133</v>
      </c>
      <c r="B73" s="214" t="s">
        <v>106</v>
      </c>
      <c r="C73" s="214" t="s">
        <v>252</v>
      </c>
      <c r="D73" s="214" t="s">
        <v>131</v>
      </c>
      <c r="E73" s="214">
        <v>20.52</v>
      </c>
      <c r="G73" s="214" t="s">
        <v>171</v>
      </c>
      <c r="H73" s="214">
        <v>1</v>
      </c>
      <c r="I73" s="215"/>
      <c r="J73" s="215"/>
      <c r="L73" s="214" t="s">
        <v>136</v>
      </c>
      <c r="M73" s="214" t="s">
        <v>107</v>
      </c>
      <c r="P73" s="214" t="s">
        <v>138</v>
      </c>
      <c r="U73" s="213"/>
      <c r="V73" s="216"/>
      <c r="W73" s="217"/>
      <c r="X73" s="218"/>
      <c r="Y73" s="218"/>
      <c r="Z73" s="219"/>
      <c r="AA73" s="218"/>
      <c r="AB73" s="220"/>
      <c r="AC73" s="218"/>
    </row>
    <row r="74" spans="1:29">
      <c r="A74" s="214" t="s">
        <v>133</v>
      </c>
      <c r="B74" s="214" t="s">
        <v>106</v>
      </c>
      <c r="C74" s="214" t="s">
        <v>253</v>
      </c>
      <c r="D74" s="214" t="s">
        <v>131</v>
      </c>
      <c r="E74" s="214">
        <v>18.16</v>
      </c>
      <c r="G74" s="214" t="s">
        <v>171</v>
      </c>
      <c r="H74" s="214">
        <v>1</v>
      </c>
      <c r="I74" s="215"/>
      <c r="J74" s="215"/>
      <c r="L74" s="214" t="s">
        <v>136</v>
      </c>
      <c r="M74" s="214" t="s">
        <v>107</v>
      </c>
      <c r="P74" s="214" t="s">
        <v>138</v>
      </c>
      <c r="U74" s="213"/>
      <c r="V74" s="216"/>
      <c r="W74" s="217"/>
      <c r="X74" s="218"/>
      <c r="Y74" s="218"/>
      <c r="Z74" s="219"/>
      <c r="AA74" s="218"/>
      <c r="AB74" s="220"/>
      <c r="AC74" s="218"/>
    </row>
    <row r="75" spans="1:29">
      <c r="A75" s="214" t="s">
        <v>133</v>
      </c>
      <c r="B75" s="214" t="s">
        <v>106</v>
      </c>
      <c r="C75" s="214" t="s">
        <v>139</v>
      </c>
      <c r="D75" s="214" t="s">
        <v>131</v>
      </c>
      <c r="E75" s="214">
        <v>20.52</v>
      </c>
      <c r="G75" s="214" t="s">
        <v>171</v>
      </c>
      <c r="H75" s="214">
        <v>1</v>
      </c>
      <c r="I75" s="215"/>
      <c r="J75" s="215"/>
      <c r="L75" s="214" t="s">
        <v>136</v>
      </c>
      <c r="M75" s="214" t="s">
        <v>107</v>
      </c>
      <c r="P75" s="214" t="s">
        <v>138</v>
      </c>
      <c r="U75" s="213"/>
      <c r="V75" s="216"/>
      <c r="W75" s="217"/>
      <c r="X75" s="218"/>
      <c r="Y75" s="218"/>
      <c r="Z75" s="219"/>
      <c r="AA75" s="218"/>
      <c r="AB75" s="220"/>
      <c r="AC75" s="218"/>
    </row>
    <row r="76" spans="1:29">
      <c r="A76" s="214" t="s">
        <v>133</v>
      </c>
      <c r="B76" s="214" t="s">
        <v>106</v>
      </c>
      <c r="C76" s="214" t="s">
        <v>140</v>
      </c>
      <c r="D76" s="214" t="s">
        <v>131</v>
      </c>
      <c r="E76" s="214">
        <v>20.52</v>
      </c>
      <c r="G76" s="214" t="s">
        <v>171</v>
      </c>
      <c r="H76" s="214">
        <v>1</v>
      </c>
      <c r="I76" s="215"/>
      <c r="J76" s="215"/>
      <c r="L76" s="214" t="s">
        <v>136</v>
      </c>
      <c r="M76" s="214" t="s">
        <v>107</v>
      </c>
      <c r="P76" s="214" t="s">
        <v>138</v>
      </c>
      <c r="U76" s="213"/>
      <c r="V76" s="216"/>
      <c r="W76" s="217"/>
      <c r="X76" s="218"/>
      <c r="Y76" s="218"/>
      <c r="Z76" s="219"/>
      <c r="AA76" s="218"/>
      <c r="AB76" s="220"/>
      <c r="AC76" s="218"/>
    </row>
    <row r="77" spans="1:29">
      <c r="A77" s="214" t="s">
        <v>133</v>
      </c>
      <c r="B77" s="214" t="s">
        <v>106</v>
      </c>
      <c r="C77" s="214" t="s">
        <v>254</v>
      </c>
      <c r="D77" s="214" t="s">
        <v>131</v>
      </c>
      <c r="E77" s="214">
        <v>18.16</v>
      </c>
      <c r="G77" s="214" t="s">
        <v>171</v>
      </c>
      <c r="H77" s="214">
        <v>1</v>
      </c>
      <c r="I77" s="215"/>
      <c r="J77" s="215"/>
      <c r="L77" s="214" t="s">
        <v>136</v>
      </c>
      <c r="M77" s="214" t="s">
        <v>107</v>
      </c>
      <c r="P77" s="214" t="s">
        <v>138</v>
      </c>
      <c r="U77" s="213"/>
      <c r="V77" s="216"/>
      <c r="W77" s="217"/>
      <c r="X77" s="218"/>
      <c r="Y77" s="218"/>
      <c r="Z77" s="219"/>
      <c r="AA77" s="218"/>
      <c r="AB77" s="220"/>
      <c r="AC77" s="218"/>
    </row>
    <row r="78" spans="1:29">
      <c r="A78" s="214" t="s">
        <v>133</v>
      </c>
      <c r="B78" s="214" t="s">
        <v>106</v>
      </c>
      <c r="C78" s="214" t="s">
        <v>141</v>
      </c>
      <c r="D78" s="214" t="s">
        <v>131</v>
      </c>
      <c r="E78" s="214">
        <v>20.52</v>
      </c>
      <c r="G78" s="214" t="s">
        <v>171</v>
      </c>
      <c r="H78" s="214">
        <v>1</v>
      </c>
      <c r="I78" s="215"/>
      <c r="J78" s="215"/>
      <c r="L78" s="214" t="s">
        <v>136</v>
      </c>
      <c r="M78" s="214" t="s">
        <v>107</v>
      </c>
      <c r="P78" s="214" t="s">
        <v>138</v>
      </c>
      <c r="U78" s="213"/>
      <c r="V78" s="216"/>
      <c r="W78" s="217"/>
      <c r="X78" s="218"/>
      <c r="Y78" s="218"/>
      <c r="Z78" s="219"/>
      <c r="AA78" s="218"/>
      <c r="AB78" s="220"/>
      <c r="AC78" s="218"/>
    </row>
    <row r="79" spans="1:29">
      <c r="A79" s="214" t="s">
        <v>133</v>
      </c>
      <c r="B79" s="214" t="s">
        <v>106</v>
      </c>
      <c r="C79" s="214" t="s">
        <v>255</v>
      </c>
      <c r="D79" s="214" t="s">
        <v>131</v>
      </c>
      <c r="E79" s="214">
        <v>18.16</v>
      </c>
      <c r="G79" s="214" t="s">
        <v>171</v>
      </c>
      <c r="H79" s="214">
        <v>1</v>
      </c>
      <c r="I79" s="215"/>
      <c r="J79" s="215"/>
      <c r="L79" s="214" t="s">
        <v>136</v>
      </c>
      <c r="M79" s="214" t="s">
        <v>107</v>
      </c>
      <c r="P79" s="214" t="s">
        <v>138</v>
      </c>
      <c r="U79" s="213"/>
      <c r="V79" s="216"/>
      <c r="W79" s="217"/>
      <c r="X79" s="218"/>
      <c r="Y79" s="218"/>
      <c r="Z79" s="219"/>
      <c r="AA79" s="218"/>
      <c r="AB79" s="220"/>
      <c r="AC79" s="218"/>
    </row>
    <row r="80" spans="1:29">
      <c r="A80" s="214" t="s">
        <v>133</v>
      </c>
      <c r="B80" s="214" t="s">
        <v>106</v>
      </c>
      <c r="C80" s="214" t="s">
        <v>142</v>
      </c>
      <c r="D80" s="214" t="s">
        <v>131</v>
      </c>
      <c r="E80" s="214">
        <v>20.52</v>
      </c>
      <c r="G80" s="214" t="s">
        <v>171</v>
      </c>
      <c r="H80" s="214">
        <v>1</v>
      </c>
      <c r="I80" s="215"/>
      <c r="J80" s="215"/>
      <c r="L80" s="214" t="s">
        <v>136</v>
      </c>
      <c r="M80" s="214" t="s">
        <v>107</v>
      </c>
      <c r="P80" s="214" t="s">
        <v>138</v>
      </c>
      <c r="U80" s="213"/>
      <c r="V80" s="216"/>
      <c r="W80" s="217"/>
      <c r="X80" s="218"/>
      <c r="Y80" s="218"/>
      <c r="Z80" s="219"/>
      <c r="AA80" s="218"/>
      <c r="AB80" s="220"/>
      <c r="AC80" s="218"/>
    </row>
    <row r="81" spans="1:29">
      <c r="A81" s="214" t="s">
        <v>133</v>
      </c>
      <c r="B81" s="214" t="s">
        <v>106</v>
      </c>
      <c r="C81" s="214" t="s">
        <v>256</v>
      </c>
      <c r="D81" s="214" t="s">
        <v>131</v>
      </c>
      <c r="E81" s="214">
        <v>18.16</v>
      </c>
      <c r="G81" s="214" t="s">
        <v>171</v>
      </c>
      <c r="H81" s="214">
        <v>1</v>
      </c>
      <c r="I81" s="215"/>
      <c r="J81" s="215"/>
      <c r="L81" s="214" t="s">
        <v>136</v>
      </c>
      <c r="M81" s="214" t="s">
        <v>107</v>
      </c>
      <c r="P81" s="214" t="s">
        <v>138</v>
      </c>
      <c r="U81" s="213"/>
      <c r="V81" s="216"/>
      <c r="W81" s="217"/>
      <c r="X81" s="218"/>
      <c r="Y81" s="218"/>
      <c r="Z81" s="219"/>
      <c r="AA81" s="218"/>
      <c r="AB81" s="220"/>
      <c r="AC81" s="218"/>
    </row>
    <row r="82" spans="1:29">
      <c r="A82" s="214" t="s">
        <v>133</v>
      </c>
      <c r="B82" s="214" t="s">
        <v>106</v>
      </c>
      <c r="C82" s="214" t="s">
        <v>257</v>
      </c>
      <c r="D82" s="214" t="s">
        <v>131</v>
      </c>
      <c r="E82" s="214">
        <v>18.16</v>
      </c>
      <c r="G82" s="214" t="s">
        <v>171</v>
      </c>
      <c r="H82" s="214">
        <v>1</v>
      </c>
      <c r="I82" s="215"/>
      <c r="J82" s="215"/>
      <c r="L82" s="214" t="s">
        <v>136</v>
      </c>
      <c r="M82" s="214" t="s">
        <v>107</v>
      </c>
      <c r="P82" s="214" t="s">
        <v>138</v>
      </c>
      <c r="U82" s="213"/>
      <c r="V82" s="216"/>
      <c r="W82" s="217"/>
      <c r="X82" s="218"/>
      <c r="Y82" s="218"/>
      <c r="Z82" s="219"/>
      <c r="AA82" s="218"/>
      <c r="AB82" s="220"/>
      <c r="AC82" s="218"/>
    </row>
    <row r="83" spans="1:29">
      <c r="A83" s="214" t="s">
        <v>133</v>
      </c>
      <c r="B83" s="214" t="s">
        <v>106</v>
      </c>
      <c r="C83" s="214" t="s">
        <v>186</v>
      </c>
      <c r="D83" s="214" t="s">
        <v>131</v>
      </c>
      <c r="E83" s="214">
        <v>20.52</v>
      </c>
      <c r="G83" s="214" t="s">
        <v>171</v>
      </c>
      <c r="H83" s="214">
        <v>1</v>
      </c>
      <c r="I83" s="215"/>
      <c r="J83" s="215"/>
      <c r="L83" s="214" t="s">
        <v>136</v>
      </c>
      <c r="M83" s="214" t="s">
        <v>107</v>
      </c>
      <c r="P83" s="214" t="s">
        <v>138</v>
      </c>
      <c r="U83" s="213"/>
      <c r="V83" s="216"/>
      <c r="W83" s="217"/>
      <c r="X83" s="218"/>
      <c r="Y83" s="218"/>
      <c r="Z83" s="219"/>
      <c r="AA83" s="218"/>
      <c r="AB83" s="220"/>
      <c r="AC83" s="218"/>
    </row>
    <row r="84" spans="1:29">
      <c r="A84" s="214" t="s">
        <v>133</v>
      </c>
      <c r="B84" s="214" t="s">
        <v>106</v>
      </c>
      <c r="C84" s="214" t="s">
        <v>258</v>
      </c>
      <c r="D84" s="214" t="s">
        <v>131</v>
      </c>
      <c r="E84" s="214">
        <v>18.16</v>
      </c>
      <c r="G84" s="214" t="s">
        <v>171</v>
      </c>
      <c r="H84" s="214">
        <v>1</v>
      </c>
      <c r="I84" s="215"/>
      <c r="J84" s="215"/>
      <c r="L84" s="214" t="s">
        <v>136</v>
      </c>
      <c r="M84" s="214" t="s">
        <v>107</v>
      </c>
      <c r="P84" s="214" t="s">
        <v>138</v>
      </c>
      <c r="U84" s="213"/>
      <c r="V84" s="216"/>
      <c r="W84" s="217"/>
      <c r="X84" s="218"/>
      <c r="Y84" s="218"/>
      <c r="Z84" s="219"/>
      <c r="AA84" s="218"/>
      <c r="AB84" s="220"/>
      <c r="AC84" s="218"/>
    </row>
    <row r="85" spans="1:29">
      <c r="A85" s="214" t="s">
        <v>133</v>
      </c>
      <c r="B85" s="214" t="s">
        <v>106</v>
      </c>
      <c r="C85" s="214" t="s">
        <v>259</v>
      </c>
      <c r="D85" s="214" t="s">
        <v>131</v>
      </c>
      <c r="E85" s="214">
        <v>18.16</v>
      </c>
      <c r="G85" s="214" t="s">
        <v>171</v>
      </c>
      <c r="H85" s="214">
        <v>1</v>
      </c>
      <c r="I85" s="215"/>
      <c r="J85" s="215"/>
      <c r="L85" s="214" t="s">
        <v>136</v>
      </c>
      <c r="M85" s="214" t="s">
        <v>107</v>
      </c>
      <c r="P85" s="214" t="s">
        <v>138</v>
      </c>
      <c r="U85" s="213"/>
      <c r="V85" s="216"/>
      <c r="W85" s="217"/>
      <c r="X85" s="218"/>
      <c r="Y85" s="218"/>
      <c r="Z85" s="219"/>
      <c r="AA85" s="218"/>
      <c r="AB85" s="220"/>
      <c r="AC85" s="218"/>
    </row>
    <row r="86" spans="1:29">
      <c r="A86" s="214" t="s">
        <v>133</v>
      </c>
      <c r="B86" s="214" t="s">
        <v>106</v>
      </c>
      <c r="C86" s="214" t="s">
        <v>260</v>
      </c>
      <c r="D86" s="214" t="s">
        <v>131</v>
      </c>
      <c r="E86" s="214">
        <v>20.52</v>
      </c>
      <c r="G86" s="214" t="s">
        <v>171</v>
      </c>
      <c r="H86" s="214">
        <v>1</v>
      </c>
      <c r="I86" s="215"/>
      <c r="J86" s="215"/>
      <c r="L86" s="214" t="s">
        <v>136</v>
      </c>
      <c r="M86" s="214" t="s">
        <v>107</v>
      </c>
      <c r="P86" s="214" t="s">
        <v>138</v>
      </c>
      <c r="U86" s="213"/>
      <c r="V86" s="216"/>
      <c r="W86" s="217"/>
      <c r="X86" s="218"/>
      <c r="Y86" s="218"/>
      <c r="Z86" s="219"/>
      <c r="AA86" s="218"/>
      <c r="AB86" s="220"/>
      <c r="AC86" s="218"/>
    </row>
    <row r="87" spans="1:29">
      <c r="A87" s="214" t="s">
        <v>133</v>
      </c>
      <c r="B87" s="214" t="s">
        <v>106</v>
      </c>
      <c r="C87" s="214" t="s">
        <v>261</v>
      </c>
      <c r="D87" s="214" t="s">
        <v>131</v>
      </c>
      <c r="E87" s="214">
        <v>18.16</v>
      </c>
      <c r="G87" s="214" t="s">
        <v>171</v>
      </c>
      <c r="H87" s="214">
        <v>1</v>
      </c>
      <c r="L87" s="214" t="s">
        <v>136</v>
      </c>
      <c r="M87" s="214" t="s">
        <v>107</v>
      </c>
      <c r="P87" s="214" t="s">
        <v>138</v>
      </c>
      <c r="U87" s="213"/>
      <c r="V87" s="216"/>
      <c r="W87" s="217"/>
      <c r="X87" s="218"/>
      <c r="Y87" s="218"/>
      <c r="Z87" s="219"/>
      <c r="AA87" s="218"/>
      <c r="AB87" s="220"/>
      <c r="AC87" s="218"/>
    </row>
    <row r="88" spans="1:29">
      <c r="A88" s="214" t="s">
        <v>133</v>
      </c>
      <c r="B88" s="214" t="s">
        <v>106</v>
      </c>
      <c r="C88" s="214" t="s">
        <v>262</v>
      </c>
      <c r="D88" s="214" t="s">
        <v>131</v>
      </c>
      <c r="E88" s="214">
        <v>18.16</v>
      </c>
      <c r="G88" s="214" t="s">
        <v>171</v>
      </c>
      <c r="H88" s="214">
        <v>1</v>
      </c>
      <c r="L88" s="214" t="s">
        <v>136</v>
      </c>
      <c r="M88" s="214" t="s">
        <v>107</v>
      </c>
      <c r="P88" s="214" t="s">
        <v>138</v>
      </c>
      <c r="U88" s="213"/>
      <c r="V88" s="216"/>
      <c r="W88" s="217"/>
      <c r="X88" s="218"/>
      <c r="Y88" s="218"/>
      <c r="Z88" s="219"/>
      <c r="AA88" s="218"/>
      <c r="AB88" s="220"/>
      <c r="AC88" s="218"/>
    </row>
    <row r="89" spans="1:29" customFormat="1">
      <c r="A89" t="s">
        <v>133</v>
      </c>
      <c r="B89" t="s">
        <v>106</v>
      </c>
      <c r="C89" t="s">
        <v>143</v>
      </c>
      <c r="D89" t="s">
        <v>131</v>
      </c>
      <c r="E89" s="214">
        <v>20.52</v>
      </c>
      <c r="G89" t="s">
        <v>171</v>
      </c>
      <c r="H89">
        <v>1</v>
      </c>
      <c r="I89" s="249"/>
      <c r="J89" s="249"/>
      <c r="L89" t="s">
        <v>136</v>
      </c>
      <c r="M89" t="s">
        <v>107</v>
      </c>
      <c r="P89" t="s">
        <v>138</v>
      </c>
      <c r="Q89" t="s">
        <v>369</v>
      </c>
    </row>
    <row r="90" spans="1:29" customFormat="1">
      <c r="A90" t="s">
        <v>133</v>
      </c>
      <c r="B90" t="s">
        <v>106</v>
      </c>
      <c r="C90" t="s">
        <v>144</v>
      </c>
      <c r="D90" t="s">
        <v>131</v>
      </c>
      <c r="E90" s="214">
        <v>31.65</v>
      </c>
      <c r="G90" t="s">
        <v>171</v>
      </c>
      <c r="H90">
        <v>1</v>
      </c>
      <c r="I90" s="249"/>
      <c r="J90" s="249"/>
      <c r="L90" t="s">
        <v>136</v>
      </c>
      <c r="M90" t="s">
        <v>107</v>
      </c>
      <c r="P90" t="s">
        <v>146</v>
      </c>
    </row>
    <row r="91" spans="1:29" customFormat="1">
      <c r="A91" t="s">
        <v>133</v>
      </c>
      <c r="B91" t="s">
        <v>106</v>
      </c>
      <c r="C91" t="s">
        <v>263</v>
      </c>
      <c r="D91" t="s">
        <v>131</v>
      </c>
      <c r="E91" s="214">
        <v>31.65</v>
      </c>
      <c r="G91" t="s">
        <v>171</v>
      </c>
      <c r="H91">
        <v>1</v>
      </c>
      <c r="I91" s="249"/>
      <c r="J91" s="249"/>
      <c r="L91" t="s">
        <v>136</v>
      </c>
      <c r="M91" t="s">
        <v>107</v>
      </c>
      <c r="P91" t="s">
        <v>146</v>
      </c>
    </row>
    <row r="92" spans="1:29" customFormat="1">
      <c r="A92" t="s">
        <v>133</v>
      </c>
      <c r="B92" t="s">
        <v>106</v>
      </c>
      <c r="C92" t="s">
        <v>264</v>
      </c>
      <c r="D92" t="s">
        <v>131</v>
      </c>
      <c r="E92" s="214">
        <v>38.79</v>
      </c>
      <c r="G92" t="s">
        <v>171</v>
      </c>
      <c r="H92">
        <v>1</v>
      </c>
      <c r="I92" s="249"/>
      <c r="J92" s="249"/>
      <c r="L92" t="s">
        <v>136</v>
      </c>
      <c r="M92" t="s">
        <v>107</v>
      </c>
      <c r="P92" t="s">
        <v>146</v>
      </c>
    </row>
    <row r="93" spans="1:29" customFormat="1">
      <c r="A93" t="s">
        <v>133</v>
      </c>
      <c r="B93" t="s">
        <v>106</v>
      </c>
      <c r="C93" t="s">
        <v>265</v>
      </c>
      <c r="D93" t="s">
        <v>131</v>
      </c>
      <c r="E93" s="214">
        <v>38.79</v>
      </c>
      <c r="G93" t="s">
        <v>171</v>
      </c>
      <c r="H93">
        <v>1</v>
      </c>
      <c r="I93" s="249"/>
      <c r="J93" s="249"/>
      <c r="L93" t="s">
        <v>136</v>
      </c>
      <c r="M93" t="s">
        <v>107</v>
      </c>
      <c r="P93" t="s">
        <v>146</v>
      </c>
    </row>
    <row r="94" spans="1:29" customFormat="1">
      <c r="A94" t="s">
        <v>133</v>
      </c>
      <c r="B94" t="s">
        <v>106</v>
      </c>
      <c r="C94" t="s">
        <v>266</v>
      </c>
      <c r="D94" t="s">
        <v>131</v>
      </c>
      <c r="E94" s="214">
        <v>31.65</v>
      </c>
      <c r="G94" t="s">
        <v>171</v>
      </c>
      <c r="H94">
        <v>1</v>
      </c>
      <c r="I94" s="249"/>
      <c r="J94" s="249"/>
      <c r="L94" t="s">
        <v>136</v>
      </c>
      <c r="M94" t="s">
        <v>107</v>
      </c>
      <c r="P94" t="s">
        <v>146</v>
      </c>
    </row>
    <row r="95" spans="1:29" customFormat="1">
      <c r="A95" t="s">
        <v>133</v>
      </c>
      <c r="B95" t="s">
        <v>106</v>
      </c>
      <c r="C95" t="s">
        <v>147</v>
      </c>
      <c r="D95" t="s">
        <v>131</v>
      </c>
      <c r="E95" s="214">
        <v>31.65</v>
      </c>
      <c r="G95" t="s">
        <v>171</v>
      </c>
      <c r="H95">
        <v>1</v>
      </c>
      <c r="I95" s="249"/>
      <c r="J95" s="249"/>
      <c r="L95" t="s">
        <v>136</v>
      </c>
      <c r="M95" t="s">
        <v>107</v>
      </c>
      <c r="P95" t="s">
        <v>146</v>
      </c>
    </row>
    <row r="96" spans="1:29" customFormat="1">
      <c r="A96" t="s">
        <v>133</v>
      </c>
      <c r="B96" t="s">
        <v>106</v>
      </c>
      <c r="C96" t="s">
        <v>267</v>
      </c>
      <c r="D96" t="s">
        <v>131</v>
      </c>
      <c r="E96" s="214">
        <v>38.79</v>
      </c>
      <c r="G96" t="s">
        <v>171</v>
      </c>
      <c r="H96">
        <v>1</v>
      </c>
      <c r="I96" s="249"/>
      <c r="J96" s="249"/>
      <c r="L96" t="s">
        <v>136</v>
      </c>
      <c r="M96" t="s">
        <v>107</v>
      </c>
      <c r="P96" t="s">
        <v>146</v>
      </c>
    </row>
    <row r="97" spans="1:16" customFormat="1">
      <c r="A97" t="s">
        <v>133</v>
      </c>
      <c r="B97" t="s">
        <v>106</v>
      </c>
      <c r="C97" t="s">
        <v>268</v>
      </c>
      <c r="D97" t="s">
        <v>131</v>
      </c>
      <c r="E97" s="214">
        <v>31.65</v>
      </c>
      <c r="G97" t="s">
        <v>171</v>
      </c>
      <c r="H97">
        <v>1</v>
      </c>
      <c r="I97" s="249"/>
      <c r="J97" s="249"/>
      <c r="L97" t="s">
        <v>136</v>
      </c>
      <c r="M97" t="s">
        <v>107</v>
      </c>
      <c r="P97" t="s">
        <v>146</v>
      </c>
    </row>
    <row r="98" spans="1:16" customFormat="1">
      <c r="A98" t="s">
        <v>133</v>
      </c>
      <c r="B98" t="s">
        <v>106</v>
      </c>
      <c r="C98" t="s">
        <v>269</v>
      </c>
      <c r="D98" t="s">
        <v>131</v>
      </c>
      <c r="E98" s="214">
        <v>31.65</v>
      </c>
      <c r="G98" t="s">
        <v>171</v>
      </c>
      <c r="H98">
        <v>1</v>
      </c>
      <c r="I98" s="249"/>
      <c r="J98" s="249"/>
      <c r="L98" t="s">
        <v>136</v>
      </c>
      <c r="M98" t="s">
        <v>107</v>
      </c>
      <c r="P98" t="s">
        <v>146</v>
      </c>
    </row>
    <row r="99" spans="1:16" customFormat="1">
      <c r="A99" t="s">
        <v>133</v>
      </c>
      <c r="B99" t="s">
        <v>106</v>
      </c>
      <c r="C99" t="s">
        <v>270</v>
      </c>
      <c r="D99" t="s">
        <v>131</v>
      </c>
      <c r="E99" s="214">
        <v>31.65</v>
      </c>
      <c r="G99" t="s">
        <v>171</v>
      </c>
      <c r="H99">
        <v>1</v>
      </c>
      <c r="I99" s="249"/>
      <c r="J99" s="249"/>
      <c r="L99" t="s">
        <v>136</v>
      </c>
      <c r="M99" t="s">
        <v>107</v>
      </c>
      <c r="P99" t="s">
        <v>146</v>
      </c>
    </row>
    <row r="100" spans="1:16" customFormat="1">
      <c r="A100" t="s">
        <v>133</v>
      </c>
      <c r="B100" t="s">
        <v>106</v>
      </c>
      <c r="C100" t="s">
        <v>271</v>
      </c>
      <c r="D100" t="s">
        <v>131</v>
      </c>
      <c r="E100" s="214">
        <v>38.79</v>
      </c>
      <c r="G100" t="s">
        <v>171</v>
      </c>
      <c r="H100">
        <v>1</v>
      </c>
      <c r="I100" s="249"/>
      <c r="J100" s="249"/>
      <c r="L100" t="s">
        <v>136</v>
      </c>
      <c r="M100" t="s">
        <v>107</v>
      </c>
      <c r="P100" t="s">
        <v>146</v>
      </c>
    </row>
    <row r="101" spans="1:16" customFormat="1">
      <c r="A101" t="s">
        <v>133</v>
      </c>
      <c r="B101" t="s">
        <v>106</v>
      </c>
      <c r="C101" t="s">
        <v>272</v>
      </c>
      <c r="D101" t="s">
        <v>131</v>
      </c>
      <c r="E101" s="214">
        <v>31.65</v>
      </c>
      <c r="G101" t="s">
        <v>171</v>
      </c>
      <c r="H101">
        <v>1</v>
      </c>
      <c r="I101" s="249"/>
      <c r="J101" s="249"/>
      <c r="L101" t="s">
        <v>136</v>
      </c>
      <c r="M101" t="s">
        <v>107</v>
      </c>
      <c r="P101" t="s">
        <v>146</v>
      </c>
    </row>
    <row r="102" spans="1:16" customFormat="1">
      <c r="A102" t="s">
        <v>133</v>
      </c>
      <c r="B102" t="s">
        <v>106</v>
      </c>
      <c r="C102" t="s">
        <v>273</v>
      </c>
      <c r="D102" t="s">
        <v>131</v>
      </c>
      <c r="E102" s="214">
        <v>69.260000000000005</v>
      </c>
      <c r="G102" t="s">
        <v>171</v>
      </c>
      <c r="H102">
        <v>1</v>
      </c>
      <c r="I102" s="249"/>
      <c r="J102" s="249"/>
      <c r="L102" t="s">
        <v>136</v>
      </c>
      <c r="M102" t="s">
        <v>107</v>
      </c>
      <c r="P102" t="s">
        <v>146</v>
      </c>
    </row>
    <row r="103" spans="1:16" customFormat="1">
      <c r="A103" t="s">
        <v>133</v>
      </c>
      <c r="B103" t="s">
        <v>106</v>
      </c>
      <c r="C103" t="s">
        <v>275</v>
      </c>
      <c r="D103" t="s">
        <v>131</v>
      </c>
      <c r="E103" s="214">
        <v>38.79</v>
      </c>
      <c r="G103" t="s">
        <v>171</v>
      </c>
      <c r="H103">
        <v>1</v>
      </c>
      <c r="I103" s="249"/>
      <c r="J103" s="249"/>
      <c r="L103" t="s">
        <v>136</v>
      </c>
      <c r="M103" t="s">
        <v>107</v>
      </c>
      <c r="P103" t="s">
        <v>146</v>
      </c>
    </row>
    <row r="104" spans="1:16" customFormat="1">
      <c r="A104" t="s">
        <v>133</v>
      </c>
      <c r="B104" t="s">
        <v>106</v>
      </c>
      <c r="C104" t="s">
        <v>276</v>
      </c>
      <c r="D104" t="s">
        <v>131</v>
      </c>
      <c r="E104" s="214">
        <v>31.65</v>
      </c>
      <c r="G104" t="s">
        <v>171</v>
      </c>
      <c r="H104">
        <v>1</v>
      </c>
      <c r="I104" s="249"/>
      <c r="J104" s="249"/>
      <c r="L104" t="s">
        <v>136</v>
      </c>
      <c r="M104" t="s">
        <v>107</v>
      </c>
      <c r="P104" t="s">
        <v>146</v>
      </c>
    </row>
    <row r="105" spans="1:16" customFormat="1">
      <c r="A105" t="s">
        <v>133</v>
      </c>
      <c r="B105" t="s">
        <v>106</v>
      </c>
      <c r="C105" t="s">
        <v>277</v>
      </c>
      <c r="D105" t="s">
        <v>131</v>
      </c>
      <c r="E105" s="214">
        <v>31.65</v>
      </c>
      <c r="G105" t="s">
        <v>171</v>
      </c>
      <c r="H105">
        <v>1</v>
      </c>
      <c r="I105" s="249"/>
      <c r="J105" s="249"/>
      <c r="L105" t="s">
        <v>136</v>
      </c>
      <c r="M105" t="s">
        <v>107</v>
      </c>
      <c r="P105" t="s">
        <v>146</v>
      </c>
    </row>
    <row r="106" spans="1:16" customFormat="1">
      <c r="A106" t="s">
        <v>133</v>
      </c>
      <c r="B106" t="s">
        <v>106</v>
      </c>
      <c r="C106" t="s">
        <v>278</v>
      </c>
      <c r="D106" t="s">
        <v>131</v>
      </c>
      <c r="E106" s="214">
        <v>38.79</v>
      </c>
      <c r="G106" t="s">
        <v>171</v>
      </c>
      <c r="H106">
        <v>1</v>
      </c>
      <c r="I106" s="249"/>
      <c r="J106" s="249"/>
      <c r="L106" t="s">
        <v>136</v>
      </c>
      <c r="M106" t="s">
        <v>107</v>
      </c>
      <c r="P106" t="s">
        <v>146</v>
      </c>
    </row>
    <row r="107" spans="1:16" customFormat="1">
      <c r="A107" t="s">
        <v>133</v>
      </c>
      <c r="B107" t="s">
        <v>106</v>
      </c>
      <c r="C107" t="s">
        <v>279</v>
      </c>
      <c r="D107" t="s">
        <v>131</v>
      </c>
      <c r="E107" s="214">
        <v>31.65</v>
      </c>
      <c r="G107" t="s">
        <v>171</v>
      </c>
      <c r="H107">
        <v>1</v>
      </c>
      <c r="I107" s="249"/>
      <c r="J107" s="249"/>
      <c r="L107" t="s">
        <v>136</v>
      </c>
      <c r="M107" t="s">
        <v>107</v>
      </c>
      <c r="P107" t="s">
        <v>146</v>
      </c>
    </row>
    <row r="108" spans="1:16" customFormat="1">
      <c r="A108" t="s">
        <v>133</v>
      </c>
      <c r="B108" t="s">
        <v>106</v>
      </c>
      <c r="C108" t="s">
        <v>280</v>
      </c>
      <c r="D108" t="s">
        <v>131</v>
      </c>
      <c r="E108" s="214">
        <v>38.79</v>
      </c>
      <c r="G108" t="s">
        <v>171</v>
      </c>
      <c r="H108">
        <v>1</v>
      </c>
      <c r="I108" s="249"/>
      <c r="J108" s="249"/>
      <c r="L108" t="s">
        <v>136</v>
      </c>
      <c r="M108" t="s">
        <v>107</v>
      </c>
      <c r="P108" t="s">
        <v>146</v>
      </c>
    </row>
    <row r="109" spans="1:16" customFormat="1">
      <c r="A109" t="s">
        <v>133</v>
      </c>
      <c r="B109" t="s">
        <v>106</v>
      </c>
      <c r="C109" t="s">
        <v>148</v>
      </c>
      <c r="D109" t="s">
        <v>131</v>
      </c>
      <c r="E109" s="214">
        <v>31.65</v>
      </c>
      <c r="G109" t="s">
        <v>171</v>
      </c>
      <c r="H109">
        <v>1</v>
      </c>
      <c r="I109" s="249"/>
      <c r="J109" s="249"/>
      <c r="L109" t="s">
        <v>136</v>
      </c>
      <c r="M109" t="s">
        <v>107</v>
      </c>
      <c r="P109" t="s">
        <v>146</v>
      </c>
    </row>
    <row r="110" spans="1:16" customFormat="1">
      <c r="A110" t="s">
        <v>133</v>
      </c>
      <c r="B110" t="s">
        <v>106</v>
      </c>
      <c r="C110" t="s">
        <v>281</v>
      </c>
      <c r="D110" t="s">
        <v>131</v>
      </c>
      <c r="E110" s="214">
        <v>38.79</v>
      </c>
      <c r="G110" t="s">
        <v>171</v>
      </c>
      <c r="H110">
        <v>1</v>
      </c>
      <c r="I110" s="249"/>
      <c r="J110" s="249"/>
      <c r="L110" t="s">
        <v>136</v>
      </c>
      <c r="M110" t="s">
        <v>107</v>
      </c>
      <c r="P110" t="s">
        <v>146</v>
      </c>
    </row>
    <row r="111" spans="1:16" customFormat="1">
      <c r="A111" t="s">
        <v>133</v>
      </c>
      <c r="B111" t="s">
        <v>106</v>
      </c>
      <c r="C111" t="s">
        <v>282</v>
      </c>
      <c r="D111" t="s">
        <v>131</v>
      </c>
      <c r="E111" s="214">
        <v>38.79</v>
      </c>
      <c r="G111" t="s">
        <v>171</v>
      </c>
      <c r="H111">
        <v>1</v>
      </c>
      <c r="I111" s="249"/>
      <c r="J111" s="249"/>
      <c r="L111" t="s">
        <v>136</v>
      </c>
      <c r="M111" t="s">
        <v>107</v>
      </c>
      <c r="P111" t="s">
        <v>146</v>
      </c>
    </row>
    <row r="112" spans="1:16" customFormat="1">
      <c r="A112" t="s">
        <v>133</v>
      </c>
      <c r="B112" t="s">
        <v>106</v>
      </c>
      <c r="C112" t="s">
        <v>283</v>
      </c>
      <c r="D112" t="s">
        <v>131</v>
      </c>
      <c r="E112" s="214">
        <v>31.65</v>
      </c>
      <c r="G112" t="s">
        <v>171</v>
      </c>
      <c r="H112">
        <v>1</v>
      </c>
      <c r="I112" s="249"/>
      <c r="J112" s="249"/>
      <c r="L112" t="s">
        <v>136</v>
      </c>
      <c r="M112" t="s">
        <v>107</v>
      </c>
      <c r="P112" t="s">
        <v>146</v>
      </c>
    </row>
    <row r="113" spans="1:29" customFormat="1">
      <c r="A113" t="s">
        <v>133</v>
      </c>
      <c r="B113" t="s">
        <v>106</v>
      </c>
      <c r="C113" t="s">
        <v>149</v>
      </c>
      <c r="D113" t="s">
        <v>131</v>
      </c>
      <c r="E113" s="214">
        <v>38.79</v>
      </c>
      <c r="G113" t="s">
        <v>171</v>
      </c>
      <c r="H113">
        <v>1</v>
      </c>
      <c r="I113" s="249"/>
      <c r="J113" s="249"/>
      <c r="L113" t="s">
        <v>136</v>
      </c>
      <c r="M113" t="s">
        <v>107</v>
      </c>
      <c r="P113" t="s">
        <v>146</v>
      </c>
    </row>
    <row r="114" spans="1:29" customFormat="1">
      <c r="A114" t="s">
        <v>133</v>
      </c>
      <c r="B114" t="s">
        <v>106</v>
      </c>
      <c r="C114" t="s">
        <v>151</v>
      </c>
      <c r="D114" t="s">
        <v>131</v>
      </c>
      <c r="E114" s="214">
        <v>38.79</v>
      </c>
      <c r="G114" t="s">
        <v>171</v>
      </c>
      <c r="H114">
        <v>1</v>
      </c>
      <c r="I114" s="249"/>
      <c r="J114" s="249"/>
      <c r="L114" t="s">
        <v>136</v>
      </c>
      <c r="M114" t="s">
        <v>107</v>
      </c>
      <c r="P114" t="s">
        <v>146</v>
      </c>
    </row>
    <row r="115" spans="1:29" customFormat="1">
      <c r="A115" t="s">
        <v>133</v>
      </c>
      <c r="B115" t="s">
        <v>106</v>
      </c>
      <c r="C115" t="s">
        <v>152</v>
      </c>
      <c r="D115" t="s">
        <v>131</v>
      </c>
      <c r="E115" s="214">
        <v>31.65</v>
      </c>
      <c r="G115" t="s">
        <v>171</v>
      </c>
      <c r="H115">
        <v>1</v>
      </c>
      <c r="I115" s="249"/>
      <c r="J115" s="249"/>
      <c r="L115" t="s">
        <v>136</v>
      </c>
      <c r="M115" t="s">
        <v>107</v>
      </c>
      <c r="P115" t="s">
        <v>146</v>
      </c>
    </row>
    <row r="116" spans="1:29" customFormat="1">
      <c r="A116" t="s">
        <v>133</v>
      </c>
      <c r="B116" t="s">
        <v>106</v>
      </c>
      <c r="C116" t="s">
        <v>284</v>
      </c>
      <c r="D116" t="s">
        <v>131</v>
      </c>
      <c r="E116" s="214">
        <v>38.79</v>
      </c>
      <c r="G116" t="s">
        <v>171</v>
      </c>
      <c r="H116">
        <v>1</v>
      </c>
      <c r="I116" s="249"/>
      <c r="J116" s="249"/>
      <c r="L116" t="s">
        <v>136</v>
      </c>
      <c r="M116" t="s">
        <v>107</v>
      </c>
      <c r="P116" t="s">
        <v>146</v>
      </c>
    </row>
    <row r="117" spans="1:29" customFormat="1">
      <c r="A117" t="s">
        <v>133</v>
      </c>
      <c r="B117" t="s">
        <v>106</v>
      </c>
      <c r="C117" t="s">
        <v>285</v>
      </c>
      <c r="D117" t="s">
        <v>131</v>
      </c>
      <c r="E117" s="214">
        <v>38.79</v>
      </c>
      <c r="G117" t="s">
        <v>171</v>
      </c>
      <c r="H117">
        <v>1</v>
      </c>
      <c r="I117" s="249"/>
      <c r="J117" s="249"/>
      <c r="L117" t="s">
        <v>136</v>
      </c>
      <c r="M117" t="s">
        <v>107</v>
      </c>
      <c r="P117" t="s">
        <v>146</v>
      </c>
    </row>
    <row r="118" spans="1:29" customFormat="1">
      <c r="A118" t="s">
        <v>133</v>
      </c>
      <c r="B118" t="s">
        <v>106</v>
      </c>
      <c r="C118" t="s">
        <v>286</v>
      </c>
      <c r="D118" t="s">
        <v>131</v>
      </c>
      <c r="E118" s="214">
        <v>31.65</v>
      </c>
      <c r="G118" t="s">
        <v>171</v>
      </c>
      <c r="H118">
        <v>1</v>
      </c>
      <c r="I118" s="249"/>
      <c r="J118" s="249"/>
      <c r="L118" t="s">
        <v>136</v>
      </c>
      <c r="M118" t="s">
        <v>107</v>
      </c>
      <c r="P118" t="s">
        <v>146</v>
      </c>
    </row>
    <row r="119" spans="1:29" customFormat="1">
      <c r="A119" t="s">
        <v>133</v>
      </c>
      <c r="B119" t="s">
        <v>106</v>
      </c>
      <c r="C119" t="s">
        <v>198</v>
      </c>
      <c r="D119" t="s">
        <v>131</v>
      </c>
      <c r="E119" s="214">
        <v>54.56</v>
      </c>
      <c r="G119" t="s">
        <v>171</v>
      </c>
      <c r="H119">
        <v>1</v>
      </c>
      <c r="I119" s="249"/>
      <c r="J119" s="249"/>
      <c r="L119" t="s">
        <v>136</v>
      </c>
      <c r="M119" t="s">
        <v>107</v>
      </c>
      <c r="P119" t="s">
        <v>199</v>
      </c>
    </row>
    <row r="120" spans="1:29">
      <c r="U120" s="213"/>
      <c r="V120" s="216"/>
      <c r="W120" s="217"/>
      <c r="X120" s="218"/>
      <c r="Y120" s="218"/>
      <c r="Z120" s="219"/>
      <c r="AA120" s="218"/>
      <c r="AB120" s="220"/>
      <c r="AC120" s="218"/>
    </row>
    <row r="121" spans="1:29">
      <c r="A121" s="214" t="s">
        <v>105</v>
      </c>
      <c r="B121" s="214" t="s">
        <v>106</v>
      </c>
      <c r="C121" s="214" t="s">
        <v>172</v>
      </c>
      <c r="D121" s="214" t="s">
        <v>108</v>
      </c>
      <c r="E121" s="214">
        <v>38.770000000000003</v>
      </c>
      <c r="G121" s="214" t="s">
        <v>109</v>
      </c>
      <c r="H121" s="214">
        <v>1</v>
      </c>
      <c r="I121" s="215"/>
      <c r="J121" s="215"/>
      <c r="L121" s="214" t="s">
        <v>136</v>
      </c>
      <c r="M121" s="214" t="s">
        <v>107</v>
      </c>
      <c r="P121" s="214" t="s">
        <v>109</v>
      </c>
      <c r="U121" s="213"/>
      <c r="V121" s="216"/>
      <c r="W121" s="217"/>
      <c r="X121" s="218"/>
      <c r="Y121" s="218"/>
      <c r="Z121" s="219"/>
      <c r="AA121" s="218"/>
      <c r="AB121" s="220"/>
      <c r="AC121" s="218"/>
    </row>
    <row r="122" spans="1:29">
      <c r="A122" s="214" t="s">
        <v>105</v>
      </c>
      <c r="B122" s="214" t="s">
        <v>106</v>
      </c>
      <c r="C122" s="214" t="s">
        <v>173</v>
      </c>
      <c r="D122" s="214" t="s">
        <v>108</v>
      </c>
      <c r="E122" s="214">
        <v>69.78</v>
      </c>
      <c r="G122" s="214" t="s">
        <v>109</v>
      </c>
      <c r="H122" s="214">
        <v>1</v>
      </c>
      <c r="L122" s="214" t="s">
        <v>136</v>
      </c>
      <c r="M122" s="214" t="s">
        <v>107</v>
      </c>
      <c r="P122" s="214" t="s">
        <v>109</v>
      </c>
    </row>
    <row r="123" spans="1:29">
      <c r="A123" s="214" t="s">
        <v>105</v>
      </c>
      <c r="B123" s="214" t="s">
        <v>106</v>
      </c>
      <c r="C123" s="214" t="s">
        <v>174</v>
      </c>
      <c r="D123" s="214" t="s">
        <v>108</v>
      </c>
      <c r="E123" s="214">
        <v>21.04</v>
      </c>
      <c r="G123" s="214" t="s">
        <v>109</v>
      </c>
      <c r="H123" s="214">
        <v>1</v>
      </c>
      <c r="L123" s="214" t="s">
        <v>136</v>
      </c>
      <c r="M123" s="214" t="s">
        <v>107</v>
      </c>
      <c r="P123" s="214" t="s">
        <v>109</v>
      </c>
    </row>
    <row r="124" spans="1:29" s="212" customFormat="1">
      <c r="I124" s="221"/>
      <c r="J124" s="221"/>
      <c r="U124" s="222"/>
      <c r="V124" s="223"/>
      <c r="W124" s="224"/>
      <c r="X124" s="225"/>
      <c r="Y124" s="225"/>
      <c r="Z124" s="226"/>
      <c r="AA124" s="225"/>
      <c r="AB124" s="227"/>
      <c r="AC124" s="225"/>
    </row>
    <row r="125" spans="1:29" s="212" customFormat="1">
      <c r="A125" s="212" t="s">
        <v>89</v>
      </c>
      <c r="B125" s="212" t="s">
        <v>90</v>
      </c>
      <c r="C125" s="212" t="s">
        <v>91</v>
      </c>
      <c r="D125" s="212" t="s">
        <v>92</v>
      </c>
      <c r="E125" s="212" t="s">
        <v>93</v>
      </c>
      <c r="F125" s="212" t="s">
        <v>94</v>
      </c>
      <c r="G125" s="212" t="s">
        <v>95</v>
      </c>
      <c r="H125" s="212" t="s">
        <v>96</v>
      </c>
      <c r="I125" s="212" t="s">
        <v>97</v>
      </c>
      <c r="J125" s="212" t="s">
        <v>98</v>
      </c>
      <c r="K125" s="212" t="s">
        <v>99</v>
      </c>
      <c r="L125" s="212" t="s">
        <v>100</v>
      </c>
      <c r="M125" s="212" t="s">
        <v>101</v>
      </c>
      <c r="N125" s="212" t="s">
        <v>102</v>
      </c>
      <c r="O125" s="212" t="s">
        <v>103</v>
      </c>
      <c r="P125" s="212" t="s">
        <v>104</v>
      </c>
      <c r="U125" s="213"/>
      <c r="V125" s="216"/>
      <c r="W125" s="217"/>
      <c r="X125" s="218"/>
      <c r="Y125" s="218"/>
      <c r="Z125" s="219"/>
      <c r="AA125" s="218"/>
      <c r="AB125" s="220"/>
      <c r="AC125" s="218"/>
    </row>
    <row r="126" spans="1:29">
      <c r="A126" s="214" t="s">
        <v>133</v>
      </c>
      <c r="B126" s="214" t="s">
        <v>106</v>
      </c>
      <c r="C126" s="214" t="s">
        <v>134</v>
      </c>
      <c r="D126" s="214" t="s">
        <v>175</v>
      </c>
      <c r="E126" s="228">
        <f>10+15</f>
        <v>25</v>
      </c>
      <c r="G126" s="214" t="s">
        <v>176</v>
      </c>
      <c r="H126" s="214">
        <v>1</v>
      </c>
      <c r="I126" s="215"/>
      <c r="J126" s="215"/>
      <c r="L126" s="214" t="s">
        <v>110</v>
      </c>
      <c r="P126" s="214" t="s">
        <v>138</v>
      </c>
      <c r="R126" s="214" t="s">
        <v>177</v>
      </c>
      <c r="U126" s="213"/>
      <c r="V126" s="216"/>
      <c r="W126" s="217"/>
      <c r="X126" s="218"/>
      <c r="Y126" s="218"/>
      <c r="Z126" s="219"/>
      <c r="AA126" s="218"/>
      <c r="AB126" s="220"/>
      <c r="AC126" s="218"/>
    </row>
    <row r="127" spans="1:29">
      <c r="A127" s="214" t="s">
        <v>133</v>
      </c>
      <c r="B127" s="214" t="s">
        <v>106</v>
      </c>
      <c r="C127" s="214" t="s">
        <v>139</v>
      </c>
      <c r="D127" s="214" t="s">
        <v>175</v>
      </c>
      <c r="E127" s="228">
        <f t="shared" ref="E127:E135" si="0">10+15</f>
        <v>25</v>
      </c>
      <c r="G127" s="214" t="s">
        <v>176</v>
      </c>
      <c r="H127" s="214">
        <v>1</v>
      </c>
      <c r="L127" s="214" t="s">
        <v>110</v>
      </c>
      <c r="P127" s="214" t="s">
        <v>138</v>
      </c>
      <c r="R127" s="214" t="s">
        <v>177</v>
      </c>
      <c r="U127" s="213"/>
      <c r="V127" s="216"/>
      <c r="W127" s="217"/>
      <c r="X127" s="218"/>
      <c r="Y127" s="218"/>
      <c r="Z127" s="219"/>
      <c r="AA127" s="218"/>
      <c r="AB127" s="220"/>
      <c r="AC127" s="218"/>
    </row>
    <row r="128" spans="1:29">
      <c r="A128" s="214" t="s">
        <v>133</v>
      </c>
      <c r="B128" s="214" t="s">
        <v>106</v>
      </c>
      <c r="C128" s="214" t="s">
        <v>140</v>
      </c>
      <c r="D128" s="214" t="s">
        <v>175</v>
      </c>
      <c r="E128" s="228">
        <f t="shared" si="0"/>
        <v>25</v>
      </c>
      <c r="G128" s="214" t="s">
        <v>176</v>
      </c>
      <c r="H128" s="214">
        <v>1</v>
      </c>
      <c r="I128" s="215"/>
      <c r="J128" s="215"/>
      <c r="L128" s="214" t="s">
        <v>110</v>
      </c>
      <c r="P128" s="214" t="s">
        <v>138</v>
      </c>
      <c r="R128" s="214" t="s">
        <v>177</v>
      </c>
      <c r="U128" s="213"/>
      <c r="V128" s="216"/>
      <c r="W128" s="217"/>
      <c r="X128" s="218"/>
      <c r="Y128" s="218"/>
      <c r="Z128" s="219"/>
      <c r="AA128" s="218"/>
      <c r="AB128" s="220"/>
      <c r="AC128" s="218"/>
    </row>
    <row r="129" spans="1:29">
      <c r="A129" s="214" t="s">
        <v>133</v>
      </c>
      <c r="B129" s="214" t="s">
        <v>106</v>
      </c>
      <c r="C129" s="214" t="s">
        <v>141</v>
      </c>
      <c r="D129" s="214" t="s">
        <v>175</v>
      </c>
      <c r="E129" s="228">
        <f t="shared" si="0"/>
        <v>25</v>
      </c>
      <c r="G129" s="214" t="s">
        <v>176</v>
      </c>
      <c r="H129" s="214">
        <v>1</v>
      </c>
      <c r="I129" s="215"/>
      <c r="J129" s="215"/>
      <c r="L129" s="214" t="s">
        <v>110</v>
      </c>
      <c r="P129" s="214" t="s">
        <v>138</v>
      </c>
      <c r="R129" s="214" t="s">
        <v>177</v>
      </c>
      <c r="U129" s="213"/>
      <c r="V129" s="216"/>
      <c r="W129" s="217"/>
      <c r="X129" s="218"/>
      <c r="Y129" s="218"/>
      <c r="Z129" s="219"/>
      <c r="AA129" s="218"/>
      <c r="AB129" s="220"/>
      <c r="AC129" s="218"/>
    </row>
    <row r="130" spans="1:29">
      <c r="A130" s="214" t="s">
        <v>133</v>
      </c>
      <c r="B130" s="214" t="s">
        <v>106</v>
      </c>
      <c r="C130" s="214" t="s">
        <v>142</v>
      </c>
      <c r="D130" s="214" t="s">
        <v>175</v>
      </c>
      <c r="E130" s="228">
        <f t="shared" si="0"/>
        <v>25</v>
      </c>
      <c r="G130" s="214" t="s">
        <v>176</v>
      </c>
      <c r="H130" s="214">
        <v>1</v>
      </c>
      <c r="I130" s="215"/>
      <c r="J130" s="215"/>
      <c r="L130" s="214" t="s">
        <v>110</v>
      </c>
      <c r="P130" s="214" t="s">
        <v>138</v>
      </c>
      <c r="R130" s="214" t="s">
        <v>177</v>
      </c>
      <c r="U130" s="213"/>
      <c r="V130" s="216"/>
      <c r="W130" s="217"/>
      <c r="X130" s="218"/>
      <c r="Y130" s="218"/>
      <c r="Z130" s="219"/>
      <c r="AA130" s="218"/>
      <c r="AB130" s="220"/>
      <c r="AC130" s="218"/>
    </row>
    <row r="131" spans="1:29">
      <c r="A131" s="214" t="s">
        <v>133</v>
      </c>
      <c r="B131" s="214" t="s">
        <v>106</v>
      </c>
      <c r="C131" s="214" t="s">
        <v>186</v>
      </c>
      <c r="D131" s="214" t="s">
        <v>175</v>
      </c>
      <c r="E131" s="228">
        <f t="shared" si="0"/>
        <v>25</v>
      </c>
      <c r="G131" s="214" t="s">
        <v>176</v>
      </c>
      <c r="H131" s="214">
        <v>1</v>
      </c>
      <c r="I131" s="215"/>
      <c r="J131" s="215"/>
      <c r="L131" s="214" t="s">
        <v>110</v>
      </c>
      <c r="P131" s="214" t="s">
        <v>138</v>
      </c>
      <c r="R131" s="214" t="s">
        <v>177</v>
      </c>
      <c r="U131" s="213"/>
      <c r="V131" s="216"/>
      <c r="W131" s="217"/>
      <c r="X131" s="218"/>
      <c r="Y131" s="218"/>
      <c r="Z131" s="219"/>
      <c r="AA131" s="218"/>
      <c r="AB131" s="220"/>
      <c r="AC131" s="218"/>
    </row>
    <row r="132" spans="1:29">
      <c r="A132" s="214" t="s">
        <v>133</v>
      </c>
      <c r="B132" s="214" t="s">
        <v>106</v>
      </c>
      <c r="C132" s="214" t="s">
        <v>143</v>
      </c>
      <c r="D132" s="214" t="s">
        <v>175</v>
      </c>
      <c r="E132" s="228">
        <f t="shared" si="0"/>
        <v>25</v>
      </c>
      <c r="G132" s="214" t="s">
        <v>176</v>
      </c>
      <c r="H132" s="214">
        <v>1</v>
      </c>
      <c r="I132" s="215"/>
      <c r="J132" s="215"/>
      <c r="L132" s="214" t="s">
        <v>110</v>
      </c>
      <c r="P132" s="214" t="s">
        <v>138</v>
      </c>
      <c r="R132" s="214" t="s">
        <v>177</v>
      </c>
      <c r="U132" s="213"/>
      <c r="V132" s="216"/>
      <c r="W132" s="217"/>
      <c r="X132" s="218"/>
      <c r="Y132" s="218"/>
      <c r="Z132" s="219"/>
      <c r="AA132" s="218"/>
      <c r="AB132" s="220"/>
      <c r="AC132" s="218"/>
    </row>
    <row r="133" spans="1:29">
      <c r="A133" s="214" t="s">
        <v>133</v>
      </c>
      <c r="B133" s="214" t="s">
        <v>106</v>
      </c>
      <c r="C133" s="214" t="s">
        <v>242</v>
      </c>
      <c r="D133" s="214" t="s">
        <v>175</v>
      </c>
      <c r="E133" s="228">
        <f t="shared" si="0"/>
        <v>25</v>
      </c>
      <c r="G133" s="214" t="s">
        <v>176</v>
      </c>
      <c r="H133" s="214">
        <v>1</v>
      </c>
      <c r="I133" s="215"/>
      <c r="J133" s="215"/>
      <c r="L133" s="214" t="s">
        <v>110</v>
      </c>
      <c r="P133" s="214" t="s">
        <v>138</v>
      </c>
      <c r="R133" s="214" t="s">
        <v>177</v>
      </c>
      <c r="U133" s="213"/>
      <c r="V133" s="216"/>
      <c r="W133" s="217"/>
      <c r="X133" s="218"/>
      <c r="Y133" s="218"/>
      <c r="Z133" s="219"/>
      <c r="AA133" s="218"/>
      <c r="AB133" s="220"/>
      <c r="AC133" s="218"/>
    </row>
    <row r="134" spans="1:29">
      <c r="A134" s="214" t="s">
        <v>133</v>
      </c>
      <c r="B134" s="214" t="s">
        <v>106</v>
      </c>
      <c r="C134" s="214" t="s">
        <v>249</v>
      </c>
      <c r="D134" s="214" t="s">
        <v>175</v>
      </c>
      <c r="E134" s="228">
        <f t="shared" si="0"/>
        <v>25</v>
      </c>
      <c r="G134" s="214" t="s">
        <v>176</v>
      </c>
      <c r="H134" s="214">
        <v>1</v>
      </c>
      <c r="I134" s="215"/>
      <c r="J134" s="215"/>
      <c r="L134" s="214" t="s">
        <v>110</v>
      </c>
      <c r="P134" s="214" t="s">
        <v>138</v>
      </c>
      <c r="R134" s="214" t="s">
        <v>177</v>
      </c>
      <c r="U134" s="213"/>
      <c r="V134" s="216"/>
      <c r="W134" s="217"/>
      <c r="X134" s="218"/>
      <c r="Y134" s="218"/>
      <c r="Z134" s="219"/>
      <c r="AA134" s="218"/>
      <c r="AB134" s="220"/>
      <c r="AC134" s="218"/>
    </row>
    <row r="135" spans="1:29">
      <c r="A135" s="214" t="s">
        <v>133</v>
      </c>
      <c r="B135" s="214" t="s">
        <v>106</v>
      </c>
      <c r="C135" s="214" t="s">
        <v>250</v>
      </c>
      <c r="D135" s="214" t="s">
        <v>175</v>
      </c>
      <c r="E135" s="228">
        <f t="shared" si="0"/>
        <v>25</v>
      </c>
      <c r="G135" s="214" t="s">
        <v>176</v>
      </c>
      <c r="H135" s="214">
        <v>1</v>
      </c>
      <c r="I135" s="215"/>
      <c r="J135" s="215"/>
      <c r="L135" s="214" t="s">
        <v>110</v>
      </c>
      <c r="P135" s="214" t="s">
        <v>138</v>
      </c>
      <c r="R135" s="214" t="s">
        <v>177</v>
      </c>
      <c r="U135" s="213"/>
      <c r="V135" s="216"/>
      <c r="W135" s="217"/>
      <c r="X135" s="218"/>
      <c r="Y135" s="218"/>
      <c r="Z135" s="219"/>
      <c r="AA135" s="218"/>
      <c r="AB135" s="220"/>
      <c r="AC135" s="218"/>
    </row>
    <row r="136" spans="1:29">
      <c r="A136" s="214" t="s">
        <v>133</v>
      </c>
      <c r="B136" s="214" t="s">
        <v>106</v>
      </c>
      <c r="C136" s="214" t="s">
        <v>144</v>
      </c>
      <c r="D136" s="214" t="s">
        <v>175</v>
      </c>
      <c r="E136" s="229">
        <f t="shared" ref="E136:E141" si="1">10+20</f>
        <v>30</v>
      </c>
      <c r="G136" s="214" t="s">
        <v>176</v>
      </c>
      <c r="H136" s="214">
        <v>1</v>
      </c>
      <c r="I136" s="215"/>
      <c r="J136" s="215"/>
      <c r="L136" s="214" t="s">
        <v>110</v>
      </c>
      <c r="P136" s="214" t="s">
        <v>146</v>
      </c>
      <c r="R136" s="214" t="s">
        <v>177</v>
      </c>
      <c r="U136" s="213"/>
      <c r="V136" s="216"/>
      <c r="W136" s="217"/>
      <c r="X136" s="218"/>
      <c r="Y136" s="218"/>
      <c r="Z136" s="219"/>
      <c r="AA136" s="218"/>
      <c r="AB136" s="220"/>
      <c r="AC136" s="218"/>
    </row>
    <row r="137" spans="1:29">
      <c r="A137" s="214" t="s">
        <v>133</v>
      </c>
      <c r="B137" s="214" t="s">
        <v>106</v>
      </c>
      <c r="C137" s="214" t="s">
        <v>147</v>
      </c>
      <c r="D137" s="214" t="s">
        <v>175</v>
      </c>
      <c r="E137" s="229">
        <f t="shared" si="1"/>
        <v>30</v>
      </c>
      <c r="G137" s="214" t="s">
        <v>176</v>
      </c>
      <c r="H137" s="214">
        <v>1</v>
      </c>
      <c r="I137" s="215"/>
      <c r="J137" s="215"/>
      <c r="L137" s="214" t="s">
        <v>110</v>
      </c>
      <c r="P137" s="214" t="s">
        <v>146</v>
      </c>
      <c r="R137" s="214" t="s">
        <v>177</v>
      </c>
      <c r="U137" s="213"/>
      <c r="V137" s="216"/>
      <c r="W137" s="217"/>
      <c r="X137" s="218"/>
      <c r="Y137" s="218"/>
      <c r="Z137" s="219"/>
      <c r="AA137" s="218"/>
      <c r="AB137" s="220"/>
      <c r="AC137" s="218"/>
    </row>
    <row r="138" spans="1:29">
      <c r="A138" s="214" t="s">
        <v>133</v>
      </c>
      <c r="B138" s="214" t="s">
        <v>106</v>
      </c>
      <c r="C138" s="214" t="s">
        <v>148</v>
      </c>
      <c r="D138" s="214" t="s">
        <v>175</v>
      </c>
      <c r="E138" s="229">
        <f t="shared" si="1"/>
        <v>30</v>
      </c>
      <c r="G138" s="214" t="s">
        <v>176</v>
      </c>
      <c r="H138" s="214">
        <v>1</v>
      </c>
      <c r="I138" s="215"/>
      <c r="J138" s="215"/>
      <c r="L138" s="214" t="s">
        <v>110</v>
      </c>
      <c r="P138" s="214" t="s">
        <v>146</v>
      </c>
      <c r="R138" s="214" t="s">
        <v>177</v>
      </c>
      <c r="U138" s="213"/>
      <c r="V138" s="216"/>
      <c r="W138" s="217"/>
      <c r="X138" s="218"/>
      <c r="Y138" s="218"/>
      <c r="Z138" s="219"/>
      <c r="AA138" s="218"/>
      <c r="AB138" s="220"/>
      <c r="AC138" s="218"/>
    </row>
    <row r="139" spans="1:29">
      <c r="A139" s="214" t="s">
        <v>133</v>
      </c>
      <c r="B139" s="214" t="s">
        <v>106</v>
      </c>
      <c r="C139" s="214" t="s">
        <v>149</v>
      </c>
      <c r="D139" s="214" t="s">
        <v>175</v>
      </c>
      <c r="E139" s="229">
        <f t="shared" si="1"/>
        <v>30</v>
      </c>
      <c r="G139" s="214" t="s">
        <v>176</v>
      </c>
      <c r="H139" s="214">
        <v>1</v>
      </c>
      <c r="I139" s="215"/>
      <c r="J139" s="215"/>
      <c r="L139" s="214" t="s">
        <v>110</v>
      </c>
      <c r="P139" s="214" t="s">
        <v>146</v>
      </c>
      <c r="R139" s="214" t="s">
        <v>177</v>
      </c>
      <c r="U139" s="213"/>
      <c r="V139" s="216"/>
      <c r="W139" s="217"/>
      <c r="X139" s="218"/>
      <c r="Y139" s="218"/>
      <c r="Z139" s="219"/>
      <c r="AA139" s="218"/>
      <c r="AB139" s="220"/>
      <c r="AC139" s="218"/>
    </row>
    <row r="140" spans="1:29">
      <c r="A140" s="214" t="s">
        <v>133</v>
      </c>
      <c r="B140" s="214" t="s">
        <v>106</v>
      </c>
      <c r="C140" s="214" t="s">
        <v>151</v>
      </c>
      <c r="D140" s="214" t="s">
        <v>175</v>
      </c>
      <c r="E140" s="229">
        <f t="shared" si="1"/>
        <v>30</v>
      </c>
      <c r="G140" s="214" t="s">
        <v>176</v>
      </c>
      <c r="H140" s="214">
        <v>1</v>
      </c>
      <c r="I140" s="215"/>
      <c r="J140" s="215"/>
      <c r="L140" s="214" t="s">
        <v>110</v>
      </c>
      <c r="P140" s="214" t="s">
        <v>146</v>
      </c>
      <c r="R140" s="214" t="s">
        <v>177</v>
      </c>
      <c r="U140" s="213"/>
      <c r="V140" s="216"/>
      <c r="W140" s="217"/>
      <c r="X140" s="218"/>
      <c r="Y140" s="218"/>
      <c r="Z140" s="219"/>
      <c r="AA140" s="218"/>
      <c r="AB140" s="220"/>
      <c r="AC140" s="218"/>
    </row>
    <row r="141" spans="1:29">
      <c r="A141" s="214" t="s">
        <v>133</v>
      </c>
      <c r="B141" s="214" t="s">
        <v>106</v>
      </c>
      <c r="C141" s="214" t="s">
        <v>152</v>
      </c>
      <c r="D141" s="214" t="s">
        <v>175</v>
      </c>
      <c r="E141" s="229">
        <f t="shared" si="1"/>
        <v>30</v>
      </c>
      <c r="G141" s="214" t="s">
        <v>176</v>
      </c>
      <c r="H141" s="214">
        <v>1</v>
      </c>
      <c r="I141" s="215"/>
      <c r="J141" s="215"/>
      <c r="L141" s="214" t="s">
        <v>110</v>
      </c>
      <c r="P141" s="214" t="s">
        <v>146</v>
      </c>
      <c r="R141" s="214" t="s">
        <v>177</v>
      </c>
      <c r="U141" s="213"/>
      <c r="V141" s="216"/>
      <c r="W141" s="217"/>
      <c r="X141" s="218"/>
      <c r="Y141" s="218"/>
      <c r="Z141" s="219"/>
      <c r="AA141" s="218"/>
      <c r="AB141" s="220"/>
      <c r="AC141" s="218"/>
    </row>
    <row r="142" spans="1:29">
      <c r="A142" s="214" t="s">
        <v>153</v>
      </c>
      <c r="B142" s="214" t="s">
        <v>106</v>
      </c>
      <c r="C142" s="214" t="s">
        <v>157</v>
      </c>
      <c r="D142" s="214" t="s">
        <v>175</v>
      </c>
      <c r="E142" s="214">
        <v>20</v>
      </c>
      <c r="G142" s="214" t="s">
        <v>176</v>
      </c>
      <c r="H142" s="214">
        <v>1</v>
      </c>
      <c r="I142" s="215"/>
      <c r="J142" s="215"/>
      <c r="L142" s="214" t="s">
        <v>110</v>
      </c>
      <c r="P142" s="214" t="s">
        <v>156</v>
      </c>
      <c r="U142" s="213"/>
      <c r="V142" s="216"/>
      <c r="W142" s="217"/>
      <c r="X142" s="218"/>
      <c r="Y142" s="218"/>
      <c r="Z142" s="219"/>
      <c r="AA142" s="218"/>
      <c r="AB142" s="220"/>
      <c r="AC142" s="218"/>
    </row>
    <row r="143" spans="1:29">
      <c r="A143" s="214" t="s">
        <v>153</v>
      </c>
      <c r="B143" s="214" t="s">
        <v>106</v>
      </c>
      <c r="C143" s="214" t="s">
        <v>158</v>
      </c>
      <c r="D143" s="214" t="s">
        <v>175</v>
      </c>
      <c r="E143" s="214">
        <v>20</v>
      </c>
      <c r="G143" s="214" t="s">
        <v>176</v>
      </c>
      <c r="H143" s="214">
        <v>1</v>
      </c>
      <c r="I143" s="215"/>
      <c r="J143" s="215"/>
      <c r="L143" s="214" t="s">
        <v>110</v>
      </c>
      <c r="P143" s="214" t="s">
        <v>156</v>
      </c>
      <c r="U143" s="213"/>
      <c r="V143" s="216"/>
      <c r="W143" s="217"/>
      <c r="X143" s="218"/>
      <c r="Y143" s="218"/>
      <c r="Z143" s="219"/>
      <c r="AA143" s="218"/>
      <c r="AB143" s="220"/>
      <c r="AC143" s="218"/>
    </row>
    <row r="144" spans="1:29">
      <c r="A144" s="214" t="s">
        <v>153</v>
      </c>
      <c r="B144" s="214" t="s">
        <v>106</v>
      </c>
      <c r="C144" s="214" t="s">
        <v>159</v>
      </c>
      <c r="D144" s="214" t="s">
        <v>175</v>
      </c>
      <c r="E144" s="214">
        <v>20</v>
      </c>
      <c r="G144" s="214" t="s">
        <v>176</v>
      </c>
      <c r="H144" s="214">
        <v>1</v>
      </c>
      <c r="I144" s="215"/>
      <c r="J144" s="215"/>
      <c r="L144" s="214" t="s">
        <v>110</v>
      </c>
      <c r="P144" s="214" t="s">
        <v>156</v>
      </c>
      <c r="U144" s="213"/>
      <c r="V144" s="216"/>
      <c r="W144" s="217"/>
      <c r="X144" s="218"/>
      <c r="Y144" s="218"/>
      <c r="Z144" s="219"/>
      <c r="AA144" s="218"/>
      <c r="AB144" s="220"/>
      <c r="AC144" s="218"/>
    </row>
    <row r="145" spans="1:29">
      <c r="A145" s="214" t="s">
        <v>153</v>
      </c>
      <c r="B145" s="214" t="s">
        <v>106</v>
      </c>
      <c r="C145" s="214" t="s">
        <v>160</v>
      </c>
      <c r="D145" s="214" t="s">
        <v>175</v>
      </c>
      <c r="E145" s="214">
        <v>20</v>
      </c>
      <c r="G145" s="214" t="s">
        <v>176</v>
      </c>
      <c r="H145" s="214">
        <v>1</v>
      </c>
      <c r="I145" s="215"/>
      <c r="J145" s="215"/>
      <c r="L145" s="214" t="s">
        <v>110</v>
      </c>
      <c r="P145" s="214" t="s">
        <v>156</v>
      </c>
      <c r="U145" s="213"/>
      <c r="V145" s="216"/>
      <c r="W145" s="217"/>
      <c r="X145" s="218"/>
      <c r="Y145" s="218"/>
      <c r="Z145" s="219"/>
      <c r="AA145" s="218"/>
      <c r="AB145" s="220"/>
      <c r="AC145" s="218"/>
    </row>
    <row r="146" spans="1:29">
      <c r="A146" s="214" t="s">
        <v>153</v>
      </c>
      <c r="B146" s="214" t="s">
        <v>106</v>
      </c>
      <c r="C146" s="214" t="s">
        <v>161</v>
      </c>
      <c r="D146" s="214" t="s">
        <v>175</v>
      </c>
      <c r="E146" s="214">
        <v>20</v>
      </c>
      <c r="G146" s="214" t="s">
        <v>176</v>
      </c>
      <c r="H146" s="214">
        <v>1</v>
      </c>
      <c r="I146" s="215"/>
      <c r="J146" s="215"/>
      <c r="L146" s="214" t="s">
        <v>110</v>
      </c>
      <c r="P146" s="214" t="s">
        <v>156</v>
      </c>
      <c r="U146" s="213"/>
      <c r="V146" s="216"/>
      <c r="W146" s="217"/>
      <c r="X146" s="218"/>
      <c r="Y146" s="218"/>
      <c r="Z146" s="219"/>
      <c r="AA146" s="218"/>
      <c r="AB146" s="220"/>
      <c r="AC146" s="218"/>
    </row>
    <row r="147" spans="1:29">
      <c r="A147" s="214" t="s">
        <v>153</v>
      </c>
      <c r="B147" s="214" t="s">
        <v>106</v>
      </c>
      <c r="C147" s="214" t="s">
        <v>162</v>
      </c>
      <c r="D147" s="214" t="s">
        <v>175</v>
      </c>
      <c r="E147" s="214">
        <v>20</v>
      </c>
      <c r="G147" s="214" t="s">
        <v>176</v>
      </c>
      <c r="H147" s="214">
        <v>1</v>
      </c>
      <c r="I147" s="215"/>
      <c r="J147" s="215"/>
      <c r="L147" s="214" t="s">
        <v>110</v>
      </c>
      <c r="P147" s="214" t="s">
        <v>156</v>
      </c>
      <c r="U147" s="213"/>
      <c r="V147" s="216"/>
      <c r="W147" s="217"/>
      <c r="X147" s="218"/>
      <c r="Y147" s="218"/>
      <c r="Z147" s="219"/>
      <c r="AA147" s="218"/>
      <c r="AB147" s="220"/>
      <c r="AC147" s="218"/>
    </row>
    <row r="148" spans="1:29">
      <c r="A148" s="214" t="s">
        <v>153</v>
      </c>
      <c r="B148" s="214" t="s">
        <v>106</v>
      </c>
      <c r="C148" s="214" t="s">
        <v>154</v>
      </c>
      <c r="D148" s="214" t="s">
        <v>175</v>
      </c>
      <c r="E148" s="214">
        <v>20</v>
      </c>
      <c r="G148" s="214" t="s">
        <v>176</v>
      </c>
      <c r="H148" s="214">
        <v>1</v>
      </c>
      <c r="I148" s="215"/>
      <c r="J148" s="215"/>
      <c r="L148" s="214" t="s">
        <v>110</v>
      </c>
      <c r="P148" s="214" t="s">
        <v>156</v>
      </c>
      <c r="U148" s="213"/>
      <c r="V148" s="216"/>
      <c r="W148" s="217"/>
      <c r="X148" s="218"/>
      <c r="Y148" s="218"/>
      <c r="Z148" s="219"/>
      <c r="AA148" s="218"/>
      <c r="AB148" s="220"/>
      <c r="AC148" s="218"/>
    </row>
    <row r="149" spans="1:29">
      <c r="A149" s="214" t="s">
        <v>153</v>
      </c>
      <c r="B149" s="214" t="s">
        <v>106</v>
      </c>
      <c r="C149" s="214" t="s">
        <v>163</v>
      </c>
      <c r="D149" s="214" t="s">
        <v>175</v>
      </c>
      <c r="E149" s="214">
        <v>20</v>
      </c>
      <c r="G149" s="214" t="s">
        <v>176</v>
      </c>
      <c r="H149" s="214">
        <v>1</v>
      </c>
      <c r="I149" s="215"/>
      <c r="J149" s="215"/>
      <c r="L149" s="214" t="s">
        <v>110</v>
      </c>
      <c r="P149" s="214" t="s">
        <v>156</v>
      </c>
      <c r="U149" s="213"/>
      <c r="V149" s="216"/>
      <c r="W149" s="217"/>
      <c r="X149" s="218"/>
      <c r="Y149" s="218"/>
      <c r="Z149" s="219"/>
      <c r="AA149" s="218"/>
      <c r="AB149" s="220"/>
      <c r="AC149" s="218"/>
    </row>
    <row r="150" spans="1:29">
      <c r="A150" s="214" t="s">
        <v>153</v>
      </c>
      <c r="B150" s="214" t="s">
        <v>106</v>
      </c>
      <c r="C150" s="214" t="s">
        <v>164</v>
      </c>
      <c r="D150" s="214" t="s">
        <v>175</v>
      </c>
      <c r="E150" s="214">
        <v>20</v>
      </c>
      <c r="G150" s="214" t="s">
        <v>176</v>
      </c>
      <c r="H150" s="214">
        <v>1</v>
      </c>
      <c r="I150" s="215"/>
      <c r="J150" s="215"/>
      <c r="L150" s="214" t="s">
        <v>110</v>
      </c>
      <c r="P150" s="214" t="s">
        <v>156</v>
      </c>
      <c r="U150" s="213"/>
      <c r="V150" s="216"/>
      <c r="W150" s="217"/>
      <c r="X150" s="218"/>
      <c r="Y150" s="218"/>
      <c r="Z150" s="219"/>
      <c r="AA150" s="218"/>
      <c r="AB150" s="220"/>
      <c r="AC150" s="218"/>
    </row>
    <row r="151" spans="1:29">
      <c r="A151" s="214" t="s">
        <v>153</v>
      </c>
      <c r="B151" s="214" t="s">
        <v>106</v>
      </c>
      <c r="C151" s="214" t="s">
        <v>165</v>
      </c>
      <c r="D151" s="214" t="s">
        <v>175</v>
      </c>
      <c r="E151" s="214">
        <v>20</v>
      </c>
      <c r="G151" s="214" t="s">
        <v>176</v>
      </c>
      <c r="H151" s="214">
        <v>1</v>
      </c>
      <c r="I151" s="215"/>
      <c r="J151" s="215"/>
      <c r="L151" s="214" t="s">
        <v>110</v>
      </c>
      <c r="P151" s="214" t="s">
        <v>156</v>
      </c>
      <c r="U151" s="213"/>
      <c r="V151" s="216"/>
      <c r="W151" s="217"/>
      <c r="X151" s="218"/>
      <c r="Y151" s="218"/>
      <c r="Z151" s="219"/>
      <c r="AA151" s="218"/>
      <c r="AB151" s="220"/>
      <c r="AC151" s="218"/>
    </row>
    <row r="152" spans="1:29">
      <c r="A152" s="214" t="s">
        <v>153</v>
      </c>
      <c r="B152" s="214" t="s">
        <v>106</v>
      </c>
      <c r="C152" s="214" t="s">
        <v>166</v>
      </c>
      <c r="D152" s="214" t="s">
        <v>175</v>
      </c>
      <c r="E152" s="214">
        <v>20</v>
      </c>
      <c r="G152" s="214" t="s">
        <v>176</v>
      </c>
      <c r="H152" s="214">
        <v>1</v>
      </c>
      <c r="I152" s="215"/>
      <c r="J152" s="215"/>
      <c r="L152" s="214" t="s">
        <v>110</v>
      </c>
      <c r="P152" s="214" t="s">
        <v>156</v>
      </c>
      <c r="U152" s="213"/>
      <c r="V152" s="216"/>
      <c r="W152" s="217"/>
      <c r="X152" s="218"/>
      <c r="Y152" s="218"/>
      <c r="Z152" s="219"/>
      <c r="AA152" s="218"/>
      <c r="AB152" s="220"/>
      <c r="AC152" s="218"/>
    </row>
    <row r="153" spans="1:29">
      <c r="A153" s="214" t="s">
        <v>153</v>
      </c>
      <c r="B153" s="214" t="s">
        <v>106</v>
      </c>
      <c r="C153" s="214" t="s">
        <v>167</v>
      </c>
      <c r="D153" s="214" t="s">
        <v>175</v>
      </c>
      <c r="E153" s="214">
        <v>20</v>
      </c>
      <c r="G153" s="214" t="s">
        <v>176</v>
      </c>
      <c r="H153" s="214">
        <v>1</v>
      </c>
      <c r="I153" s="215"/>
      <c r="J153" s="215"/>
      <c r="L153" s="214" t="s">
        <v>110</v>
      </c>
      <c r="P153" s="214" t="s">
        <v>156</v>
      </c>
      <c r="U153" s="213"/>
      <c r="V153" s="216"/>
      <c r="W153" s="217"/>
      <c r="X153" s="218"/>
      <c r="Y153" s="218"/>
      <c r="Z153" s="219"/>
      <c r="AA153" s="218"/>
      <c r="AB153" s="220"/>
      <c r="AC153" s="218"/>
    </row>
    <row r="154" spans="1:29">
      <c r="A154" s="214" t="s">
        <v>153</v>
      </c>
      <c r="B154" s="214" t="s">
        <v>106</v>
      </c>
      <c r="C154" s="214" t="s">
        <v>168</v>
      </c>
      <c r="D154" s="214" t="s">
        <v>175</v>
      </c>
      <c r="E154" s="214">
        <v>20</v>
      </c>
      <c r="G154" s="214" t="s">
        <v>176</v>
      </c>
      <c r="H154" s="214">
        <v>1</v>
      </c>
      <c r="L154" s="214" t="s">
        <v>110</v>
      </c>
      <c r="P154" s="214" t="s">
        <v>169</v>
      </c>
      <c r="U154" s="213"/>
      <c r="V154" s="216"/>
      <c r="W154" s="217"/>
      <c r="X154" s="218"/>
      <c r="Y154" s="218"/>
      <c r="Z154" s="219"/>
      <c r="AA154" s="218"/>
      <c r="AB154" s="220"/>
      <c r="AC154" s="218"/>
    </row>
    <row r="155" spans="1:29">
      <c r="A155" s="214" t="s">
        <v>153</v>
      </c>
      <c r="B155" s="214" t="s">
        <v>106</v>
      </c>
      <c r="C155" s="214" t="s">
        <v>170</v>
      </c>
      <c r="D155" s="214" t="s">
        <v>175</v>
      </c>
      <c r="E155" s="214">
        <v>20</v>
      </c>
      <c r="G155" s="214" t="s">
        <v>176</v>
      </c>
      <c r="H155" s="214">
        <v>1</v>
      </c>
      <c r="L155" s="214" t="s">
        <v>110</v>
      </c>
      <c r="P155" s="214" t="s">
        <v>169</v>
      </c>
      <c r="U155" s="213"/>
      <c r="V155" s="216"/>
      <c r="W155" s="217"/>
      <c r="X155" s="218"/>
      <c r="Y155" s="218"/>
      <c r="Z155" s="219"/>
      <c r="AA155" s="218"/>
      <c r="AB155" s="220"/>
      <c r="AC155" s="218"/>
    </row>
    <row r="156" spans="1:29" customFormat="1" ht="12.75">
      <c r="A156" t="s">
        <v>133</v>
      </c>
      <c r="B156" t="s">
        <v>106</v>
      </c>
      <c r="C156" t="s">
        <v>198</v>
      </c>
      <c r="D156" t="s">
        <v>175</v>
      </c>
      <c r="E156">
        <v>40</v>
      </c>
      <c r="G156" t="s">
        <v>176</v>
      </c>
      <c r="H156">
        <v>1</v>
      </c>
      <c r="I156" s="249"/>
      <c r="J156" s="249"/>
      <c r="L156" t="s">
        <v>110</v>
      </c>
      <c r="O156" t="s">
        <v>226</v>
      </c>
      <c r="P156" t="s">
        <v>199</v>
      </c>
      <c r="Q156" t="b">
        <v>0</v>
      </c>
    </row>
    <row r="157" spans="1:29">
      <c r="U157" s="213"/>
      <c r="V157" s="216"/>
      <c r="W157" s="217"/>
      <c r="X157" s="218"/>
      <c r="Y157" s="218"/>
      <c r="Z157" s="219"/>
      <c r="AA157" s="218"/>
      <c r="AB157" s="220"/>
      <c r="AC157" s="218"/>
    </row>
    <row r="158" spans="1:29">
      <c r="A158" s="212" t="s">
        <v>89</v>
      </c>
      <c r="B158" s="212" t="s">
        <v>90</v>
      </c>
      <c r="C158" s="212" t="s">
        <v>91</v>
      </c>
      <c r="D158" s="212" t="s">
        <v>92</v>
      </c>
      <c r="E158" s="212" t="s">
        <v>93</v>
      </c>
      <c r="F158" s="212" t="s">
        <v>94</v>
      </c>
      <c r="G158" s="212" t="s">
        <v>95</v>
      </c>
      <c r="H158" s="212" t="s">
        <v>96</v>
      </c>
      <c r="I158" s="212" t="s">
        <v>97</v>
      </c>
      <c r="J158" s="212" t="s">
        <v>98</v>
      </c>
      <c r="K158" s="212" t="s">
        <v>99</v>
      </c>
      <c r="L158" s="212" t="s">
        <v>100</v>
      </c>
      <c r="M158" s="212" t="s">
        <v>101</v>
      </c>
      <c r="N158" s="212" t="s">
        <v>102</v>
      </c>
      <c r="O158" s="212" t="s">
        <v>103</v>
      </c>
      <c r="P158" s="212" t="s">
        <v>104</v>
      </c>
      <c r="U158" s="213"/>
      <c r="V158" s="216"/>
      <c r="W158" s="217"/>
      <c r="X158" s="218"/>
      <c r="Y158" s="218"/>
      <c r="Z158" s="219"/>
      <c r="AA158" s="218"/>
      <c r="AB158" s="220"/>
      <c r="AC158" s="218"/>
    </row>
    <row r="159" spans="1:29">
      <c r="A159" s="214" t="s">
        <v>133</v>
      </c>
      <c r="B159" s="214" t="s">
        <v>106</v>
      </c>
      <c r="C159" s="214" t="s">
        <v>134</v>
      </c>
      <c r="D159" s="214" t="s">
        <v>116</v>
      </c>
      <c r="E159" s="214">
        <v>8.5890000000000004</v>
      </c>
      <c r="G159" s="214" t="s">
        <v>178</v>
      </c>
      <c r="H159" s="214">
        <v>1</v>
      </c>
      <c r="L159" s="214" t="s">
        <v>110</v>
      </c>
      <c r="P159" s="214" t="s">
        <v>138</v>
      </c>
      <c r="U159" s="213"/>
      <c r="V159" s="216"/>
      <c r="W159" s="217"/>
      <c r="X159" s="218"/>
      <c r="Y159" s="218"/>
      <c r="Z159" s="219"/>
      <c r="AA159" s="218"/>
      <c r="AB159" s="220"/>
      <c r="AC159" s="218"/>
    </row>
    <row r="160" spans="1:29">
      <c r="A160" s="214" t="s">
        <v>133</v>
      </c>
      <c r="B160" s="214" t="s">
        <v>106</v>
      </c>
      <c r="C160" s="214" t="s">
        <v>139</v>
      </c>
      <c r="D160" s="214" t="s">
        <v>116</v>
      </c>
      <c r="E160" s="214">
        <v>8.5890000000000004</v>
      </c>
      <c r="G160" s="214" t="s">
        <v>178</v>
      </c>
      <c r="H160" s="214">
        <v>1</v>
      </c>
      <c r="L160" s="214" t="s">
        <v>110</v>
      </c>
      <c r="P160" s="214" t="s">
        <v>138</v>
      </c>
      <c r="U160" s="213"/>
      <c r="V160" s="216"/>
      <c r="W160" s="217"/>
      <c r="X160" s="218"/>
      <c r="Y160" s="218"/>
      <c r="Z160" s="219"/>
      <c r="AA160" s="218"/>
      <c r="AB160" s="220"/>
      <c r="AC160" s="218"/>
    </row>
    <row r="161" spans="1:29">
      <c r="A161" s="214" t="s">
        <v>133</v>
      </c>
      <c r="B161" s="214" t="s">
        <v>106</v>
      </c>
      <c r="C161" s="214" t="s">
        <v>140</v>
      </c>
      <c r="D161" s="214" t="s">
        <v>116</v>
      </c>
      <c r="E161" s="214">
        <v>8.5890000000000004</v>
      </c>
      <c r="G161" s="214" t="s">
        <v>178</v>
      </c>
      <c r="H161" s="214">
        <v>1</v>
      </c>
      <c r="L161" s="214" t="s">
        <v>110</v>
      </c>
      <c r="P161" s="214" t="s">
        <v>138</v>
      </c>
      <c r="U161" s="213"/>
      <c r="V161" s="216"/>
      <c r="W161" s="217"/>
      <c r="X161" s="218"/>
      <c r="Y161" s="218"/>
      <c r="Z161" s="219"/>
      <c r="AA161" s="218"/>
      <c r="AB161" s="220"/>
      <c r="AC161" s="218"/>
    </row>
    <row r="162" spans="1:29">
      <c r="A162" s="214" t="s">
        <v>133</v>
      </c>
      <c r="B162" s="214" t="s">
        <v>106</v>
      </c>
      <c r="C162" s="214" t="s">
        <v>141</v>
      </c>
      <c r="D162" s="214" t="s">
        <v>116</v>
      </c>
      <c r="E162" s="214">
        <v>8.5890000000000004</v>
      </c>
      <c r="G162" s="214" t="s">
        <v>178</v>
      </c>
      <c r="H162" s="214">
        <v>1</v>
      </c>
      <c r="L162" s="214" t="s">
        <v>110</v>
      </c>
      <c r="P162" s="214" t="s">
        <v>138</v>
      </c>
      <c r="U162" s="213"/>
      <c r="V162" s="216"/>
      <c r="W162" s="217"/>
      <c r="X162" s="218"/>
      <c r="Y162" s="218"/>
      <c r="Z162" s="219"/>
      <c r="AA162" s="218"/>
      <c r="AB162" s="220"/>
      <c r="AC162" s="218"/>
    </row>
    <row r="163" spans="1:29">
      <c r="A163" s="214" t="s">
        <v>133</v>
      </c>
      <c r="B163" s="214" t="s">
        <v>106</v>
      </c>
      <c r="C163" s="214" t="s">
        <v>142</v>
      </c>
      <c r="D163" s="214" t="s">
        <v>116</v>
      </c>
      <c r="E163" s="214">
        <v>8.5890000000000004</v>
      </c>
      <c r="G163" s="214" t="s">
        <v>178</v>
      </c>
      <c r="H163" s="214">
        <v>1</v>
      </c>
      <c r="L163" s="214" t="s">
        <v>110</v>
      </c>
      <c r="P163" s="214" t="s">
        <v>138</v>
      </c>
      <c r="U163" s="213"/>
      <c r="V163" s="216"/>
      <c r="W163" s="217"/>
      <c r="X163" s="218"/>
      <c r="Y163" s="218"/>
      <c r="Z163" s="219"/>
      <c r="AA163" s="218"/>
      <c r="AB163" s="220"/>
      <c r="AC163" s="218"/>
    </row>
    <row r="164" spans="1:29">
      <c r="A164" s="214" t="s">
        <v>133</v>
      </c>
      <c r="B164" s="214" t="s">
        <v>106</v>
      </c>
      <c r="C164" s="214" t="s">
        <v>186</v>
      </c>
      <c r="D164" s="214" t="s">
        <v>116</v>
      </c>
      <c r="E164" s="214">
        <v>8.5890000000000004</v>
      </c>
      <c r="G164" s="214" t="s">
        <v>178</v>
      </c>
      <c r="H164" s="214">
        <v>1</v>
      </c>
      <c r="L164" s="214" t="s">
        <v>110</v>
      </c>
      <c r="P164" s="214" t="s">
        <v>138</v>
      </c>
      <c r="U164" s="213"/>
      <c r="V164" s="216"/>
      <c r="W164" s="217"/>
      <c r="X164" s="218"/>
      <c r="Y164" s="218"/>
      <c r="Z164" s="219"/>
      <c r="AA164" s="218"/>
      <c r="AB164" s="220"/>
      <c r="AC164" s="218"/>
    </row>
    <row r="165" spans="1:29">
      <c r="A165" s="214" t="s">
        <v>133</v>
      </c>
      <c r="B165" s="214" t="s">
        <v>106</v>
      </c>
      <c r="C165" s="214" t="s">
        <v>143</v>
      </c>
      <c r="D165" s="214" t="s">
        <v>116</v>
      </c>
      <c r="E165" s="214">
        <v>8.5890000000000004</v>
      </c>
      <c r="G165" s="214" t="s">
        <v>178</v>
      </c>
      <c r="H165" s="214">
        <v>1</v>
      </c>
      <c r="L165" s="214" t="s">
        <v>110</v>
      </c>
      <c r="P165" s="214" t="s">
        <v>138</v>
      </c>
      <c r="U165" s="213"/>
      <c r="V165" s="216"/>
      <c r="W165" s="217"/>
      <c r="X165" s="218"/>
      <c r="Y165" s="218"/>
      <c r="Z165" s="219"/>
      <c r="AA165" s="218"/>
      <c r="AB165" s="220"/>
      <c r="AC165" s="218"/>
    </row>
    <row r="166" spans="1:29">
      <c r="A166" s="214" t="s">
        <v>133</v>
      </c>
      <c r="B166" s="214" t="s">
        <v>106</v>
      </c>
      <c r="C166" s="214" t="s">
        <v>144</v>
      </c>
      <c r="D166" s="214" t="s">
        <v>116</v>
      </c>
      <c r="E166" s="214">
        <v>8.15</v>
      </c>
      <c r="G166" s="214" t="s">
        <v>178</v>
      </c>
      <c r="H166" s="214">
        <v>1</v>
      </c>
      <c r="L166" s="214" t="s">
        <v>110</v>
      </c>
      <c r="P166" s="214" t="s">
        <v>146</v>
      </c>
      <c r="U166" s="213"/>
      <c r="V166" s="216"/>
      <c r="W166" s="217"/>
      <c r="X166" s="218"/>
      <c r="Y166" s="218"/>
      <c r="Z166" s="219"/>
      <c r="AA166" s="218"/>
      <c r="AB166" s="220"/>
      <c r="AC166" s="218"/>
    </row>
    <row r="167" spans="1:29">
      <c r="A167" s="214" t="s">
        <v>133</v>
      </c>
      <c r="B167" s="214" t="s">
        <v>106</v>
      </c>
      <c r="C167" s="214" t="s">
        <v>147</v>
      </c>
      <c r="D167" s="214" t="s">
        <v>116</v>
      </c>
      <c r="E167" s="214">
        <v>8.15</v>
      </c>
      <c r="G167" s="214" t="s">
        <v>178</v>
      </c>
      <c r="H167" s="214">
        <v>1</v>
      </c>
      <c r="L167" s="214" t="s">
        <v>110</v>
      </c>
      <c r="P167" s="214" t="s">
        <v>146</v>
      </c>
      <c r="U167" s="213"/>
      <c r="V167" s="216"/>
      <c r="W167" s="217"/>
      <c r="X167" s="218"/>
      <c r="Y167" s="218"/>
      <c r="Z167" s="219"/>
      <c r="AA167" s="218"/>
      <c r="AB167" s="220"/>
      <c r="AC167" s="218"/>
    </row>
    <row r="168" spans="1:29">
      <c r="A168" s="214" t="s">
        <v>133</v>
      </c>
      <c r="B168" s="214" t="s">
        <v>106</v>
      </c>
      <c r="C168" s="214" t="s">
        <v>148</v>
      </c>
      <c r="D168" s="214" t="s">
        <v>116</v>
      </c>
      <c r="E168" s="214">
        <v>8.15</v>
      </c>
      <c r="G168" s="214" t="s">
        <v>178</v>
      </c>
      <c r="H168" s="214">
        <v>1</v>
      </c>
      <c r="L168" s="214" t="s">
        <v>110</v>
      </c>
      <c r="P168" s="214" t="s">
        <v>146</v>
      </c>
      <c r="U168" s="213"/>
      <c r="V168" s="216"/>
      <c r="W168" s="217"/>
      <c r="X168" s="218"/>
      <c r="Y168" s="218"/>
      <c r="Z168" s="219"/>
      <c r="AA168" s="218"/>
      <c r="AB168" s="220"/>
      <c r="AC168" s="218"/>
    </row>
    <row r="169" spans="1:29">
      <c r="A169" s="214" t="s">
        <v>133</v>
      </c>
      <c r="B169" s="214" t="s">
        <v>106</v>
      </c>
      <c r="C169" s="214" t="s">
        <v>149</v>
      </c>
      <c r="D169" s="214" t="s">
        <v>116</v>
      </c>
      <c r="E169" s="214">
        <v>8.15</v>
      </c>
      <c r="G169" s="214" t="s">
        <v>178</v>
      </c>
      <c r="H169" s="214">
        <v>1</v>
      </c>
      <c r="L169" s="214" t="s">
        <v>110</v>
      </c>
      <c r="P169" s="214" t="s">
        <v>146</v>
      </c>
      <c r="U169" s="213"/>
      <c r="V169" s="216"/>
      <c r="W169" s="217"/>
      <c r="X169" s="218"/>
      <c r="Y169" s="218"/>
      <c r="Z169" s="219"/>
      <c r="AA169" s="218"/>
      <c r="AB169" s="220"/>
      <c r="AC169" s="218"/>
    </row>
    <row r="170" spans="1:29">
      <c r="A170" s="214" t="s">
        <v>133</v>
      </c>
      <c r="B170" s="214" t="s">
        <v>106</v>
      </c>
      <c r="C170" s="214" t="s">
        <v>151</v>
      </c>
      <c r="D170" s="214" t="s">
        <v>116</v>
      </c>
      <c r="E170" s="214">
        <v>8.1189999999999998</v>
      </c>
      <c r="G170" s="214" t="s">
        <v>178</v>
      </c>
      <c r="H170" s="214">
        <v>1</v>
      </c>
      <c r="L170" s="214" t="s">
        <v>110</v>
      </c>
      <c r="P170" s="214" t="s">
        <v>146</v>
      </c>
      <c r="U170" s="213"/>
      <c r="V170" s="216"/>
      <c r="W170" s="217"/>
      <c r="X170" s="218"/>
      <c r="Y170" s="218"/>
      <c r="Z170" s="219"/>
      <c r="AA170" s="218"/>
      <c r="AB170" s="220"/>
      <c r="AC170" s="218"/>
    </row>
    <row r="171" spans="1:29">
      <c r="A171" s="214" t="s">
        <v>133</v>
      </c>
      <c r="B171" s="214" t="s">
        <v>106</v>
      </c>
      <c r="C171" s="214" t="s">
        <v>152</v>
      </c>
      <c r="D171" s="214" t="s">
        <v>116</v>
      </c>
      <c r="E171" s="214">
        <v>8.15</v>
      </c>
      <c r="G171" s="214" t="s">
        <v>178</v>
      </c>
      <c r="H171" s="214">
        <v>1</v>
      </c>
      <c r="L171" s="214" t="s">
        <v>110</v>
      </c>
      <c r="P171" s="214" t="s">
        <v>146</v>
      </c>
      <c r="U171" s="213"/>
      <c r="V171" s="216"/>
      <c r="W171" s="217"/>
      <c r="X171" s="218"/>
      <c r="Y171" s="218"/>
      <c r="Z171" s="219"/>
      <c r="AA171" s="218"/>
      <c r="AB171" s="220"/>
      <c r="AC171" s="218"/>
    </row>
    <row r="172" spans="1:29">
      <c r="A172" s="214" t="s">
        <v>153</v>
      </c>
      <c r="B172" s="214" t="s">
        <v>106</v>
      </c>
      <c r="C172" s="214" t="s">
        <v>157</v>
      </c>
      <c r="D172" s="214" t="s">
        <v>116</v>
      </c>
      <c r="E172" s="214">
        <v>6.4779999999999998</v>
      </c>
      <c r="G172" s="214" t="s">
        <v>178</v>
      </c>
      <c r="H172" s="214">
        <v>1</v>
      </c>
      <c r="L172" s="214" t="s">
        <v>110</v>
      </c>
      <c r="P172" s="214" t="s">
        <v>156</v>
      </c>
      <c r="U172" s="213"/>
      <c r="V172" s="216"/>
      <c r="W172" s="217"/>
      <c r="X172" s="218"/>
      <c r="Y172" s="218"/>
      <c r="Z172" s="219"/>
      <c r="AA172" s="218"/>
      <c r="AB172" s="220"/>
      <c r="AC172" s="218"/>
    </row>
    <row r="173" spans="1:29">
      <c r="A173" s="214" t="s">
        <v>153</v>
      </c>
      <c r="B173" s="214" t="s">
        <v>106</v>
      </c>
      <c r="C173" s="214" t="s">
        <v>158</v>
      </c>
      <c r="D173" s="214" t="s">
        <v>116</v>
      </c>
      <c r="E173" s="214">
        <v>6.4779999999999998</v>
      </c>
      <c r="G173" s="214" t="s">
        <v>178</v>
      </c>
      <c r="H173" s="214">
        <v>1</v>
      </c>
      <c r="L173" s="214" t="s">
        <v>110</v>
      </c>
      <c r="P173" s="214" t="s">
        <v>156</v>
      </c>
      <c r="U173" s="213"/>
      <c r="V173" s="216"/>
      <c r="W173" s="217"/>
      <c r="X173" s="218"/>
      <c r="Y173" s="218"/>
      <c r="Z173" s="219"/>
      <c r="AA173" s="218"/>
      <c r="AB173" s="220"/>
      <c r="AC173" s="218"/>
    </row>
    <row r="174" spans="1:29">
      <c r="A174" s="214" t="s">
        <v>153</v>
      </c>
      <c r="B174" s="214" t="s">
        <v>106</v>
      </c>
      <c r="C174" s="214" t="s">
        <v>159</v>
      </c>
      <c r="D174" s="214" t="s">
        <v>116</v>
      </c>
      <c r="E174" s="214">
        <v>6.4779999999999998</v>
      </c>
      <c r="G174" s="214" t="s">
        <v>178</v>
      </c>
      <c r="H174" s="214">
        <v>1</v>
      </c>
      <c r="L174" s="214" t="s">
        <v>110</v>
      </c>
      <c r="P174" s="214" t="s">
        <v>156</v>
      </c>
      <c r="U174" s="213"/>
      <c r="V174" s="216"/>
      <c r="W174" s="217"/>
      <c r="X174" s="218"/>
      <c r="Y174" s="218"/>
      <c r="Z174" s="219"/>
      <c r="AA174" s="218"/>
      <c r="AB174" s="220"/>
      <c r="AC174" s="218"/>
    </row>
    <row r="175" spans="1:29">
      <c r="A175" s="214" t="s">
        <v>153</v>
      </c>
      <c r="B175" s="214" t="s">
        <v>106</v>
      </c>
      <c r="C175" s="214" t="s">
        <v>160</v>
      </c>
      <c r="D175" s="214" t="s">
        <v>116</v>
      </c>
      <c r="E175" s="214">
        <v>5.3860000000000001</v>
      </c>
      <c r="G175" s="214" t="s">
        <v>178</v>
      </c>
      <c r="H175" s="214">
        <v>1</v>
      </c>
      <c r="L175" s="214" t="s">
        <v>110</v>
      </c>
      <c r="P175" s="214" t="s">
        <v>156</v>
      </c>
      <c r="U175" s="213"/>
      <c r="V175" s="216"/>
      <c r="W175" s="217"/>
      <c r="X175" s="218"/>
      <c r="Y175" s="218"/>
      <c r="Z175" s="219"/>
      <c r="AA175" s="218"/>
      <c r="AB175" s="220"/>
      <c r="AC175" s="218"/>
    </row>
    <row r="176" spans="1:29">
      <c r="A176" s="214" t="s">
        <v>153</v>
      </c>
      <c r="B176" s="214" t="s">
        <v>106</v>
      </c>
      <c r="C176" s="214" t="s">
        <v>161</v>
      </c>
      <c r="D176" s="214" t="s">
        <v>116</v>
      </c>
      <c r="E176" s="214">
        <v>6.4779999999999998</v>
      </c>
      <c r="G176" s="214" t="s">
        <v>178</v>
      </c>
      <c r="H176" s="214">
        <v>1</v>
      </c>
      <c r="L176" s="214" t="s">
        <v>110</v>
      </c>
      <c r="P176" s="214" t="s">
        <v>156</v>
      </c>
      <c r="U176" s="213"/>
      <c r="V176" s="216"/>
      <c r="W176" s="217"/>
      <c r="X176" s="218"/>
      <c r="Y176" s="218"/>
      <c r="Z176" s="219"/>
      <c r="AA176" s="218"/>
      <c r="AB176" s="220"/>
      <c r="AC176" s="218"/>
    </row>
    <row r="177" spans="1:29">
      <c r="A177" s="214" t="s">
        <v>153</v>
      </c>
      <c r="B177" s="214" t="s">
        <v>106</v>
      </c>
      <c r="C177" s="214" t="s">
        <v>162</v>
      </c>
      <c r="D177" s="214" t="s">
        <v>116</v>
      </c>
      <c r="E177" s="214">
        <v>6.4779999999999998</v>
      </c>
      <c r="G177" s="214" t="s">
        <v>178</v>
      </c>
      <c r="H177" s="214">
        <v>1</v>
      </c>
      <c r="L177" s="214" t="s">
        <v>110</v>
      </c>
      <c r="P177" s="214" t="s">
        <v>156</v>
      </c>
      <c r="U177" s="213"/>
      <c r="V177" s="216"/>
      <c r="W177" s="217"/>
      <c r="X177" s="218"/>
      <c r="Y177" s="218"/>
      <c r="Z177" s="219"/>
      <c r="AA177" s="218"/>
      <c r="AB177" s="220"/>
      <c r="AC177" s="218"/>
    </row>
    <row r="178" spans="1:29">
      <c r="A178" s="214" t="s">
        <v>153</v>
      </c>
      <c r="B178" s="214" t="s">
        <v>106</v>
      </c>
      <c r="C178" s="214" t="s">
        <v>154</v>
      </c>
      <c r="D178" s="214" t="s">
        <v>116</v>
      </c>
      <c r="E178" s="214">
        <v>5.3860000000000001</v>
      </c>
      <c r="G178" s="214" t="s">
        <v>178</v>
      </c>
      <c r="H178" s="214">
        <v>1</v>
      </c>
      <c r="L178" s="214" t="s">
        <v>110</v>
      </c>
      <c r="P178" s="214" t="s">
        <v>156</v>
      </c>
      <c r="U178" s="213"/>
      <c r="V178" s="216"/>
      <c r="W178" s="217"/>
      <c r="X178" s="218"/>
      <c r="Y178" s="218"/>
      <c r="Z178" s="219"/>
      <c r="AA178" s="218"/>
      <c r="AB178" s="220"/>
      <c r="AC178" s="218"/>
    </row>
    <row r="179" spans="1:29">
      <c r="A179" s="214" t="s">
        <v>153</v>
      </c>
      <c r="B179" s="214" t="s">
        <v>106</v>
      </c>
      <c r="C179" s="214" t="s">
        <v>163</v>
      </c>
      <c r="D179" s="214" t="s">
        <v>116</v>
      </c>
      <c r="E179" s="214">
        <v>6.4779999999999998</v>
      </c>
      <c r="G179" s="214" t="s">
        <v>178</v>
      </c>
      <c r="H179" s="214">
        <v>1</v>
      </c>
      <c r="L179" s="214" t="s">
        <v>110</v>
      </c>
      <c r="P179" s="214" t="s">
        <v>156</v>
      </c>
      <c r="U179" s="213"/>
      <c r="V179" s="216"/>
      <c r="W179" s="217"/>
      <c r="X179" s="218"/>
      <c r="Y179" s="218"/>
      <c r="Z179" s="219"/>
      <c r="AA179" s="218"/>
      <c r="AB179" s="220"/>
      <c r="AC179" s="218"/>
    </row>
    <row r="180" spans="1:29">
      <c r="A180" s="214" t="s">
        <v>153</v>
      </c>
      <c r="B180" s="214" t="s">
        <v>106</v>
      </c>
      <c r="C180" s="214" t="s">
        <v>164</v>
      </c>
      <c r="D180" s="214" t="s">
        <v>116</v>
      </c>
      <c r="E180" s="214">
        <v>6.4779999999999998</v>
      </c>
      <c r="G180" s="214" t="s">
        <v>178</v>
      </c>
      <c r="H180" s="214">
        <v>1</v>
      </c>
      <c r="L180" s="214" t="s">
        <v>110</v>
      </c>
      <c r="P180" s="214" t="s">
        <v>156</v>
      </c>
      <c r="U180" s="213"/>
      <c r="V180" s="216"/>
      <c r="W180" s="217"/>
      <c r="X180" s="218"/>
      <c r="Y180" s="218"/>
      <c r="Z180" s="219"/>
      <c r="AA180" s="218"/>
      <c r="AB180" s="220"/>
      <c r="AC180" s="218"/>
    </row>
    <row r="181" spans="1:29">
      <c r="A181" s="214" t="s">
        <v>153</v>
      </c>
      <c r="B181" s="214" t="s">
        <v>106</v>
      </c>
      <c r="C181" s="214" t="s">
        <v>165</v>
      </c>
      <c r="D181" s="214" t="s">
        <v>116</v>
      </c>
      <c r="E181" s="214">
        <v>6.4779999999999998</v>
      </c>
      <c r="G181" s="214" t="s">
        <v>178</v>
      </c>
      <c r="H181" s="214">
        <v>1</v>
      </c>
      <c r="L181" s="214" t="s">
        <v>110</v>
      </c>
      <c r="P181" s="214" t="s">
        <v>156</v>
      </c>
      <c r="U181" s="213"/>
      <c r="V181" s="216"/>
      <c r="W181" s="217"/>
      <c r="X181" s="218"/>
      <c r="Y181" s="218"/>
      <c r="Z181" s="219"/>
      <c r="AA181" s="218"/>
      <c r="AB181" s="220"/>
      <c r="AC181" s="218"/>
    </row>
    <row r="182" spans="1:29">
      <c r="A182" s="214" t="s">
        <v>153</v>
      </c>
      <c r="B182" s="214" t="s">
        <v>106</v>
      </c>
      <c r="C182" s="214" t="s">
        <v>166</v>
      </c>
      <c r="D182" s="214" t="s">
        <v>116</v>
      </c>
      <c r="E182" s="214">
        <v>6.4779999999999998</v>
      </c>
      <c r="G182" s="214" t="s">
        <v>178</v>
      </c>
      <c r="H182" s="214">
        <v>1</v>
      </c>
      <c r="L182" s="214" t="s">
        <v>110</v>
      </c>
      <c r="P182" s="214" t="s">
        <v>156</v>
      </c>
      <c r="U182" s="213"/>
      <c r="V182" s="216"/>
      <c r="W182" s="217"/>
      <c r="X182" s="218"/>
      <c r="Y182" s="218"/>
      <c r="Z182" s="219"/>
      <c r="AA182" s="218"/>
      <c r="AB182" s="220"/>
      <c r="AC182" s="218"/>
    </row>
    <row r="183" spans="1:29">
      <c r="A183" s="214" t="s">
        <v>153</v>
      </c>
      <c r="B183" s="214" t="s">
        <v>106</v>
      </c>
      <c r="C183" s="214" t="s">
        <v>167</v>
      </c>
      <c r="D183" s="214" t="s">
        <v>116</v>
      </c>
      <c r="E183" s="214">
        <v>6.4779999999999998</v>
      </c>
      <c r="G183" s="214" t="s">
        <v>178</v>
      </c>
      <c r="H183" s="214">
        <v>1</v>
      </c>
      <c r="L183" s="214" t="s">
        <v>110</v>
      </c>
      <c r="P183" s="214" t="s">
        <v>156</v>
      </c>
      <c r="U183" s="213"/>
      <c r="V183" s="216"/>
      <c r="W183" s="217"/>
      <c r="X183" s="218"/>
      <c r="Y183" s="218"/>
      <c r="Z183" s="219"/>
      <c r="AA183" s="218"/>
      <c r="AB183" s="220"/>
      <c r="AC183" s="218"/>
    </row>
    <row r="184" spans="1:29">
      <c r="A184" s="214" t="s">
        <v>153</v>
      </c>
      <c r="B184" s="214" t="s">
        <v>106</v>
      </c>
      <c r="C184" s="214" t="s">
        <v>168</v>
      </c>
      <c r="D184" s="214" t="s">
        <v>116</v>
      </c>
      <c r="E184" s="214">
        <v>5.3869999999999996</v>
      </c>
      <c r="G184" s="214" t="s">
        <v>178</v>
      </c>
      <c r="H184" s="214">
        <v>1</v>
      </c>
      <c r="L184" s="214" t="s">
        <v>110</v>
      </c>
      <c r="P184" s="214" t="s">
        <v>169</v>
      </c>
      <c r="U184" s="213"/>
      <c r="V184" s="216"/>
      <c r="W184" s="217"/>
      <c r="X184" s="218"/>
      <c r="Y184" s="218"/>
      <c r="Z184" s="219"/>
      <c r="AA184" s="218"/>
      <c r="AB184" s="220"/>
      <c r="AC184" s="218"/>
    </row>
    <row r="185" spans="1:29">
      <c r="A185" s="214" t="s">
        <v>153</v>
      </c>
      <c r="B185" s="214" t="s">
        <v>106</v>
      </c>
      <c r="C185" s="214" t="s">
        <v>170</v>
      </c>
      <c r="D185" s="214" t="s">
        <v>116</v>
      </c>
      <c r="E185" s="214">
        <v>5.5430000000000001</v>
      </c>
      <c r="G185" s="214" t="s">
        <v>178</v>
      </c>
      <c r="H185" s="214">
        <v>1</v>
      </c>
      <c r="L185" s="214" t="s">
        <v>110</v>
      </c>
      <c r="P185" s="214" t="s">
        <v>169</v>
      </c>
      <c r="U185" s="213"/>
      <c r="V185" s="216"/>
      <c r="W185" s="217"/>
      <c r="X185" s="218"/>
      <c r="Y185" s="218"/>
      <c r="Z185" s="219"/>
      <c r="AA185" s="218"/>
      <c r="AB185" s="220"/>
      <c r="AC185" s="218"/>
    </row>
    <row r="186" spans="1:29" customFormat="1" ht="12.75">
      <c r="A186" t="s">
        <v>133</v>
      </c>
      <c r="B186" t="s">
        <v>106</v>
      </c>
      <c r="C186" t="s">
        <v>198</v>
      </c>
      <c r="D186" t="s">
        <v>116</v>
      </c>
      <c r="E186" s="159">
        <v>8.2750000000000004</v>
      </c>
      <c r="G186" t="s">
        <v>178</v>
      </c>
      <c r="H186">
        <v>1</v>
      </c>
      <c r="I186" s="249"/>
      <c r="J186" s="249"/>
      <c r="L186" t="s">
        <v>110</v>
      </c>
      <c r="P186" t="s">
        <v>199</v>
      </c>
      <c r="Q186" t="b">
        <v>0</v>
      </c>
    </row>
    <row r="187" spans="1:29">
      <c r="U187" s="213"/>
      <c r="V187" s="216"/>
      <c r="W187" s="217"/>
      <c r="X187" s="218"/>
      <c r="Y187" s="218"/>
      <c r="Z187" s="219"/>
      <c r="AA187" s="218"/>
      <c r="AB187" s="220"/>
      <c r="AC187" s="218"/>
    </row>
    <row r="188" spans="1:29">
      <c r="U188" s="213"/>
      <c r="V188" s="216"/>
      <c r="W188" s="217"/>
      <c r="X188" s="218"/>
      <c r="Y188" s="218"/>
      <c r="Z188" s="219"/>
      <c r="AA188" s="218"/>
      <c r="AB188" s="220"/>
      <c r="AC188" s="218"/>
    </row>
    <row r="189" spans="1:29" s="212" customFormat="1">
      <c r="A189" s="212" t="s">
        <v>89</v>
      </c>
      <c r="B189" s="212" t="s">
        <v>90</v>
      </c>
      <c r="C189" s="212" t="s">
        <v>91</v>
      </c>
      <c r="D189" s="212" t="s">
        <v>92</v>
      </c>
      <c r="E189" s="212" t="s">
        <v>93</v>
      </c>
      <c r="F189" s="212" t="s">
        <v>94</v>
      </c>
      <c r="G189" s="212" t="s">
        <v>95</v>
      </c>
      <c r="H189" s="212" t="s">
        <v>96</v>
      </c>
      <c r="I189" s="212" t="s">
        <v>97</v>
      </c>
      <c r="J189" s="212" t="s">
        <v>98</v>
      </c>
      <c r="K189" s="212" t="s">
        <v>99</v>
      </c>
      <c r="L189" s="212" t="s">
        <v>100</v>
      </c>
      <c r="M189" s="212" t="s">
        <v>101</v>
      </c>
      <c r="N189" s="212" t="s">
        <v>102</v>
      </c>
      <c r="O189" s="212" t="s">
        <v>103</v>
      </c>
      <c r="P189" s="212" t="s">
        <v>104</v>
      </c>
      <c r="S189" s="212" t="s">
        <v>0</v>
      </c>
      <c r="U189" s="213"/>
      <c r="V189" s="216"/>
      <c r="W189" s="217"/>
      <c r="X189" s="218"/>
      <c r="Y189" s="218"/>
      <c r="Z189" s="219"/>
      <c r="AA189" s="218"/>
      <c r="AB189" s="220"/>
      <c r="AC189" s="218"/>
    </row>
    <row r="190" spans="1:29">
      <c r="A190" s="214" t="s">
        <v>105</v>
      </c>
      <c r="B190" s="214" t="s">
        <v>106</v>
      </c>
      <c r="C190" s="214" t="s">
        <v>137</v>
      </c>
      <c r="D190" s="214" t="s">
        <v>108</v>
      </c>
      <c r="E190" s="214">
        <v>1.065089773</v>
      </c>
      <c r="G190" s="214" t="s">
        <v>109</v>
      </c>
      <c r="H190" s="214">
        <v>1</v>
      </c>
      <c r="I190" s="215">
        <v>45658</v>
      </c>
      <c r="J190" s="215"/>
      <c r="L190" s="214" t="s">
        <v>110</v>
      </c>
      <c r="N190" s="214" t="s">
        <v>287</v>
      </c>
      <c r="O190" s="214" t="s">
        <v>288</v>
      </c>
      <c r="P190" s="214" t="s">
        <v>179</v>
      </c>
      <c r="S190" s="214">
        <f>YEAR(I190)</f>
        <v>2025</v>
      </c>
      <c r="U190" s="213"/>
      <c r="V190" s="216"/>
      <c r="W190" s="217"/>
      <c r="X190" s="218"/>
      <c r="Y190" s="218"/>
      <c r="Z190" s="219"/>
      <c r="AA190" s="218"/>
      <c r="AB190" s="220"/>
      <c r="AC190" s="218"/>
    </row>
    <row r="191" spans="1:29">
      <c r="A191" s="214" t="s">
        <v>105</v>
      </c>
      <c r="B191" s="214" t="s">
        <v>106</v>
      </c>
      <c r="C191" s="214" t="s">
        <v>137</v>
      </c>
      <c r="D191" s="214" t="s">
        <v>108</v>
      </c>
      <c r="E191" s="214">
        <v>1.0448009469999999</v>
      </c>
      <c r="G191" s="214" t="s">
        <v>109</v>
      </c>
      <c r="H191" s="214">
        <v>1</v>
      </c>
      <c r="I191" s="215">
        <v>46023</v>
      </c>
      <c r="J191" s="215"/>
      <c r="L191" s="214" t="s">
        <v>110</v>
      </c>
      <c r="N191" s="214" t="s">
        <v>287</v>
      </c>
      <c r="O191" s="214" t="s">
        <v>288</v>
      </c>
      <c r="P191" s="214" t="s">
        <v>179</v>
      </c>
      <c r="S191" s="214">
        <f t="shared" ref="S191:S210" si="2">YEAR(I191)</f>
        <v>2026</v>
      </c>
      <c r="U191" s="213"/>
      <c r="V191" s="216"/>
      <c r="W191" s="217"/>
      <c r="X191" s="218"/>
      <c r="Y191" s="218"/>
      <c r="Z191" s="219"/>
      <c r="AA191" s="218"/>
      <c r="AB191" s="220"/>
      <c r="AC191" s="218"/>
    </row>
    <row r="192" spans="1:29">
      <c r="A192" s="214" t="s">
        <v>105</v>
      </c>
      <c r="B192" s="214" t="s">
        <v>106</v>
      </c>
      <c r="C192" s="214" t="s">
        <v>137</v>
      </c>
      <c r="D192" s="214" t="s">
        <v>108</v>
      </c>
      <c r="E192" s="214">
        <v>1.0231213539999999</v>
      </c>
      <c r="G192" s="214" t="s">
        <v>109</v>
      </c>
      <c r="H192" s="214">
        <v>1</v>
      </c>
      <c r="I192" s="215">
        <v>46388</v>
      </c>
      <c r="J192" s="215"/>
      <c r="L192" s="214" t="s">
        <v>110</v>
      </c>
      <c r="N192" s="214" t="s">
        <v>287</v>
      </c>
      <c r="O192" s="214" t="s">
        <v>288</v>
      </c>
      <c r="P192" s="214" t="s">
        <v>179</v>
      </c>
      <c r="S192" s="214">
        <f t="shared" si="2"/>
        <v>2027</v>
      </c>
      <c r="U192" s="213"/>
      <c r="V192" s="216"/>
      <c r="W192" s="217"/>
      <c r="X192" s="218"/>
      <c r="Y192" s="218"/>
      <c r="Z192" s="219"/>
      <c r="AA192" s="218"/>
      <c r="AB192" s="220"/>
      <c r="AC192" s="218"/>
    </row>
    <row r="193" spans="1:29">
      <c r="A193" s="214" t="s">
        <v>105</v>
      </c>
      <c r="B193" s="214" t="s">
        <v>106</v>
      </c>
      <c r="C193" s="214" t="s">
        <v>137</v>
      </c>
      <c r="D193" s="214" t="s">
        <v>108</v>
      </c>
      <c r="E193" s="214">
        <v>1</v>
      </c>
      <c r="G193" s="214" t="s">
        <v>109</v>
      </c>
      <c r="H193" s="214">
        <v>1</v>
      </c>
      <c r="I193" s="215">
        <v>46753</v>
      </c>
      <c r="J193" s="215"/>
      <c r="L193" s="214" t="s">
        <v>110</v>
      </c>
      <c r="N193" s="214" t="s">
        <v>287</v>
      </c>
      <c r="O193" s="214" t="s">
        <v>288</v>
      </c>
      <c r="P193" s="214" t="s">
        <v>179</v>
      </c>
      <c r="S193" s="214">
        <f t="shared" si="2"/>
        <v>2028</v>
      </c>
      <c r="U193" s="213"/>
      <c r="V193" s="216"/>
      <c r="W193" s="219"/>
      <c r="X193" s="218"/>
      <c r="Y193" s="218"/>
      <c r="Z193" s="219"/>
      <c r="AA193" s="218"/>
      <c r="AB193" s="220"/>
      <c r="AC193" s="218"/>
    </row>
    <row r="194" spans="1:29">
      <c r="A194" s="214" t="s">
        <v>105</v>
      </c>
      <c r="B194" s="214" t="s">
        <v>106</v>
      </c>
      <c r="C194" s="214" t="s">
        <v>137</v>
      </c>
      <c r="D194" s="214" t="s">
        <v>108</v>
      </c>
      <c r="E194" s="214">
        <v>0.975384327</v>
      </c>
      <c r="G194" s="214" t="s">
        <v>109</v>
      </c>
      <c r="H194" s="214">
        <v>1</v>
      </c>
      <c r="I194" s="215">
        <v>47119</v>
      </c>
      <c r="J194" s="215"/>
      <c r="L194" s="214" t="s">
        <v>110</v>
      </c>
      <c r="N194" s="214" t="s">
        <v>287</v>
      </c>
      <c r="O194" s="214" t="s">
        <v>288</v>
      </c>
      <c r="P194" s="214" t="s">
        <v>179</v>
      </c>
      <c r="S194" s="214">
        <f t="shared" si="2"/>
        <v>2029</v>
      </c>
      <c r="U194" s="213"/>
      <c r="V194" s="216"/>
      <c r="W194" s="219"/>
      <c r="X194" s="218"/>
      <c r="Y194" s="218"/>
      <c r="Z194" s="219"/>
      <c r="AA194" s="218"/>
      <c r="AB194" s="220"/>
      <c r="AC194" s="218"/>
    </row>
    <row r="195" spans="1:29">
      <c r="A195" s="214" t="s">
        <v>105</v>
      </c>
      <c r="B195" s="214" t="s">
        <v>106</v>
      </c>
      <c r="C195" s="214" t="s">
        <v>137</v>
      </c>
      <c r="D195" s="214" t="s">
        <v>108</v>
      </c>
      <c r="E195" s="214">
        <v>0.94922017000000003</v>
      </c>
      <c r="G195" s="214" t="s">
        <v>109</v>
      </c>
      <c r="H195" s="214">
        <v>1</v>
      </c>
      <c r="I195" s="215">
        <v>47484</v>
      </c>
      <c r="J195" s="215"/>
      <c r="L195" s="214" t="s">
        <v>110</v>
      </c>
      <c r="N195" s="214" t="s">
        <v>287</v>
      </c>
      <c r="O195" s="214" t="s">
        <v>288</v>
      </c>
      <c r="P195" s="214" t="s">
        <v>179</v>
      </c>
      <c r="S195" s="214">
        <f t="shared" si="2"/>
        <v>2030</v>
      </c>
      <c r="U195" s="213"/>
      <c r="V195" s="216"/>
      <c r="W195" s="219"/>
      <c r="X195" s="218"/>
      <c r="Y195" s="218"/>
      <c r="Z195" s="219"/>
      <c r="AA195" s="218"/>
      <c r="AB195" s="220"/>
      <c r="AC195" s="218"/>
    </row>
    <row r="196" spans="1:29">
      <c r="A196" s="214" t="s">
        <v>105</v>
      </c>
      <c r="B196" s="214" t="s">
        <v>106</v>
      </c>
      <c r="C196" s="214" t="s">
        <v>137</v>
      </c>
      <c r="D196" s="214" t="s">
        <v>108</v>
      </c>
      <c r="E196" s="214">
        <v>0.92145171400000003</v>
      </c>
      <c r="G196" s="214" t="s">
        <v>109</v>
      </c>
      <c r="H196" s="214">
        <v>1</v>
      </c>
      <c r="I196" s="215">
        <v>47849</v>
      </c>
      <c r="J196" s="215"/>
      <c r="L196" s="214" t="s">
        <v>110</v>
      </c>
      <c r="N196" s="214" t="s">
        <v>287</v>
      </c>
      <c r="O196" s="214" t="s">
        <v>288</v>
      </c>
      <c r="P196" s="214" t="s">
        <v>179</v>
      </c>
      <c r="S196" s="214">
        <f t="shared" si="2"/>
        <v>2031</v>
      </c>
      <c r="U196" s="213"/>
      <c r="V196" s="216"/>
      <c r="W196" s="219"/>
      <c r="X196" s="218"/>
      <c r="Y196" s="218"/>
      <c r="Z196" s="219"/>
      <c r="AA196" s="218"/>
      <c r="AB196" s="218"/>
      <c r="AC196" s="218"/>
    </row>
    <row r="197" spans="1:29">
      <c r="A197" s="214" t="s">
        <v>105</v>
      </c>
      <c r="B197" s="214" t="s">
        <v>106</v>
      </c>
      <c r="C197" s="214" t="s">
        <v>137</v>
      </c>
      <c r="D197" s="214" t="s">
        <v>108</v>
      </c>
      <c r="E197" s="214">
        <v>0.89202144699999997</v>
      </c>
      <c r="G197" s="214" t="s">
        <v>109</v>
      </c>
      <c r="H197" s="214">
        <v>1</v>
      </c>
      <c r="I197" s="215">
        <v>48214</v>
      </c>
      <c r="J197" s="215"/>
      <c r="L197" s="214" t="s">
        <v>110</v>
      </c>
      <c r="N197" s="214" t="s">
        <v>287</v>
      </c>
      <c r="O197" s="214" t="s">
        <v>288</v>
      </c>
      <c r="P197" s="214" t="s">
        <v>179</v>
      </c>
      <c r="S197" s="214">
        <f t="shared" si="2"/>
        <v>2032</v>
      </c>
      <c r="U197" s="213"/>
      <c r="V197" s="216"/>
      <c r="W197" s="219"/>
      <c r="X197" s="218"/>
      <c r="Y197" s="218"/>
      <c r="Z197" s="219"/>
      <c r="AA197" s="218"/>
      <c r="AB197" s="218"/>
      <c r="AC197" s="218"/>
    </row>
    <row r="198" spans="1:29">
      <c r="A198" s="214" t="s">
        <v>105</v>
      </c>
      <c r="B198" s="214" t="s">
        <v>106</v>
      </c>
      <c r="C198" s="214" t="s">
        <v>137</v>
      </c>
      <c r="D198" s="214" t="s">
        <v>108</v>
      </c>
      <c r="E198" s="214">
        <v>0.86087010900000005</v>
      </c>
      <c r="G198" s="214" t="s">
        <v>109</v>
      </c>
      <c r="H198" s="214">
        <v>1</v>
      </c>
      <c r="I198" s="215">
        <v>48580</v>
      </c>
      <c r="J198" s="215"/>
      <c r="L198" s="214" t="s">
        <v>110</v>
      </c>
      <c r="N198" s="214" t="s">
        <v>287</v>
      </c>
      <c r="O198" s="214" t="s">
        <v>288</v>
      </c>
      <c r="P198" s="214" t="s">
        <v>179</v>
      </c>
      <c r="S198" s="214">
        <f t="shared" si="2"/>
        <v>2033</v>
      </c>
      <c r="U198" s="213"/>
      <c r="V198" s="216"/>
      <c r="W198" s="219"/>
      <c r="X198" s="218"/>
      <c r="Y198" s="218"/>
      <c r="Z198" s="219"/>
      <c r="AA198" s="218"/>
      <c r="AB198" s="218"/>
      <c r="AC198" s="218"/>
    </row>
    <row r="199" spans="1:29">
      <c r="A199" s="214" t="s">
        <v>105</v>
      </c>
      <c r="B199" s="214" t="s">
        <v>106</v>
      </c>
      <c r="C199" s="214" t="s">
        <v>137</v>
      </c>
      <c r="D199" s="214" t="s">
        <v>108</v>
      </c>
      <c r="E199" s="214">
        <v>0.827936648</v>
      </c>
      <c r="G199" s="214" t="s">
        <v>109</v>
      </c>
      <c r="H199" s="214">
        <v>1</v>
      </c>
      <c r="I199" s="215">
        <v>48945</v>
      </c>
      <c r="J199" s="215"/>
      <c r="L199" s="214" t="s">
        <v>110</v>
      </c>
      <c r="N199" s="214" t="s">
        <v>287</v>
      </c>
      <c r="O199" s="214" t="s">
        <v>288</v>
      </c>
      <c r="P199" s="214" t="s">
        <v>179</v>
      </c>
      <c r="S199" s="214">
        <f t="shared" si="2"/>
        <v>2034</v>
      </c>
      <c r="U199" s="213"/>
      <c r="V199" s="216"/>
      <c r="W199" s="219"/>
      <c r="X199" s="218"/>
      <c r="Y199" s="218"/>
      <c r="Z199" s="219"/>
      <c r="AA199" s="218"/>
      <c r="AB199" s="218"/>
      <c r="AC199" s="218"/>
    </row>
    <row r="200" spans="1:29">
      <c r="A200" s="214" t="s">
        <v>105</v>
      </c>
      <c r="B200" s="214" t="s">
        <v>106</v>
      </c>
      <c r="C200" s="214" t="s">
        <v>137</v>
      </c>
      <c r="D200" s="214" t="s">
        <v>108</v>
      </c>
      <c r="E200" s="214">
        <v>0.79315816900000002</v>
      </c>
      <c r="G200" s="214" t="s">
        <v>109</v>
      </c>
      <c r="H200" s="214">
        <v>1</v>
      </c>
      <c r="I200" s="215">
        <v>49310</v>
      </c>
      <c r="J200" s="215"/>
      <c r="L200" s="214" t="s">
        <v>110</v>
      </c>
      <c r="N200" s="214" t="s">
        <v>287</v>
      </c>
      <c r="O200" s="214" t="s">
        <v>288</v>
      </c>
      <c r="P200" s="214" t="s">
        <v>179</v>
      </c>
      <c r="S200" s="214">
        <f t="shared" si="2"/>
        <v>2035</v>
      </c>
      <c r="U200" s="213"/>
      <c r="V200" s="216"/>
      <c r="W200" s="219"/>
      <c r="X200" s="218"/>
      <c r="Y200" s="218"/>
      <c r="Z200" s="219"/>
      <c r="AA200" s="218"/>
      <c r="AB200" s="218"/>
      <c r="AC200" s="218"/>
    </row>
    <row r="201" spans="1:29">
      <c r="A201" s="214" t="s">
        <v>105</v>
      </c>
      <c r="B201" s="214" t="s">
        <v>106</v>
      </c>
      <c r="C201" s="214" t="s">
        <v>137</v>
      </c>
      <c r="D201" s="214" t="s">
        <v>108</v>
      </c>
      <c r="E201" s="214">
        <v>0.79762982100000002</v>
      </c>
      <c r="G201" s="214" t="s">
        <v>109</v>
      </c>
      <c r="H201" s="214">
        <v>1</v>
      </c>
      <c r="I201" s="215">
        <v>49675</v>
      </c>
      <c r="J201" s="215"/>
      <c r="L201" s="214" t="s">
        <v>110</v>
      </c>
      <c r="N201" s="214" t="s">
        <v>287</v>
      </c>
      <c r="O201" s="214" t="s">
        <v>288</v>
      </c>
      <c r="P201" s="214" t="s">
        <v>179</v>
      </c>
      <c r="S201" s="214">
        <f t="shared" si="2"/>
        <v>2036</v>
      </c>
      <c r="Z201" s="213"/>
      <c r="AA201" s="213"/>
      <c r="AB201" s="213"/>
      <c r="AC201" s="213"/>
    </row>
    <row r="202" spans="1:29">
      <c r="A202" s="214" t="s">
        <v>105</v>
      </c>
      <c r="B202" s="214" t="s">
        <v>106</v>
      </c>
      <c r="C202" s="214" t="s">
        <v>137</v>
      </c>
      <c r="D202" s="214" t="s">
        <v>108</v>
      </c>
      <c r="E202" s="214">
        <v>0.80191949600000001</v>
      </c>
      <c r="G202" s="214" t="s">
        <v>109</v>
      </c>
      <c r="H202" s="214">
        <v>1</v>
      </c>
      <c r="I202" s="215">
        <v>50041</v>
      </c>
      <c r="J202" s="215"/>
      <c r="L202" s="214" t="s">
        <v>110</v>
      </c>
      <c r="N202" s="214" t="s">
        <v>287</v>
      </c>
      <c r="O202" s="214" t="s">
        <v>288</v>
      </c>
      <c r="P202" s="214" t="s">
        <v>179</v>
      </c>
      <c r="S202" s="214">
        <f t="shared" si="2"/>
        <v>2037</v>
      </c>
      <c r="Z202" s="213"/>
      <c r="AA202" s="213"/>
      <c r="AB202" s="213"/>
      <c r="AC202" s="213"/>
    </row>
    <row r="203" spans="1:29">
      <c r="A203" s="214" t="s">
        <v>105</v>
      </c>
      <c r="B203" s="214" t="s">
        <v>106</v>
      </c>
      <c r="C203" s="214" t="s">
        <v>137</v>
      </c>
      <c r="D203" s="214" t="s">
        <v>108</v>
      </c>
      <c r="E203" s="214">
        <v>0.80601713600000002</v>
      </c>
      <c r="G203" s="214" t="s">
        <v>109</v>
      </c>
      <c r="H203" s="214">
        <v>1</v>
      </c>
      <c r="I203" s="215">
        <v>50406</v>
      </c>
      <c r="J203" s="215"/>
      <c r="L203" s="214" t="s">
        <v>110</v>
      </c>
      <c r="N203" s="214" t="s">
        <v>287</v>
      </c>
      <c r="O203" s="214" t="s">
        <v>288</v>
      </c>
      <c r="P203" s="214" t="s">
        <v>179</v>
      </c>
      <c r="S203" s="214">
        <f t="shared" si="2"/>
        <v>2038</v>
      </c>
      <c r="Z203" s="213"/>
      <c r="AA203" s="213"/>
      <c r="AB203" s="213"/>
      <c r="AC203" s="213"/>
    </row>
    <row r="204" spans="1:29">
      <c r="A204" s="214" t="s">
        <v>105</v>
      </c>
      <c r="B204" s="214" t="s">
        <v>106</v>
      </c>
      <c r="C204" s="214" t="s">
        <v>137</v>
      </c>
      <c r="D204" s="214" t="s">
        <v>108</v>
      </c>
      <c r="E204" s="214">
        <v>0.80991232800000001</v>
      </c>
      <c r="G204" s="214" t="s">
        <v>109</v>
      </c>
      <c r="H204" s="214">
        <v>1</v>
      </c>
      <c r="I204" s="215">
        <v>50771</v>
      </c>
      <c r="J204" s="215"/>
      <c r="L204" s="214" t="s">
        <v>110</v>
      </c>
      <c r="N204" s="214" t="s">
        <v>287</v>
      </c>
      <c r="O204" s="214" t="s">
        <v>288</v>
      </c>
      <c r="P204" s="214" t="s">
        <v>179</v>
      </c>
      <c r="S204" s="214">
        <f t="shared" si="2"/>
        <v>2039</v>
      </c>
      <c r="Z204" s="213"/>
      <c r="AA204" s="213"/>
      <c r="AB204" s="213"/>
      <c r="AC204" s="213"/>
    </row>
    <row r="205" spans="1:29">
      <c r="A205" s="214" t="s">
        <v>105</v>
      </c>
      <c r="B205" s="214" t="s">
        <v>106</v>
      </c>
      <c r="C205" s="214" t="s">
        <v>137</v>
      </c>
      <c r="D205" s="214" t="s">
        <v>108</v>
      </c>
      <c r="E205" s="214">
        <v>0.81359429999999999</v>
      </c>
      <c r="G205" s="214" t="s">
        <v>109</v>
      </c>
      <c r="H205" s="214">
        <v>1</v>
      </c>
      <c r="I205" s="215">
        <v>51136</v>
      </c>
      <c r="J205" s="215"/>
      <c r="L205" s="214" t="s">
        <v>110</v>
      </c>
      <c r="N205" s="214" t="s">
        <v>287</v>
      </c>
      <c r="O205" s="214" t="s">
        <v>288</v>
      </c>
      <c r="P205" s="214" t="s">
        <v>179</v>
      </c>
      <c r="S205" s="214">
        <f t="shared" si="2"/>
        <v>2040</v>
      </c>
      <c r="Z205" s="213"/>
      <c r="AA205" s="213"/>
      <c r="AB205" s="213"/>
      <c r="AC205" s="213"/>
    </row>
    <row r="206" spans="1:29">
      <c r="A206" s="214" t="s">
        <v>105</v>
      </c>
      <c r="B206" s="214" t="s">
        <v>106</v>
      </c>
      <c r="C206" s="214" t="s">
        <v>137</v>
      </c>
      <c r="D206" s="214" t="s">
        <v>108</v>
      </c>
      <c r="E206" s="214">
        <v>0.817051902</v>
      </c>
      <c r="G206" s="214" t="s">
        <v>109</v>
      </c>
      <c r="H206" s="214">
        <v>1</v>
      </c>
      <c r="I206" s="215">
        <v>51502</v>
      </c>
      <c r="J206" s="215"/>
      <c r="L206" s="214" t="s">
        <v>110</v>
      </c>
      <c r="N206" s="214" t="s">
        <v>287</v>
      </c>
      <c r="O206" s="214" t="s">
        <v>288</v>
      </c>
      <c r="P206" s="214" t="s">
        <v>179</v>
      </c>
      <c r="S206" s="214">
        <f t="shared" si="2"/>
        <v>2041</v>
      </c>
      <c r="Z206" s="213"/>
      <c r="AA206" s="213"/>
      <c r="AB206" s="213"/>
      <c r="AC206" s="213"/>
    </row>
    <row r="207" spans="1:29">
      <c r="A207" s="214" t="s">
        <v>105</v>
      </c>
      <c r="B207" s="214" t="s">
        <v>106</v>
      </c>
      <c r="C207" s="214" t="s">
        <v>137</v>
      </c>
      <c r="D207" s="214" t="s">
        <v>108</v>
      </c>
      <c r="E207" s="214">
        <v>0.82027360400000005</v>
      </c>
      <c r="G207" s="214" t="s">
        <v>109</v>
      </c>
      <c r="H207" s="214">
        <v>1</v>
      </c>
      <c r="I207" s="215">
        <v>51867</v>
      </c>
      <c r="J207" s="215"/>
      <c r="L207" s="214" t="s">
        <v>110</v>
      </c>
      <c r="N207" s="214" t="s">
        <v>287</v>
      </c>
      <c r="O207" s="214" t="s">
        <v>288</v>
      </c>
      <c r="P207" s="214" t="s">
        <v>179</v>
      </c>
      <c r="S207" s="214">
        <f t="shared" si="2"/>
        <v>2042</v>
      </c>
      <c r="Z207" s="213"/>
      <c r="AA207" s="213"/>
      <c r="AB207" s="213"/>
      <c r="AC207" s="213"/>
    </row>
    <row r="208" spans="1:29">
      <c r="A208" s="214" t="s">
        <v>105</v>
      </c>
      <c r="B208" s="214" t="s">
        <v>106</v>
      </c>
      <c r="C208" s="214" t="s">
        <v>137</v>
      </c>
      <c r="D208" s="214" t="s">
        <v>108</v>
      </c>
      <c r="E208" s="214">
        <v>0.82324747600000003</v>
      </c>
      <c r="G208" s="214" t="s">
        <v>109</v>
      </c>
      <c r="H208" s="214">
        <v>1</v>
      </c>
      <c r="I208" s="215">
        <v>52232</v>
      </c>
      <c r="J208" s="215"/>
      <c r="L208" s="214" t="s">
        <v>110</v>
      </c>
      <c r="N208" s="214" t="s">
        <v>287</v>
      </c>
      <c r="O208" s="214" t="s">
        <v>288</v>
      </c>
      <c r="P208" s="214" t="s">
        <v>179</v>
      </c>
      <c r="S208" s="214">
        <f t="shared" si="2"/>
        <v>2043</v>
      </c>
      <c r="Z208" s="213"/>
      <c r="AA208" s="213"/>
      <c r="AB208" s="213"/>
      <c r="AC208" s="213"/>
    </row>
    <row r="209" spans="1:29">
      <c r="A209" s="214" t="s">
        <v>105</v>
      </c>
      <c r="B209" s="214" t="s">
        <v>106</v>
      </c>
      <c r="C209" s="214" t="s">
        <v>137</v>
      </c>
      <c r="D209" s="214" t="s">
        <v>108</v>
      </c>
      <c r="E209" s="214">
        <v>0.82596118200000002</v>
      </c>
      <c r="G209" s="214" t="s">
        <v>109</v>
      </c>
      <c r="H209" s="214">
        <v>1</v>
      </c>
      <c r="I209" s="215">
        <v>52597</v>
      </c>
      <c r="J209" s="215"/>
      <c r="L209" s="214" t="s">
        <v>110</v>
      </c>
      <c r="N209" s="214" t="s">
        <v>287</v>
      </c>
      <c r="O209" s="214" t="s">
        <v>288</v>
      </c>
      <c r="P209" s="214" t="s">
        <v>179</v>
      </c>
      <c r="S209" s="214">
        <f t="shared" si="2"/>
        <v>2044</v>
      </c>
      <c r="Z209" s="213"/>
      <c r="AA209" s="213"/>
      <c r="AB209" s="213"/>
      <c r="AC209" s="213"/>
    </row>
    <row r="210" spans="1:29">
      <c r="A210" s="214" t="s">
        <v>105</v>
      </c>
      <c r="B210" s="214" t="s">
        <v>106</v>
      </c>
      <c r="C210" s="214" t="s">
        <v>137</v>
      </c>
      <c r="D210" s="214" t="s">
        <v>108</v>
      </c>
      <c r="E210" s="214">
        <v>0.82840196499999996</v>
      </c>
      <c r="G210" s="214" t="s">
        <v>109</v>
      </c>
      <c r="H210" s="214">
        <v>1</v>
      </c>
      <c r="I210" s="215">
        <v>52963</v>
      </c>
      <c r="J210" s="215"/>
      <c r="L210" s="214" t="s">
        <v>110</v>
      </c>
      <c r="N210" s="214" t="s">
        <v>287</v>
      </c>
      <c r="O210" s="214" t="s">
        <v>288</v>
      </c>
      <c r="P210" s="214" t="s">
        <v>179</v>
      </c>
      <c r="S210" s="214">
        <f t="shared" si="2"/>
        <v>2045</v>
      </c>
      <c r="Z210" s="213"/>
      <c r="AA210" s="213"/>
      <c r="AB210" s="213"/>
      <c r="AC210" s="213"/>
    </row>
    <row r="211" spans="1:29">
      <c r="Z211" s="213"/>
      <c r="AA211" s="213"/>
      <c r="AB211" s="213"/>
      <c r="AC211" s="213"/>
    </row>
    <row r="212" spans="1:29" s="212" customFormat="1">
      <c r="A212" s="212" t="s">
        <v>89</v>
      </c>
      <c r="B212" s="212" t="s">
        <v>90</v>
      </c>
      <c r="C212" s="212" t="s">
        <v>91</v>
      </c>
      <c r="D212" s="212" t="s">
        <v>92</v>
      </c>
      <c r="E212" s="212" t="s">
        <v>93</v>
      </c>
      <c r="F212" s="212" t="s">
        <v>94</v>
      </c>
      <c r="G212" s="212" t="s">
        <v>95</v>
      </c>
      <c r="H212" s="212" t="s">
        <v>96</v>
      </c>
      <c r="I212" s="212" t="s">
        <v>97</v>
      </c>
      <c r="J212" s="212" t="s">
        <v>98</v>
      </c>
      <c r="K212" s="212" t="s">
        <v>99</v>
      </c>
      <c r="L212" s="212" t="s">
        <v>100</v>
      </c>
      <c r="M212" s="212" t="s">
        <v>101</v>
      </c>
      <c r="N212" s="212" t="s">
        <v>102</v>
      </c>
      <c r="O212" s="212" t="s">
        <v>103</v>
      </c>
      <c r="P212" s="212" t="s">
        <v>104</v>
      </c>
      <c r="S212" s="212" t="s">
        <v>0</v>
      </c>
      <c r="Z212" s="213"/>
      <c r="AA212" s="213"/>
      <c r="AB212" s="213"/>
      <c r="AC212" s="213"/>
    </row>
    <row r="213" spans="1:29">
      <c r="A213" s="214" t="s">
        <v>105</v>
      </c>
      <c r="B213" s="214" t="s">
        <v>106</v>
      </c>
      <c r="C213" s="214" t="s">
        <v>155</v>
      </c>
      <c r="D213" s="214" t="s">
        <v>108</v>
      </c>
      <c r="E213" s="214">
        <v>1.0197683399999999</v>
      </c>
      <c r="G213" s="214" t="s">
        <v>109</v>
      </c>
      <c r="H213" s="214">
        <v>1</v>
      </c>
      <c r="I213" s="215">
        <v>45658</v>
      </c>
      <c r="J213" s="215"/>
      <c r="L213" s="214" t="s">
        <v>110</v>
      </c>
      <c r="N213" s="214" t="s">
        <v>287</v>
      </c>
      <c r="O213" s="214" t="s">
        <v>288</v>
      </c>
      <c r="P213" s="214" t="s">
        <v>179</v>
      </c>
      <c r="S213" s="214">
        <f>YEAR(I213)</f>
        <v>2025</v>
      </c>
      <c r="Z213" s="213"/>
      <c r="AA213" s="213"/>
      <c r="AB213" s="213"/>
      <c r="AC213" s="213"/>
    </row>
    <row r="214" spans="1:29">
      <c r="A214" s="214" t="s">
        <v>105</v>
      </c>
      <c r="B214" s="214" t="s">
        <v>106</v>
      </c>
      <c r="C214" s="214" t="s">
        <v>155</v>
      </c>
      <c r="D214" s="214" t="s">
        <v>108</v>
      </c>
      <c r="E214" s="214">
        <v>1.0103333569999999</v>
      </c>
      <c r="G214" s="214" t="s">
        <v>109</v>
      </c>
      <c r="H214" s="214">
        <v>1</v>
      </c>
      <c r="I214" s="215">
        <v>46023</v>
      </c>
      <c r="J214" s="215"/>
      <c r="L214" s="214" t="s">
        <v>110</v>
      </c>
      <c r="N214" s="214" t="s">
        <v>287</v>
      </c>
      <c r="O214" s="214" t="s">
        <v>288</v>
      </c>
      <c r="P214" s="214" t="s">
        <v>179</v>
      </c>
      <c r="S214" s="214">
        <f t="shared" ref="S214:S233" si="3">YEAR(I214)</f>
        <v>2026</v>
      </c>
      <c r="Z214" s="213"/>
      <c r="AA214" s="213"/>
      <c r="AB214" s="213"/>
      <c r="AC214" s="213"/>
    </row>
    <row r="215" spans="1:29">
      <c r="A215" s="214" t="s">
        <v>105</v>
      </c>
      <c r="B215" s="214" t="s">
        <v>106</v>
      </c>
      <c r="C215" s="214" t="s">
        <v>155</v>
      </c>
      <c r="D215" s="214" t="s">
        <v>108</v>
      </c>
      <c r="E215" s="214">
        <v>1</v>
      </c>
      <c r="G215" s="214" t="s">
        <v>109</v>
      </c>
      <c r="H215" s="214">
        <v>1</v>
      </c>
      <c r="I215" s="215">
        <v>46388</v>
      </c>
      <c r="J215" s="215"/>
      <c r="L215" s="214" t="s">
        <v>110</v>
      </c>
      <c r="N215" s="214" t="s">
        <v>287</v>
      </c>
      <c r="O215" s="214" t="s">
        <v>288</v>
      </c>
      <c r="P215" s="214" t="s">
        <v>179</v>
      </c>
      <c r="S215" s="214">
        <f t="shared" si="3"/>
        <v>2027</v>
      </c>
      <c r="Z215" s="213"/>
      <c r="AA215" s="213"/>
      <c r="AB215" s="213"/>
      <c r="AC215" s="213"/>
    </row>
    <row r="216" spans="1:29">
      <c r="A216" s="214" t="s">
        <v>105</v>
      </c>
      <c r="B216" s="214" t="s">
        <v>106</v>
      </c>
      <c r="C216" s="214" t="s">
        <v>155</v>
      </c>
      <c r="D216" s="214" t="s">
        <v>108</v>
      </c>
      <c r="E216" s="214">
        <v>0.98873323999999996</v>
      </c>
      <c r="G216" s="214" t="s">
        <v>109</v>
      </c>
      <c r="H216" s="214">
        <v>1</v>
      </c>
      <c r="I216" s="215">
        <v>46753</v>
      </c>
      <c r="J216" s="215"/>
      <c r="L216" s="214" t="s">
        <v>110</v>
      </c>
      <c r="N216" s="214" t="s">
        <v>287</v>
      </c>
      <c r="O216" s="214" t="s">
        <v>288</v>
      </c>
      <c r="P216" s="214" t="s">
        <v>179</v>
      </c>
      <c r="S216" s="214">
        <f t="shared" si="3"/>
        <v>2028</v>
      </c>
    </row>
    <row r="217" spans="1:29">
      <c r="A217" s="214" t="s">
        <v>105</v>
      </c>
      <c r="B217" s="214" t="s">
        <v>106</v>
      </c>
      <c r="C217" s="214" t="s">
        <v>155</v>
      </c>
      <c r="D217" s="214" t="s">
        <v>108</v>
      </c>
      <c r="E217" s="214">
        <v>0.97649688099999998</v>
      </c>
      <c r="G217" s="214" t="s">
        <v>109</v>
      </c>
      <c r="H217" s="214">
        <v>1</v>
      </c>
      <c r="I217" s="215">
        <v>47119</v>
      </c>
      <c r="J217" s="215"/>
      <c r="L217" s="214" t="s">
        <v>110</v>
      </c>
      <c r="N217" s="214" t="s">
        <v>287</v>
      </c>
      <c r="O217" s="214" t="s">
        <v>288</v>
      </c>
      <c r="P217" s="214" t="s">
        <v>179</v>
      </c>
      <c r="S217" s="214">
        <f t="shared" si="3"/>
        <v>2029</v>
      </c>
    </row>
    <row r="218" spans="1:29">
      <c r="A218" s="214" t="s">
        <v>105</v>
      </c>
      <c r="B218" s="214" t="s">
        <v>106</v>
      </c>
      <c r="C218" s="214" t="s">
        <v>155</v>
      </c>
      <c r="D218" s="214" t="s">
        <v>108</v>
      </c>
      <c r="E218" s="214">
        <v>0.96325351599999998</v>
      </c>
      <c r="G218" s="214" t="s">
        <v>109</v>
      </c>
      <c r="H218" s="214">
        <v>1</v>
      </c>
      <c r="I218" s="215">
        <v>47484</v>
      </c>
      <c r="J218" s="215"/>
      <c r="L218" s="214" t="s">
        <v>110</v>
      </c>
      <c r="N218" s="214" t="s">
        <v>287</v>
      </c>
      <c r="O218" s="214" t="s">
        <v>288</v>
      </c>
      <c r="P218" s="214" t="s">
        <v>179</v>
      </c>
      <c r="S218" s="214">
        <f t="shared" si="3"/>
        <v>2030</v>
      </c>
    </row>
    <row r="219" spans="1:29">
      <c r="A219" s="214" t="s">
        <v>105</v>
      </c>
      <c r="B219" s="214" t="s">
        <v>106</v>
      </c>
      <c r="C219" s="214" t="s">
        <v>155</v>
      </c>
      <c r="D219" s="214" t="s">
        <v>108</v>
      </c>
      <c r="E219" s="214">
        <v>0.970156354</v>
      </c>
      <c r="G219" s="214" t="s">
        <v>109</v>
      </c>
      <c r="H219" s="214">
        <v>1</v>
      </c>
      <c r="I219" s="215">
        <v>47849</v>
      </c>
      <c r="J219" s="215"/>
      <c r="L219" s="214" t="s">
        <v>110</v>
      </c>
      <c r="N219" s="214" t="s">
        <v>287</v>
      </c>
      <c r="O219" s="214" t="s">
        <v>288</v>
      </c>
      <c r="P219" s="214" t="s">
        <v>179</v>
      </c>
      <c r="S219" s="214">
        <f t="shared" si="3"/>
        <v>2031</v>
      </c>
    </row>
    <row r="220" spans="1:29">
      <c r="A220" s="214" t="s">
        <v>105</v>
      </c>
      <c r="B220" s="214" t="s">
        <v>106</v>
      </c>
      <c r="C220" s="214" t="s">
        <v>155</v>
      </c>
      <c r="D220" s="214" t="s">
        <v>108</v>
      </c>
      <c r="E220" s="214">
        <v>0.97690282699999997</v>
      </c>
      <c r="G220" s="214" t="s">
        <v>109</v>
      </c>
      <c r="H220" s="214">
        <v>1</v>
      </c>
      <c r="I220" s="215">
        <v>48214</v>
      </c>
      <c r="J220" s="215"/>
      <c r="L220" s="214" t="s">
        <v>110</v>
      </c>
      <c r="N220" s="214" t="s">
        <v>287</v>
      </c>
      <c r="O220" s="214" t="s">
        <v>288</v>
      </c>
      <c r="P220" s="214" t="s">
        <v>179</v>
      </c>
      <c r="S220" s="214">
        <f t="shared" si="3"/>
        <v>2032</v>
      </c>
    </row>
    <row r="221" spans="1:29">
      <c r="A221" s="214" t="s">
        <v>105</v>
      </c>
      <c r="B221" s="214" t="s">
        <v>106</v>
      </c>
      <c r="C221" s="214" t="s">
        <v>155</v>
      </c>
      <c r="D221" s="214" t="s">
        <v>108</v>
      </c>
      <c r="E221" s="214">
        <v>0.98348286600000001</v>
      </c>
      <c r="G221" s="214" t="s">
        <v>109</v>
      </c>
      <c r="H221" s="214">
        <v>1</v>
      </c>
      <c r="I221" s="215">
        <v>48580</v>
      </c>
      <c r="J221" s="215"/>
      <c r="L221" s="214" t="s">
        <v>110</v>
      </c>
      <c r="N221" s="214" t="s">
        <v>287</v>
      </c>
      <c r="O221" s="214" t="s">
        <v>288</v>
      </c>
      <c r="P221" s="214" t="s">
        <v>179</v>
      </c>
      <c r="S221" s="214">
        <f t="shared" si="3"/>
        <v>2033</v>
      </c>
    </row>
    <row r="222" spans="1:29">
      <c r="A222" s="214" t="s">
        <v>105</v>
      </c>
      <c r="B222" s="214" t="s">
        <v>106</v>
      </c>
      <c r="C222" s="214" t="s">
        <v>155</v>
      </c>
      <c r="D222" s="214" t="s">
        <v>108</v>
      </c>
      <c r="E222" s="214">
        <v>0.98988603799999997</v>
      </c>
      <c r="G222" s="214" t="s">
        <v>109</v>
      </c>
      <c r="H222" s="214">
        <v>1</v>
      </c>
      <c r="I222" s="215">
        <v>48945</v>
      </c>
      <c r="J222" s="215"/>
      <c r="L222" s="214" t="s">
        <v>110</v>
      </c>
      <c r="N222" s="214" t="s">
        <v>287</v>
      </c>
      <c r="O222" s="214" t="s">
        <v>288</v>
      </c>
      <c r="P222" s="214" t="s">
        <v>179</v>
      </c>
      <c r="S222" s="214">
        <f t="shared" si="3"/>
        <v>2034</v>
      </c>
    </row>
    <row r="223" spans="1:29">
      <c r="A223" s="214" t="s">
        <v>105</v>
      </c>
      <c r="B223" s="214" t="s">
        <v>106</v>
      </c>
      <c r="C223" s="214" t="s">
        <v>155</v>
      </c>
      <c r="D223" s="214" t="s">
        <v>108</v>
      </c>
      <c r="E223" s="214">
        <v>0.99610153400000001</v>
      </c>
      <c r="G223" s="214" t="s">
        <v>109</v>
      </c>
      <c r="H223" s="214">
        <v>1</v>
      </c>
      <c r="I223" s="215">
        <v>49310</v>
      </c>
      <c r="J223" s="215"/>
      <c r="L223" s="214" t="s">
        <v>110</v>
      </c>
      <c r="N223" s="214" t="s">
        <v>287</v>
      </c>
      <c r="O223" s="214" t="s">
        <v>288</v>
      </c>
      <c r="P223" s="214" t="s">
        <v>179</v>
      </c>
      <c r="S223" s="214">
        <f t="shared" si="3"/>
        <v>2035</v>
      </c>
    </row>
    <row r="224" spans="1:29">
      <c r="A224" s="214" t="s">
        <v>105</v>
      </c>
      <c r="B224" s="214" t="s">
        <v>106</v>
      </c>
      <c r="C224" s="214" t="s">
        <v>155</v>
      </c>
      <c r="D224" s="214" t="s">
        <v>108</v>
      </c>
      <c r="E224" s="214">
        <v>1.0021181649999999</v>
      </c>
      <c r="G224" s="214" t="s">
        <v>109</v>
      </c>
      <c r="H224" s="214">
        <v>1</v>
      </c>
      <c r="I224" s="215">
        <v>49675</v>
      </c>
      <c r="J224" s="215"/>
      <c r="L224" s="214" t="s">
        <v>110</v>
      </c>
      <c r="N224" s="214" t="s">
        <v>287</v>
      </c>
      <c r="O224" s="214" t="s">
        <v>288</v>
      </c>
      <c r="P224" s="214" t="s">
        <v>179</v>
      </c>
      <c r="S224" s="214">
        <f t="shared" si="3"/>
        <v>2036</v>
      </c>
    </row>
    <row r="225" spans="1:19">
      <c r="A225" s="214" t="s">
        <v>105</v>
      </c>
      <c r="B225" s="214" t="s">
        <v>106</v>
      </c>
      <c r="C225" s="214" t="s">
        <v>155</v>
      </c>
      <c r="D225" s="214" t="s">
        <v>108</v>
      </c>
      <c r="E225" s="214">
        <v>1.0079243410000001</v>
      </c>
      <c r="G225" s="214" t="s">
        <v>109</v>
      </c>
      <c r="H225" s="214">
        <v>1</v>
      </c>
      <c r="I225" s="215">
        <v>50041</v>
      </c>
      <c r="J225" s="215"/>
      <c r="L225" s="214" t="s">
        <v>110</v>
      </c>
      <c r="N225" s="214" t="s">
        <v>287</v>
      </c>
      <c r="O225" s="214" t="s">
        <v>288</v>
      </c>
      <c r="P225" s="214" t="s">
        <v>179</v>
      </c>
      <c r="S225" s="214">
        <f t="shared" si="3"/>
        <v>2037</v>
      </c>
    </row>
    <row r="226" spans="1:19">
      <c r="A226" s="214" t="s">
        <v>105</v>
      </c>
      <c r="B226" s="214" t="s">
        <v>106</v>
      </c>
      <c r="C226" s="214" t="s">
        <v>155</v>
      </c>
      <c r="D226" s="214" t="s">
        <v>108</v>
      </c>
      <c r="E226" s="214">
        <v>1.0135080670000001</v>
      </c>
      <c r="G226" s="214" t="s">
        <v>109</v>
      </c>
      <c r="H226" s="214">
        <v>1</v>
      </c>
      <c r="I226" s="215">
        <v>50406</v>
      </c>
      <c r="J226" s="215"/>
      <c r="L226" s="214" t="s">
        <v>110</v>
      </c>
      <c r="N226" s="214" t="s">
        <v>287</v>
      </c>
      <c r="O226" s="214" t="s">
        <v>288</v>
      </c>
      <c r="P226" s="214" t="s">
        <v>179</v>
      </c>
      <c r="S226" s="214">
        <f t="shared" si="3"/>
        <v>2038</v>
      </c>
    </row>
    <row r="227" spans="1:19">
      <c r="A227" s="214" t="s">
        <v>105</v>
      </c>
      <c r="B227" s="214" t="s">
        <v>106</v>
      </c>
      <c r="C227" s="214" t="s">
        <v>155</v>
      </c>
      <c r="D227" s="214" t="s">
        <v>108</v>
      </c>
      <c r="E227" s="214">
        <v>1.0188569270000001</v>
      </c>
      <c r="G227" s="214" t="s">
        <v>109</v>
      </c>
      <c r="H227" s="214">
        <v>1</v>
      </c>
      <c r="I227" s="215">
        <v>50771</v>
      </c>
      <c r="J227" s="215"/>
      <c r="L227" s="214" t="s">
        <v>110</v>
      </c>
      <c r="N227" s="214" t="s">
        <v>287</v>
      </c>
      <c r="O227" s="214" t="s">
        <v>288</v>
      </c>
      <c r="P227" s="214" t="s">
        <v>179</v>
      </c>
      <c r="S227" s="214">
        <f t="shared" si="3"/>
        <v>2039</v>
      </c>
    </row>
    <row r="228" spans="1:19">
      <c r="A228" s="214" t="s">
        <v>105</v>
      </c>
      <c r="B228" s="214" t="s">
        <v>106</v>
      </c>
      <c r="C228" s="214" t="s">
        <v>155</v>
      </c>
      <c r="D228" s="214" t="s">
        <v>108</v>
      </c>
      <c r="E228" s="214">
        <v>1.0239580720000001</v>
      </c>
      <c r="G228" s="214" t="s">
        <v>109</v>
      </c>
      <c r="H228" s="214">
        <v>1</v>
      </c>
      <c r="I228" s="215">
        <v>51136</v>
      </c>
      <c r="J228" s="215"/>
      <c r="L228" s="214" t="s">
        <v>110</v>
      </c>
      <c r="N228" s="214" t="s">
        <v>287</v>
      </c>
      <c r="O228" s="214" t="s">
        <v>288</v>
      </c>
      <c r="P228" s="214" t="s">
        <v>179</v>
      </c>
      <c r="S228" s="214">
        <f t="shared" si="3"/>
        <v>2040</v>
      </c>
    </row>
    <row r="229" spans="1:19">
      <c r="A229" s="214" t="s">
        <v>105</v>
      </c>
      <c r="B229" s="214" t="s">
        <v>106</v>
      </c>
      <c r="C229" s="214" t="s">
        <v>155</v>
      </c>
      <c r="D229" s="214" t="s">
        <v>108</v>
      </c>
      <c r="E229" s="214">
        <v>1.028798208</v>
      </c>
      <c r="G229" s="214" t="s">
        <v>109</v>
      </c>
      <c r="H229" s="214">
        <v>1</v>
      </c>
      <c r="I229" s="215">
        <v>51502</v>
      </c>
      <c r="J229" s="215"/>
      <c r="L229" s="214" t="s">
        <v>110</v>
      </c>
      <c r="N229" s="214" t="s">
        <v>287</v>
      </c>
      <c r="O229" s="214" t="s">
        <v>288</v>
      </c>
      <c r="P229" s="214" t="s">
        <v>179</v>
      </c>
      <c r="S229" s="214">
        <f t="shared" si="3"/>
        <v>2041</v>
      </c>
    </row>
    <row r="230" spans="1:19">
      <c r="A230" s="214" t="s">
        <v>105</v>
      </c>
      <c r="B230" s="214" t="s">
        <v>106</v>
      </c>
      <c r="C230" s="214" t="s">
        <v>155</v>
      </c>
      <c r="D230" s="214" t="s">
        <v>108</v>
      </c>
      <c r="E230" s="214">
        <v>1.0333635839999999</v>
      </c>
      <c r="G230" s="214" t="s">
        <v>109</v>
      </c>
      <c r="H230" s="214">
        <v>1</v>
      </c>
      <c r="I230" s="215">
        <v>51867</v>
      </c>
      <c r="J230" s="215"/>
      <c r="L230" s="214" t="s">
        <v>110</v>
      </c>
      <c r="N230" s="214" t="s">
        <v>287</v>
      </c>
      <c r="O230" s="214" t="s">
        <v>288</v>
      </c>
      <c r="P230" s="214" t="s">
        <v>179</v>
      </c>
      <c r="S230" s="214">
        <f t="shared" si="3"/>
        <v>2042</v>
      </c>
    </row>
    <row r="231" spans="1:19">
      <c r="A231" s="214" t="s">
        <v>105</v>
      </c>
      <c r="B231" s="214" t="s">
        <v>106</v>
      </c>
      <c r="C231" s="214" t="s">
        <v>155</v>
      </c>
      <c r="D231" s="214" t="s">
        <v>108</v>
      </c>
      <c r="E231" s="214">
        <v>1.037639977</v>
      </c>
      <c r="G231" s="214" t="s">
        <v>109</v>
      </c>
      <c r="H231" s="214">
        <v>1</v>
      </c>
      <c r="I231" s="215">
        <v>52232</v>
      </c>
      <c r="J231" s="215"/>
      <c r="L231" s="214" t="s">
        <v>110</v>
      </c>
      <c r="N231" s="214" t="s">
        <v>287</v>
      </c>
      <c r="O231" s="214" t="s">
        <v>288</v>
      </c>
      <c r="P231" s="214" t="s">
        <v>179</v>
      </c>
      <c r="S231" s="214">
        <f t="shared" si="3"/>
        <v>2043</v>
      </c>
    </row>
    <row r="232" spans="1:19">
      <c r="A232" s="214" t="s">
        <v>105</v>
      </c>
      <c r="B232" s="214" t="s">
        <v>106</v>
      </c>
      <c r="C232" s="214" t="s">
        <v>155</v>
      </c>
      <c r="D232" s="214" t="s">
        <v>108</v>
      </c>
      <c r="E232" s="214">
        <v>1.041612677</v>
      </c>
      <c r="G232" s="214" t="s">
        <v>109</v>
      </c>
      <c r="H232" s="214">
        <v>1</v>
      </c>
      <c r="I232" s="215">
        <v>52597</v>
      </c>
      <c r="J232" s="215"/>
      <c r="L232" s="214" t="s">
        <v>110</v>
      </c>
      <c r="N232" s="214" t="s">
        <v>287</v>
      </c>
      <c r="O232" s="214" t="s">
        <v>288</v>
      </c>
      <c r="P232" s="214" t="s">
        <v>179</v>
      </c>
      <c r="S232" s="214">
        <f t="shared" si="3"/>
        <v>2044</v>
      </c>
    </row>
    <row r="233" spans="1:19">
      <c r="A233" s="214" t="s">
        <v>105</v>
      </c>
      <c r="B233" s="214" t="s">
        <v>106</v>
      </c>
      <c r="C233" s="214" t="s">
        <v>155</v>
      </c>
      <c r="D233" s="214" t="s">
        <v>108</v>
      </c>
      <c r="E233" s="214">
        <v>1.045266477</v>
      </c>
      <c r="G233" s="214" t="s">
        <v>109</v>
      </c>
      <c r="H233" s="214">
        <v>1</v>
      </c>
      <c r="I233" s="215">
        <v>52963</v>
      </c>
      <c r="J233" s="215"/>
      <c r="L233" s="214" t="s">
        <v>110</v>
      </c>
      <c r="N233" s="214" t="s">
        <v>287</v>
      </c>
      <c r="O233" s="214" t="s">
        <v>288</v>
      </c>
      <c r="P233" s="214" t="s">
        <v>179</v>
      </c>
      <c r="S233" s="214">
        <f t="shared" si="3"/>
        <v>2045</v>
      </c>
    </row>
    <row r="235" spans="1:19" s="212" customFormat="1">
      <c r="A235" s="212" t="s">
        <v>89</v>
      </c>
      <c r="B235" s="212" t="s">
        <v>90</v>
      </c>
      <c r="C235" s="212" t="s">
        <v>91</v>
      </c>
      <c r="D235" s="212" t="s">
        <v>92</v>
      </c>
      <c r="E235" s="212" t="s">
        <v>93</v>
      </c>
      <c r="F235" s="212" t="s">
        <v>94</v>
      </c>
      <c r="G235" s="212" t="s">
        <v>95</v>
      </c>
      <c r="H235" s="212" t="s">
        <v>96</v>
      </c>
      <c r="I235" s="212" t="s">
        <v>97</v>
      </c>
      <c r="J235" s="212" t="s">
        <v>98</v>
      </c>
      <c r="K235" s="212" t="s">
        <v>99</v>
      </c>
      <c r="L235" s="212" t="s">
        <v>100</v>
      </c>
      <c r="M235" s="212" t="s">
        <v>101</v>
      </c>
      <c r="N235" s="212" t="s">
        <v>102</v>
      </c>
      <c r="O235" s="212" t="s">
        <v>103</v>
      </c>
      <c r="P235" s="212" t="s">
        <v>104</v>
      </c>
      <c r="S235" s="212" t="s">
        <v>0</v>
      </c>
    </row>
    <row r="236" spans="1:19">
      <c r="A236" s="214" t="s">
        <v>105</v>
      </c>
      <c r="B236" s="214" t="s">
        <v>106</v>
      </c>
      <c r="C236" s="214" t="s">
        <v>145</v>
      </c>
      <c r="D236" s="214" t="s">
        <v>108</v>
      </c>
      <c r="E236" s="214">
        <v>1.000535835</v>
      </c>
      <c r="G236" s="214" t="s">
        <v>109</v>
      </c>
      <c r="H236" s="214">
        <v>1</v>
      </c>
      <c r="I236" s="215">
        <v>45658</v>
      </c>
      <c r="J236" s="215"/>
      <c r="L236" s="214" t="s">
        <v>110</v>
      </c>
      <c r="N236" s="214" t="s">
        <v>287</v>
      </c>
      <c r="O236" s="214" t="s">
        <v>288</v>
      </c>
      <c r="P236" s="214" t="s">
        <v>179</v>
      </c>
      <c r="S236" s="214">
        <f>YEAR(I236)</f>
        <v>2025</v>
      </c>
    </row>
    <row r="237" spans="1:19">
      <c r="A237" s="214" t="s">
        <v>105</v>
      </c>
      <c r="B237" s="214" t="s">
        <v>106</v>
      </c>
      <c r="C237" s="214" t="s">
        <v>145</v>
      </c>
      <c r="D237" s="214" t="s">
        <v>108</v>
      </c>
      <c r="E237" s="214">
        <v>1.0013485790000001</v>
      </c>
      <c r="G237" s="214" t="s">
        <v>109</v>
      </c>
      <c r="H237" s="214">
        <v>1</v>
      </c>
      <c r="I237" s="215">
        <v>46023</v>
      </c>
      <c r="J237" s="215"/>
      <c r="L237" s="214" t="s">
        <v>110</v>
      </c>
      <c r="N237" s="214" t="s">
        <v>287</v>
      </c>
      <c r="O237" s="214" t="s">
        <v>288</v>
      </c>
      <c r="P237" s="214" t="s">
        <v>179</v>
      </c>
      <c r="S237" s="214">
        <f t="shared" ref="S237:S256" si="4">YEAR(I237)</f>
        <v>2026</v>
      </c>
    </row>
    <row r="238" spans="1:19">
      <c r="A238" s="214" t="s">
        <v>105</v>
      </c>
      <c r="B238" s="214" t="s">
        <v>106</v>
      </c>
      <c r="C238" s="214" t="s">
        <v>145</v>
      </c>
      <c r="D238" s="214" t="s">
        <v>108</v>
      </c>
      <c r="E238" s="214">
        <v>1.001721265</v>
      </c>
      <c r="G238" s="214" t="s">
        <v>109</v>
      </c>
      <c r="H238" s="214">
        <v>1</v>
      </c>
      <c r="I238" s="215">
        <v>46388</v>
      </c>
      <c r="J238" s="215"/>
      <c r="L238" s="214" t="s">
        <v>110</v>
      </c>
      <c r="N238" s="214" t="s">
        <v>287</v>
      </c>
      <c r="O238" s="214" t="s">
        <v>288</v>
      </c>
      <c r="P238" s="214" t="s">
        <v>179</v>
      </c>
      <c r="S238" s="214">
        <f t="shared" si="4"/>
        <v>2027</v>
      </c>
    </row>
    <row r="239" spans="1:19">
      <c r="A239" s="214" t="s">
        <v>105</v>
      </c>
      <c r="B239" s="214" t="s">
        <v>106</v>
      </c>
      <c r="C239" s="214" t="s">
        <v>145</v>
      </c>
      <c r="D239" s="214" t="s">
        <v>108</v>
      </c>
      <c r="E239" s="214">
        <v>1.0016343190000001</v>
      </c>
      <c r="G239" s="214" t="s">
        <v>109</v>
      </c>
      <c r="H239" s="214">
        <v>1</v>
      </c>
      <c r="I239" s="215">
        <v>46753</v>
      </c>
      <c r="J239" s="215"/>
      <c r="L239" s="214" t="s">
        <v>110</v>
      </c>
      <c r="N239" s="214" t="s">
        <v>287</v>
      </c>
      <c r="O239" s="214" t="s">
        <v>288</v>
      </c>
      <c r="P239" s="214" t="s">
        <v>179</v>
      </c>
      <c r="S239" s="214">
        <f t="shared" si="4"/>
        <v>2028</v>
      </c>
    </row>
    <row r="240" spans="1:19">
      <c r="A240" s="214" t="s">
        <v>105</v>
      </c>
      <c r="B240" s="214" t="s">
        <v>106</v>
      </c>
      <c r="C240" s="214" t="s">
        <v>145</v>
      </c>
      <c r="D240" s="214" t="s">
        <v>108</v>
      </c>
      <c r="E240" s="214">
        <v>1.001067524</v>
      </c>
      <c r="G240" s="214" t="s">
        <v>109</v>
      </c>
      <c r="H240" s="214">
        <v>1</v>
      </c>
      <c r="I240" s="215">
        <v>47119</v>
      </c>
      <c r="J240" s="215"/>
      <c r="L240" s="214" t="s">
        <v>110</v>
      </c>
      <c r="N240" s="214" t="s">
        <v>287</v>
      </c>
      <c r="O240" s="214" t="s">
        <v>288</v>
      </c>
      <c r="P240" s="214" t="s">
        <v>179</v>
      </c>
      <c r="S240" s="214">
        <f t="shared" si="4"/>
        <v>2029</v>
      </c>
    </row>
    <row r="241" spans="1:19">
      <c r="A241" s="214" t="s">
        <v>105</v>
      </c>
      <c r="B241" s="214" t="s">
        <v>106</v>
      </c>
      <c r="C241" s="214" t="s">
        <v>145</v>
      </c>
      <c r="D241" s="214" t="s">
        <v>108</v>
      </c>
      <c r="E241" s="214">
        <v>1</v>
      </c>
      <c r="G241" s="214" t="s">
        <v>109</v>
      </c>
      <c r="H241" s="214">
        <v>1</v>
      </c>
      <c r="I241" s="215">
        <v>47484</v>
      </c>
      <c r="J241" s="215"/>
      <c r="L241" s="214" t="s">
        <v>110</v>
      </c>
      <c r="N241" s="214" t="s">
        <v>287</v>
      </c>
      <c r="O241" s="214" t="s">
        <v>288</v>
      </c>
      <c r="P241" s="214" t="s">
        <v>179</v>
      </c>
      <c r="S241" s="214">
        <f t="shared" si="4"/>
        <v>2030</v>
      </c>
    </row>
    <row r="242" spans="1:19">
      <c r="A242" s="214" t="s">
        <v>105</v>
      </c>
      <c r="B242" s="214" t="s">
        <v>106</v>
      </c>
      <c r="C242" s="214" t="s">
        <v>145</v>
      </c>
      <c r="D242" s="214" t="s">
        <v>108</v>
      </c>
      <c r="E242" s="214">
        <v>1.0111663580000001</v>
      </c>
      <c r="G242" s="214" t="s">
        <v>109</v>
      </c>
      <c r="H242" s="214">
        <v>1</v>
      </c>
      <c r="I242" s="215">
        <v>47849</v>
      </c>
      <c r="J242" s="215"/>
      <c r="L242" s="214" t="s">
        <v>110</v>
      </c>
      <c r="N242" s="214" t="s">
        <v>287</v>
      </c>
      <c r="O242" s="214" t="s">
        <v>288</v>
      </c>
      <c r="P242" s="214" t="s">
        <v>179</v>
      </c>
      <c r="S242" s="214">
        <f t="shared" si="4"/>
        <v>2031</v>
      </c>
    </row>
    <row r="243" spans="1:19">
      <c r="A243" s="214" t="s">
        <v>105</v>
      </c>
      <c r="B243" s="214" t="s">
        <v>106</v>
      </c>
      <c r="C243" s="214" t="s">
        <v>145</v>
      </c>
      <c r="D243" s="214" t="s">
        <v>108</v>
      </c>
      <c r="E243" s="214">
        <v>1.0223443299999999</v>
      </c>
      <c r="G243" s="214" t="s">
        <v>109</v>
      </c>
      <c r="H243" s="214">
        <v>1</v>
      </c>
      <c r="I243" s="215">
        <v>48214</v>
      </c>
      <c r="J243" s="215"/>
      <c r="L243" s="214" t="s">
        <v>110</v>
      </c>
      <c r="N243" s="214" t="s">
        <v>287</v>
      </c>
      <c r="O243" s="214" t="s">
        <v>288</v>
      </c>
      <c r="P243" s="214" t="s">
        <v>179</v>
      </c>
      <c r="S243" s="214">
        <f t="shared" si="4"/>
        <v>2032</v>
      </c>
    </row>
    <row r="244" spans="1:19">
      <c r="A244" s="214" t="s">
        <v>105</v>
      </c>
      <c r="B244" s="214" t="s">
        <v>106</v>
      </c>
      <c r="C244" s="214" t="s">
        <v>145</v>
      </c>
      <c r="D244" s="214" t="s">
        <v>108</v>
      </c>
      <c r="E244" s="214">
        <v>1.033529114</v>
      </c>
      <c r="G244" s="214" t="s">
        <v>109</v>
      </c>
      <c r="H244" s="214">
        <v>1</v>
      </c>
      <c r="I244" s="215">
        <v>48580</v>
      </c>
      <c r="J244" s="215"/>
      <c r="L244" s="214" t="s">
        <v>110</v>
      </c>
      <c r="N244" s="214" t="s">
        <v>287</v>
      </c>
      <c r="O244" s="214" t="s">
        <v>288</v>
      </c>
      <c r="P244" s="214" t="s">
        <v>179</v>
      </c>
      <c r="S244" s="214">
        <f t="shared" si="4"/>
        <v>2033</v>
      </c>
    </row>
    <row r="245" spans="1:19">
      <c r="A245" s="214" t="s">
        <v>105</v>
      </c>
      <c r="B245" s="214" t="s">
        <v>106</v>
      </c>
      <c r="C245" s="214" t="s">
        <v>145</v>
      </c>
      <c r="D245" s="214" t="s">
        <v>108</v>
      </c>
      <c r="E245" s="214">
        <v>1.0447156959999999</v>
      </c>
      <c r="G245" s="214" t="s">
        <v>109</v>
      </c>
      <c r="H245" s="214">
        <v>1</v>
      </c>
      <c r="I245" s="215">
        <v>48945</v>
      </c>
      <c r="J245" s="215"/>
      <c r="L245" s="214" t="s">
        <v>110</v>
      </c>
      <c r="N245" s="214" t="s">
        <v>287</v>
      </c>
      <c r="O245" s="214" t="s">
        <v>288</v>
      </c>
      <c r="P245" s="214" t="s">
        <v>179</v>
      </c>
      <c r="S245" s="214">
        <f t="shared" si="4"/>
        <v>2034</v>
      </c>
    </row>
    <row r="246" spans="1:19">
      <c r="A246" s="214" t="s">
        <v>105</v>
      </c>
      <c r="B246" s="214" t="s">
        <v>106</v>
      </c>
      <c r="C246" s="214" t="s">
        <v>145</v>
      </c>
      <c r="D246" s="214" t="s">
        <v>108</v>
      </c>
      <c r="E246" s="214">
        <v>1.0558988380000001</v>
      </c>
      <c r="G246" s="214" t="s">
        <v>109</v>
      </c>
      <c r="H246" s="214">
        <v>1</v>
      </c>
      <c r="I246" s="215">
        <v>49310</v>
      </c>
      <c r="J246" s="215"/>
      <c r="L246" s="214" t="s">
        <v>110</v>
      </c>
      <c r="N246" s="214" t="s">
        <v>287</v>
      </c>
      <c r="O246" s="214" t="s">
        <v>288</v>
      </c>
      <c r="P246" s="214" t="s">
        <v>179</v>
      </c>
      <c r="S246" s="214">
        <f t="shared" si="4"/>
        <v>2035</v>
      </c>
    </row>
    <row r="247" spans="1:19">
      <c r="A247" s="214" t="s">
        <v>105</v>
      </c>
      <c r="B247" s="214" t="s">
        <v>106</v>
      </c>
      <c r="C247" s="214" t="s">
        <v>145</v>
      </c>
      <c r="D247" s="214" t="s">
        <v>108</v>
      </c>
      <c r="E247" s="214">
        <v>1.0670730749999999</v>
      </c>
      <c r="G247" s="214" t="s">
        <v>109</v>
      </c>
      <c r="H247" s="214">
        <v>1</v>
      </c>
      <c r="I247" s="215">
        <v>49675</v>
      </c>
      <c r="J247" s="215"/>
      <c r="L247" s="214" t="s">
        <v>110</v>
      </c>
      <c r="N247" s="214" t="s">
        <v>287</v>
      </c>
      <c r="O247" s="214" t="s">
        <v>288</v>
      </c>
      <c r="P247" s="214" t="s">
        <v>179</v>
      </c>
      <c r="S247" s="214">
        <f t="shared" si="4"/>
        <v>2036</v>
      </c>
    </row>
    <row r="248" spans="1:19">
      <c r="A248" s="214" t="s">
        <v>105</v>
      </c>
      <c r="B248" s="214" t="s">
        <v>106</v>
      </c>
      <c r="C248" s="214" t="s">
        <v>145</v>
      </c>
      <c r="D248" s="214" t="s">
        <v>108</v>
      </c>
      <c r="E248" s="214">
        <v>1.0782327039999999</v>
      </c>
      <c r="G248" s="214" t="s">
        <v>109</v>
      </c>
      <c r="H248" s="214">
        <v>1</v>
      </c>
      <c r="I248" s="215">
        <v>50041</v>
      </c>
      <c r="J248" s="215"/>
      <c r="L248" s="214" t="s">
        <v>110</v>
      </c>
      <c r="N248" s="214" t="s">
        <v>287</v>
      </c>
      <c r="O248" s="214" t="s">
        <v>288</v>
      </c>
      <c r="P248" s="214" t="s">
        <v>179</v>
      </c>
      <c r="S248" s="214">
        <f t="shared" si="4"/>
        <v>2037</v>
      </c>
    </row>
    <row r="249" spans="1:19">
      <c r="A249" s="214" t="s">
        <v>105</v>
      </c>
      <c r="B249" s="214" t="s">
        <v>106</v>
      </c>
      <c r="C249" s="214" t="s">
        <v>145</v>
      </c>
      <c r="D249" s="214" t="s">
        <v>108</v>
      </c>
      <c r="E249" s="214">
        <v>1.0893717759999999</v>
      </c>
      <c r="G249" s="214" t="s">
        <v>109</v>
      </c>
      <c r="H249" s="214">
        <v>1</v>
      </c>
      <c r="I249" s="215">
        <v>50406</v>
      </c>
      <c r="J249" s="215"/>
      <c r="L249" s="214" t="s">
        <v>110</v>
      </c>
      <c r="N249" s="214" t="s">
        <v>287</v>
      </c>
      <c r="O249" s="214" t="s">
        <v>288</v>
      </c>
      <c r="P249" s="214" t="s">
        <v>179</v>
      </c>
      <c r="S249" s="214">
        <f t="shared" si="4"/>
        <v>2038</v>
      </c>
    </row>
    <row r="250" spans="1:19">
      <c r="A250" s="214" t="s">
        <v>105</v>
      </c>
      <c r="B250" s="214" t="s">
        <v>106</v>
      </c>
      <c r="C250" s="214" t="s">
        <v>145</v>
      </c>
      <c r="D250" s="214" t="s">
        <v>108</v>
      </c>
      <c r="E250" s="214">
        <v>1.1004840920000001</v>
      </c>
      <c r="G250" s="214" t="s">
        <v>109</v>
      </c>
      <c r="H250" s="214">
        <v>1</v>
      </c>
      <c r="I250" s="215">
        <v>50771</v>
      </c>
      <c r="J250" s="215"/>
      <c r="L250" s="214" t="s">
        <v>110</v>
      </c>
      <c r="N250" s="214" t="s">
        <v>287</v>
      </c>
      <c r="O250" s="214" t="s">
        <v>288</v>
      </c>
      <c r="P250" s="214" t="s">
        <v>179</v>
      </c>
      <c r="S250" s="214">
        <f t="shared" si="4"/>
        <v>2039</v>
      </c>
    </row>
    <row r="251" spans="1:19">
      <c r="A251" s="214" t="s">
        <v>105</v>
      </c>
      <c r="B251" s="214" t="s">
        <v>106</v>
      </c>
      <c r="C251" s="214" t="s">
        <v>145</v>
      </c>
      <c r="D251" s="214" t="s">
        <v>108</v>
      </c>
      <c r="E251" s="214">
        <v>1.1115631930000001</v>
      </c>
      <c r="G251" s="214" t="s">
        <v>109</v>
      </c>
      <c r="H251" s="214">
        <v>1</v>
      </c>
      <c r="I251" s="215">
        <v>51136</v>
      </c>
      <c r="J251" s="215"/>
      <c r="L251" s="214" t="s">
        <v>110</v>
      </c>
      <c r="N251" s="214" t="s">
        <v>287</v>
      </c>
      <c r="O251" s="214" t="s">
        <v>288</v>
      </c>
      <c r="P251" s="214" t="s">
        <v>179</v>
      </c>
      <c r="S251" s="214">
        <f t="shared" si="4"/>
        <v>2040</v>
      </c>
    </row>
    <row r="252" spans="1:19">
      <c r="A252" s="214" t="s">
        <v>105</v>
      </c>
      <c r="B252" s="214" t="s">
        <v>106</v>
      </c>
      <c r="C252" s="214" t="s">
        <v>145</v>
      </c>
      <c r="D252" s="214" t="s">
        <v>108</v>
      </c>
      <c r="E252" s="214">
        <v>1.122602348</v>
      </c>
      <c r="G252" s="214" t="s">
        <v>109</v>
      </c>
      <c r="H252" s="214">
        <v>1</v>
      </c>
      <c r="I252" s="215">
        <v>51502</v>
      </c>
      <c r="J252" s="215"/>
      <c r="L252" s="214" t="s">
        <v>110</v>
      </c>
      <c r="N252" s="214" t="s">
        <v>287</v>
      </c>
      <c r="O252" s="214" t="s">
        <v>288</v>
      </c>
      <c r="P252" s="214" t="s">
        <v>179</v>
      </c>
      <c r="S252" s="214">
        <f t="shared" si="4"/>
        <v>2041</v>
      </c>
    </row>
    <row r="253" spans="1:19">
      <c r="A253" s="214" t="s">
        <v>105</v>
      </c>
      <c r="B253" s="214" t="s">
        <v>106</v>
      </c>
      <c r="C253" s="214" t="s">
        <v>145</v>
      </c>
      <c r="D253" s="214" t="s">
        <v>108</v>
      </c>
      <c r="E253" s="214">
        <v>1.1335945510000001</v>
      </c>
      <c r="G253" s="214" t="s">
        <v>109</v>
      </c>
      <c r="H253" s="214">
        <v>1</v>
      </c>
      <c r="I253" s="215">
        <v>51867</v>
      </c>
      <c r="J253" s="215"/>
      <c r="L253" s="214" t="s">
        <v>110</v>
      </c>
      <c r="N253" s="214" t="s">
        <v>287</v>
      </c>
      <c r="O253" s="214" t="s">
        <v>288</v>
      </c>
      <c r="P253" s="214" t="s">
        <v>179</v>
      </c>
      <c r="S253" s="214">
        <f t="shared" si="4"/>
        <v>2042</v>
      </c>
    </row>
    <row r="254" spans="1:19">
      <c r="A254" s="214" t="s">
        <v>105</v>
      </c>
      <c r="B254" s="214" t="s">
        <v>106</v>
      </c>
      <c r="C254" s="214" t="s">
        <v>145</v>
      </c>
      <c r="D254" s="214" t="s">
        <v>108</v>
      </c>
      <c r="E254" s="214">
        <v>1.1445325079999999</v>
      </c>
      <c r="G254" s="214" t="s">
        <v>109</v>
      </c>
      <c r="H254" s="214">
        <v>1</v>
      </c>
      <c r="I254" s="215">
        <v>52232</v>
      </c>
      <c r="J254" s="215"/>
      <c r="L254" s="214" t="s">
        <v>110</v>
      </c>
      <c r="N254" s="214" t="s">
        <v>287</v>
      </c>
      <c r="O254" s="214" t="s">
        <v>288</v>
      </c>
      <c r="P254" s="214" t="s">
        <v>179</v>
      </c>
      <c r="S254" s="214">
        <f t="shared" si="4"/>
        <v>2043</v>
      </c>
    </row>
    <row r="255" spans="1:19">
      <c r="A255" s="214" t="s">
        <v>105</v>
      </c>
      <c r="B255" s="214" t="s">
        <v>106</v>
      </c>
      <c r="C255" s="214" t="s">
        <v>145</v>
      </c>
      <c r="D255" s="214" t="s">
        <v>108</v>
      </c>
      <c r="E255" s="214">
        <v>1.155408631</v>
      </c>
      <c r="G255" s="214" t="s">
        <v>109</v>
      </c>
      <c r="H255" s="214">
        <v>1</v>
      </c>
      <c r="I255" s="215">
        <v>52597</v>
      </c>
      <c r="J255" s="215"/>
      <c r="L255" s="214" t="s">
        <v>110</v>
      </c>
      <c r="N255" s="214" t="s">
        <v>287</v>
      </c>
      <c r="O255" s="214" t="s">
        <v>288</v>
      </c>
      <c r="P255" s="214" t="s">
        <v>179</v>
      </c>
      <c r="S255" s="214">
        <f t="shared" si="4"/>
        <v>2044</v>
      </c>
    </row>
    <row r="256" spans="1:19">
      <c r="A256" s="214" t="s">
        <v>105</v>
      </c>
      <c r="B256" s="214" t="s">
        <v>106</v>
      </c>
      <c r="C256" s="214" t="s">
        <v>145</v>
      </c>
      <c r="D256" s="214" t="s">
        <v>108</v>
      </c>
      <c r="E256" s="214">
        <v>1.1662150259999999</v>
      </c>
      <c r="G256" s="214" t="s">
        <v>109</v>
      </c>
      <c r="H256" s="214">
        <v>1</v>
      </c>
      <c r="I256" s="215">
        <v>52963</v>
      </c>
      <c r="J256" s="215"/>
      <c r="L256" s="214" t="s">
        <v>110</v>
      </c>
      <c r="N256" s="214" t="s">
        <v>287</v>
      </c>
      <c r="O256" s="214" t="s">
        <v>288</v>
      </c>
      <c r="P256" s="214" t="s">
        <v>179</v>
      </c>
      <c r="S256" s="214">
        <f t="shared" si="4"/>
        <v>2045</v>
      </c>
    </row>
    <row r="258" spans="1:19" s="212" customFormat="1">
      <c r="A258" s="212" t="s">
        <v>89</v>
      </c>
      <c r="B258" s="212" t="s">
        <v>90</v>
      </c>
      <c r="C258" s="212" t="s">
        <v>91</v>
      </c>
      <c r="D258" s="212" t="s">
        <v>92</v>
      </c>
      <c r="E258" s="212" t="s">
        <v>93</v>
      </c>
      <c r="F258" s="212" t="s">
        <v>94</v>
      </c>
      <c r="G258" s="212" t="s">
        <v>95</v>
      </c>
      <c r="H258" s="212" t="s">
        <v>96</v>
      </c>
      <c r="I258" s="212" t="s">
        <v>97</v>
      </c>
      <c r="J258" s="212" t="s">
        <v>98</v>
      </c>
      <c r="K258" s="212" t="s">
        <v>99</v>
      </c>
      <c r="L258" s="212" t="s">
        <v>100</v>
      </c>
      <c r="M258" s="212" t="s">
        <v>101</v>
      </c>
      <c r="N258" s="212" t="s">
        <v>102</v>
      </c>
      <c r="O258" s="212" t="s">
        <v>103</v>
      </c>
      <c r="P258" s="212" t="s">
        <v>104</v>
      </c>
      <c r="S258" s="212" t="s">
        <v>0</v>
      </c>
    </row>
    <row r="259" spans="1:19">
      <c r="A259" s="214" t="s">
        <v>105</v>
      </c>
      <c r="B259" s="214" t="s">
        <v>106</v>
      </c>
      <c r="C259" s="214" t="s">
        <v>181</v>
      </c>
      <c r="D259" s="214" t="s">
        <v>108</v>
      </c>
      <c r="E259" s="214">
        <v>1.02648937</v>
      </c>
      <c r="G259" s="214" t="s">
        <v>109</v>
      </c>
      <c r="H259" s="214">
        <v>1</v>
      </c>
      <c r="I259" s="215">
        <v>45658</v>
      </c>
      <c r="J259" s="215"/>
      <c r="L259" s="214" t="s">
        <v>110</v>
      </c>
      <c r="N259" s="214" t="s">
        <v>287</v>
      </c>
      <c r="O259" s="214" t="s">
        <v>288</v>
      </c>
      <c r="P259" s="214" t="s">
        <v>179</v>
      </c>
      <c r="S259" s="214">
        <f>YEAR(I259)</f>
        <v>2025</v>
      </c>
    </row>
    <row r="260" spans="1:19">
      <c r="A260" s="214" t="s">
        <v>105</v>
      </c>
      <c r="B260" s="214" t="s">
        <v>106</v>
      </c>
      <c r="C260" s="214" t="s">
        <v>181</v>
      </c>
      <c r="D260" s="214" t="s">
        <v>108</v>
      </c>
      <c r="E260" s="214">
        <v>1.0185063519999999</v>
      </c>
      <c r="G260" s="214" t="s">
        <v>109</v>
      </c>
      <c r="H260" s="214">
        <v>1</v>
      </c>
      <c r="I260" s="215">
        <v>46023</v>
      </c>
      <c r="J260" s="215"/>
      <c r="L260" s="214" t="s">
        <v>110</v>
      </c>
      <c r="N260" s="214" t="s">
        <v>287</v>
      </c>
      <c r="O260" s="214" t="s">
        <v>288</v>
      </c>
      <c r="P260" s="214" t="s">
        <v>179</v>
      </c>
      <c r="S260" s="214">
        <f t="shared" ref="S260:S279" si="5">YEAR(I260)</f>
        <v>2026</v>
      </c>
    </row>
    <row r="261" spans="1:19">
      <c r="A261" s="214" t="s">
        <v>105</v>
      </c>
      <c r="B261" s="214" t="s">
        <v>106</v>
      </c>
      <c r="C261" s="214" t="s">
        <v>181</v>
      </c>
      <c r="D261" s="214" t="s">
        <v>108</v>
      </c>
      <c r="E261" s="214">
        <v>1.009687446</v>
      </c>
      <c r="G261" s="214" t="s">
        <v>109</v>
      </c>
      <c r="H261" s="214">
        <v>1</v>
      </c>
      <c r="I261" s="215">
        <v>46388</v>
      </c>
      <c r="J261" s="215"/>
      <c r="L261" s="214" t="s">
        <v>110</v>
      </c>
      <c r="N261" s="214" t="s">
        <v>287</v>
      </c>
      <c r="O261" s="214" t="s">
        <v>288</v>
      </c>
      <c r="P261" s="214" t="s">
        <v>179</v>
      </c>
      <c r="S261" s="214">
        <f t="shared" si="5"/>
        <v>2027</v>
      </c>
    </row>
    <row r="262" spans="1:19">
      <c r="A262" s="214" t="s">
        <v>105</v>
      </c>
      <c r="B262" s="214" t="s">
        <v>106</v>
      </c>
      <c r="C262" s="214" t="s">
        <v>181</v>
      </c>
      <c r="D262" s="214" t="s">
        <v>108</v>
      </c>
      <c r="E262" s="214">
        <v>1</v>
      </c>
      <c r="G262" s="214" t="s">
        <v>109</v>
      </c>
      <c r="H262" s="214">
        <v>1</v>
      </c>
      <c r="I262" s="215">
        <v>46753</v>
      </c>
      <c r="J262" s="215"/>
      <c r="L262" s="214" t="s">
        <v>110</v>
      </c>
      <c r="N262" s="214" t="s">
        <v>287</v>
      </c>
      <c r="O262" s="214" t="s">
        <v>288</v>
      </c>
      <c r="P262" s="214" t="s">
        <v>179</v>
      </c>
      <c r="S262" s="214">
        <f t="shared" si="5"/>
        <v>2028</v>
      </c>
    </row>
    <row r="263" spans="1:19">
      <c r="A263" s="214" t="s">
        <v>105</v>
      </c>
      <c r="B263" s="214" t="s">
        <v>106</v>
      </c>
      <c r="C263" s="214" t="s">
        <v>181</v>
      </c>
      <c r="D263" s="214" t="s">
        <v>108</v>
      </c>
      <c r="E263" s="214">
        <v>0.989410338</v>
      </c>
      <c r="G263" s="214" t="s">
        <v>109</v>
      </c>
      <c r="H263" s="214">
        <v>1</v>
      </c>
      <c r="I263" s="215">
        <v>47119</v>
      </c>
      <c r="J263" s="215"/>
      <c r="L263" s="214" t="s">
        <v>110</v>
      </c>
      <c r="N263" s="214" t="s">
        <v>287</v>
      </c>
      <c r="O263" s="214" t="s">
        <v>288</v>
      </c>
      <c r="P263" s="214" t="s">
        <v>179</v>
      </c>
      <c r="S263" s="214">
        <f t="shared" si="5"/>
        <v>2029</v>
      </c>
    </row>
    <row r="264" spans="1:19">
      <c r="A264" s="214" t="s">
        <v>105</v>
      </c>
      <c r="B264" s="214" t="s">
        <v>106</v>
      </c>
      <c r="C264" s="214" t="s">
        <v>181</v>
      </c>
      <c r="D264" s="214" t="s">
        <v>108</v>
      </c>
      <c r="E264" s="214">
        <v>0.97788372599999995</v>
      </c>
      <c r="G264" s="214" t="s">
        <v>109</v>
      </c>
      <c r="H264" s="214">
        <v>1</v>
      </c>
      <c r="I264" s="215">
        <v>47484</v>
      </c>
      <c r="J264" s="215"/>
      <c r="L264" s="214" t="s">
        <v>110</v>
      </c>
      <c r="N264" s="214" t="s">
        <v>287</v>
      </c>
      <c r="O264" s="214" t="s">
        <v>288</v>
      </c>
      <c r="P264" s="214" t="s">
        <v>179</v>
      </c>
      <c r="S264" s="214">
        <f t="shared" si="5"/>
        <v>2030</v>
      </c>
    </row>
    <row r="265" spans="1:19">
      <c r="A265" s="214" t="s">
        <v>105</v>
      </c>
      <c r="B265" s="214" t="s">
        <v>106</v>
      </c>
      <c r="C265" s="214" t="s">
        <v>181</v>
      </c>
      <c r="D265" s="214" t="s">
        <v>108</v>
      </c>
      <c r="E265" s="214">
        <v>0.96538434699999998</v>
      </c>
      <c r="G265" s="214" t="s">
        <v>109</v>
      </c>
      <c r="H265" s="214">
        <v>1</v>
      </c>
      <c r="I265" s="215">
        <v>47849</v>
      </c>
      <c r="J265" s="215"/>
      <c r="L265" s="214" t="s">
        <v>110</v>
      </c>
      <c r="N265" s="214" t="s">
        <v>287</v>
      </c>
      <c r="O265" s="214" t="s">
        <v>288</v>
      </c>
      <c r="P265" s="214" t="s">
        <v>179</v>
      </c>
      <c r="S265" s="214">
        <f t="shared" si="5"/>
        <v>2031</v>
      </c>
    </row>
    <row r="266" spans="1:19">
      <c r="A266" s="214" t="s">
        <v>105</v>
      </c>
      <c r="B266" s="214" t="s">
        <v>106</v>
      </c>
      <c r="C266" s="214" t="s">
        <v>181</v>
      </c>
      <c r="D266" s="214" t="s">
        <v>108</v>
      </c>
      <c r="E266" s="214">
        <v>0.95187526600000005</v>
      </c>
      <c r="G266" s="214" t="s">
        <v>109</v>
      </c>
      <c r="H266" s="214">
        <v>1</v>
      </c>
      <c r="I266" s="215">
        <v>48214</v>
      </c>
      <c r="J266" s="215"/>
      <c r="L266" s="214" t="s">
        <v>110</v>
      </c>
      <c r="N266" s="214" t="s">
        <v>287</v>
      </c>
      <c r="O266" s="214" t="s">
        <v>288</v>
      </c>
      <c r="P266" s="214" t="s">
        <v>179</v>
      </c>
      <c r="S266" s="214">
        <f t="shared" si="5"/>
        <v>2032</v>
      </c>
    </row>
    <row r="267" spans="1:19">
      <c r="A267" s="214" t="s">
        <v>105</v>
      </c>
      <c r="B267" s="214" t="s">
        <v>106</v>
      </c>
      <c r="C267" s="214" t="s">
        <v>181</v>
      </c>
      <c r="D267" s="214" t="s">
        <v>108</v>
      </c>
      <c r="E267" s="214">
        <v>0.93731839900000002</v>
      </c>
      <c r="G267" s="214" t="s">
        <v>109</v>
      </c>
      <c r="H267" s="214">
        <v>1</v>
      </c>
      <c r="I267" s="215">
        <v>48580</v>
      </c>
      <c r="J267" s="215"/>
      <c r="L267" s="214" t="s">
        <v>110</v>
      </c>
      <c r="N267" s="214" t="s">
        <v>287</v>
      </c>
      <c r="O267" s="214" t="s">
        <v>288</v>
      </c>
      <c r="P267" s="214" t="s">
        <v>179</v>
      </c>
      <c r="S267" s="214">
        <f t="shared" si="5"/>
        <v>2033</v>
      </c>
    </row>
    <row r="268" spans="1:19">
      <c r="A268" s="214" t="s">
        <v>105</v>
      </c>
      <c r="B268" s="214" t="s">
        <v>106</v>
      </c>
      <c r="C268" s="214" t="s">
        <v>181</v>
      </c>
      <c r="D268" s="214" t="s">
        <v>108</v>
      </c>
      <c r="E268" s="214">
        <v>0.92167448399999996</v>
      </c>
      <c r="G268" s="214" t="s">
        <v>109</v>
      </c>
      <c r="H268" s="214">
        <v>1</v>
      </c>
      <c r="I268" s="215">
        <v>48945</v>
      </c>
      <c r="J268" s="215"/>
      <c r="L268" s="214" t="s">
        <v>110</v>
      </c>
      <c r="N268" s="214" t="s">
        <v>287</v>
      </c>
      <c r="O268" s="214" t="s">
        <v>288</v>
      </c>
      <c r="P268" s="214" t="s">
        <v>179</v>
      </c>
      <c r="S268" s="214">
        <f t="shared" si="5"/>
        <v>2034</v>
      </c>
    </row>
    <row r="269" spans="1:19">
      <c r="A269" s="214" t="s">
        <v>105</v>
      </c>
      <c r="B269" s="214" t="s">
        <v>106</v>
      </c>
      <c r="C269" s="214" t="s">
        <v>181</v>
      </c>
      <c r="D269" s="214" t="s">
        <v>108</v>
      </c>
      <c r="E269" s="214">
        <v>0.90490304300000002</v>
      </c>
      <c r="G269" s="214" t="s">
        <v>109</v>
      </c>
      <c r="H269" s="214">
        <v>1</v>
      </c>
      <c r="I269" s="215">
        <v>49310</v>
      </c>
      <c r="J269" s="215"/>
      <c r="L269" s="214" t="s">
        <v>110</v>
      </c>
      <c r="N269" s="214" t="s">
        <v>287</v>
      </c>
      <c r="O269" s="214" t="s">
        <v>288</v>
      </c>
      <c r="P269" s="214" t="s">
        <v>179</v>
      </c>
      <c r="S269" s="214">
        <f t="shared" si="5"/>
        <v>2035</v>
      </c>
    </row>
    <row r="270" spans="1:19">
      <c r="A270" s="214" t="s">
        <v>105</v>
      </c>
      <c r="B270" s="214" t="s">
        <v>106</v>
      </c>
      <c r="C270" s="214" t="s">
        <v>181</v>
      </c>
      <c r="D270" s="214" t="s">
        <v>108</v>
      </c>
      <c r="E270" s="214">
        <v>0.90920414299999996</v>
      </c>
      <c r="G270" s="214" t="s">
        <v>109</v>
      </c>
      <c r="H270" s="214">
        <v>1</v>
      </c>
      <c r="I270" s="215">
        <v>49675</v>
      </c>
      <c r="J270" s="215"/>
      <c r="L270" s="214" t="s">
        <v>110</v>
      </c>
      <c r="N270" s="214" t="s">
        <v>287</v>
      </c>
      <c r="O270" s="214" t="s">
        <v>288</v>
      </c>
      <c r="P270" s="214" t="s">
        <v>179</v>
      </c>
      <c r="S270" s="214">
        <f t="shared" si="5"/>
        <v>2036</v>
      </c>
    </row>
    <row r="271" spans="1:19">
      <c r="A271" s="214" t="s">
        <v>105</v>
      </c>
      <c r="B271" s="214" t="s">
        <v>106</v>
      </c>
      <c r="C271" s="214" t="s">
        <v>181</v>
      </c>
      <c r="D271" s="214" t="s">
        <v>108</v>
      </c>
      <c r="E271" s="214">
        <v>0.91326272500000005</v>
      </c>
      <c r="G271" s="214" t="s">
        <v>109</v>
      </c>
      <c r="H271" s="214">
        <v>1</v>
      </c>
      <c r="I271" s="215">
        <v>50041</v>
      </c>
      <c r="J271" s="215"/>
      <c r="L271" s="214" t="s">
        <v>110</v>
      </c>
      <c r="N271" s="214" t="s">
        <v>287</v>
      </c>
      <c r="O271" s="214" t="s">
        <v>288</v>
      </c>
      <c r="P271" s="214" t="s">
        <v>179</v>
      </c>
      <c r="S271" s="214">
        <f t="shared" si="5"/>
        <v>2037</v>
      </c>
    </row>
    <row r="272" spans="1:19">
      <c r="A272" s="214" t="s">
        <v>105</v>
      </c>
      <c r="B272" s="214" t="s">
        <v>106</v>
      </c>
      <c r="C272" s="214" t="s">
        <v>181</v>
      </c>
      <c r="D272" s="214" t="s">
        <v>108</v>
      </c>
      <c r="E272" s="214">
        <v>0.91706617099999999</v>
      </c>
      <c r="G272" s="214" t="s">
        <v>109</v>
      </c>
      <c r="H272" s="214">
        <v>1</v>
      </c>
      <c r="I272" s="215">
        <v>50406</v>
      </c>
      <c r="J272" s="215"/>
      <c r="L272" s="214" t="s">
        <v>110</v>
      </c>
      <c r="N272" s="214" t="s">
        <v>287</v>
      </c>
      <c r="O272" s="214" t="s">
        <v>288</v>
      </c>
      <c r="P272" s="214" t="s">
        <v>179</v>
      </c>
      <c r="S272" s="214">
        <f t="shared" si="5"/>
        <v>2038</v>
      </c>
    </row>
    <row r="273" spans="1:19">
      <c r="A273" s="214" t="s">
        <v>105</v>
      </c>
      <c r="B273" s="214" t="s">
        <v>106</v>
      </c>
      <c r="C273" s="214" t="s">
        <v>181</v>
      </c>
      <c r="D273" s="214" t="s">
        <v>108</v>
      </c>
      <c r="E273" s="214">
        <v>0.920601428</v>
      </c>
      <c r="G273" s="214" t="s">
        <v>109</v>
      </c>
      <c r="H273" s="214">
        <v>1</v>
      </c>
      <c r="I273" s="215">
        <v>50771</v>
      </c>
      <c r="J273" s="215"/>
      <c r="L273" s="214" t="s">
        <v>110</v>
      </c>
      <c r="N273" s="214" t="s">
        <v>287</v>
      </c>
      <c r="O273" s="214" t="s">
        <v>288</v>
      </c>
      <c r="P273" s="214" t="s">
        <v>179</v>
      </c>
      <c r="S273" s="214">
        <f t="shared" si="5"/>
        <v>2039</v>
      </c>
    </row>
    <row r="274" spans="1:19">
      <c r="A274" s="214" t="s">
        <v>105</v>
      </c>
      <c r="B274" s="214" t="s">
        <v>106</v>
      </c>
      <c r="C274" s="214" t="s">
        <v>181</v>
      </c>
      <c r="D274" s="214" t="s">
        <v>108</v>
      </c>
      <c r="E274" s="214">
        <v>0.92385499500000001</v>
      </c>
      <c r="G274" s="214" t="s">
        <v>109</v>
      </c>
      <c r="H274" s="214">
        <v>1</v>
      </c>
      <c r="I274" s="215">
        <v>51136</v>
      </c>
      <c r="J274" s="215"/>
      <c r="L274" s="214" t="s">
        <v>110</v>
      </c>
      <c r="N274" s="214" t="s">
        <v>287</v>
      </c>
      <c r="O274" s="214" t="s">
        <v>288</v>
      </c>
      <c r="P274" s="214" t="s">
        <v>179</v>
      </c>
      <c r="S274" s="214">
        <f t="shared" si="5"/>
        <v>2040</v>
      </c>
    </row>
    <row r="275" spans="1:19">
      <c r="A275" s="214" t="s">
        <v>105</v>
      </c>
      <c r="B275" s="214" t="s">
        <v>106</v>
      </c>
      <c r="C275" s="214" t="s">
        <v>181</v>
      </c>
      <c r="D275" s="214" t="s">
        <v>108</v>
      </c>
      <c r="E275" s="214">
        <v>0.92681291200000004</v>
      </c>
      <c r="G275" s="214" t="s">
        <v>109</v>
      </c>
      <c r="H275" s="214">
        <v>1</v>
      </c>
      <c r="I275" s="215">
        <v>51502</v>
      </c>
      <c r="J275" s="215"/>
      <c r="L275" s="214" t="s">
        <v>110</v>
      </c>
      <c r="N275" s="214" t="s">
        <v>287</v>
      </c>
      <c r="O275" s="214" t="s">
        <v>288</v>
      </c>
      <c r="P275" s="214" t="s">
        <v>179</v>
      </c>
      <c r="S275" s="214">
        <f t="shared" si="5"/>
        <v>2041</v>
      </c>
    </row>
    <row r="276" spans="1:19">
      <c r="A276" s="214" t="s">
        <v>105</v>
      </c>
      <c r="B276" s="214" t="s">
        <v>106</v>
      </c>
      <c r="C276" s="214" t="s">
        <v>181</v>
      </c>
      <c r="D276" s="214" t="s">
        <v>108</v>
      </c>
      <c r="E276" s="214">
        <v>0.92946074099999998</v>
      </c>
      <c r="G276" s="214" t="s">
        <v>109</v>
      </c>
      <c r="H276" s="214">
        <v>1</v>
      </c>
      <c r="I276" s="215">
        <v>51867</v>
      </c>
      <c r="J276" s="215"/>
      <c r="L276" s="214" t="s">
        <v>110</v>
      </c>
      <c r="N276" s="214" t="s">
        <v>287</v>
      </c>
      <c r="O276" s="214" t="s">
        <v>288</v>
      </c>
      <c r="P276" s="214" t="s">
        <v>179</v>
      </c>
      <c r="S276" s="214">
        <f t="shared" si="5"/>
        <v>2042</v>
      </c>
    </row>
    <row r="277" spans="1:19">
      <c r="A277" s="214" t="s">
        <v>105</v>
      </c>
      <c r="B277" s="214" t="s">
        <v>106</v>
      </c>
      <c r="C277" s="214" t="s">
        <v>181</v>
      </c>
      <c r="D277" s="214" t="s">
        <v>108</v>
      </c>
      <c r="E277" s="214">
        <v>0.93178355700000004</v>
      </c>
      <c r="G277" s="214" t="s">
        <v>109</v>
      </c>
      <c r="H277" s="214">
        <v>1</v>
      </c>
      <c r="I277" s="215">
        <v>52232</v>
      </c>
      <c r="J277" s="215"/>
      <c r="L277" s="214" t="s">
        <v>110</v>
      </c>
      <c r="N277" s="214" t="s">
        <v>287</v>
      </c>
      <c r="O277" s="214" t="s">
        <v>288</v>
      </c>
      <c r="P277" s="214" t="s">
        <v>179</v>
      </c>
      <c r="S277" s="214">
        <f t="shared" si="5"/>
        <v>2043</v>
      </c>
    </row>
    <row r="278" spans="1:19">
      <c r="A278" s="214" t="s">
        <v>105</v>
      </c>
      <c r="B278" s="214" t="s">
        <v>106</v>
      </c>
      <c r="C278" s="214" t="s">
        <v>181</v>
      </c>
      <c r="D278" s="214" t="s">
        <v>108</v>
      </c>
      <c r="E278" s="214">
        <v>0.93376592999999997</v>
      </c>
      <c r="G278" s="214" t="s">
        <v>109</v>
      </c>
      <c r="H278" s="214">
        <v>1</v>
      </c>
      <c r="I278" s="215">
        <v>52597</v>
      </c>
      <c r="J278" s="215"/>
      <c r="L278" s="214" t="s">
        <v>110</v>
      </c>
      <c r="N278" s="214" t="s">
        <v>287</v>
      </c>
      <c r="O278" s="214" t="s">
        <v>288</v>
      </c>
      <c r="P278" s="214" t="s">
        <v>179</v>
      </c>
      <c r="S278" s="214">
        <f t="shared" si="5"/>
        <v>2044</v>
      </c>
    </row>
    <row r="279" spans="1:19">
      <c r="A279" s="214" t="s">
        <v>105</v>
      </c>
      <c r="B279" s="214" t="s">
        <v>106</v>
      </c>
      <c r="C279" s="214" t="s">
        <v>181</v>
      </c>
      <c r="D279" s="214" t="s">
        <v>108</v>
      </c>
      <c r="E279" s="214">
        <v>0.93539191499999996</v>
      </c>
      <c r="G279" s="214" t="s">
        <v>109</v>
      </c>
      <c r="H279" s="214">
        <v>1</v>
      </c>
      <c r="I279" s="215">
        <v>52963</v>
      </c>
      <c r="J279" s="215"/>
      <c r="L279" s="214" t="s">
        <v>110</v>
      </c>
      <c r="N279" s="214" t="s">
        <v>287</v>
      </c>
      <c r="O279" s="214" t="s">
        <v>288</v>
      </c>
      <c r="P279" s="214" t="s">
        <v>179</v>
      </c>
      <c r="S279" s="214">
        <f t="shared" si="5"/>
        <v>2045</v>
      </c>
    </row>
    <row r="281" spans="1:19">
      <c r="A281" s="214" t="s">
        <v>182</v>
      </c>
      <c r="C281" s="230">
        <v>6.3799999999999996E-2</v>
      </c>
    </row>
    <row r="283" spans="1:19" s="212" customFormat="1">
      <c r="A283" s="212" t="s">
        <v>89</v>
      </c>
      <c r="B283" s="212" t="s">
        <v>90</v>
      </c>
      <c r="C283" s="212" t="s">
        <v>91</v>
      </c>
      <c r="D283" s="212" t="s">
        <v>92</v>
      </c>
      <c r="E283" s="212" t="s">
        <v>93</v>
      </c>
      <c r="F283" s="212" t="s">
        <v>94</v>
      </c>
      <c r="G283" s="212" t="s">
        <v>95</v>
      </c>
      <c r="H283" s="212" t="s">
        <v>96</v>
      </c>
      <c r="I283" s="212" t="s">
        <v>97</v>
      </c>
      <c r="J283" s="212" t="s">
        <v>98</v>
      </c>
      <c r="K283" s="212" t="s">
        <v>99</v>
      </c>
      <c r="L283" s="212" t="s">
        <v>100</v>
      </c>
      <c r="M283" s="212" t="s">
        <v>101</v>
      </c>
      <c r="N283" s="212" t="s">
        <v>102</v>
      </c>
      <c r="O283" s="212" t="s">
        <v>103</v>
      </c>
      <c r="P283" s="212" t="s">
        <v>104</v>
      </c>
      <c r="S283" s="212" t="s">
        <v>0</v>
      </c>
    </row>
    <row r="284" spans="1:19">
      <c r="A284" s="214" t="s">
        <v>105</v>
      </c>
      <c r="B284" s="214" t="s">
        <v>106</v>
      </c>
      <c r="C284" s="214" t="s">
        <v>150</v>
      </c>
      <c r="D284" s="214" t="s">
        <v>108</v>
      </c>
      <c r="E284" s="214">
        <v>1.015349032</v>
      </c>
      <c r="G284" s="214" t="s">
        <v>109</v>
      </c>
      <c r="H284" s="214">
        <v>1</v>
      </c>
      <c r="I284" s="215">
        <v>45658</v>
      </c>
      <c r="J284" s="215"/>
      <c r="L284" s="214" t="s">
        <v>110</v>
      </c>
      <c r="N284" s="214" t="s">
        <v>287</v>
      </c>
      <c r="O284" s="214" t="s">
        <v>288</v>
      </c>
      <c r="P284" s="214" t="s">
        <v>179</v>
      </c>
      <c r="S284" s="214">
        <f>YEAR(I284)</f>
        <v>2025</v>
      </c>
    </row>
    <row r="285" spans="1:19">
      <c r="A285" s="214" t="s">
        <v>105</v>
      </c>
      <c r="B285" s="214" t="s">
        <v>106</v>
      </c>
      <c r="C285" s="214" t="s">
        <v>150</v>
      </c>
      <c r="D285" s="214" t="s">
        <v>108</v>
      </c>
      <c r="E285" s="214">
        <v>1.0134574789999999</v>
      </c>
      <c r="G285" s="214" t="s">
        <v>109</v>
      </c>
      <c r="H285" s="214">
        <v>1</v>
      </c>
      <c r="I285" s="215">
        <v>46023</v>
      </c>
      <c r="J285" s="215"/>
      <c r="L285" s="214" t="s">
        <v>110</v>
      </c>
      <c r="N285" s="214" t="s">
        <v>287</v>
      </c>
      <c r="O285" s="214" t="s">
        <v>288</v>
      </c>
      <c r="P285" s="214" t="s">
        <v>179</v>
      </c>
      <c r="S285" s="214">
        <f t="shared" ref="S285:S304" si="6">YEAR(I285)</f>
        <v>2026</v>
      </c>
    </row>
    <row r="286" spans="1:19">
      <c r="A286" s="214" t="s">
        <v>105</v>
      </c>
      <c r="B286" s="214" t="s">
        <v>106</v>
      </c>
      <c r="C286" s="214" t="s">
        <v>150</v>
      </c>
      <c r="D286" s="214" t="s">
        <v>108</v>
      </c>
      <c r="E286" s="214">
        <v>1.0110009200000001</v>
      </c>
      <c r="G286" s="214" t="s">
        <v>109</v>
      </c>
      <c r="H286" s="214">
        <v>1</v>
      </c>
      <c r="I286" s="215">
        <v>46388</v>
      </c>
      <c r="J286" s="215"/>
      <c r="L286" s="214" t="s">
        <v>110</v>
      </c>
      <c r="N286" s="214" t="s">
        <v>287</v>
      </c>
      <c r="O286" s="214" t="s">
        <v>288</v>
      </c>
      <c r="P286" s="214" t="s">
        <v>179</v>
      </c>
      <c r="S286" s="214">
        <f t="shared" si="6"/>
        <v>2027</v>
      </c>
    </row>
    <row r="287" spans="1:19">
      <c r="A287" s="214" t="s">
        <v>105</v>
      </c>
      <c r="B287" s="214" t="s">
        <v>106</v>
      </c>
      <c r="C287" s="214" t="s">
        <v>150</v>
      </c>
      <c r="D287" s="214" t="s">
        <v>108</v>
      </c>
      <c r="E287" s="214">
        <v>1.0079556199999999</v>
      </c>
      <c r="G287" s="214" t="s">
        <v>109</v>
      </c>
      <c r="H287" s="214">
        <v>1</v>
      </c>
      <c r="I287" s="215">
        <v>46753</v>
      </c>
      <c r="J287" s="215"/>
      <c r="L287" s="214" t="s">
        <v>110</v>
      </c>
      <c r="N287" s="214" t="s">
        <v>287</v>
      </c>
      <c r="O287" s="214" t="s">
        <v>288</v>
      </c>
      <c r="P287" s="214" t="s">
        <v>179</v>
      </c>
      <c r="S287" s="214">
        <f t="shared" si="6"/>
        <v>2028</v>
      </c>
    </row>
    <row r="288" spans="1:19">
      <c r="A288" s="214" t="s">
        <v>105</v>
      </c>
      <c r="B288" s="214" t="s">
        <v>106</v>
      </c>
      <c r="C288" s="214" t="s">
        <v>150</v>
      </c>
      <c r="D288" s="214" t="s">
        <v>108</v>
      </c>
      <c r="E288" s="214">
        <v>1.0042970769999999</v>
      </c>
      <c r="G288" s="214" t="s">
        <v>109</v>
      </c>
      <c r="H288" s="214">
        <v>1</v>
      </c>
      <c r="I288" s="215">
        <v>47119</v>
      </c>
      <c r="J288" s="215"/>
      <c r="L288" s="214" t="s">
        <v>110</v>
      </c>
      <c r="N288" s="214" t="s">
        <v>287</v>
      </c>
      <c r="O288" s="214" t="s">
        <v>288</v>
      </c>
      <c r="P288" s="214" t="s">
        <v>179</v>
      </c>
      <c r="S288" s="214">
        <f t="shared" si="6"/>
        <v>2029</v>
      </c>
    </row>
    <row r="289" spans="1:19">
      <c r="A289" s="214" t="s">
        <v>105</v>
      </c>
      <c r="B289" s="214" t="s">
        <v>106</v>
      </c>
      <c r="C289" s="214" t="s">
        <v>150</v>
      </c>
      <c r="D289" s="214" t="s">
        <v>108</v>
      </c>
      <c r="E289" s="214">
        <v>1</v>
      </c>
      <c r="G289" s="214" t="s">
        <v>109</v>
      </c>
      <c r="H289" s="214">
        <v>1</v>
      </c>
      <c r="I289" s="215">
        <v>47484</v>
      </c>
      <c r="J289" s="215"/>
      <c r="L289" s="214" t="s">
        <v>110</v>
      </c>
      <c r="N289" s="214" t="s">
        <v>287</v>
      </c>
      <c r="O289" s="214" t="s">
        <v>288</v>
      </c>
      <c r="P289" s="214" t="s">
        <v>179</v>
      </c>
      <c r="S289" s="214">
        <f t="shared" si="6"/>
        <v>2030</v>
      </c>
    </row>
    <row r="290" spans="1:19">
      <c r="A290" s="214" t="s">
        <v>105</v>
      </c>
      <c r="B290" s="214" t="s">
        <v>106</v>
      </c>
      <c r="C290" s="214" t="s">
        <v>150</v>
      </c>
      <c r="D290" s="214" t="s">
        <v>108</v>
      </c>
      <c r="E290" s="214">
        <v>0.99503828900000002</v>
      </c>
      <c r="G290" s="214" t="s">
        <v>109</v>
      </c>
      <c r="H290" s="214">
        <v>1</v>
      </c>
      <c r="I290" s="215">
        <v>47849</v>
      </c>
      <c r="J290" s="215"/>
      <c r="L290" s="214" t="s">
        <v>110</v>
      </c>
      <c r="N290" s="214" t="s">
        <v>287</v>
      </c>
      <c r="O290" s="214" t="s">
        <v>288</v>
      </c>
      <c r="P290" s="214" t="s">
        <v>179</v>
      </c>
      <c r="S290" s="214">
        <f t="shared" si="6"/>
        <v>2031</v>
      </c>
    </row>
    <row r="291" spans="1:19">
      <c r="A291" s="214" t="s">
        <v>105</v>
      </c>
      <c r="B291" s="214" t="s">
        <v>106</v>
      </c>
      <c r="C291" s="214" t="s">
        <v>150</v>
      </c>
      <c r="D291" s="214" t="s">
        <v>108</v>
      </c>
      <c r="E291" s="214">
        <v>1.006562822</v>
      </c>
      <c r="G291" s="214" t="s">
        <v>109</v>
      </c>
      <c r="H291" s="214">
        <v>1</v>
      </c>
      <c r="I291" s="215">
        <v>48214</v>
      </c>
      <c r="J291" s="215"/>
      <c r="L291" s="214" t="s">
        <v>110</v>
      </c>
      <c r="N291" s="214" t="s">
        <v>287</v>
      </c>
      <c r="O291" s="214" t="s">
        <v>288</v>
      </c>
      <c r="P291" s="214" t="s">
        <v>179</v>
      </c>
      <c r="S291" s="214">
        <f t="shared" si="6"/>
        <v>2032</v>
      </c>
    </row>
    <row r="292" spans="1:19">
      <c r="A292" s="214" t="s">
        <v>105</v>
      </c>
      <c r="B292" s="214" t="s">
        <v>106</v>
      </c>
      <c r="C292" s="214" t="s">
        <v>150</v>
      </c>
      <c r="D292" s="214" t="s">
        <v>108</v>
      </c>
      <c r="E292" s="214">
        <v>1.0181169430000001</v>
      </c>
      <c r="G292" s="214" t="s">
        <v>109</v>
      </c>
      <c r="H292" s="214">
        <v>1</v>
      </c>
      <c r="I292" s="215">
        <v>48580</v>
      </c>
      <c r="J292" s="215"/>
      <c r="L292" s="214" t="s">
        <v>110</v>
      </c>
      <c r="N292" s="214" t="s">
        <v>287</v>
      </c>
      <c r="O292" s="214" t="s">
        <v>288</v>
      </c>
      <c r="P292" s="214" t="s">
        <v>179</v>
      </c>
      <c r="S292" s="214">
        <f t="shared" si="6"/>
        <v>2033</v>
      </c>
    </row>
    <row r="293" spans="1:19">
      <c r="A293" s="214" t="s">
        <v>105</v>
      </c>
      <c r="B293" s="214" t="s">
        <v>106</v>
      </c>
      <c r="C293" s="214" t="s">
        <v>150</v>
      </c>
      <c r="D293" s="214" t="s">
        <v>108</v>
      </c>
      <c r="E293" s="214">
        <v>1.029696465</v>
      </c>
      <c r="G293" s="214" t="s">
        <v>109</v>
      </c>
      <c r="H293" s="214">
        <v>1</v>
      </c>
      <c r="I293" s="215">
        <v>48945</v>
      </c>
      <c r="J293" s="215"/>
      <c r="L293" s="214" t="s">
        <v>110</v>
      </c>
      <c r="N293" s="214" t="s">
        <v>287</v>
      </c>
      <c r="O293" s="214" t="s">
        <v>288</v>
      </c>
      <c r="P293" s="214" t="s">
        <v>179</v>
      </c>
      <c r="S293" s="214">
        <f t="shared" si="6"/>
        <v>2034</v>
      </c>
    </row>
    <row r="294" spans="1:19">
      <c r="A294" s="214" t="s">
        <v>105</v>
      </c>
      <c r="B294" s="214" t="s">
        <v>106</v>
      </c>
      <c r="C294" s="214" t="s">
        <v>150</v>
      </c>
      <c r="D294" s="214" t="s">
        <v>108</v>
      </c>
      <c r="E294" s="214">
        <v>1.041297004</v>
      </c>
      <c r="G294" s="214" t="s">
        <v>109</v>
      </c>
      <c r="H294" s="214">
        <v>1</v>
      </c>
      <c r="I294" s="215">
        <v>49310</v>
      </c>
      <c r="J294" s="215"/>
      <c r="L294" s="214" t="s">
        <v>110</v>
      </c>
      <c r="N294" s="214" t="s">
        <v>287</v>
      </c>
      <c r="O294" s="214" t="s">
        <v>288</v>
      </c>
      <c r="P294" s="214" t="s">
        <v>179</v>
      </c>
      <c r="S294" s="214">
        <f t="shared" si="6"/>
        <v>2035</v>
      </c>
    </row>
    <row r="295" spans="1:19">
      <c r="A295" s="214" t="s">
        <v>105</v>
      </c>
      <c r="B295" s="214" t="s">
        <v>106</v>
      </c>
      <c r="C295" s="214" t="s">
        <v>150</v>
      </c>
      <c r="D295" s="214" t="s">
        <v>108</v>
      </c>
      <c r="E295" s="214">
        <v>1.052913974</v>
      </c>
      <c r="G295" s="214" t="s">
        <v>109</v>
      </c>
      <c r="H295" s="214">
        <v>1</v>
      </c>
      <c r="I295" s="215">
        <v>49675</v>
      </c>
      <c r="J295" s="215"/>
      <c r="L295" s="214" t="s">
        <v>110</v>
      </c>
      <c r="N295" s="214" t="s">
        <v>287</v>
      </c>
      <c r="O295" s="214" t="s">
        <v>288</v>
      </c>
      <c r="P295" s="214" t="s">
        <v>179</v>
      </c>
      <c r="S295" s="214">
        <f t="shared" si="6"/>
        <v>2036</v>
      </c>
    </row>
    <row r="296" spans="1:19">
      <c r="A296" s="214" t="s">
        <v>105</v>
      </c>
      <c r="B296" s="214" t="s">
        <v>106</v>
      </c>
      <c r="C296" s="214" t="s">
        <v>150</v>
      </c>
      <c r="D296" s="214" t="s">
        <v>108</v>
      </c>
      <c r="E296" s="214">
        <v>1.064542578</v>
      </c>
      <c r="G296" s="214" t="s">
        <v>109</v>
      </c>
      <c r="H296" s="214">
        <v>1</v>
      </c>
      <c r="I296" s="215">
        <v>50041</v>
      </c>
      <c r="J296" s="215"/>
      <c r="L296" s="214" t="s">
        <v>110</v>
      </c>
      <c r="N296" s="214" t="s">
        <v>287</v>
      </c>
      <c r="O296" s="214" t="s">
        <v>288</v>
      </c>
      <c r="P296" s="214" t="s">
        <v>179</v>
      </c>
      <c r="S296" s="214">
        <f t="shared" si="6"/>
        <v>2037</v>
      </c>
    </row>
    <row r="297" spans="1:19">
      <c r="A297" s="214" t="s">
        <v>105</v>
      </c>
      <c r="B297" s="214" t="s">
        <v>106</v>
      </c>
      <c r="C297" s="214" t="s">
        <v>150</v>
      </c>
      <c r="D297" s="214" t="s">
        <v>108</v>
      </c>
      <c r="E297" s="214">
        <v>1.076177801</v>
      </c>
      <c r="G297" s="214" t="s">
        <v>109</v>
      </c>
      <c r="H297" s="214">
        <v>1</v>
      </c>
      <c r="I297" s="215">
        <v>50406</v>
      </c>
      <c r="J297" s="215"/>
      <c r="L297" s="214" t="s">
        <v>110</v>
      </c>
      <c r="N297" s="214" t="s">
        <v>287</v>
      </c>
      <c r="O297" s="214" t="s">
        <v>288</v>
      </c>
      <c r="P297" s="214" t="s">
        <v>179</v>
      </c>
      <c r="S297" s="214">
        <f t="shared" si="6"/>
        <v>2038</v>
      </c>
    </row>
    <row r="298" spans="1:19">
      <c r="A298" s="214" t="s">
        <v>105</v>
      </c>
      <c r="B298" s="214" t="s">
        <v>106</v>
      </c>
      <c r="C298" s="214" t="s">
        <v>150</v>
      </c>
      <c r="D298" s="214" t="s">
        <v>108</v>
      </c>
      <c r="E298" s="214">
        <v>1.0878144080000001</v>
      </c>
      <c r="G298" s="214" t="s">
        <v>109</v>
      </c>
      <c r="H298" s="214">
        <v>1</v>
      </c>
      <c r="I298" s="215">
        <v>50771</v>
      </c>
      <c r="J298" s="215"/>
      <c r="L298" s="214" t="s">
        <v>110</v>
      </c>
      <c r="N298" s="214" t="s">
        <v>287</v>
      </c>
      <c r="O298" s="214" t="s">
        <v>288</v>
      </c>
      <c r="P298" s="214" t="s">
        <v>179</v>
      </c>
      <c r="S298" s="214">
        <f t="shared" si="6"/>
        <v>2039</v>
      </c>
    </row>
    <row r="299" spans="1:19">
      <c r="A299" s="214" t="s">
        <v>105</v>
      </c>
      <c r="B299" s="214" t="s">
        <v>106</v>
      </c>
      <c r="C299" s="214" t="s">
        <v>150</v>
      </c>
      <c r="D299" s="214" t="s">
        <v>108</v>
      </c>
      <c r="E299" s="214">
        <v>1.0994469280000001</v>
      </c>
      <c r="G299" s="214" t="s">
        <v>109</v>
      </c>
      <c r="H299" s="214">
        <v>1</v>
      </c>
      <c r="I299" s="215">
        <v>51136</v>
      </c>
      <c r="J299" s="215"/>
      <c r="L299" s="214" t="s">
        <v>110</v>
      </c>
      <c r="N299" s="214" t="s">
        <v>287</v>
      </c>
      <c r="O299" s="214" t="s">
        <v>288</v>
      </c>
      <c r="P299" s="214" t="s">
        <v>179</v>
      </c>
      <c r="S299" s="214">
        <f t="shared" si="6"/>
        <v>2040</v>
      </c>
    </row>
    <row r="300" spans="1:19">
      <c r="A300" s="214" t="s">
        <v>105</v>
      </c>
      <c r="B300" s="214" t="s">
        <v>106</v>
      </c>
      <c r="C300" s="214" t="s">
        <v>150</v>
      </c>
      <c r="D300" s="214" t="s">
        <v>108</v>
      </c>
      <c r="E300" s="214">
        <v>1.1110696520000001</v>
      </c>
      <c r="G300" s="214" t="s">
        <v>109</v>
      </c>
      <c r="H300" s="214">
        <v>1</v>
      </c>
      <c r="I300" s="215">
        <v>51502</v>
      </c>
      <c r="J300" s="215"/>
      <c r="L300" s="214" t="s">
        <v>110</v>
      </c>
      <c r="N300" s="214" t="s">
        <v>287</v>
      </c>
      <c r="O300" s="214" t="s">
        <v>288</v>
      </c>
      <c r="P300" s="214" t="s">
        <v>179</v>
      </c>
      <c r="S300" s="214">
        <f t="shared" si="6"/>
        <v>2041</v>
      </c>
    </row>
    <row r="301" spans="1:19">
      <c r="A301" s="214" t="s">
        <v>105</v>
      </c>
      <c r="B301" s="214" t="s">
        <v>106</v>
      </c>
      <c r="C301" s="214" t="s">
        <v>150</v>
      </c>
      <c r="D301" s="214" t="s">
        <v>108</v>
      </c>
      <c r="E301" s="214">
        <v>1.1226766260000001</v>
      </c>
      <c r="G301" s="214" t="s">
        <v>109</v>
      </c>
      <c r="H301" s="214">
        <v>1</v>
      </c>
      <c r="I301" s="215">
        <v>51867</v>
      </c>
      <c r="J301" s="215"/>
      <c r="L301" s="214" t="s">
        <v>110</v>
      </c>
      <c r="N301" s="214" t="s">
        <v>287</v>
      </c>
      <c r="O301" s="214" t="s">
        <v>288</v>
      </c>
      <c r="P301" s="214" t="s">
        <v>179</v>
      </c>
      <c r="S301" s="214">
        <f t="shared" si="6"/>
        <v>2042</v>
      </c>
    </row>
    <row r="302" spans="1:19">
      <c r="A302" s="214" t="s">
        <v>105</v>
      </c>
      <c r="B302" s="214" t="s">
        <v>106</v>
      </c>
      <c r="C302" s="214" t="s">
        <v>150</v>
      </c>
      <c r="D302" s="214" t="s">
        <v>108</v>
      </c>
      <c r="E302" s="214">
        <v>1.1342616400000001</v>
      </c>
      <c r="G302" s="214" t="s">
        <v>109</v>
      </c>
      <c r="H302" s="214">
        <v>1</v>
      </c>
      <c r="I302" s="215">
        <v>52232</v>
      </c>
      <c r="J302" s="215"/>
      <c r="L302" s="214" t="s">
        <v>110</v>
      </c>
      <c r="N302" s="214" t="s">
        <v>287</v>
      </c>
      <c r="O302" s="214" t="s">
        <v>288</v>
      </c>
      <c r="P302" s="214" t="s">
        <v>179</v>
      </c>
      <c r="S302" s="214">
        <f t="shared" si="6"/>
        <v>2043</v>
      </c>
    </row>
    <row r="303" spans="1:19">
      <c r="A303" s="214" t="s">
        <v>105</v>
      </c>
      <c r="B303" s="214" t="s">
        <v>106</v>
      </c>
      <c r="C303" s="214" t="s">
        <v>150</v>
      </c>
      <c r="D303" s="214" t="s">
        <v>108</v>
      </c>
      <c r="E303" s="214">
        <v>1.14581822</v>
      </c>
      <c r="G303" s="214" t="s">
        <v>109</v>
      </c>
      <c r="H303" s="214">
        <v>1</v>
      </c>
      <c r="I303" s="215">
        <v>52597</v>
      </c>
      <c r="J303" s="215"/>
      <c r="L303" s="214" t="s">
        <v>110</v>
      </c>
      <c r="N303" s="214" t="s">
        <v>287</v>
      </c>
      <c r="O303" s="214" t="s">
        <v>288</v>
      </c>
      <c r="P303" s="214" t="s">
        <v>179</v>
      </c>
      <c r="S303" s="214">
        <f t="shared" si="6"/>
        <v>2044</v>
      </c>
    </row>
    <row r="304" spans="1:19">
      <c r="A304" s="214" t="s">
        <v>105</v>
      </c>
      <c r="B304" s="214" t="s">
        <v>106</v>
      </c>
      <c r="C304" s="214" t="s">
        <v>150</v>
      </c>
      <c r="D304" s="214" t="s">
        <v>108</v>
      </c>
      <c r="E304" s="214">
        <v>1.157339619</v>
      </c>
      <c r="G304" s="214" t="s">
        <v>109</v>
      </c>
      <c r="H304" s="214">
        <v>1</v>
      </c>
      <c r="I304" s="215">
        <v>52963</v>
      </c>
      <c r="J304" s="215"/>
      <c r="L304" s="214" t="s">
        <v>110</v>
      </c>
      <c r="N304" s="214" t="s">
        <v>287</v>
      </c>
      <c r="O304" s="214" t="s">
        <v>288</v>
      </c>
      <c r="P304" s="214" t="s">
        <v>179</v>
      </c>
      <c r="S304" s="214">
        <f t="shared" si="6"/>
        <v>2045</v>
      </c>
    </row>
    <row r="306" spans="1:19">
      <c r="A306" s="212" t="s">
        <v>89</v>
      </c>
      <c r="B306" s="212" t="s">
        <v>90</v>
      </c>
      <c r="C306" s="212" t="s">
        <v>91</v>
      </c>
      <c r="D306" s="212" t="s">
        <v>92</v>
      </c>
      <c r="E306" s="212" t="s">
        <v>93</v>
      </c>
      <c r="F306" s="212" t="s">
        <v>94</v>
      </c>
      <c r="G306" s="212" t="s">
        <v>95</v>
      </c>
      <c r="H306" s="212" t="s">
        <v>96</v>
      </c>
      <c r="I306" s="212" t="s">
        <v>97</v>
      </c>
      <c r="J306" s="212" t="s">
        <v>98</v>
      </c>
      <c r="K306" s="212" t="s">
        <v>99</v>
      </c>
      <c r="L306" s="212" t="s">
        <v>100</v>
      </c>
      <c r="M306" s="212" t="s">
        <v>101</v>
      </c>
      <c r="N306" s="212" t="s">
        <v>102</v>
      </c>
      <c r="O306" s="212" t="s">
        <v>103</v>
      </c>
      <c r="P306" s="212" t="s">
        <v>104</v>
      </c>
      <c r="S306" s="212" t="s">
        <v>0</v>
      </c>
    </row>
    <row r="307" spans="1:19">
      <c r="A307" s="214" t="s">
        <v>105</v>
      </c>
      <c r="B307" s="214" t="s">
        <v>106</v>
      </c>
      <c r="C307" s="214" t="s">
        <v>112</v>
      </c>
      <c r="D307" s="214" t="s">
        <v>108</v>
      </c>
      <c r="E307" s="214">
        <v>39.78</v>
      </c>
      <c r="G307" s="214" t="s">
        <v>109</v>
      </c>
      <c r="H307" s="214">
        <v>1</v>
      </c>
      <c r="I307" s="215">
        <v>45658</v>
      </c>
      <c r="J307" s="215"/>
      <c r="L307" s="214" t="s">
        <v>110</v>
      </c>
      <c r="P307" s="214" t="s">
        <v>130</v>
      </c>
      <c r="S307" s="214">
        <f>YEAR(I307)</f>
        <v>2025</v>
      </c>
    </row>
    <row r="308" spans="1:19">
      <c r="A308" s="214" t="s">
        <v>105</v>
      </c>
      <c r="B308" s="214" t="s">
        <v>106</v>
      </c>
      <c r="C308" s="214" t="s">
        <v>112</v>
      </c>
      <c r="D308" s="214" t="s">
        <v>108</v>
      </c>
      <c r="E308" s="214">
        <v>39.78</v>
      </c>
      <c r="G308" s="214" t="s">
        <v>109</v>
      </c>
      <c r="H308" s="214">
        <v>1</v>
      </c>
      <c r="I308" s="215">
        <v>46023</v>
      </c>
      <c r="J308" s="215"/>
      <c r="L308" s="214" t="s">
        <v>110</v>
      </c>
      <c r="P308" s="214" t="s">
        <v>130</v>
      </c>
      <c r="S308" s="214">
        <f t="shared" ref="S308:S336" si="7">YEAR(I308)</f>
        <v>2026</v>
      </c>
    </row>
    <row r="309" spans="1:19">
      <c r="A309" s="214" t="s">
        <v>105</v>
      </c>
      <c r="B309" s="214" t="s">
        <v>106</v>
      </c>
      <c r="C309" s="214" t="s">
        <v>112</v>
      </c>
      <c r="D309" s="214" t="s">
        <v>108</v>
      </c>
      <c r="E309" s="214">
        <v>41.11</v>
      </c>
      <c r="G309" s="214" t="s">
        <v>109</v>
      </c>
      <c r="H309" s="214">
        <v>1</v>
      </c>
      <c r="I309" s="215">
        <v>46388</v>
      </c>
      <c r="J309" s="215"/>
      <c r="L309" s="214" t="s">
        <v>110</v>
      </c>
      <c r="P309" s="214" t="s">
        <v>130</v>
      </c>
      <c r="S309" s="214">
        <f t="shared" si="7"/>
        <v>2027</v>
      </c>
    </row>
    <row r="310" spans="1:19">
      <c r="A310" s="214" t="s">
        <v>105</v>
      </c>
      <c r="B310" s="214" t="s">
        <v>106</v>
      </c>
      <c r="C310" s="214" t="s">
        <v>112</v>
      </c>
      <c r="D310" s="214" t="s">
        <v>108</v>
      </c>
      <c r="E310" s="214">
        <v>42.43</v>
      </c>
      <c r="G310" s="214" t="s">
        <v>109</v>
      </c>
      <c r="H310" s="214">
        <v>1</v>
      </c>
      <c r="I310" s="215">
        <v>46753</v>
      </c>
      <c r="J310" s="215"/>
      <c r="L310" s="214" t="s">
        <v>110</v>
      </c>
      <c r="P310" s="214" t="s">
        <v>130</v>
      </c>
      <c r="S310" s="214">
        <f t="shared" si="7"/>
        <v>2028</v>
      </c>
    </row>
    <row r="311" spans="1:19">
      <c r="A311" s="214" t="s">
        <v>105</v>
      </c>
      <c r="B311" s="214" t="s">
        <v>106</v>
      </c>
      <c r="C311" s="214" t="s">
        <v>112</v>
      </c>
      <c r="D311" s="214" t="s">
        <v>108</v>
      </c>
      <c r="E311" s="214">
        <v>42.43</v>
      </c>
      <c r="G311" s="214" t="s">
        <v>109</v>
      </c>
      <c r="H311" s="214">
        <v>1</v>
      </c>
      <c r="I311" s="215">
        <v>47119</v>
      </c>
      <c r="J311" s="215"/>
      <c r="L311" s="214" t="s">
        <v>110</v>
      </c>
      <c r="P311" s="214" t="s">
        <v>130</v>
      </c>
      <c r="S311" s="214">
        <f t="shared" si="7"/>
        <v>2029</v>
      </c>
    </row>
    <row r="312" spans="1:19">
      <c r="A312" s="214" t="s">
        <v>105</v>
      </c>
      <c r="B312" s="214" t="s">
        <v>106</v>
      </c>
      <c r="C312" s="214" t="s">
        <v>112</v>
      </c>
      <c r="D312" s="214" t="s">
        <v>108</v>
      </c>
      <c r="E312" s="214">
        <v>43.76</v>
      </c>
      <c r="G312" s="214" t="s">
        <v>109</v>
      </c>
      <c r="H312" s="214">
        <v>1</v>
      </c>
      <c r="I312" s="215">
        <v>47484</v>
      </c>
      <c r="J312" s="215"/>
      <c r="L312" s="214" t="s">
        <v>110</v>
      </c>
      <c r="P312" s="214" t="s">
        <v>130</v>
      </c>
      <c r="S312" s="214">
        <f t="shared" si="7"/>
        <v>2030</v>
      </c>
    </row>
    <row r="313" spans="1:19">
      <c r="A313" s="214" t="s">
        <v>105</v>
      </c>
      <c r="B313" s="214" t="s">
        <v>106</v>
      </c>
      <c r="C313" s="214" t="s">
        <v>112</v>
      </c>
      <c r="D313" s="214" t="s">
        <v>108</v>
      </c>
      <c r="E313" s="214">
        <v>45.08</v>
      </c>
      <c r="G313" s="214" t="s">
        <v>109</v>
      </c>
      <c r="H313" s="214">
        <v>1</v>
      </c>
      <c r="I313" s="215">
        <v>47849</v>
      </c>
      <c r="J313" s="215"/>
      <c r="L313" s="214" t="s">
        <v>110</v>
      </c>
      <c r="P313" s="214" t="s">
        <v>130</v>
      </c>
      <c r="S313" s="214">
        <f t="shared" si="7"/>
        <v>2031</v>
      </c>
    </row>
    <row r="314" spans="1:19">
      <c r="A314" s="214" t="s">
        <v>105</v>
      </c>
      <c r="B314" s="214" t="s">
        <v>106</v>
      </c>
      <c r="C314" s="214" t="s">
        <v>112</v>
      </c>
      <c r="D314" s="214" t="s">
        <v>108</v>
      </c>
      <c r="E314" s="214">
        <v>45.08</v>
      </c>
      <c r="G314" s="214" t="s">
        <v>109</v>
      </c>
      <c r="H314" s="214">
        <v>1</v>
      </c>
      <c r="I314" s="215">
        <v>48214</v>
      </c>
      <c r="J314" s="215"/>
      <c r="L314" s="214" t="s">
        <v>110</v>
      </c>
      <c r="P314" s="214" t="s">
        <v>130</v>
      </c>
      <c r="S314" s="214">
        <f t="shared" si="7"/>
        <v>2032</v>
      </c>
    </row>
    <row r="315" spans="1:19">
      <c r="A315" s="214" t="s">
        <v>105</v>
      </c>
      <c r="B315" s="214" t="s">
        <v>106</v>
      </c>
      <c r="C315" s="214" t="s">
        <v>112</v>
      </c>
      <c r="D315" s="214" t="s">
        <v>108</v>
      </c>
      <c r="E315" s="214">
        <v>46.41</v>
      </c>
      <c r="G315" s="214" t="s">
        <v>109</v>
      </c>
      <c r="H315" s="214">
        <v>1</v>
      </c>
      <c r="I315" s="215">
        <v>48580</v>
      </c>
      <c r="J315" s="215"/>
      <c r="L315" s="214" t="s">
        <v>110</v>
      </c>
      <c r="P315" s="214" t="s">
        <v>130</v>
      </c>
      <c r="S315" s="214">
        <f t="shared" si="7"/>
        <v>2033</v>
      </c>
    </row>
    <row r="316" spans="1:19">
      <c r="A316" s="214" t="s">
        <v>105</v>
      </c>
      <c r="B316" s="214" t="s">
        <v>106</v>
      </c>
      <c r="C316" s="214" t="s">
        <v>112</v>
      </c>
      <c r="D316" s="214" t="s">
        <v>108</v>
      </c>
      <c r="E316" s="214">
        <v>47.74</v>
      </c>
      <c r="G316" s="214" t="s">
        <v>109</v>
      </c>
      <c r="H316" s="214">
        <v>1</v>
      </c>
      <c r="I316" s="215">
        <v>48945</v>
      </c>
      <c r="J316" s="215"/>
      <c r="L316" s="214" t="s">
        <v>110</v>
      </c>
      <c r="P316" s="214" t="s">
        <v>130</v>
      </c>
      <c r="S316" s="214">
        <f t="shared" si="7"/>
        <v>2034</v>
      </c>
    </row>
    <row r="317" spans="1:19">
      <c r="A317" s="214" t="s">
        <v>105</v>
      </c>
      <c r="B317" s="214" t="s">
        <v>106</v>
      </c>
      <c r="C317" s="214" t="s">
        <v>112</v>
      </c>
      <c r="D317" s="214" t="s">
        <v>108</v>
      </c>
      <c r="E317" s="214">
        <v>47.74</v>
      </c>
      <c r="G317" s="214" t="s">
        <v>109</v>
      </c>
      <c r="H317" s="214">
        <v>1</v>
      </c>
      <c r="I317" s="215">
        <v>49310</v>
      </c>
      <c r="J317" s="215"/>
      <c r="L317" s="214" t="s">
        <v>110</v>
      </c>
      <c r="P317" s="214" t="s">
        <v>130</v>
      </c>
      <c r="S317" s="214">
        <f t="shared" si="7"/>
        <v>2035</v>
      </c>
    </row>
    <row r="318" spans="1:19">
      <c r="A318" s="214" t="s">
        <v>105</v>
      </c>
      <c r="B318" s="214" t="s">
        <v>106</v>
      </c>
      <c r="C318" s="214" t="s">
        <v>112</v>
      </c>
      <c r="D318" s="214" t="s">
        <v>108</v>
      </c>
      <c r="E318" s="214">
        <v>49.06</v>
      </c>
      <c r="G318" s="214" t="s">
        <v>109</v>
      </c>
      <c r="H318" s="214">
        <v>1</v>
      </c>
      <c r="I318" s="215">
        <v>49675</v>
      </c>
      <c r="J318" s="215"/>
      <c r="L318" s="214" t="s">
        <v>110</v>
      </c>
      <c r="P318" s="214" t="s">
        <v>130</v>
      </c>
      <c r="S318" s="214">
        <f t="shared" si="7"/>
        <v>2036</v>
      </c>
    </row>
    <row r="319" spans="1:19">
      <c r="A319" s="214" t="s">
        <v>105</v>
      </c>
      <c r="B319" s="214" t="s">
        <v>106</v>
      </c>
      <c r="C319" s="214" t="s">
        <v>112</v>
      </c>
      <c r="D319" s="214" t="s">
        <v>108</v>
      </c>
      <c r="E319" s="214">
        <v>50.39</v>
      </c>
      <c r="G319" s="214" t="s">
        <v>109</v>
      </c>
      <c r="H319" s="214">
        <v>1</v>
      </c>
      <c r="I319" s="215">
        <v>50041</v>
      </c>
      <c r="J319" s="215"/>
      <c r="L319" s="214" t="s">
        <v>110</v>
      </c>
      <c r="P319" s="214" t="s">
        <v>130</v>
      </c>
      <c r="S319" s="214">
        <f t="shared" si="7"/>
        <v>2037</v>
      </c>
    </row>
    <row r="320" spans="1:19">
      <c r="A320" s="214" t="s">
        <v>105</v>
      </c>
      <c r="B320" s="214" t="s">
        <v>106</v>
      </c>
      <c r="C320" s="214" t="s">
        <v>112</v>
      </c>
      <c r="D320" s="214" t="s">
        <v>108</v>
      </c>
      <c r="E320" s="214">
        <v>51.71</v>
      </c>
      <c r="G320" s="214" t="s">
        <v>109</v>
      </c>
      <c r="H320" s="214">
        <v>1</v>
      </c>
      <c r="I320" s="215">
        <v>50406</v>
      </c>
      <c r="J320" s="215"/>
      <c r="L320" s="214" t="s">
        <v>110</v>
      </c>
      <c r="P320" s="214" t="s">
        <v>130</v>
      </c>
      <c r="S320" s="214">
        <f t="shared" si="7"/>
        <v>2038</v>
      </c>
    </row>
    <row r="321" spans="1:19">
      <c r="A321" s="214" t="s">
        <v>105</v>
      </c>
      <c r="B321" s="214" t="s">
        <v>106</v>
      </c>
      <c r="C321" s="214" t="s">
        <v>112</v>
      </c>
      <c r="D321" s="214" t="s">
        <v>108</v>
      </c>
      <c r="E321" s="214">
        <v>51.71</v>
      </c>
      <c r="G321" s="214" t="s">
        <v>109</v>
      </c>
      <c r="H321" s="214">
        <v>1</v>
      </c>
      <c r="I321" s="215">
        <v>50771</v>
      </c>
      <c r="J321" s="215"/>
      <c r="L321" s="214" t="s">
        <v>110</v>
      </c>
      <c r="P321" s="214" t="s">
        <v>130</v>
      </c>
      <c r="S321" s="214">
        <f t="shared" si="7"/>
        <v>2039</v>
      </c>
    </row>
    <row r="322" spans="1:19">
      <c r="A322" s="214" t="s">
        <v>105</v>
      </c>
      <c r="B322" s="214" t="s">
        <v>106</v>
      </c>
      <c r="C322" s="214" t="s">
        <v>112</v>
      </c>
      <c r="D322" s="214" t="s">
        <v>108</v>
      </c>
      <c r="E322" s="214">
        <v>53.04</v>
      </c>
      <c r="G322" s="214" t="s">
        <v>109</v>
      </c>
      <c r="H322" s="214">
        <v>1</v>
      </c>
      <c r="I322" s="215">
        <v>51136</v>
      </c>
      <c r="J322" s="215"/>
      <c r="L322" s="214" t="s">
        <v>110</v>
      </c>
      <c r="P322" s="214" t="s">
        <v>130</v>
      </c>
      <c r="S322" s="214">
        <f t="shared" si="7"/>
        <v>2040</v>
      </c>
    </row>
    <row r="323" spans="1:19">
      <c r="A323" s="214" t="s">
        <v>105</v>
      </c>
      <c r="B323" s="214" t="s">
        <v>106</v>
      </c>
      <c r="C323" s="214" t="s">
        <v>112</v>
      </c>
      <c r="D323" s="214" t="s">
        <v>108</v>
      </c>
      <c r="E323" s="214">
        <v>54.37</v>
      </c>
      <c r="G323" s="214" t="s">
        <v>109</v>
      </c>
      <c r="H323" s="214">
        <v>1</v>
      </c>
      <c r="I323" s="215">
        <v>51502</v>
      </c>
      <c r="J323" s="215"/>
      <c r="L323" s="214" t="s">
        <v>110</v>
      </c>
      <c r="P323" s="214" t="s">
        <v>130</v>
      </c>
      <c r="S323" s="214">
        <f t="shared" si="7"/>
        <v>2041</v>
      </c>
    </row>
    <row r="324" spans="1:19">
      <c r="A324" s="214" t="s">
        <v>105</v>
      </c>
      <c r="B324" s="214" t="s">
        <v>106</v>
      </c>
      <c r="C324" s="214" t="s">
        <v>112</v>
      </c>
      <c r="D324" s="214" t="s">
        <v>108</v>
      </c>
      <c r="E324" s="214">
        <v>55.69</v>
      </c>
      <c r="G324" s="214" t="s">
        <v>109</v>
      </c>
      <c r="H324" s="214">
        <v>1</v>
      </c>
      <c r="I324" s="215">
        <v>51867</v>
      </c>
      <c r="J324" s="215"/>
      <c r="L324" s="214" t="s">
        <v>110</v>
      </c>
      <c r="P324" s="214" t="s">
        <v>130</v>
      </c>
      <c r="S324" s="214">
        <f t="shared" si="7"/>
        <v>2042</v>
      </c>
    </row>
    <row r="325" spans="1:19">
      <c r="A325" s="214" t="s">
        <v>105</v>
      </c>
      <c r="B325" s="214" t="s">
        <v>106</v>
      </c>
      <c r="C325" s="214" t="s">
        <v>112</v>
      </c>
      <c r="D325" s="214" t="s">
        <v>108</v>
      </c>
      <c r="E325" s="214">
        <v>57.02</v>
      </c>
      <c r="G325" s="214" t="s">
        <v>109</v>
      </c>
      <c r="H325" s="214">
        <v>1</v>
      </c>
      <c r="I325" s="215">
        <v>52232</v>
      </c>
      <c r="J325" s="215"/>
      <c r="L325" s="214" t="s">
        <v>110</v>
      </c>
      <c r="P325" s="214" t="s">
        <v>130</v>
      </c>
      <c r="S325" s="214">
        <f t="shared" si="7"/>
        <v>2043</v>
      </c>
    </row>
    <row r="326" spans="1:19">
      <c r="A326" s="214" t="s">
        <v>105</v>
      </c>
      <c r="B326" s="214" t="s">
        <v>106</v>
      </c>
      <c r="C326" s="214" t="s">
        <v>112</v>
      </c>
      <c r="D326" s="214" t="s">
        <v>108</v>
      </c>
      <c r="E326" s="214">
        <v>57.02</v>
      </c>
      <c r="G326" s="214" t="s">
        <v>109</v>
      </c>
      <c r="H326" s="214">
        <v>1</v>
      </c>
      <c r="I326" s="215">
        <v>52597</v>
      </c>
      <c r="J326" s="215"/>
      <c r="L326" s="214" t="s">
        <v>110</v>
      </c>
      <c r="P326" s="214" t="s">
        <v>130</v>
      </c>
      <c r="S326" s="214">
        <f t="shared" si="7"/>
        <v>2044</v>
      </c>
    </row>
    <row r="327" spans="1:19">
      <c r="A327" s="214" t="s">
        <v>105</v>
      </c>
      <c r="B327" s="214" t="s">
        <v>106</v>
      </c>
      <c r="C327" s="214" t="s">
        <v>112</v>
      </c>
      <c r="D327" s="214" t="s">
        <v>108</v>
      </c>
      <c r="E327" s="214">
        <v>58.35</v>
      </c>
      <c r="G327" s="214" t="s">
        <v>109</v>
      </c>
      <c r="H327" s="214">
        <v>1</v>
      </c>
      <c r="I327" s="215">
        <v>52963</v>
      </c>
      <c r="J327" s="215"/>
      <c r="L327" s="214" t="s">
        <v>110</v>
      </c>
      <c r="P327" s="214" t="s">
        <v>130</v>
      </c>
      <c r="S327" s="214">
        <f t="shared" si="7"/>
        <v>2045</v>
      </c>
    </row>
    <row r="328" spans="1:19">
      <c r="A328" s="214" t="s">
        <v>105</v>
      </c>
      <c r="B328" s="214" t="s">
        <v>106</v>
      </c>
      <c r="C328" s="214" t="s">
        <v>112</v>
      </c>
      <c r="D328" s="214" t="s">
        <v>108</v>
      </c>
      <c r="E328" s="214">
        <v>59.67</v>
      </c>
      <c r="G328" s="214" t="s">
        <v>109</v>
      </c>
      <c r="H328" s="214">
        <v>1</v>
      </c>
      <c r="I328" s="215">
        <v>53328</v>
      </c>
      <c r="J328" s="215"/>
      <c r="L328" s="214" t="s">
        <v>110</v>
      </c>
      <c r="P328" s="214" t="s">
        <v>130</v>
      </c>
      <c r="S328" s="214">
        <f t="shared" si="7"/>
        <v>2046</v>
      </c>
    </row>
    <row r="329" spans="1:19">
      <c r="A329" s="214" t="s">
        <v>105</v>
      </c>
      <c r="B329" s="214" t="s">
        <v>106</v>
      </c>
      <c r="C329" s="214" t="s">
        <v>112</v>
      </c>
      <c r="D329" s="214" t="s">
        <v>108</v>
      </c>
      <c r="E329" s="214">
        <v>61</v>
      </c>
      <c r="G329" s="214" t="s">
        <v>109</v>
      </c>
      <c r="H329" s="214">
        <v>1</v>
      </c>
      <c r="I329" s="215">
        <v>53693</v>
      </c>
      <c r="J329" s="215"/>
      <c r="L329" s="214" t="s">
        <v>110</v>
      </c>
      <c r="P329" s="214" t="s">
        <v>130</v>
      </c>
      <c r="S329" s="214">
        <f t="shared" si="7"/>
        <v>2047</v>
      </c>
    </row>
    <row r="330" spans="1:19">
      <c r="A330" s="214" t="s">
        <v>105</v>
      </c>
      <c r="B330" s="214" t="s">
        <v>106</v>
      </c>
      <c r="C330" s="214" t="s">
        <v>112</v>
      </c>
      <c r="D330" s="214" t="s">
        <v>108</v>
      </c>
      <c r="E330" s="214">
        <v>61</v>
      </c>
      <c r="G330" s="214" t="s">
        <v>109</v>
      </c>
      <c r="H330" s="214">
        <v>1</v>
      </c>
      <c r="I330" s="215">
        <v>54058</v>
      </c>
      <c r="J330" s="215"/>
      <c r="L330" s="214" t="s">
        <v>110</v>
      </c>
      <c r="P330" s="214" t="s">
        <v>130</v>
      </c>
      <c r="S330" s="214">
        <f t="shared" si="7"/>
        <v>2048</v>
      </c>
    </row>
    <row r="331" spans="1:19">
      <c r="A331" s="214" t="s">
        <v>105</v>
      </c>
      <c r="B331" s="214" t="s">
        <v>106</v>
      </c>
      <c r="C331" s="214" t="s">
        <v>112</v>
      </c>
      <c r="D331" s="214" t="s">
        <v>108</v>
      </c>
      <c r="E331" s="214">
        <v>62.32</v>
      </c>
      <c r="G331" s="214" t="s">
        <v>109</v>
      </c>
      <c r="H331" s="214">
        <v>1</v>
      </c>
      <c r="I331" s="215">
        <v>54424</v>
      </c>
      <c r="J331" s="215"/>
      <c r="L331" s="214" t="s">
        <v>110</v>
      </c>
      <c r="P331" s="214" t="s">
        <v>130</v>
      </c>
      <c r="S331" s="214">
        <f t="shared" si="7"/>
        <v>2049</v>
      </c>
    </row>
    <row r="332" spans="1:19">
      <c r="A332" s="214" t="s">
        <v>105</v>
      </c>
      <c r="B332" s="214" t="s">
        <v>106</v>
      </c>
      <c r="C332" s="214" t="s">
        <v>112</v>
      </c>
      <c r="D332" s="214" t="s">
        <v>108</v>
      </c>
      <c r="E332" s="214">
        <v>63.65</v>
      </c>
      <c r="G332" s="214" t="s">
        <v>109</v>
      </c>
      <c r="H332" s="214">
        <v>1</v>
      </c>
      <c r="I332" s="215">
        <v>54789</v>
      </c>
      <c r="J332" s="215"/>
      <c r="L332" s="214" t="s">
        <v>110</v>
      </c>
      <c r="P332" s="214" t="s">
        <v>130</v>
      </c>
      <c r="S332" s="214">
        <f t="shared" si="7"/>
        <v>2050</v>
      </c>
    </row>
    <row r="333" spans="1:19">
      <c r="A333" s="214" t="s">
        <v>105</v>
      </c>
      <c r="B333" s="214" t="s">
        <v>106</v>
      </c>
      <c r="C333" s="214" t="s">
        <v>112</v>
      </c>
      <c r="D333" s="214" t="s">
        <v>108</v>
      </c>
      <c r="E333" s="214">
        <v>63.65</v>
      </c>
      <c r="G333" s="214" t="s">
        <v>109</v>
      </c>
      <c r="H333" s="214">
        <v>1</v>
      </c>
      <c r="I333" s="215">
        <v>55154</v>
      </c>
      <c r="J333" s="215"/>
      <c r="L333" s="214" t="s">
        <v>110</v>
      </c>
      <c r="P333" s="214" t="s">
        <v>130</v>
      </c>
      <c r="S333" s="214">
        <f t="shared" si="7"/>
        <v>2051</v>
      </c>
    </row>
    <row r="334" spans="1:19">
      <c r="A334" s="214" t="s">
        <v>105</v>
      </c>
      <c r="B334" s="214" t="s">
        <v>106</v>
      </c>
      <c r="C334" s="214" t="s">
        <v>112</v>
      </c>
      <c r="D334" s="214" t="s">
        <v>108</v>
      </c>
      <c r="E334" s="214">
        <v>64.98</v>
      </c>
      <c r="G334" s="214" t="s">
        <v>109</v>
      </c>
      <c r="H334" s="214">
        <v>1</v>
      </c>
      <c r="I334" s="215">
        <v>55519</v>
      </c>
      <c r="J334" s="215"/>
      <c r="L334" s="214" t="s">
        <v>110</v>
      </c>
      <c r="P334" s="214" t="s">
        <v>130</v>
      </c>
      <c r="S334" s="214">
        <f t="shared" si="7"/>
        <v>2052</v>
      </c>
    </row>
    <row r="335" spans="1:19">
      <c r="A335" s="214" t="s">
        <v>105</v>
      </c>
      <c r="B335" s="214" t="s">
        <v>106</v>
      </c>
      <c r="C335" s="214" t="s">
        <v>112</v>
      </c>
      <c r="D335" s="214" t="s">
        <v>108</v>
      </c>
      <c r="E335" s="214">
        <v>66.3</v>
      </c>
      <c r="G335" s="214" t="s">
        <v>109</v>
      </c>
      <c r="H335" s="214">
        <v>1</v>
      </c>
      <c r="I335" s="215">
        <v>55885</v>
      </c>
      <c r="J335" s="215"/>
      <c r="L335" s="214" t="s">
        <v>110</v>
      </c>
      <c r="P335" s="214" t="s">
        <v>130</v>
      </c>
      <c r="S335" s="214">
        <f t="shared" si="7"/>
        <v>2053</v>
      </c>
    </row>
    <row r="336" spans="1:19">
      <c r="A336" s="214" t="s">
        <v>105</v>
      </c>
      <c r="B336" s="214" t="s">
        <v>106</v>
      </c>
      <c r="C336" s="214" t="s">
        <v>112</v>
      </c>
      <c r="D336" s="214" t="s">
        <v>108</v>
      </c>
      <c r="E336" s="214">
        <v>67.63</v>
      </c>
      <c r="G336" s="214" t="s">
        <v>109</v>
      </c>
      <c r="H336" s="214">
        <v>1</v>
      </c>
      <c r="I336" s="215">
        <v>56250</v>
      </c>
      <c r="J336" s="215"/>
      <c r="L336" s="214" t="s">
        <v>110</v>
      </c>
      <c r="P336" s="214" t="s">
        <v>130</v>
      </c>
      <c r="S336" s="214">
        <f t="shared" si="7"/>
        <v>2054</v>
      </c>
    </row>
    <row r="338" spans="1:19">
      <c r="A338" s="212" t="s">
        <v>89</v>
      </c>
      <c r="B338" s="212" t="s">
        <v>90</v>
      </c>
      <c r="C338" s="212" t="s">
        <v>91</v>
      </c>
      <c r="D338" s="212" t="s">
        <v>92</v>
      </c>
      <c r="E338" s="212" t="s">
        <v>93</v>
      </c>
      <c r="F338" s="212" t="s">
        <v>94</v>
      </c>
      <c r="G338" s="212" t="s">
        <v>95</v>
      </c>
      <c r="H338" s="212" t="s">
        <v>96</v>
      </c>
      <c r="I338" s="212" t="s">
        <v>97</v>
      </c>
      <c r="J338" s="212" t="s">
        <v>98</v>
      </c>
      <c r="K338" s="212" t="s">
        <v>99</v>
      </c>
      <c r="L338" s="212" t="s">
        <v>100</v>
      </c>
      <c r="M338" s="212" t="s">
        <v>101</v>
      </c>
      <c r="N338" s="212" t="s">
        <v>102</v>
      </c>
      <c r="O338" s="212" t="s">
        <v>103</v>
      </c>
      <c r="P338" s="212" t="s">
        <v>104</v>
      </c>
      <c r="S338" s="212" t="s">
        <v>0</v>
      </c>
    </row>
    <row r="339" spans="1:19">
      <c r="B339" s="214" t="s">
        <v>106</v>
      </c>
      <c r="C339" s="214" t="s">
        <v>113</v>
      </c>
      <c r="D339" s="214" t="s">
        <v>108</v>
      </c>
      <c r="E339" s="214">
        <v>43.76</v>
      </c>
      <c r="G339" s="214" t="s">
        <v>109</v>
      </c>
      <c r="H339" s="214">
        <v>1</v>
      </c>
      <c r="I339" s="215">
        <v>45658</v>
      </c>
      <c r="J339" s="215"/>
      <c r="L339" s="214" t="s">
        <v>110</v>
      </c>
      <c r="P339" s="214" t="s">
        <v>130</v>
      </c>
      <c r="S339" s="214">
        <f t="shared" ref="S339:S359" si="8">YEAR(I339)</f>
        <v>2025</v>
      </c>
    </row>
    <row r="340" spans="1:19">
      <c r="B340" s="214" t="s">
        <v>106</v>
      </c>
      <c r="C340" s="214" t="s">
        <v>113</v>
      </c>
      <c r="D340" s="214" t="s">
        <v>108</v>
      </c>
      <c r="E340" s="214">
        <v>43.76</v>
      </c>
      <c r="G340" s="214" t="s">
        <v>109</v>
      </c>
      <c r="H340" s="214">
        <v>1</v>
      </c>
      <c r="I340" s="215">
        <v>46023</v>
      </c>
      <c r="J340" s="215"/>
      <c r="L340" s="214" t="s">
        <v>110</v>
      </c>
      <c r="P340" s="214" t="s">
        <v>130</v>
      </c>
      <c r="S340" s="214">
        <f t="shared" si="8"/>
        <v>2026</v>
      </c>
    </row>
    <row r="341" spans="1:19">
      <c r="B341" s="214" t="s">
        <v>106</v>
      </c>
      <c r="C341" s="214" t="s">
        <v>113</v>
      </c>
      <c r="D341" s="214" t="s">
        <v>108</v>
      </c>
      <c r="E341" s="214">
        <v>45.08</v>
      </c>
      <c r="G341" s="214" t="s">
        <v>109</v>
      </c>
      <c r="H341" s="214">
        <v>1</v>
      </c>
      <c r="I341" s="215">
        <v>46388</v>
      </c>
      <c r="J341" s="215"/>
      <c r="L341" s="214" t="s">
        <v>110</v>
      </c>
      <c r="P341" s="214" t="s">
        <v>130</v>
      </c>
      <c r="S341" s="214">
        <f t="shared" si="8"/>
        <v>2027</v>
      </c>
    </row>
    <row r="342" spans="1:19">
      <c r="B342" s="214" t="s">
        <v>106</v>
      </c>
      <c r="C342" s="214" t="s">
        <v>113</v>
      </c>
      <c r="D342" s="214" t="s">
        <v>108</v>
      </c>
      <c r="E342" s="214">
        <v>46.41</v>
      </c>
      <c r="G342" s="214" t="s">
        <v>109</v>
      </c>
      <c r="H342" s="214">
        <v>1</v>
      </c>
      <c r="I342" s="215">
        <v>46753</v>
      </c>
      <c r="J342" s="215"/>
      <c r="L342" s="214" t="s">
        <v>110</v>
      </c>
      <c r="P342" s="214" t="s">
        <v>130</v>
      </c>
      <c r="S342" s="214">
        <f t="shared" si="8"/>
        <v>2028</v>
      </c>
    </row>
    <row r="343" spans="1:19">
      <c r="B343" s="214" t="s">
        <v>106</v>
      </c>
      <c r="C343" s="214" t="s">
        <v>113</v>
      </c>
      <c r="D343" s="214" t="s">
        <v>108</v>
      </c>
      <c r="E343" s="214">
        <v>47.74</v>
      </c>
      <c r="G343" s="214" t="s">
        <v>109</v>
      </c>
      <c r="H343" s="214">
        <v>1</v>
      </c>
      <c r="I343" s="215">
        <v>47119</v>
      </c>
      <c r="J343" s="215"/>
      <c r="L343" s="214" t="s">
        <v>110</v>
      </c>
      <c r="P343" s="214" t="s">
        <v>130</v>
      </c>
      <c r="S343" s="214">
        <f t="shared" si="8"/>
        <v>2029</v>
      </c>
    </row>
    <row r="344" spans="1:19">
      <c r="B344" s="214" t="s">
        <v>106</v>
      </c>
      <c r="C344" s="214" t="s">
        <v>113</v>
      </c>
      <c r="D344" s="214" t="s">
        <v>108</v>
      </c>
      <c r="E344" s="214">
        <v>47.74</v>
      </c>
      <c r="G344" s="214" t="s">
        <v>109</v>
      </c>
      <c r="H344" s="214">
        <v>1</v>
      </c>
      <c r="I344" s="215">
        <v>47484</v>
      </c>
      <c r="J344" s="215"/>
      <c r="L344" s="214" t="s">
        <v>110</v>
      </c>
      <c r="P344" s="214" t="s">
        <v>130</v>
      </c>
      <c r="S344" s="214">
        <f t="shared" si="8"/>
        <v>2030</v>
      </c>
    </row>
    <row r="345" spans="1:19">
      <c r="B345" s="214" t="s">
        <v>106</v>
      </c>
      <c r="C345" s="214" t="s">
        <v>113</v>
      </c>
      <c r="D345" s="214" t="s">
        <v>108</v>
      </c>
      <c r="E345" s="214">
        <v>49.06</v>
      </c>
      <c r="G345" s="214" t="s">
        <v>109</v>
      </c>
      <c r="H345" s="214">
        <v>1</v>
      </c>
      <c r="I345" s="215">
        <v>47849</v>
      </c>
      <c r="J345" s="215"/>
      <c r="L345" s="214" t="s">
        <v>110</v>
      </c>
      <c r="P345" s="214" t="s">
        <v>130</v>
      </c>
      <c r="S345" s="214">
        <f t="shared" si="8"/>
        <v>2031</v>
      </c>
    </row>
    <row r="346" spans="1:19">
      <c r="B346" s="214" t="s">
        <v>106</v>
      </c>
      <c r="C346" s="214" t="s">
        <v>113</v>
      </c>
      <c r="D346" s="214" t="s">
        <v>108</v>
      </c>
      <c r="E346" s="214">
        <v>50.39</v>
      </c>
      <c r="G346" s="214" t="s">
        <v>109</v>
      </c>
      <c r="H346" s="214">
        <v>1</v>
      </c>
      <c r="I346" s="215">
        <v>48214</v>
      </c>
      <c r="J346" s="215"/>
      <c r="L346" s="214" t="s">
        <v>110</v>
      </c>
      <c r="P346" s="214" t="s">
        <v>130</v>
      </c>
      <c r="S346" s="214">
        <f t="shared" si="8"/>
        <v>2032</v>
      </c>
    </row>
    <row r="347" spans="1:19">
      <c r="B347" s="214" t="s">
        <v>106</v>
      </c>
      <c r="C347" s="214" t="s">
        <v>113</v>
      </c>
      <c r="D347" s="214" t="s">
        <v>108</v>
      </c>
      <c r="E347" s="214">
        <v>50.39</v>
      </c>
      <c r="G347" s="214" t="s">
        <v>109</v>
      </c>
      <c r="H347" s="214">
        <v>1</v>
      </c>
      <c r="I347" s="215">
        <v>48580</v>
      </c>
      <c r="J347" s="215"/>
      <c r="L347" s="214" t="s">
        <v>110</v>
      </c>
      <c r="P347" s="214" t="s">
        <v>130</v>
      </c>
      <c r="S347" s="214">
        <f t="shared" si="8"/>
        <v>2033</v>
      </c>
    </row>
    <row r="348" spans="1:19">
      <c r="B348" s="214" t="s">
        <v>106</v>
      </c>
      <c r="C348" s="214" t="s">
        <v>113</v>
      </c>
      <c r="D348" s="214" t="s">
        <v>108</v>
      </c>
      <c r="E348" s="214">
        <v>51.71</v>
      </c>
      <c r="G348" s="214" t="s">
        <v>109</v>
      </c>
      <c r="H348" s="214">
        <v>1</v>
      </c>
      <c r="I348" s="215">
        <v>48945</v>
      </c>
      <c r="J348" s="215"/>
      <c r="L348" s="214" t="s">
        <v>110</v>
      </c>
      <c r="P348" s="214" t="s">
        <v>130</v>
      </c>
      <c r="S348" s="214">
        <f t="shared" si="8"/>
        <v>2034</v>
      </c>
    </row>
    <row r="349" spans="1:19">
      <c r="B349" s="214" t="s">
        <v>106</v>
      </c>
      <c r="C349" s="214" t="s">
        <v>113</v>
      </c>
      <c r="D349" s="214" t="s">
        <v>108</v>
      </c>
      <c r="E349" s="214">
        <v>53.04</v>
      </c>
      <c r="G349" s="214" t="s">
        <v>109</v>
      </c>
      <c r="H349" s="214">
        <v>1</v>
      </c>
      <c r="I349" s="215">
        <v>49310</v>
      </c>
      <c r="J349" s="215"/>
      <c r="L349" s="214" t="s">
        <v>110</v>
      </c>
      <c r="P349" s="214" t="s">
        <v>130</v>
      </c>
      <c r="S349" s="214">
        <f t="shared" si="8"/>
        <v>2035</v>
      </c>
    </row>
    <row r="350" spans="1:19">
      <c r="B350" s="214" t="s">
        <v>106</v>
      </c>
      <c r="C350" s="214" t="s">
        <v>113</v>
      </c>
      <c r="D350" s="214" t="s">
        <v>108</v>
      </c>
      <c r="E350" s="214">
        <v>54.37</v>
      </c>
      <c r="G350" s="214" t="s">
        <v>109</v>
      </c>
      <c r="H350" s="214">
        <v>1</v>
      </c>
      <c r="I350" s="215">
        <v>49675</v>
      </c>
      <c r="J350" s="215"/>
      <c r="L350" s="214" t="s">
        <v>110</v>
      </c>
      <c r="P350" s="214" t="s">
        <v>130</v>
      </c>
      <c r="S350" s="214">
        <f t="shared" si="8"/>
        <v>2036</v>
      </c>
    </row>
    <row r="351" spans="1:19">
      <c r="B351" s="214" t="s">
        <v>106</v>
      </c>
      <c r="C351" s="214" t="s">
        <v>113</v>
      </c>
      <c r="D351" s="214" t="s">
        <v>108</v>
      </c>
      <c r="E351" s="214">
        <v>55.69</v>
      </c>
      <c r="G351" s="214" t="s">
        <v>109</v>
      </c>
      <c r="H351" s="214">
        <v>1</v>
      </c>
      <c r="I351" s="215">
        <v>50041</v>
      </c>
      <c r="J351" s="215"/>
      <c r="L351" s="214" t="s">
        <v>110</v>
      </c>
      <c r="P351" s="214" t="s">
        <v>130</v>
      </c>
      <c r="S351" s="214">
        <f t="shared" si="8"/>
        <v>2037</v>
      </c>
    </row>
    <row r="352" spans="1:19">
      <c r="B352" s="214" t="s">
        <v>106</v>
      </c>
      <c r="C352" s="214" t="s">
        <v>113</v>
      </c>
      <c r="D352" s="214" t="s">
        <v>108</v>
      </c>
      <c r="E352" s="214">
        <v>55.69</v>
      </c>
      <c r="G352" s="214" t="s">
        <v>109</v>
      </c>
      <c r="H352" s="214">
        <v>1</v>
      </c>
      <c r="I352" s="215">
        <v>50406</v>
      </c>
      <c r="J352" s="215"/>
      <c r="L352" s="214" t="s">
        <v>110</v>
      </c>
      <c r="P352" s="214" t="s">
        <v>130</v>
      </c>
      <c r="S352" s="214">
        <f t="shared" si="8"/>
        <v>2038</v>
      </c>
    </row>
    <row r="353" spans="2:19">
      <c r="B353" s="214" t="s">
        <v>106</v>
      </c>
      <c r="C353" s="214" t="s">
        <v>113</v>
      </c>
      <c r="D353" s="214" t="s">
        <v>108</v>
      </c>
      <c r="E353" s="214">
        <v>57.02</v>
      </c>
      <c r="G353" s="214" t="s">
        <v>109</v>
      </c>
      <c r="H353" s="214">
        <v>1</v>
      </c>
      <c r="I353" s="215">
        <v>50771</v>
      </c>
      <c r="J353" s="215"/>
      <c r="L353" s="214" t="s">
        <v>110</v>
      </c>
      <c r="P353" s="214" t="s">
        <v>130</v>
      </c>
      <c r="S353" s="214">
        <f t="shared" si="8"/>
        <v>2039</v>
      </c>
    </row>
    <row r="354" spans="2:19">
      <c r="B354" s="214" t="s">
        <v>106</v>
      </c>
      <c r="C354" s="214" t="s">
        <v>113</v>
      </c>
      <c r="D354" s="214" t="s">
        <v>108</v>
      </c>
      <c r="E354" s="214">
        <v>58.35</v>
      </c>
      <c r="G354" s="214" t="s">
        <v>109</v>
      </c>
      <c r="H354" s="214">
        <v>1</v>
      </c>
      <c r="I354" s="215">
        <v>51136</v>
      </c>
      <c r="J354" s="215"/>
      <c r="L354" s="214" t="s">
        <v>110</v>
      </c>
      <c r="P354" s="214" t="s">
        <v>130</v>
      </c>
      <c r="S354" s="214">
        <f t="shared" si="8"/>
        <v>2040</v>
      </c>
    </row>
    <row r="355" spans="2:19">
      <c r="B355" s="214" t="s">
        <v>106</v>
      </c>
      <c r="C355" s="214" t="s">
        <v>113</v>
      </c>
      <c r="D355" s="214" t="s">
        <v>108</v>
      </c>
      <c r="E355" s="214">
        <v>46.68</v>
      </c>
      <c r="G355" s="214" t="s">
        <v>109</v>
      </c>
      <c r="H355" s="214">
        <v>1</v>
      </c>
      <c r="I355" s="215">
        <v>51502</v>
      </c>
      <c r="J355" s="215"/>
      <c r="L355" s="214" t="s">
        <v>110</v>
      </c>
      <c r="P355" s="214" t="s">
        <v>130</v>
      </c>
      <c r="S355" s="214">
        <f t="shared" si="8"/>
        <v>2041</v>
      </c>
    </row>
    <row r="356" spans="2:19">
      <c r="B356" s="214" t="s">
        <v>106</v>
      </c>
      <c r="C356" s="214" t="s">
        <v>113</v>
      </c>
      <c r="D356" s="214" t="s">
        <v>108</v>
      </c>
      <c r="E356" s="214">
        <v>35.01</v>
      </c>
      <c r="G356" s="214" t="s">
        <v>109</v>
      </c>
      <c r="H356" s="214">
        <v>1</v>
      </c>
      <c r="I356" s="215">
        <v>51867</v>
      </c>
      <c r="J356" s="215"/>
      <c r="L356" s="214" t="s">
        <v>110</v>
      </c>
      <c r="P356" s="214" t="s">
        <v>130</v>
      </c>
      <c r="S356" s="214">
        <f t="shared" si="8"/>
        <v>2042</v>
      </c>
    </row>
    <row r="357" spans="2:19">
      <c r="B357" s="214" t="s">
        <v>106</v>
      </c>
      <c r="C357" s="214" t="s">
        <v>113</v>
      </c>
      <c r="D357" s="214" t="s">
        <v>108</v>
      </c>
      <c r="E357" s="214">
        <v>23.34</v>
      </c>
      <c r="G357" s="214" t="s">
        <v>109</v>
      </c>
      <c r="H357" s="214">
        <v>1</v>
      </c>
      <c r="I357" s="215">
        <v>52232</v>
      </c>
      <c r="J357" s="215"/>
      <c r="L357" s="214" t="s">
        <v>110</v>
      </c>
      <c r="P357" s="214" t="s">
        <v>130</v>
      </c>
      <c r="S357" s="214">
        <f t="shared" si="8"/>
        <v>2043</v>
      </c>
    </row>
    <row r="358" spans="2:19">
      <c r="B358" s="214" t="s">
        <v>106</v>
      </c>
      <c r="C358" s="214" t="s">
        <v>113</v>
      </c>
      <c r="D358" s="214" t="s">
        <v>108</v>
      </c>
      <c r="E358" s="214">
        <v>11.67</v>
      </c>
      <c r="G358" s="214" t="s">
        <v>109</v>
      </c>
      <c r="H358" s="214">
        <v>1</v>
      </c>
      <c r="I358" s="215">
        <v>52597</v>
      </c>
      <c r="J358" s="215"/>
      <c r="L358" s="214" t="s">
        <v>110</v>
      </c>
      <c r="P358" s="214" t="s">
        <v>130</v>
      </c>
      <c r="S358" s="214">
        <f t="shared" si="8"/>
        <v>2044</v>
      </c>
    </row>
    <row r="359" spans="2:19">
      <c r="B359" s="214" t="s">
        <v>106</v>
      </c>
      <c r="C359" s="214" t="s">
        <v>113</v>
      </c>
      <c r="D359" s="214" t="s">
        <v>108</v>
      </c>
      <c r="E359" s="214">
        <v>0</v>
      </c>
      <c r="G359" s="214" t="s">
        <v>109</v>
      </c>
      <c r="H359" s="214">
        <v>1</v>
      </c>
      <c r="I359" s="215">
        <v>52963</v>
      </c>
      <c r="J359" s="215"/>
      <c r="L359" s="214" t="s">
        <v>110</v>
      </c>
      <c r="P359" s="214" t="s">
        <v>130</v>
      </c>
      <c r="S359" s="214">
        <f t="shared" si="8"/>
        <v>2045</v>
      </c>
    </row>
    <row r="360" spans="2:19">
      <c r="I360" s="215"/>
      <c r="J360" s="215"/>
    </row>
    <row r="361" spans="2:19">
      <c r="I361" s="215"/>
      <c r="J361" s="215"/>
    </row>
    <row r="362" spans="2:19">
      <c r="I362" s="215"/>
      <c r="J362" s="215"/>
    </row>
    <row r="363" spans="2:19">
      <c r="I363" s="215"/>
      <c r="J363" s="215"/>
    </row>
    <row r="364" spans="2:19">
      <c r="I364" s="215"/>
      <c r="J364" s="215"/>
    </row>
    <row r="365" spans="2:19">
      <c r="I365" s="215"/>
      <c r="J365" s="215"/>
    </row>
    <row r="366" spans="2:19">
      <c r="I366" s="215"/>
      <c r="J366" s="215"/>
    </row>
    <row r="367" spans="2:19">
      <c r="I367" s="215"/>
      <c r="J367" s="215"/>
    </row>
    <row r="368" spans="2:19">
      <c r="I368" s="215"/>
      <c r="J368" s="215"/>
    </row>
    <row r="369" spans="1:22">
      <c r="I369" s="215"/>
      <c r="J369" s="215"/>
    </row>
    <row r="370" spans="1:22" s="212" customFormat="1">
      <c r="A370" s="212" t="s">
        <v>89</v>
      </c>
      <c r="B370" s="212" t="s">
        <v>90</v>
      </c>
      <c r="C370" s="212" t="s">
        <v>91</v>
      </c>
      <c r="D370" s="212" t="s">
        <v>92</v>
      </c>
      <c r="E370" s="212" t="s">
        <v>93</v>
      </c>
      <c r="F370" s="212" t="s">
        <v>94</v>
      </c>
      <c r="G370" s="212" t="s">
        <v>95</v>
      </c>
      <c r="H370" s="212" t="s">
        <v>96</v>
      </c>
      <c r="I370" s="212" t="s">
        <v>97</v>
      </c>
      <c r="J370" s="212" t="s">
        <v>98</v>
      </c>
      <c r="K370" s="212" t="s">
        <v>99</v>
      </c>
      <c r="L370" s="212" t="s">
        <v>100</v>
      </c>
      <c r="M370" s="212" t="s">
        <v>101</v>
      </c>
      <c r="N370" s="212" t="s">
        <v>102</v>
      </c>
      <c r="O370" s="212" t="s">
        <v>103</v>
      </c>
      <c r="P370" s="212" t="s">
        <v>104</v>
      </c>
      <c r="S370" s="212" t="s">
        <v>0</v>
      </c>
    </row>
    <row r="371" spans="1:22">
      <c r="A371" s="214" t="s">
        <v>105</v>
      </c>
      <c r="B371" s="214" t="s">
        <v>106</v>
      </c>
      <c r="C371" s="214" t="s">
        <v>107</v>
      </c>
      <c r="D371" s="214" t="s">
        <v>108</v>
      </c>
      <c r="E371" s="319">
        <v>1</v>
      </c>
      <c r="G371" s="214" t="s">
        <v>109</v>
      </c>
      <c r="H371" s="214">
        <v>1</v>
      </c>
      <c r="I371" s="215">
        <v>45292</v>
      </c>
      <c r="J371" s="215"/>
      <c r="L371" s="214" t="s">
        <v>110</v>
      </c>
      <c r="O371" s="214" t="s">
        <v>180</v>
      </c>
      <c r="P371" s="214" t="s">
        <v>109</v>
      </c>
      <c r="S371" s="214">
        <f>YEAR(I371)</f>
        <v>2024</v>
      </c>
    </row>
    <row r="372" spans="1:22">
      <c r="A372" s="214" t="s">
        <v>105</v>
      </c>
      <c r="B372" s="214" t="s">
        <v>106</v>
      </c>
      <c r="C372" s="214" t="s">
        <v>107</v>
      </c>
      <c r="D372" s="214" t="s">
        <v>108</v>
      </c>
      <c r="E372" s="214">
        <v>1.0218</v>
      </c>
      <c r="G372" s="214" t="s">
        <v>109</v>
      </c>
      <c r="H372" s="214">
        <v>1</v>
      </c>
      <c r="I372" s="215">
        <v>45658</v>
      </c>
      <c r="J372" s="215"/>
      <c r="L372" s="214" t="s">
        <v>110</v>
      </c>
      <c r="O372" s="214" t="s">
        <v>180</v>
      </c>
      <c r="P372" s="214" t="s">
        <v>109</v>
      </c>
      <c r="S372" s="214">
        <f t="shared" ref="S372:S394" si="9">YEAR(I372)</f>
        <v>2025</v>
      </c>
      <c r="V372" s="214">
        <f>E372/E371-1</f>
        <v>2.1800000000000042E-2</v>
      </c>
    </row>
    <row r="373" spans="1:22">
      <c r="A373" s="214" t="s">
        <v>105</v>
      </c>
      <c r="B373" s="214" t="s">
        <v>106</v>
      </c>
      <c r="C373" s="214" t="s">
        <v>107</v>
      </c>
      <c r="D373" s="214" t="s">
        <v>108</v>
      </c>
      <c r="E373" s="214">
        <v>1.04407524</v>
      </c>
      <c r="G373" s="214" t="s">
        <v>109</v>
      </c>
      <c r="H373" s="214">
        <v>1</v>
      </c>
      <c r="I373" s="215">
        <v>46023</v>
      </c>
      <c r="J373" s="215"/>
      <c r="L373" s="214" t="s">
        <v>110</v>
      </c>
      <c r="O373" s="214" t="s">
        <v>180</v>
      </c>
      <c r="P373" s="214" t="s">
        <v>109</v>
      </c>
      <c r="S373" s="214">
        <f t="shared" si="9"/>
        <v>2026</v>
      </c>
      <c r="V373" s="214">
        <f>E373/E372-1</f>
        <v>2.179999999999982E-2</v>
      </c>
    </row>
    <row r="374" spans="1:22">
      <c r="A374" s="214" t="s">
        <v>105</v>
      </c>
      <c r="B374" s="214" t="s">
        <v>106</v>
      </c>
      <c r="C374" s="214" t="s">
        <v>107</v>
      </c>
      <c r="D374" s="214" t="s">
        <v>108</v>
      </c>
      <c r="E374" s="214">
        <v>1.0668360800000001</v>
      </c>
      <c r="G374" s="214" t="s">
        <v>109</v>
      </c>
      <c r="H374" s="214">
        <v>1</v>
      </c>
      <c r="I374" s="215">
        <v>46388</v>
      </c>
      <c r="J374" s="215"/>
      <c r="L374" s="214" t="s">
        <v>110</v>
      </c>
      <c r="O374" s="214" t="s">
        <v>180</v>
      </c>
      <c r="P374" s="214" t="s">
        <v>109</v>
      </c>
      <c r="S374" s="214">
        <f t="shared" si="9"/>
        <v>2027</v>
      </c>
      <c r="V374" s="214">
        <f t="shared" ref="V374:V394" si="10">E374/E373-1</f>
        <v>2.179999977779401E-2</v>
      </c>
    </row>
    <row r="375" spans="1:22">
      <c r="A375" s="214" t="s">
        <v>105</v>
      </c>
      <c r="B375" s="214" t="s">
        <v>106</v>
      </c>
      <c r="C375" s="214" t="s">
        <v>107</v>
      </c>
      <c r="D375" s="214" t="s">
        <v>108</v>
      </c>
      <c r="E375" s="214">
        <v>1.090093107</v>
      </c>
      <c r="G375" s="214" t="s">
        <v>109</v>
      </c>
      <c r="H375" s="214">
        <v>1</v>
      </c>
      <c r="I375" s="215">
        <v>46753</v>
      </c>
      <c r="J375" s="215"/>
      <c r="L375" s="214" t="s">
        <v>110</v>
      </c>
      <c r="O375" s="214" t="s">
        <v>180</v>
      </c>
      <c r="P375" s="214" t="s">
        <v>109</v>
      </c>
      <c r="S375" s="214">
        <f t="shared" si="9"/>
        <v>2028</v>
      </c>
      <c r="V375" s="214">
        <f t="shared" si="10"/>
        <v>2.1800000427431909E-2</v>
      </c>
    </row>
    <row r="376" spans="1:22">
      <c r="A376" s="214" t="s">
        <v>105</v>
      </c>
      <c r="B376" s="214" t="s">
        <v>106</v>
      </c>
      <c r="C376" s="214" t="s">
        <v>107</v>
      </c>
      <c r="D376" s="214" t="s">
        <v>108</v>
      </c>
      <c r="E376" s="214">
        <v>1.1138571370000001</v>
      </c>
      <c r="G376" s="214" t="s">
        <v>109</v>
      </c>
      <c r="H376" s="214">
        <v>1</v>
      </c>
      <c r="I376" s="215">
        <v>47119</v>
      </c>
      <c r="J376" s="215"/>
      <c r="L376" s="214" t="s">
        <v>110</v>
      </c>
      <c r="O376" s="214" t="s">
        <v>180</v>
      </c>
      <c r="P376" s="214" t="s">
        <v>109</v>
      </c>
      <c r="S376" s="214">
        <f t="shared" si="9"/>
        <v>2029</v>
      </c>
      <c r="V376" s="214">
        <f t="shared" si="10"/>
        <v>2.1800000245300266E-2</v>
      </c>
    </row>
    <row r="377" spans="1:22">
      <c r="A377" s="214" t="s">
        <v>105</v>
      </c>
      <c r="B377" s="214" t="s">
        <v>106</v>
      </c>
      <c r="C377" s="214" t="s">
        <v>107</v>
      </c>
      <c r="D377" s="214" t="s">
        <v>108</v>
      </c>
      <c r="E377" s="214">
        <v>1.138139222</v>
      </c>
      <c r="G377" s="214" t="s">
        <v>109</v>
      </c>
      <c r="H377" s="214">
        <v>1</v>
      </c>
      <c r="I377" s="215">
        <v>47484</v>
      </c>
      <c r="J377" s="215"/>
      <c r="L377" s="214" t="s">
        <v>110</v>
      </c>
      <c r="O377" s="214" t="s">
        <v>180</v>
      </c>
      <c r="P377" s="214" t="s">
        <v>109</v>
      </c>
      <c r="S377" s="214">
        <f t="shared" si="9"/>
        <v>2030</v>
      </c>
      <c r="V377" s="214">
        <f t="shared" si="10"/>
        <v>2.1799999473361309E-2</v>
      </c>
    </row>
    <row r="378" spans="1:22">
      <c r="A378" s="214" t="s">
        <v>105</v>
      </c>
      <c r="B378" s="214" t="s">
        <v>106</v>
      </c>
      <c r="C378" s="214" t="s">
        <v>107</v>
      </c>
      <c r="D378" s="214" t="s">
        <v>108</v>
      </c>
      <c r="E378" s="214">
        <v>1.1629506570000001</v>
      </c>
      <c r="G378" s="214" t="s">
        <v>109</v>
      </c>
      <c r="H378" s="214">
        <v>1</v>
      </c>
      <c r="I378" s="215">
        <v>47849</v>
      </c>
      <c r="J378" s="215"/>
      <c r="L378" s="214" t="s">
        <v>110</v>
      </c>
      <c r="O378" s="214" t="s">
        <v>180</v>
      </c>
      <c r="P378" s="214" t="s">
        <v>109</v>
      </c>
      <c r="S378" s="214">
        <f t="shared" si="9"/>
        <v>2031</v>
      </c>
      <c r="V378" s="214">
        <f t="shared" si="10"/>
        <v>2.179999996520654E-2</v>
      </c>
    </row>
    <row r="379" spans="1:22">
      <c r="A379" s="214" t="s">
        <v>105</v>
      </c>
      <c r="B379" s="214" t="s">
        <v>106</v>
      </c>
      <c r="C379" s="214" t="s">
        <v>107</v>
      </c>
      <c r="D379" s="214" t="s">
        <v>108</v>
      </c>
      <c r="E379" s="214">
        <v>1.1883029810000001</v>
      </c>
      <c r="G379" s="214" t="s">
        <v>109</v>
      </c>
      <c r="H379" s="214">
        <v>1</v>
      </c>
      <c r="I379" s="215">
        <v>48214</v>
      </c>
      <c r="J379" s="215"/>
      <c r="L379" s="214" t="s">
        <v>110</v>
      </c>
      <c r="O379" s="214" t="s">
        <v>180</v>
      </c>
      <c r="P379" s="214" t="s">
        <v>109</v>
      </c>
      <c r="S379" s="214">
        <f t="shared" si="9"/>
        <v>2032</v>
      </c>
      <c r="V379" s="214">
        <f t="shared" si="10"/>
        <v>2.1799999722602159E-2</v>
      </c>
    </row>
    <row r="380" spans="1:22">
      <c r="A380" s="214" t="s">
        <v>105</v>
      </c>
      <c r="B380" s="214" t="s">
        <v>106</v>
      </c>
      <c r="C380" s="214" t="s">
        <v>107</v>
      </c>
      <c r="D380" s="214" t="s">
        <v>108</v>
      </c>
      <c r="E380" s="214">
        <v>1.2142079859999999</v>
      </c>
      <c r="G380" s="214" t="s">
        <v>109</v>
      </c>
      <c r="H380" s="214">
        <v>1</v>
      </c>
      <c r="I380" s="215">
        <v>48580</v>
      </c>
      <c r="J380" s="215"/>
      <c r="L380" s="214" t="s">
        <v>110</v>
      </c>
      <c r="O380" s="214" t="s">
        <v>180</v>
      </c>
      <c r="P380" s="214" t="s">
        <v>109</v>
      </c>
      <c r="S380" s="214">
        <f t="shared" si="9"/>
        <v>2033</v>
      </c>
      <c r="V380" s="214">
        <f t="shared" si="10"/>
        <v>2.1800000011949594E-2</v>
      </c>
    </row>
    <row r="381" spans="1:22">
      <c r="A381" s="214" t="s">
        <v>105</v>
      </c>
      <c r="B381" s="214" t="s">
        <v>106</v>
      </c>
      <c r="C381" s="214" t="s">
        <v>107</v>
      </c>
      <c r="D381" s="214" t="s">
        <v>108</v>
      </c>
      <c r="E381" s="214">
        <v>1.240677721</v>
      </c>
      <c r="G381" s="214" t="s">
        <v>109</v>
      </c>
      <c r="H381" s="214">
        <v>1</v>
      </c>
      <c r="I381" s="215">
        <v>48945</v>
      </c>
      <c r="J381" s="215"/>
      <c r="L381" s="214" t="s">
        <v>110</v>
      </c>
      <c r="O381" s="214" t="s">
        <v>180</v>
      </c>
      <c r="P381" s="214" t="s">
        <v>109</v>
      </c>
      <c r="S381" s="214">
        <f t="shared" si="9"/>
        <v>2034</v>
      </c>
      <c r="V381" s="214">
        <f t="shared" si="10"/>
        <v>2.1800000745506587E-2</v>
      </c>
    </row>
    <row r="382" spans="1:22">
      <c r="A382" s="214" t="s">
        <v>105</v>
      </c>
      <c r="B382" s="214" t="s">
        <v>106</v>
      </c>
      <c r="C382" s="214" t="s">
        <v>107</v>
      </c>
      <c r="D382" s="214" t="s">
        <v>108</v>
      </c>
      <c r="E382" s="214">
        <v>1.267724495</v>
      </c>
      <c r="G382" s="214" t="s">
        <v>109</v>
      </c>
      <c r="H382" s="214">
        <v>1</v>
      </c>
      <c r="I382" s="215">
        <v>49310</v>
      </c>
      <c r="J382" s="215"/>
      <c r="L382" s="214" t="s">
        <v>110</v>
      </c>
      <c r="O382" s="214" t="s">
        <v>180</v>
      </c>
      <c r="P382" s="214" t="s">
        <v>109</v>
      </c>
      <c r="S382" s="214">
        <f t="shared" si="9"/>
        <v>2035</v>
      </c>
      <c r="V382" s="214">
        <f t="shared" si="10"/>
        <v>2.1799999743849607E-2</v>
      </c>
    </row>
    <row r="383" spans="1:22">
      <c r="A383" s="214" t="s">
        <v>105</v>
      </c>
      <c r="B383" s="214" t="s">
        <v>106</v>
      </c>
      <c r="C383" s="214" t="s">
        <v>107</v>
      </c>
      <c r="D383" s="214" t="s">
        <v>108</v>
      </c>
      <c r="E383" s="214">
        <v>1.2953608889999999</v>
      </c>
      <c r="G383" s="214" t="s">
        <v>109</v>
      </c>
      <c r="H383" s="214">
        <v>1</v>
      </c>
      <c r="I383" s="215">
        <v>49675</v>
      </c>
      <c r="J383" s="215"/>
      <c r="L383" s="214" t="s">
        <v>110</v>
      </c>
      <c r="O383" s="214" t="s">
        <v>180</v>
      </c>
      <c r="P383" s="214" t="s">
        <v>109</v>
      </c>
      <c r="S383" s="214">
        <f t="shared" si="9"/>
        <v>2036</v>
      </c>
      <c r="V383" s="214">
        <f t="shared" si="10"/>
        <v>2.1800000007099252E-2</v>
      </c>
    </row>
    <row r="384" spans="1:22">
      <c r="A384" s="214" t="s">
        <v>105</v>
      </c>
      <c r="B384" s="214" t="s">
        <v>106</v>
      </c>
      <c r="C384" s="214" t="s">
        <v>107</v>
      </c>
      <c r="D384" s="214" t="s">
        <v>108</v>
      </c>
      <c r="E384" s="214">
        <v>1.3235997559999999</v>
      </c>
      <c r="G384" s="214" t="s">
        <v>109</v>
      </c>
      <c r="H384" s="214">
        <v>1</v>
      </c>
      <c r="I384" s="215">
        <v>50041</v>
      </c>
      <c r="J384" s="215"/>
      <c r="L384" s="214" t="s">
        <v>110</v>
      </c>
      <c r="O384" s="214" t="s">
        <v>180</v>
      </c>
      <c r="P384" s="214" t="s">
        <v>109</v>
      </c>
      <c r="S384" s="214">
        <f t="shared" si="9"/>
        <v>2037</v>
      </c>
      <c r="V384" s="214">
        <f t="shared" si="10"/>
        <v>2.1799999706491047E-2</v>
      </c>
    </row>
    <row r="385" spans="1:22">
      <c r="A385" s="214" t="s">
        <v>105</v>
      </c>
      <c r="B385" s="214" t="s">
        <v>106</v>
      </c>
      <c r="C385" s="214" t="s">
        <v>107</v>
      </c>
      <c r="D385" s="214" t="s">
        <v>108</v>
      </c>
      <c r="E385" s="214">
        <v>1.3524542310000001</v>
      </c>
      <c r="G385" s="214" t="s">
        <v>109</v>
      </c>
      <c r="H385" s="214">
        <v>1</v>
      </c>
      <c r="I385" s="215">
        <v>50406</v>
      </c>
      <c r="J385" s="215"/>
      <c r="L385" s="214" t="s">
        <v>110</v>
      </c>
      <c r="O385" s="214" t="s">
        <v>180</v>
      </c>
      <c r="P385" s="214" t="s">
        <v>109</v>
      </c>
      <c r="S385" s="214">
        <f t="shared" si="9"/>
        <v>2038</v>
      </c>
      <c r="V385" s="214">
        <f t="shared" si="10"/>
        <v>2.1800000241160689E-2</v>
      </c>
    </row>
    <row r="386" spans="1:22">
      <c r="A386" s="214" t="s">
        <v>105</v>
      </c>
      <c r="B386" s="214" t="s">
        <v>106</v>
      </c>
      <c r="C386" s="214" t="s">
        <v>107</v>
      </c>
      <c r="D386" s="214" t="s">
        <v>108</v>
      </c>
      <c r="E386" s="214">
        <v>1.381937733</v>
      </c>
      <c r="G386" s="214" t="s">
        <v>109</v>
      </c>
      <c r="H386" s="214">
        <v>1</v>
      </c>
      <c r="I386" s="215">
        <v>50771</v>
      </c>
      <c r="J386" s="215"/>
      <c r="L386" s="214" t="s">
        <v>110</v>
      </c>
      <c r="O386" s="214" t="s">
        <v>180</v>
      </c>
      <c r="P386" s="214" t="s">
        <v>109</v>
      </c>
      <c r="S386" s="214">
        <f t="shared" si="9"/>
        <v>2039</v>
      </c>
      <c r="V386" s="214">
        <f t="shared" si="10"/>
        <v>2.1799999825650174E-2</v>
      </c>
    </row>
    <row r="387" spans="1:22">
      <c r="A387" s="214" t="s">
        <v>105</v>
      </c>
      <c r="B387" s="214" t="s">
        <v>106</v>
      </c>
      <c r="C387" s="214" t="s">
        <v>107</v>
      </c>
      <c r="D387" s="214" t="s">
        <v>108</v>
      </c>
      <c r="E387" s="214">
        <v>1.412063976</v>
      </c>
      <c r="G387" s="214" t="s">
        <v>109</v>
      </c>
      <c r="H387" s="214">
        <v>1</v>
      </c>
      <c r="I387" s="215">
        <v>51136</v>
      </c>
      <c r="J387" s="215"/>
      <c r="L387" s="214" t="s">
        <v>110</v>
      </c>
      <c r="O387" s="214" t="s">
        <v>180</v>
      </c>
      <c r="P387" s="214" t="s">
        <v>109</v>
      </c>
      <c r="S387" s="214">
        <f t="shared" si="9"/>
        <v>2040</v>
      </c>
      <c r="V387" s="214">
        <f t="shared" si="10"/>
        <v>2.1800000304355249E-2</v>
      </c>
    </row>
    <row r="388" spans="1:22">
      <c r="A388" s="214" t="s">
        <v>105</v>
      </c>
      <c r="B388" s="214" t="s">
        <v>106</v>
      </c>
      <c r="C388" s="214" t="s">
        <v>107</v>
      </c>
      <c r="D388" s="214" t="s">
        <v>108</v>
      </c>
      <c r="E388" s="214">
        <v>1.44284697</v>
      </c>
      <c r="G388" s="214" t="s">
        <v>109</v>
      </c>
      <c r="H388" s="214">
        <v>1</v>
      </c>
      <c r="I388" s="215">
        <v>51502</v>
      </c>
      <c r="J388" s="215"/>
      <c r="L388" s="214" t="s">
        <v>110</v>
      </c>
      <c r="O388" s="214" t="s">
        <v>180</v>
      </c>
      <c r="P388" s="214" t="s">
        <v>109</v>
      </c>
      <c r="S388" s="214">
        <f t="shared" si="9"/>
        <v>2041</v>
      </c>
      <c r="V388" s="214">
        <f t="shared" si="10"/>
        <v>2.1799999520701663E-2</v>
      </c>
    </row>
    <row r="389" spans="1:22">
      <c r="A389" s="214" t="s">
        <v>105</v>
      </c>
      <c r="B389" s="214" t="s">
        <v>106</v>
      </c>
      <c r="C389" s="214" t="s">
        <v>107</v>
      </c>
      <c r="D389" s="214" t="s">
        <v>108</v>
      </c>
      <c r="E389" s="214">
        <v>1.474301034</v>
      </c>
      <c r="G389" s="214" t="s">
        <v>109</v>
      </c>
      <c r="H389" s="214">
        <v>1</v>
      </c>
      <c r="I389" s="215">
        <v>51867</v>
      </c>
      <c r="J389" s="215"/>
      <c r="L389" s="214" t="s">
        <v>110</v>
      </c>
      <c r="O389" s="214" t="s">
        <v>180</v>
      </c>
      <c r="P389" s="214" t="s">
        <v>109</v>
      </c>
      <c r="S389" s="214">
        <f t="shared" si="9"/>
        <v>2042</v>
      </c>
      <c r="V389" s="214">
        <f t="shared" si="10"/>
        <v>2.1800000037426104E-2</v>
      </c>
    </row>
    <row r="390" spans="1:22">
      <c r="A390" s="214" t="s">
        <v>105</v>
      </c>
      <c r="B390" s="214" t="s">
        <v>106</v>
      </c>
      <c r="C390" s="214" t="s">
        <v>107</v>
      </c>
      <c r="D390" s="214" t="s">
        <v>108</v>
      </c>
      <c r="E390" s="214">
        <v>1.506440797</v>
      </c>
      <c r="G390" s="214" t="s">
        <v>109</v>
      </c>
      <c r="H390" s="214">
        <v>1</v>
      </c>
      <c r="I390" s="215">
        <v>52232</v>
      </c>
      <c r="J390" s="215"/>
      <c r="L390" s="214" t="s">
        <v>110</v>
      </c>
      <c r="O390" s="214" t="s">
        <v>180</v>
      </c>
      <c r="P390" s="214" t="s">
        <v>109</v>
      </c>
      <c r="S390" s="214">
        <f t="shared" si="9"/>
        <v>2043</v>
      </c>
      <c r="V390" s="214">
        <f t="shared" si="10"/>
        <v>2.180000031119822E-2</v>
      </c>
    </row>
    <row r="391" spans="1:22">
      <c r="A391" s="214" t="s">
        <v>105</v>
      </c>
      <c r="B391" s="214" t="s">
        <v>106</v>
      </c>
      <c r="C391" s="214" t="s">
        <v>107</v>
      </c>
      <c r="D391" s="214" t="s">
        <v>108</v>
      </c>
      <c r="E391" s="214">
        <v>1.5392812060000001</v>
      </c>
      <c r="G391" s="214" t="s">
        <v>109</v>
      </c>
      <c r="H391" s="214">
        <v>1</v>
      </c>
      <c r="I391" s="215">
        <v>52597</v>
      </c>
      <c r="J391" s="215"/>
      <c r="L391" s="214" t="s">
        <v>110</v>
      </c>
      <c r="O391" s="214" t="s">
        <v>180</v>
      </c>
      <c r="P391" s="214" t="s">
        <v>109</v>
      </c>
      <c r="S391" s="214">
        <f t="shared" si="9"/>
        <v>2044</v>
      </c>
      <c r="V391" s="214">
        <f t="shared" si="10"/>
        <v>2.1799999751334509E-2</v>
      </c>
    </row>
    <row r="392" spans="1:22">
      <c r="A392" s="214" t="s">
        <v>105</v>
      </c>
      <c r="B392" s="214" t="s">
        <v>106</v>
      </c>
      <c r="C392" s="214" t="s">
        <v>107</v>
      </c>
      <c r="D392" s="214" t="s">
        <v>108</v>
      </c>
      <c r="E392" s="214">
        <v>1.5728375370000001</v>
      </c>
      <c r="G392" s="214" t="s">
        <v>109</v>
      </c>
      <c r="H392" s="214">
        <v>1</v>
      </c>
      <c r="I392" s="215">
        <v>52963</v>
      </c>
      <c r="J392" s="215"/>
      <c r="L392" s="214" t="s">
        <v>110</v>
      </c>
      <c r="O392" s="214" t="s">
        <v>180</v>
      </c>
      <c r="P392" s="214" t="s">
        <v>109</v>
      </c>
      <c r="S392" s="214">
        <f t="shared" si="9"/>
        <v>2045</v>
      </c>
      <c r="V392" s="214">
        <f t="shared" si="10"/>
        <v>2.1800000460734603E-2</v>
      </c>
    </row>
    <row r="393" spans="1:22">
      <c r="A393" s="214" t="s">
        <v>105</v>
      </c>
      <c r="B393" s="214" t="s">
        <v>106</v>
      </c>
      <c r="C393" s="214" t="s">
        <v>107</v>
      </c>
      <c r="D393" s="214" t="s">
        <v>108</v>
      </c>
      <c r="E393" s="214">
        <v>1.607125395</v>
      </c>
      <c r="G393" s="214" t="s">
        <v>109</v>
      </c>
      <c r="H393" s="214">
        <v>1</v>
      </c>
      <c r="I393" s="215">
        <v>53328</v>
      </c>
      <c r="J393" s="215"/>
      <c r="L393" s="214" t="s">
        <v>110</v>
      </c>
      <c r="O393" s="214" t="s">
        <v>180</v>
      </c>
      <c r="P393" s="214" t="s">
        <v>109</v>
      </c>
      <c r="S393" s="214">
        <f t="shared" si="9"/>
        <v>2046</v>
      </c>
      <c r="V393" s="214">
        <f t="shared" si="10"/>
        <v>2.1799999805065529E-2</v>
      </c>
    </row>
    <row r="394" spans="1:22">
      <c r="A394" s="214" t="s">
        <v>105</v>
      </c>
      <c r="B394" s="214" t="s">
        <v>106</v>
      </c>
      <c r="C394" s="214" t="s">
        <v>107</v>
      </c>
      <c r="D394" s="214" t="s">
        <v>108</v>
      </c>
      <c r="E394" s="214">
        <v>1.6421607279999999</v>
      </c>
      <c r="G394" s="214" t="s">
        <v>109</v>
      </c>
      <c r="H394" s="214">
        <v>1</v>
      </c>
      <c r="I394" s="215">
        <v>53693</v>
      </c>
      <c r="J394" s="215"/>
      <c r="L394" s="214" t="s">
        <v>110</v>
      </c>
      <c r="O394" s="214" t="s">
        <v>180</v>
      </c>
      <c r="P394" s="214" t="s">
        <v>109</v>
      </c>
      <c r="S394" s="214">
        <f t="shared" si="9"/>
        <v>2047</v>
      </c>
      <c r="V394" s="214">
        <f t="shared" si="10"/>
        <v>2.1799999619818156E-2</v>
      </c>
    </row>
    <row r="397" spans="1:22">
      <c r="A397" t="s">
        <v>182</v>
      </c>
      <c r="B397"/>
      <c r="C397" s="235">
        <v>6.3799999999999996E-2</v>
      </c>
    </row>
    <row r="399" spans="1:22" s="212" customFormat="1">
      <c r="A399" s="212" t="s">
        <v>89</v>
      </c>
      <c r="B399" s="212" t="s">
        <v>90</v>
      </c>
      <c r="C399" s="212" t="s">
        <v>91</v>
      </c>
      <c r="D399" s="212" t="s">
        <v>92</v>
      </c>
      <c r="E399" s="212" t="s">
        <v>93</v>
      </c>
      <c r="F399" s="212" t="s">
        <v>94</v>
      </c>
      <c r="G399" s="212" t="s">
        <v>95</v>
      </c>
      <c r="H399" s="212" t="s">
        <v>96</v>
      </c>
      <c r="I399" s="212" t="s">
        <v>97</v>
      </c>
      <c r="J399" s="212" t="s">
        <v>98</v>
      </c>
      <c r="K399" s="212" t="s">
        <v>99</v>
      </c>
      <c r="L399" s="212" t="s">
        <v>100</v>
      </c>
      <c r="M399" s="212" t="s">
        <v>101</v>
      </c>
      <c r="N399" s="212" t="s">
        <v>102</v>
      </c>
      <c r="O399" s="212" t="s">
        <v>103</v>
      </c>
      <c r="P399" s="212" t="s">
        <v>104</v>
      </c>
    </row>
    <row r="400" spans="1:22">
      <c r="A400" s="214" t="s">
        <v>133</v>
      </c>
      <c r="B400" s="214" t="s">
        <v>106</v>
      </c>
      <c r="C400" s="214" t="s">
        <v>242</v>
      </c>
      <c r="D400" s="214" t="s">
        <v>185</v>
      </c>
      <c r="E400" s="214">
        <v>0</v>
      </c>
      <c r="G400" s="214" t="s">
        <v>31</v>
      </c>
      <c r="H400" s="214">
        <v>1</v>
      </c>
      <c r="L400" s="214" t="s">
        <v>109</v>
      </c>
      <c r="M400" s="214" t="s">
        <v>113</v>
      </c>
      <c r="P400" s="214" t="s">
        <v>138</v>
      </c>
    </row>
    <row r="401" spans="1:16">
      <c r="A401" s="214" t="s">
        <v>133</v>
      </c>
      <c r="B401" s="214" t="s">
        <v>106</v>
      </c>
      <c r="C401" s="214" t="s">
        <v>243</v>
      </c>
      <c r="D401" s="214" t="s">
        <v>185</v>
      </c>
      <c r="E401" s="214">
        <v>0</v>
      </c>
      <c r="G401" s="214" t="s">
        <v>31</v>
      </c>
      <c r="H401" s="214">
        <v>1</v>
      </c>
      <c r="L401" s="214" t="s">
        <v>109</v>
      </c>
      <c r="M401" s="214" t="s">
        <v>112</v>
      </c>
      <c r="P401" s="214" t="s">
        <v>138</v>
      </c>
    </row>
    <row r="402" spans="1:16">
      <c r="A402" s="214" t="s">
        <v>133</v>
      </c>
      <c r="B402" s="214" t="s">
        <v>106</v>
      </c>
      <c r="C402" s="214" t="s">
        <v>244</v>
      </c>
      <c r="D402" s="214" t="s">
        <v>185</v>
      </c>
      <c r="E402" s="214">
        <v>0</v>
      </c>
      <c r="G402" s="214" t="s">
        <v>31</v>
      </c>
      <c r="H402" s="214">
        <v>1</v>
      </c>
      <c r="L402" s="214" t="s">
        <v>109</v>
      </c>
      <c r="M402" s="214" t="s">
        <v>113</v>
      </c>
      <c r="P402" s="214" t="s">
        <v>138</v>
      </c>
    </row>
    <row r="403" spans="1:16">
      <c r="A403" s="214" t="s">
        <v>133</v>
      </c>
      <c r="B403" s="214" t="s">
        <v>106</v>
      </c>
      <c r="C403" s="214" t="s">
        <v>245</v>
      </c>
      <c r="D403" s="214" t="s">
        <v>185</v>
      </c>
      <c r="E403" s="214">
        <v>0</v>
      </c>
      <c r="G403" s="214" t="s">
        <v>31</v>
      </c>
      <c r="H403" s="214">
        <v>1</v>
      </c>
      <c r="L403" s="214" t="s">
        <v>109</v>
      </c>
      <c r="M403" s="214" t="s">
        <v>112</v>
      </c>
      <c r="P403" s="214" t="s">
        <v>138</v>
      </c>
    </row>
    <row r="404" spans="1:16">
      <c r="A404" s="214" t="s">
        <v>133</v>
      </c>
      <c r="B404" s="214" t="s">
        <v>106</v>
      </c>
      <c r="C404" s="214" t="s">
        <v>134</v>
      </c>
      <c r="D404" s="214" t="s">
        <v>185</v>
      </c>
      <c r="E404" s="214">
        <v>0</v>
      </c>
      <c r="G404" s="214" t="s">
        <v>31</v>
      </c>
      <c r="H404" s="214">
        <v>1</v>
      </c>
      <c r="L404" s="214" t="s">
        <v>109</v>
      </c>
      <c r="M404" s="214" t="s">
        <v>112</v>
      </c>
      <c r="P404" s="214" t="s">
        <v>138</v>
      </c>
    </row>
    <row r="405" spans="1:16">
      <c r="A405" s="214" t="s">
        <v>133</v>
      </c>
      <c r="B405" s="214" t="s">
        <v>106</v>
      </c>
      <c r="C405" s="214" t="s">
        <v>246</v>
      </c>
      <c r="D405" s="214" t="s">
        <v>185</v>
      </c>
      <c r="E405" s="214">
        <v>0</v>
      </c>
      <c r="G405" s="214" t="s">
        <v>31</v>
      </c>
      <c r="H405" s="214">
        <v>1</v>
      </c>
      <c r="L405" s="214" t="s">
        <v>109</v>
      </c>
      <c r="M405" s="214" t="s">
        <v>113</v>
      </c>
      <c r="P405" s="214" t="s">
        <v>138</v>
      </c>
    </row>
    <row r="406" spans="1:16">
      <c r="A406" s="214" t="s">
        <v>133</v>
      </c>
      <c r="B406" s="214" t="s">
        <v>106</v>
      </c>
      <c r="C406" s="214" t="s">
        <v>247</v>
      </c>
      <c r="D406" s="214" t="s">
        <v>185</v>
      </c>
      <c r="E406" s="214">
        <v>0</v>
      </c>
      <c r="G406" s="214" t="s">
        <v>31</v>
      </c>
      <c r="H406" s="214">
        <v>1</v>
      </c>
      <c r="L406" s="214" t="s">
        <v>109</v>
      </c>
      <c r="M406" s="214" t="s">
        <v>112</v>
      </c>
      <c r="P406" s="214" t="s">
        <v>138</v>
      </c>
    </row>
    <row r="407" spans="1:16">
      <c r="A407" s="214" t="s">
        <v>133</v>
      </c>
      <c r="B407" s="214" t="s">
        <v>106</v>
      </c>
      <c r="C407" s="214" t="s">
        <v>248</v>
      </c>
      <c r="D407" s="214" t="s">
        <v>185</v>
      </c>
      <c r="E407" s="214">
        <v>0</v>
      </c>
      <c r="G407" s="214" t="s">
        <v>31</v>
      </c>
      <c r="H407" s="214">
        <v>1</v>
      </c>
      <c r="L407" s="214" t="s">
        <v>109</v>
      </c>
      <c r="M407" s="214" t="s">
        <v>112</v>
      </c>
      <c r="P407" s="214" t="s">
        <v>138</v>
      </c>
    </row>
    <row r="408" spans="1:16">
      <c r="A408" s="214" t="s">
        <v>133</v>
      </c>
      <c r="B408" s="214" t="s">
        <v>106</v>
      </c>
      <c r="C408" s="214" t="s">
        <v>249</v>
      </c>
      <c r="D408" s="214" t="s">
        <v>185</v>
      </c>
      <c r="E408" s="214">
        <v>0</v>
      </c>
      <c r="G408" s="214" t="s">
        <v>31</v>
      </c>
      <c r="H408" s="214">
        <v>1</v>
      </c>
      <c r="L408" s="214" t="s">
        <v>109</v>
      </c>
      <c r="M408" s="214" t="s">
        <v>113</v>
      </c>
      <c r="P408" s="214" t="s">
        <v>138</v>
      </c>
    </row>
    <row r="409" spans="1:16">
      <c r="A409" s="214" t="s">
        <v>133</v>
      </c>
      <c r="B409" s="214" t="s">
        <v>106</v>
      </c>
      <c r="C409" s="214" t="s">
        <v>250</v>
      </c>
      <c r="D409" s="214" t="s">
        <v>185</v>
      </c>
      <c r="E409" s="214">
        <v>0</v>
      </c>
      <c r="G409" s="214" t="s">
        <v>31</v>
      </c>
      <c r="H409" s="214">
        <v>1</v>
      </c>
      <c r="L409" s="214" t="s">
        <v>109</v>
      </c>
      <c r="M409" s="214" t="s">
        <v>113</v>
      </c>
      <c r="P409" s="214" t="s">
        <v>138</v>
      </c>
    </row>
    <row r="410" spans="1:16">
      <c r="A410" s="214" t="s">
        <v>133</v>
      </c>
      <c r="B410" s="214" t="s">
        <v>106</v>
      </c>
      <c r="C410" s="214" t="s">
        <v>251</v>
      </c>
      <c r="D410" s="214" t="s">
        <v>185</v>
      </c>
      <c r="E410" s="214">
        <v>0</v>
      </c>
      <c r="G410" s="214" t="s">
        <v>31</v>
      </c>
      <c r="H410" s="214">
        <v>1</v>
      </c>
      <c r="L410" s="214" t="s">
        <v>109</v>
      </c>
      <c r="M410" s="214" t="s">
        <v>112</v>
      </c>
      <c r="P410" s="214" t="s">
        <v>138</v>
      </c>
    </row>
    <row r="411" spans="1:16">
      <c r="A411" s="214" t="s">
        <v>133</v>
      </c>
      <c r="B411" s="214" t="s">
        <v>106</v>
      </c>
      <c r="C411" s="214" t="s">
        <v>252</v>
      </c>
      <c r="D411" s="214" t="s">
        <v>185</v>
      </c>
      <c r="E411" s="214">
        <v>0</v>
      </c>
      <c r="G411" s="214" t="s">
        <v>31</v>
      </c>
      <c r="H411" s="214">
        <v>1</v>
      </c>
      <c r="L411" s="214" t="s">
        <v>109</v>
      </c>
      <c r="M411" s="214" t="s">
        <v>112</v>
      </c>
      <c r="P411" s="214" t="s">
        <v>138</v>
      </c>
    </row>
    <row r="412" spans="1:16">
      <c r="A412" s="214" t="s">
        <v>133</v>
      </c>
      <c r="B412" s="214" t="s">
        <v>106</v>
      </c>
      <c r="C412" s="214" t="s">
        <v>253</v>
      </c>
      <c r="D412" s="214" t="s">
        <v>185</v>
      </c>
      <c r="E412" s="214">
        <v>0</v>
      </c>
      <c r="G412" s="214" t="s">
        <v>31</v>
      </c>
      <c r="H412" s="214">
        <v>1</v>
      </c>
      <c r="L412" s="214" t="s">
        <v>109</v>
      </c>
      <c r="M412" s="214" t="s">
        <v>112</v>
      </c>
      <c r="P412" s="214" t="s">
        <v>138</v>
      </c>
    </row>
    <row r="413" spans="1:16">
      <c r="A413" s="214" t="s">
        <v>133</v>
      </c>
      <c r="B413" s="214" t="s">
        <v>106</v>
      </c>
      <c r="C413" s="214" t="s">
        <v>139</v>
      </c>
      <c r="D413" s="214" t="s">
        <v>185</v>
      </c>
      <c r="E413" s="214">
        <v>0</v>
      </c>
      <c r="G413" s="214" t="s">
        <v>31</v>
      </c>
      <c r="H413" s="214">
        <v>1</v>
      </c>
      <c r="L413" s="214" t="s">
        <v>109</v>
      </c>
      <c r="M413" s="214" t="s">
        <v>112</v>
      </c>
      <c r="P413" s="214" t="s">
        <v>138</v>
      </c>
    </row>
    <row r="414" spans="1:16">
      <c r="A414" s="214" t="s">
        <v>133</v>
      </c>
      <c r="B414" s="214" t="s">
        <v>106</v>
      </c>
      <c r="C414" s="214" t="s">
        <v>140</v>
      </c>
      <c r="D414" s="214" t="s">
        <v>185</v>
      </c>
      <c r="E414" s="214">
        <v>0</v>
      </c>
      <c r="G414" s="214" t="s">
        <v>31</v>
      </c>
      <c r="H414" s="214">
        <v>1</v>
      </c>
      <c r="L414" s="214" t="s">
        <v>109</v>
      </c>
      <c r="M414" s="214" t="s">
        <v>112</v>
      </c>
      <c r="P414" s="214" t="s">
        <v>138</v>
      </c>
    </row>
    <row r="415" spans="1:16">
      <c r="A415" s="214" t="s">
        <v>133</v>
      </c>
      <c r="B415" s="214" t="s">
        <v>106</v>
      </c>
      <c r="C415" s="214" t="s">
        <v>254</v>
      </c>
      <c r="D415" s="214" t="s">
        <v>185</v>
      </c>
      <c r="E415" s="214">
        <v>0</v>
      </c>
      <c r="G415" s="214" t="s">
        <v>31</v>
      </c>
      <c r="H415" s="214">
        <v>1</v>
      </c>
      <c r="L415" s="214" t="s">
        <v>109</v>
      </c>
      <c r="M415" s="214" t="s">
        <v>113</v>
      </c>
      <c r="P415" s="214" t="s">
        <v>138</v>
      </c>
    </row>
    <row r="416" spans="1:16">
      <c r="A416" s="214" t="s">
        <v>133</v>
      </c>
      <c r="B416" s="214" t="s">
        <v>106</v>
      </c>
      <c r="C416" s="214" t="s">
        <v>141</v>
      </c>
      <c r="D416" s="214" t="s">
        <v>185</v>
      </c>
      <c r="E416" s="214">
        <v>0</v>
      </c>
      <c r="G416" s="214" t="s">
        <v>31</v>
      </c>
      <c r="H416" s="214">
        <v>1</v>
      </c>
      <c r="L416" s="214" t="s">
        <v>109</v>
      </c>
      <c r="M416" s="214" t="s">
        <v>113</v>
      </c>
      <c r="P416" s="214" t="s">
        <v>138</v>
      </c>
    </row>
    <row r="417" spans="1:16">
      <c r="A417" s="214" t="s">
        <v>133</v>
      </c>
      <c r="B417" s="214" t="s">
        <v>106</v>
      </c>
      <c r="C417" s="214" t="s">
        <v>255</v>
      </c>
      <c r="D417" s="214" t="s">
        <v>185</v>
      </c>
      <c r="E417" s="214">
        <v>0</v>
      </c>
      <c r="G417" s="214" t="s">
        <v>31</v>
      </c>
      <c r="H417" s="214">
        <v>1</v>
      </c>
      <c r="L417" s="214" t="s">
        <v>109</v>
      </c>
      <c r="M417" s="214" t="s">
        <v>112</v>
      </c>
      <c r="P417" s="214" t="s">
        <v>138</v>
      </c>
    </row>
    <row r="418" spans="1:16">
      <c r="A418" s="214" t="s">
        <v>133</v>
      </c>
      <c r="B418" s="214" t="s">
        <v>106</v>
      </c>
      <c r="C418" s="214" t="s">
        <v>142</v>
      </c>
      <c r="D418" s="214" t="s">
        <v>185</v>
      </c>
      <c r="E418" s="214">
        <v>0</v>
      </c>
      <c r="G418" s="214" t="s">
        <v>31</v>
      </c>
      <c r="H418" s="214">
        <v>1</v>
      </c>
      <c r="L418" s="214" t="s">
        <v>109</v>
      </c>
      <c r="M418" s="214" t="s">
        <v>112</v>
      </c>
      <c r="P418" s="214" t="s">
        <v>138</v>
      </c>
    </row>
    <row r="419" spans="1:16">
      <c r="A419" s="214" t="s">
        <v>133</v>
      </c>
      <c r="B419" s="214" t="s">
        <v>106</v>
      </c>
      <c r="C419" s="214" t="s">
        <v>256</v>
      </c>
      <c r="D419" s="214" t="s">
        <v>185</v>
      </c>
      <c r="E419" s="214">
        <v>0</v>
      </c>
      <c r="G419" s="214" t="s">
        <v>31</v>
      </c>
      <c r="H419" s="214">
        <v>1</v>
      </c>
      <c r="L419" s="214" t="s">
        <v>109</v>
      </c>
      <c r="M419" s="214" t="s">
        <v>113</v>
      </c>
      <c r="P419" s="214" t="s">
        <v>138</v>
      </c>
    </row>
    <row r="420" spans="1:16">
      <c r="A420" s="214" t="s">
        <v>133</v>
      </c>
      <c r="B420" s="214" t="s">
        <v>106</v>
      </c>
      <c r="C420" s="214" t="s">
        <v>257</v>
      </c>
      <c r="D420" s="214" t="s">
        <v>185</v>
      </c>
      <c r="E420" s="214">
        <v>0</v>
      </c>
      <c r="G420" s="214" t="s">
        <v>31</v>
      </c>
      <c r="H420" s="214">
        <v>1</v>
      </c>
      <c r="L420" s="214" t="s">
        <v>109</v>
      </c>
      <c r="M420" s="214" t="s">
        <v>112</v>
      </c>
      <c r="P420" s="214" t="s">
        <v>138</v>
      </c>
    </row>
    <row r="421" spans="1:16">
      <c r="A421" s="214" t="s">
        <v>133</v>
      </c>
      <c r="B421" s="214" t="s">
        <v>106</v>
      </c>
      <c r="C421" s="214" t="s">
        <v>186</v>
      </c>
      <c r="D421" s="214" t="s">
        <v>185</v>
      </c>
      <c r="E421" s="214">
        <v>0</v>
      </c>
      <c r="G421" s="214" t="s">
        <v>31</v>
      </c>
      <c r="H421" s="214">
        <v>1</v>
      </c>
      <c r="L421" s="214" t="s">
        <v>109</v>
      </c>
      <c r="M421" s="214" t="s">
        <v>112</v>
      </c>
      <c r="P421" s="214" t="s">
        <v>138</v>
      </c>
    </row>
    <row r="422" spans="1:16">
      <c r="A422" s="214" t="s">
        <v>133</v>
      </c>
      <c r="B422" s="214" t="s">
        <v>106</v>
      </c>
      <c r="C422" s="214" t="s">
        <v>258</v>
      </c>
      <c r="D422" s="214" t="s">
        <v>185</v>
      </c>
      <c r="E422" s="214">
        <v>0</v>
      </c>
      <c r="G422" s="214" t="s">
        <v>31</v>
      </c>
      <c r="H422" s="214">
        <v>1</v>
      </c>
      <c r="L422" s="214" t="s">
        <v>109</v>
      </c>
      <c r="M422" s="214" t="s">
        <v>113</v>
      </c>
      <c r="P422" s="214" t="s">
        <v>138</v>
      </c>
    </row>
    <row r="423" spans="1:16">
      <c r="A423" s="214" t="s">
        <v>133</v>
      </c>
      <c r="B423" s="214" t="s">
        <v>106</v>
      </c>
      <c r="C423" s="214" t="s">
        <v>259</v>
      </c>
      <c r="D423" s="214" t="s">
        <v>185</v>
      </c>
      <c r="E423" s="214">
        <v>0</v>
      </c>
      <c r="G423" s="214" t="s">
        <v>31</v>
      </c>
      <c r="H423" s="214">
        <v>1</v>
      </c>
      <c r="L423" s="214" t="s">
        <v>109</v>
      </c>
      <c r="M423" s="214" t="s">
        <v>113</v>
      </c>
      <c r="P423" s="214" t="s">
        <v>138</v>
      </c>
    </row>
    <row r="424" spans="1:16">
      <c r="A424" s="214" t="s">
        <v>133</v>
      </c>
      <c r="B424" s="214" t="s">
        <v>106</v>
      </c>
      <c r="C424" s="214" t="s">
        <v>260</v>
      </c>
      <c r="D424" s="214" t="s">
        <v>185</v>
      </c>
      <c r="E424" s="214">
        <v>0</v>
      </c>
      <c r="G424" s="214" t="s">
        <v>31</v>
      </c>
      <c r="H424" s="214">
        <v>1</v>
      </c>
      <c r="L424" s="214" t="s">
        <v>109</v>
      </c>
      <c r="M424" s="214" t="s">
        <v>113</v>
      </c>
      <c r="P424" s="214" t="s">
        <v>138</v>
      </c>
    </row>
    <row r="425" spans="1:16">
      <c r="A425" s="214" t="s">
        <v>133</v>
      </c>
      <c r="B425" s="214" t="s">
        <v>106</v>
      </c>
      <c r="C425" s="214" t="s">
        <v>261</v>
      </c>
      <c r="D425" s="214" t="s">
        <v>185</v>
      </c>
      <c r="E425" s="214">
        <v>0</v>
      </c>
      <c r="G425" s="214" t="s">
        <v>31</v>
      </c>
      <c r="H425" s="214">
        <v>1</v>
      </c>
      <c r="L425" s="214" t="s">
        <v>109</v>
      </c>
      <c r="M425" s="214" t="s">
        <v>113</v>
      </c>
      <c r="P425" s="214" t="s">
        <v>138</v>
      </c>
    </row>
    <row r="426" spans="1:16">
      <c r="A426" s="214" t="s">
        <v>133</v>
      </c>
      <c r="B426" s="214" t="s">
        <v>106</v>
      </c>
      <c r="C426" s="214" t="s">
        <v>262</v>
      </c>
      <c r="D426" s="214" t="s">
        <v>185</v>
      </c>
      <c r="E426" s="214">
        <v>0</v>
      </c>
      <c r="G426" s="214" t="s">
        <v>31</v>
      </c>
      <c r="H426" s="214">
        <v>1</v>
      </c>
      <c r="L426" s="214" t="s">
        <v>109</v>
      </c>
      <c r="M426" s="214" t="s">
        <v>112</v>
      </c>
      <c r="P426" s="214" t="s">
        <v>138</v>
      </c>
    </row>
    <row r="427" spans="1:16">
      <c r="A427" s="214" t="s">
        <v>133</v>
      </c>
      <c r="B427" s="214" t="s">
        <v>106</v>
      </c>
      <c r="C427" s="214" t="s">
        <v>143</v>
      </c>
      <c r="D427" s="214" t="s">
        <v>185</v>
      </c>
      <c r="E427" s="214">
        <v>0</v>
      </c>
      <c r="G427" s="214" t="s">
        <v>31</v>
      </c>
      <c r="H427" s="214">
        <v>1</v>
      </c>
      <c r="L427" s="214" t="s">
        <v>109</v>
      </c>
      <c r="M427" s="214" t="s">
        <v>112</v>
      </c>
      <c r="P427" s="214" t="s">
        <v>138</v>
      </c>
    </row>
    <row r="428" spans="1:16">
      <c r="A428" s="214" t="s">
        <v>133</v>
      </c>
      <c r="B428" s="214" t="s">
        <v>106</v>
      </c>
      <c r="C428" s="214" t="s">
        <v>144</v>
      </c>
      <c r="D428" s="214" t="s">
        <v>185</v>
      </c>
      <c r="E428" s="214">
        <v>1</v>
      </c>
      <c r="G428" s="214" t="s">
        <v>31</v>
      </c>
      <c r="H428" s="214">
        <v>1</v>
      </c>
      <c r="L428" s="214" t="s">
        <v>109</v>
      </c>
      <c r="M428" s="214" t="s">
        <v>113</v>
      </c>
      <c r="P428" s="214" t="s">
        <v>146</v>
      </c>
    </row>
    <row r="429" spans="1:16">
      <c r="A429" s="214" t="s">
        <v>133</v>
      </c>
      <c r="B429" s="214" t="s">
        <v>106</v>
      </c>
      <c r="C429" s="214" t="s">
        <v>263</v>
      </c>
      <c r="D429" s="214" t="s">
        <v>185</v>
      </c>
      <c r="E429" s="214">
        <v>0</v>
      </c>
      <c r="G429" s="214" t="s">
        <v>31</v>
      </c>
      <c r="H429" s="214">
        <v>1</v>
      </c>
      <c r="L429" s="214" t="s">
        <v>109</v>
      </c>
      <c r="M429" s="214" t="s">
        <v>112</v>
      </c>
      <c r="P429" s="214" t="s">
        <v>146</v>
      </c>
    </row>
    <row r="430" spans="1:16">
      <c r="A430" s="214" t="s">
        <v>133</v>
      </c>
      <c r="B430" s="214" t="s">
        <v>106</v>
      </c>
      <c r="C430" s="214" t="s">
        <v>264</v>
      </c>
      <c r="D430" s="214" t="s">
        <v>185</v>
      </c>
      <c r="E430" s="214">
        <v>0</v>
      </c>
      <c r="G430" s="214" t="s">
        <v>31</v>
      </c>
      <c r="H430" s="214">
        <v>1</v>
      </c>
      <c r="L430" s="214" t="s">
        <v>109</v>
      </c>
      <c r="M430" s="214" t="s">
        <v>113</v>
      </c>
      <c r="P430" s="214" t="s">
        <v>146</v>
      </c>
    </row>
    <row r="431" spans="1:16">
      <c r="A431" s="214" t="s">
        <v>133</v>
      </c>
      <c r="B431" s="214" t="s">
        <v>106</v>
      </c>
      <c r="C431" s="214" t="s">
        <v>265</v>
      </c>
      <c r="D431" s="214" t="s">
        <v>185</v>
      </c>
      <c r="E431" s="214">
        <v>0</v>
      </c>
      <c r="G431" s="214" t="s">
        <v>31</v>
      </c>
      <c r="H431" s="214">
        <v>1</v>
      </c>
      <c r="L431" s="214" t="s">
        <v>109</v>
      </c>
      <c r="M431" s="214" t="s">
        <v>112</v>
      </c>
      <c r="P431" s="214" t="s">
        <v>146</v>
      </c>
    </row>
    <row r="432" spans="1:16">
      <c r="A432" s="214" t="s">
        <v>133</v>
      </c>
      <c r="B432" s="214" t="s">
        <v>106</v>
      </c>
      <c r="C432" s="214" t="s">
        <v>266</v>
      </c>
      <c r="D432" s="214" t="s">
        <v>185</v>
      </c>
      <c r="E432" s="214">
        <v>0</v>
      </c>
      <c r="G432" s="214" t="s">
        <v>31</v>
      </c>
      <c r="H432" s="214">
        <v>1</v>
      </c>
      <c r="L432" s="214" t="s">
        <v>109</v>
      </c>
      <c r="M432" s="214" t="s">
        <v>112</v>
      </c>
      <c r="P432" s="214" t="s">
        <v>146</v>
      </c>
    </row>
    <row r="433" spans="1:16">
      <c r="A433" s="214" t="s">
        <v>133</v>
      </c>
      <c r="B433" s="214" t="s">
        <v>106</v>
      </c>
      <c r="C433" s="214" t="s">
        <v>147</v>
      </c>
      <c r="D433" s="214" t="s">
        <v>185</v>
      </c>
      <c r="E433" s="214">
        <v>0</v>
      </c>
      <c r="G433" s="214" t="s">
        <v>31</v>
      </c>
      <c r="H433" s="214">
        <v>1</v>
      </c>
      <c r="L433" s="214" t="s">
        <v>109</v>
      </c>
      <c r="M433" s="214" t="s">
        <v>113</v>
      </c>
      <c r="P433" s="214" t="s">
        <v>146</v>
      </c>
    </row>
    <row r="434" spans="1:16">
      <c r="A434" s="214" t="s">
        <v>133</v>
      </c>
      <c r="B434" s="214" t="s">
        <v>106</v>
      </c>
      <c r="C434" s="214" t="s">
        <v>267</v>
      </c>
      <c r="D434" s="214" t="s">
        <v>185</v>
      </c>
      <c r="E434" s="214">
        <v>0</v>
      </c>
      <c r="G434" s="214" t="s">
        <v>31</v>
      </c>
      <c r="H434" s="214">
        <v>1</v>
      </c>
      <c r="L434" s="214" t="s">
        <v>109</v>
      </c>
      <c r="M434" s="214" t="s">
        <v>112</v>
      </c>
      <c r="P434" s="214" t="s">
        <v>146</v>
      </c>
    </row>
    <row r="435" spans="1:16">
      <c r="A435" s="214" t="s">
        <v>133</v>
      </c>
      <c r="B435" s="214" t="s">
        <v>106</v>
      </c>
      <c r="C435" s="214" t="s">
        <v>268</v>
      </c>
      <c r="D435" s="214" t="s">
        <v>185</v>
      </c>
      <c r="E435" s="214">
        <v>0</v>
      </c>
      <c r="G435" s="214" t="s">
        <v>31</v>
      </c>
      <c r="H435" s="214">
        <v>1</v>
      </c>
      <c r="L435" s="214" t="s">
        <v>109</v>
      </c>
      <c r="M435" s="214" t="s">
        <v>112</v>
      </c>
      <c r="P435" s="214" t="s">
        <v>146</v>
      </c>
    </row>
    <row r="436" spans="1:16">
      <c r="A436" s="214" t="s">
        <v>133</v>
      </c>
      <c r="B436" s="214" t="s">
        <v>106</v>
      </c>
      <c r="C436" s="214" t="s">
        <v>269</v>
      </c>
      <c r="D436" s="214" t="s">
        <v>185</v>
      </c>
      <c r="E436" s="214">
        <v>0</v>
      </c>
      <c r="G436" s="214" t="s">
        <v>31</v>
      </c>
      <c r="H436" s="214">
        <v>1</v>
      </c>
      <c r="L436" s="214" t="s">
        <v>109</v>
      </c>
      <c r="M436" s="214" t="s">
        <v>113</v>
      </c>
      <c r="P436" s="214" t="s">
        <v>146</v>
      </c>
    </row>
    <row r="437" spans="1:16">
      <c r="A437" s="214" t="s">
        <v>133</v>
      </c>
      <c r="B437" s="214" t="s">
        <v>106</v>
      </c>
      <c r="C437" s="214" t="s">
        <v>270</v>
      </c>
      <c r="D437" s="214" t="s">
        <v>185</v>
      </c>
      <c r="E437" s="214">
        <v>0</v>
      </c>
      <c r="G437" s="214" t="s">
        <v>31</v>
      </c>
      <c r="H437" s="214">
        <v>1</v>
      </c>
      <c r="L437" s="214" t="s">
        <v>109</v>
      </c>
      <c r="M437" s="214" t="s">
        <v>113</v>
      </c>
      <c r="P437" s="214" t="s">
        <v>146</v>
      </c>
    </row>
    <row r="438" spans="1:16">
      <c r="A438" s="214" t="s">
        <v>133</v>
      </c>
      <c r="B438" s="214" t="s">
        <v>106</v>
      </c>
      <c r="C438" s="214" t="s">
        <v>271</v>
      </c>
      <c r="D438" s="214" t="s">
        <v>185</v>
      </c>
      <c r="E438" s="214">
        <v>0</v>
      </c>
      <c r="G438" s="214" t="s">
        <v>31</v>
      </c>
      <c r="H438" s="214">
        <v>1</v>
      </c>
      <c r="L438" s="214" t="s">
        <v>109</v>
      </c>
      <c r="M438" s="214" t="s">
        <v>112</v>
      </c>
      <c r="P438" s="214" t="s">
        <v>146</v>
      </c>
    </row>
    <row r="439" spans="1:16">
      <c r="A439" s="214" t="s">
        <v>133</v>
      </c>
      <c r="B439" s="214" t="s">
        <v>106</v>
      </c>
      <c r="C439" s="214" t="s">
        <v>272</v>
      </c>
      <c r="D439" s="214" t="s">
        <v>185</v>
      </c>
      <c r="E439" s="214">
        <v>0</v>
      </c>
      <c r="G439" s="214" t="s">
        <v>31</v>
      </c>
      <c r="H439" s="214">
        <v>1</v>
      </c>
      <c r="L439" s="214" t="s">
        <v>109</v>
      </c>
      <c r="M439" s="214" t="s">
        <v>112</v>
      </c>
      <c r="P439" s="214" t="s">
        <v>146</v>
      </c>
    </row>
    <row r="440" spans="1:16">
      <c r="A440" s="214" t="s">
        <v>133</v>
      </c>
      <c r="B440" s="214" t="s">
        <v>106</v>
      </c>
      <c r="C440" s="214" t="s">
        <v>273</v>
      </c>
      <c r="D440" s="214" t="s">
        <v>185</v>
      </c>
      <c r="E440" s="214">
        <v>0</v>
      </c>
      <c r="G440" s="214" t="s">
        <v>31</v>
      </c>
      <c r="H440" s="214">
        <v>1</v>
      </c>
      <c r="L440" s="214" t="s">
        <v>110</v>
      </c>
      <c r="P440" s="214" t="s">
        <v>146</v>
      </c>
    </row>
    <row r="441" spans="1:16">
      <c r="A441" s="214" t="s">
        <v>133</v>
      </c>
      <c r="B441" s="214" t="s">
        <v>106</v>
      </c>
      <c r="C441" s="214" t="s">
        <v>275</v>
      </c>
      <c r="D441" s="214" t="s">
        <v>185</v>
      </c>
      <c r="E441" s="214">
        <v>0</v>
      </c>
      <c r="G441" s="214" t="s">
        <v>31</v>
      </c>
      <c r="H441" s="214">
        <v>1</v>
      </c>
      <c r="L441" s="214" t="s">
        <v>109</v>
      </c>
      <c r="M441" s="214" t="s">
        <v>112</v>
      </c>
      <c r="P441" s="214" t="s">
        <v>146</v>
      </c>
    </row>
    <row r="442" spans="1:16">
      <c r="A442" s="214" t="s">
        <v>133</v>
      </c>
      <c r="B442" s="214" t="s">
        <v>106</v>
      </c>
      <c r="C442" s="214" t="s">
        <v>276</v>
      </c>
      <c r="D442" s="214" t="s">
        <v>185</v>
      </c>
      <c r="E442" s="214">
        <v>0</v>
      </c>
      <c r="G442" s="214" t="s">
        <v>31</v>
      </c>
      <c r="H442" s="214">
        <v>1</v>
      </c>
      <c r="L442" s="214" t="s">
        <v>109</v>
      </c>
      <c r="M442" s="214" t="s">
        <v>112</v>
      </c>
      <c r="P442" s="214" t="s">
        <v>146</v>
      </c>
    </row>
    <row r="443" spans="1:16">
      <c r="A443" s="214" t="s">
        <v>133</v>
      </c>
      <c r="B443" s="214" t="s">
        <v>106</v>
      </c>
      <c r="C443" s="214" t="s">
        <v>277</v>
      </c>
      <c r="D443" s="214" t="s">
        <v>185</v>
      </c>
      <c r="E443" s="214">
        <v>0</v>
      </c>
      <c r="G443" s="214" t="s">
        <v>31</v>
      </c>
      <c r="H443" s="214">
        <v>1</v>
      </c>
      <c r="L443" s="214" t="s">
        <v>109</v>
      </c>
      <c r="M443" s="214" t="s">
        <v>112</v>
      </c>
      <c r="P443" s="214" t="s">
        <v>146</v>
      </c>
    </row>
    <row r="444" spans="1:16">
      <c r="A444" s="214" t="s">
        <v>133</v>
      </c>
      <c r="B444" s="214" t="s">
        <v>106</v>
      </c>
      <c r="C444" s="214" t="s">
        <v>278</v>
      </c>
      <c r="D444" s="214" t="s">
        <v>185</v>
      </c>
      <c r="E444" s="214">
        <v>0</v>
      </c>
      <c r="G444" s="214" t="s">
        <v>31</v>
      </c>
      <c r="H444" s="214">
        <v>1</v>
      </c>
      <c r="L444" s="214" t="s">
        <v>109</v>
      </c>
      <c r="M444" s="214" t="s">
        <v>113</v>
      </c>
      <c r="P444" s="214" t="s">
        <v>146</v>
      </c>
    </row>
    <row r="445" spans="1:16">
      <c r="A445" s="214" t="s">
        <v>133</v>
      </c>
      <c r="B445" s="214" t="s">
        <v>106</v>
      </c>
      <c r="C445" s="214" t="s">
        <v>279</v>
      </c>
      <c r="D445" s="214" t="s">
        <v>185</v>
      </c>
      <c r="E445" s="214">
        <v>0</v>
      </c>
      <c r="G445" s="214" t="s">
        <v>31</v>
      </c>
      <c r="H445" s="214">
        <v>1</v>
      </c>
      <c r="L445" s="214" t="s">
        <v>109</v>
      </c>
      <c r="M445" s="214" t="s">
        <v>113</v>
      </c>
      <c r="P445" s="214" t="s">
        <v>146</v>
      </c>
    </row>
    <row r="446" spans="1:16">
      <c r="A446" s="214" t="s">
        <v>133</v>
      </c>
      <c r="B446" s="214" t="s">
        <v>106</v>
      </c>
      <c r="C446" s="214" t="s">
        <v>280</v>
      </c>
      <c r="D446" s="214" t="s">
        <v>185</v>
      </c>
      <c r="E446" s="214">
        <v>0</v>
      </c>
      <c r="G446" s="214" t="s">
        <v>31</v>
      </c>
      <c r="H446" s="214">
        <v>1</v>
      </c>
      <c r="L446" s="214" t="s">
        <v>109</v>
      </c>
      <c r="M446" s="214" t="s">
        <v>112</v>
      </c>
      <c r="P446" s="214" t="s">
        <v>146</v>
      </c>
    </row>
    <row r="447" spans="1:16">
      <c r="A447" s="214" t="s">
        <v>133</v>
      </c>
      <c r="B447" s="214" t="s">
        <v>106</v>
      </c>
      <c r="C447" s="214" t="s">
        <v>148</v>
      </c>
      <c r="D447" s="214" t="s">
        <v>185</v>
      </c>
      <c r="E447" s="214">
        <v>0</v>
      </c>
      <c r="G447" s="214" t="s">
        <v>31</v>
      </c>
      <c r="H447" s="214">
        <v>1</v>
      </c>
      <c r="L447" s="214" t="s">
        <v>109</v>
      </c>
      <c r="M447" s="214" t="s">
        <v>112</v>
      </c>
      <c r="P447" s="214" t="s">
        <v>146</v>
      </c>
    </row>
    <row r="448" spans="1:16">
      <c r="A448" s="214" t="s">
        <v>133</v>
      </c>
      <c r="B448" s="214" t="s">
        <v>106</v>
      </c>
      <c r="C448" s="214" t="s">
        <v>281</v>
      </c>
      <c r="D448" s="214" t="s">
        <v>185</v>
      </c>
      <c r="E448" s="214">
        <v>0</v>
      </c>
      <c r="G448" s="214" t="s">
        <v>31</v>
      </c>
      <c r="H448" s="214">
        <v>1</v>
      </c>
      <c r="L448" s="214" t="s">
        <v>109</v>
      </c>
      <c r="M448" s="214" t="s">
        <v>113</v>
      </c>
      <c r="P448" s="214" t="s">
        <v>146</v>
      </c>
    </row>
    <row r="449" spans="1:16">
      <c r="A449" s="214" t="s">
        <v>133</v>
      </c>
      <c r="B449" s="214" t="s">
        <v>106</v>
      </c>
      <c r="C449" s="214" t="s">
        <v>282</v>
      </c>
      <c r="D449" s="214" t="s">
        <v>185</v>
      </c>
      <c r="E449" s="214">
        <v>0</v>
      </c>
      <c r="G449" s="214" t="s">
        <v>31</v>
      </c>
      <c r="H449" s="214">
        <v>1</v>
      </c>
      <c r="L449" s="214" t="s">
        <v>109</v>
      </c>
      <c r="M449" s="214" t="s">
        <v>112</v>
      </c>
      <c r="P449" s="214" t="s">
        <v>146</v>
      </c>
    </row>
    <row r="450" spans="1:16">
      <c r="A450" s="214" t="s">
        <v>133</v>
      </c>
      <c r="B450" s="214" t="s">
        <v>106</v>
      </c>
      <c r="C450" s="214" t="s">
        <v>283</v>
      </c>
      <c r="D450" s="214" t="s">
        <v>185</v>
      </c>
      <c r="E450" s="214">
        <v>0</v>
      </c>
      <c r="G450" s="214" t="s">
        <v>31</v>
      </c>
      <c r="H450" s="214">
        <v>1</v>
      </c>
      <c r="L450" s="214" t="s">
        <v>109</v>
      </c>
      <c r="M450" s="214" t="s">
        <v>112</v>
      </c>
      <c r="P450" s="214" t="s">
        <v>146</v>
      </c>
    </row>
    <row r="451" spans="1:16">
      <c r="A451" s="214" t="s">
        <v>133</v>
      </c>
      <c r="B451" s="214" t="s">
        <v>106</v>
      </c>
      <c r="C451" s="214" t="s">
        <v>149</v>
      </c>
      <c r="D451" s="214" t="s">
        <v>185</v>
      </c>
      <c r="E451" s="214">
        <v>1</v>
      </c>
      <c r="G451" s="214" t="s">
        <v>31</v>
      </c>
      <c r="H451" s="214">
        <v>1</v>
      </c>
      <c r="L451" s="214" t="s">
        <v>109</v>
      </c>
      <c r="M451" s="214" t="s">
        <v>112</v>
      </c>
      <c r="P451" s="214" t="s">
        <v>146</v>
      </c>
    </row>
    <row r="452" spans="1:16">
      <c r="A452" s="214" t="s">
        <v>133</v>
      </c>
      <c r="B452" s="214" t="s">
        <v>106</v>
      </c>
      <c r="C452" s="214" t="s">
        <v>151</v>
      </c>
      <c r="D452" s="214" t="s">
        <v>185</v>
      </c>
      <c r="E452" s="214">
        <v>1</v>
      </c>
      <c r="G452" s="214" t="s">
        <v>31</v>
      </c>
      <c r="H452" s="214">
        <v>1</v>
      </c>
      <c r="L452" s="214" t="s">
        <v>109</v>
      </c>
      <c r="M452" s="214" t="s">
        <v>113</v>
      </c>
      <c r="P452" s="214" t="s">
        <v>146</v>
      </c>
    </row>
    <row r="453" spans="1:16">
      <c r="A453" s="214" t="s">
        <v>133</v>
      </c>
      <c r="B453" s="214" t="s">
        <v>106</v>
      </c>
      <c r="C453" s="214" t="s">
        <v>152</v>
      </c>
      <c r="D453" s="214" t="s">
        <v>185</v>
      </c>
      <c r="E453" s="214">
        <v>1</v>
      </c>
      <c r="G453" s="214" t="s">
        <v>31</v>
      </c>
      <c r="H453" s="214">
        <v>1</v>
      </c>
      <c r="L453" s="214" t="s">
        <v>109</v>
      </c>
      <c r="M453" s="214" t="s">
        <v>113</v>
      </c>
      <c r="P453" s="214" t="s">
        <v>146</v>
      </c>
    </row>
    <row r="454" spans="1:16">
      <c r="A454" s="214" t="s">
        <v>133</v>
      </c>
      <c r="B454" s="214" t="s">
        <v>106</v>
      </c>
      <c r="C454" s="214" t="s">
        <v>284</v>
      </c>
      <c r="D454" s="214" t="s">
        <v>185</v>
      </c>
      <c r="E454" s="214">
        <v>1</v>
      </c>
      <c r="G454" s="214" t="s">
        <v>31</v>
      </c>
      <c r="H454" s="214">
        <v>1</v>
      </c>
      <c r="L454" s="214" t="s">
        <v>109</v>
      </c>
      <c r="M454" s="214" t="s">
        <v>113</v>
      </c>
      <c r="P454" s="214" t="s">
        <v>146</v>
      </c>
    </row>
    <row r="455" spans="1:16">
      <c r="A455" s="214" t="s">
        <v>133</v>
      </c>
      <c r="B455" s="214" t="s">
        <v>106</v>
      </c>
      <c r="C455" s="214" t="s">
        <v>285</v>
      </c>
      <c r="D455" s="214" t="s">
        <v>185</v>
      </c>
      <c r="E455" s="214">
        <v>0</v>
      </c>
      <c r="G455" s="214" t="s">
        <v>31</v>
      </c>
      <c r="H455" s="214">
        <v>1</v>
      </c>
      <c r="L455" s="214" t="s">
        <v>109</v>
      </c>
      <c r="M455" s="214" t="s">
        <v>112</v>
      </c>
      <c r="P455" s="214" t="s">
        <v>146</v>
      </c>
    </row>
    <row r="456" spans="1:16">
      <c r="A456" s="214" t="s">
        <v>133</v>
      </c>
      <c r="B456" s="214" t="s">
        <v>106</v>
      </c>
      <c r="C456" s="214" t="s">
        <v>286</v>
      </c>
      <c r="D456" s="214" t="s">
        <v>185</v>
      </c>
      <c r="E456" s="214">
        <v>0</v>
      </c>
      <c r="G456" s="214" t="s">
        <v>31</v>
      </c>
      <c r="H456" s="214">
        <v>1</v>
      </c>
      <c r="L456" s="214" t="s">
        <v>109</v>
      </c>
      <c r="M456" s="214" t="s">
        <v>112</v>
      </c>
      <c r="P456" s="214" t="s">
        <v>146</v>
      </c>
    </row>
    <row r="459" spans="1:16">
      <c r="A459"/>
      <c r="B459"/>
      <c r="C459" s="241"/>
      <c r="D459" s="241"/>
      <c r="E459" s="241"/>
      <c r="F459" s="242"/>
      <c r="G459" s="243"/>
      <c r="H459" s="173"/>
      <c r="I459" s="173"/>
    </row>
    <row r="460" spans="1:16">
      <c r="J460" s="323" t="s">
        <v>308</v>
      </c>
      <c r="K460" s="214">
        <v>5.2789999999999997E-2</v>
      </c>
    </row>
    <row r="461" spans="1:16">
      <c r="J461" s="323" t="s">
        <v>309</v>
      </c>
      <c r="K461" s="214">
        <v>0.21</v>
      </c>
    </row>
    <row r="462" spans="1:16">
      <c r="A462"/>
      <c r="B462"/>
      <c r="C462"/>
      <c r="D462"/>
      <c r="E462"/>
      <c r="F462"/>
      <c r="G462"/>
      <c r="H462" s="239"/>
      <c r="I462" s="239"/>
    </row>
    <row r="463" spans="1:16" ht="39">
      <c r="A463"/>
      <c r="B463" t="s">
        <v>338</v>
      </c>
      <c r="C463" t="s">
        <v>339</v>
      </c>
      <c r="D463" t="s">
        <v>340</v>
      </c>
      <c r="E463" s="91" t="s">
        <v>341</v>
      </c>
      <c r="F463" t="s">
        <v>342</v>
      </c>
      <c r="G463" s="240" t="s">
        <v>343</v>
      </c>
      <c r="H463" s="240" t="s">
        <v>344</v>
      </c>
      <c r="I463" s="178" t="s">
        <v>310</v>
      </c>
      <c r="J463" s="178"/>
    </row>
    <row r="464" spans="1:16">
      <c r="A464">
        <v>2026</v>
      </c>
      <c r="B464" t="s">
        <v>345</v>
      </c>
      <c r="C464">
        <v>250</v>
      </c>
      <c r="D464">
        <v>250</v>
      </c>
      <c r="E464">
        <v>29.5</v>
      </c>
      <c r="F464">
        <v>1</v>
      </c>
      <c r="G464" t="s">
        <v>346</v>
      </c>
      <c r="H464" t="s">
        <v>347</v>
      </c>
      <c r="I464" s="324">
        <f>IF(D464&lt;&gt;0,E464*1000*$K$460*(1-$K$461)/D464,0)</f>
        <v>4.921083799999999</v>
      </c>
      <c r="J464" s="324"/>
    </row>
    <row r="465" spans="1:10">
      <c r="A465">
        <v>2028</v>
      </c>
      <c r="B465" t="s">
        <v>348</v>
      </c>
      <c r="C465">
        <v>0</v>
      </c>
      <c r="D465">
        <v>199</v>
      </c>
      <c r="E465">
        <v>13.62</v>
      </c>
      <c r="F465">
        <v>1</v>
      </c>
      <c r="G465" t="s">
        <v>349</v>
      </c>
      <c r="H465" t="s">
        <v>349</v>
      </c>
      <c r="I465" s="324">
        <f t="shared" ref="I465:I478" si="11">IF(D465&lt;&gt;0,E465*1000*$K$460*(1-$K$461)/D465,0)</f>
        <v>2.8543208140703515</v>
      </c>
      <c r="J465" s="324"/>
    </row>
    <row r="466" spans="1:10">
      <c r="A466">
        <v>2028</v>
      </c>
      <c r="B466" t="s">
        <v>350</v>
      </c>
      <c r="C466">
        <v>400</v>
      </c>
      <c r="D466">
        <v>400</v>
      </c>
      <c r="E466">
        <v>110.63</v>
      </c>
      <c r="F466">
        <v>1</v>
      </c>
      <c r="G466" t="s">
        <v>351</v>
      </c>
      <c r="H466" t="s">
        <v>352</v>
      </c>
      <c r="I466" s="324">
        <f t="shared" si="11"/>
        <v>11.534311457500001</v>
      </c>
      <c r="J466" s="324"/>
    </row>
    <row r="467" spans="1:10">
      <c r="A467">
        <v>2028</v>
      </c>
      <c r="B467" t="s">
        <v>353</v>
      </c>
      <c r="C467">
        <v>0</v>
      </c>
      <c r="D467">
        <v>393</v>
      </c>
      <c r="E467">
        <v>327.88</v>
      </c>
      <c r="F467">
        <v>1</v>
      </c>
      <c r="G467" t="s">
        <v>349</v>
      </c>
      <c r="H467" t="s">
        <v>349</v>
      </c>
      <c r="I467" s="324">
        <f t="shared" si="11"/>
        <v>34.793741241730281</v>
      </c>
      <c r="J467" s="324"/>
    </row>
    <row r="468" spans="1:10">
      <c r="A468">
        <v>2028</v>
      </c>
      <c r="B468" t="s">
        <v>354</v>
      </c>
      <c r="C468">
        <v>0</v>
      </c>
      <c r="D468">
        <v>152</v>
      </c>
      <c r="E468">
        <v>3.56</v>
      </c>
      <c r="F468">
        <v>1</v>
      </c>
      <c r="G468" t="s">
        <v>349</v>
      </c>
      <c r="H468" t="s">
        <v>349</v>
      </c>
      <c r="I468" s="324">
        <f t="shared" si="11"/>
        <v>0.97675392105263159</v>
      </c>
      <c r="J468" s="324"/>
    </row>
    <row r="469" spans="1:10">
      <c r="A469">
        <v>2028</v>
      </c>
      <c r="B469" t="s">
        <v>355</v>
      </c>
      <c r="C469">
        <v>0</v>
      </c>
      <c r="D469">
        <v>628</v>
      </c>
      <c r="E469">
        <v>63.84</v>
      </c>
      <c r="F469">
        <v>1</v>
      </c>
      <c r="G469" t="s">
        <v>349</v>
      </c>
      <c r="H469" t="s">
        <v>349</v>
      </c>
      <c r="I469" s="324">
        <f t="shared" si="11"/>
        <v>4.2394741146496813</v>
      </c>
      <c r="J469" s="324"/>
    </row>
    <row r="470" spans="1:10">
      <c r="A470">
        <v>2028</v>
      </c>
      <c r="B470" t="s">
        <v>356</v>
      </c>
      <c r="C470">
        <v>200</v>
      </c>
      <c r="D470">
        <v>200</v>
      </c>
      <c r="E470">
        <v>12.08</v>
      </c>
      <c r="F470">
        <v>1</v>
      </c>
      <c r="G470" t="s">
        <v>346</v>
      </c>
      <c r="H470" t="s">
        <v>347</v>
      </c>
      <c r="I470" s="324">
        <f t="shared" si="11"/>
        <v>2.5189276399999998</v>
      </c>
      <c r="J470" s="324"/>
    </row>
    <row r="471" spans="1:10">
      <c r="A471">
        <v>2029</v>
      </c>
      <c r="B471" t="s">
        <v>357</v>
      </c>
      <c r="C471">
        <v>0</v>
      </c>
      <c r="D471">
        <v>393</v>
      </c>
      <c r="E471">
        <v>2.21</v>
      </c>
      <c r="F471">
        <v>1</v>
      </c>
      <c r="G471" t="s">
        <v>349</v>
      </c>
      <c r="H471" t="s">
        <v>349</v>
      </c>
      <c r="I471" s="324">
        <f t="shared" si="11"/>
        <v>0.23451923918575063</v>
      </c>
      <c r="J471" s="324"/>
    </row>
    <row r="472" spans="1:10">
      <c r="A472">
        <v>2030</v>
      </c>
      <c r="B472" t="s">
        <v>358</v>
      </c>
      <c r="C472">
        <v>1500</v>
      </c>
      <c r="D472">
        <v>670</v>
      </c>
      <c r="E472">
        <v>1283.43</v>
      </c>
      <c r="F472">
        <v>1</v>
      </c>
      <c r="G472" t="s">
        <v>351</v>
      </c>
      <c r="H472" t="s">
        <v>359</v>
      </c>
      <c r="I472" s="324">
        <f t="shared" si="11"/>
        <v>79.887004571641782</v>
      </c>
      <c r="J472" s="324"/>
    </row>
    <row r="473" spans="1:10">
      <c r="A473">
        <v>2030</v>
      </c>
      <c r="B473" t="s">
        <v>360</v>
      </c>
      <c r="C473">
        <v>400</v>
      </c>
      <c r="D473">
        <v>400</v>
      </c>
      <c r="E473">
        <v>141.83000000000001</v>
      </c>
      <c r="F473">
        <v>1</v>
      </c>
      <c r="G473" t="s">
        <v>361</v>
      </c>
      <c r="H473" t="s">
        <v>362</v>
      </c>
      <c r="I473" s="324">
        <f t="shared" si="11"/>
        <v>14.7872312575</v>
      </c>
      <c r="J473" s="324"/>
    </row>
    <row r="474" spans="1:10">
      <c r="A474">
        <v>2031</v>
      </c>
      <c r="B474" t="s">
        <v>363</v>
      </c>
      <c r="C474">
        <v>0</v>
      </c>
      <c r="D474">
        <v>231</v>
      </c>
      <c r="E474">
        <v>42.11</v>
      </c>
      <c r="F474">
        <v>1</v>
      </c>
      <c r="G474" t="s">
        <v>349</v>
      </c>
      <c r="H474" t="s">
        <v>349</v>
      </c>
      <c r="I474" s="324">
        <f t="shared" si="11"/>
        <v>7.602422731601731</v>
      </c>
      <c r="J474" s="324"/>
    </row>
    <row r="475" spans="1:10">
      <c r="A475">
        <v>2032</v>
      </c>
      <c r="B475" t="s">
        <v>364</v>
      </c>
      <c r="C475">
        <v>0</v>
      </c>
      <c r="D475">
        <v>300</v>
      </c>
      <c r="E475">
        <v>303.12</v>
      </c>
      <c r="F475">
        <v>1</v>
      </c>
      <c r="G475" t="s">
        <v>349</v>
      </c>
      <c r="H475" t="s">
        <v>349</v>
      </c>
      <c r="I475" s="324">
        <f t="shared" si="11"/>
        <v>42.137822640000003</v>
      </c>
      <c r="J475" s="324"/>
    </row>
    <row r="476" spans="1:10">
      <c r="A476">
        <v>2033</v>
      </c>
      <c r="B476" t="s">
        <v>365</v>
      </c>
      <c r="C476">
        <v>0</v>
      </c>
      <c r="D476">
        <v>518</v>
      </c>
      <c r="E476">
        <v>372.32</v>
      </c>
      <c r="F476">
        <v>1</v>
      </c>
      <c r="G476" t="s">
        <v>349</v>
      </c>
      <c r="H476" t="s">
        <v>349</v>
      </c>
      <c r="I476" s="324">
        <f t="shared" si="11"/>
        <v>29.975425698841697</v>
      </c>
      <c r="J476" s="324"/>
    </row>
    <row r="477" spans="1:10">
      <c r="A477">
        <v>2039</v>
      </c>
      <c r="B477" t="s">
        <v>366</v>
      </c>
      <c r="C477">
        <v>1500</v>
      </c>
      <c r="D477">
        <v>670</v>
      </c>
      <c r="E477">
        <v>1463.04</v>
      </c>
      <c r="F477">
        <v>1</v>
      </c>
      <c r="G477" t="s">
        <v>361</v>
      </c>
      <c r="H477" t="s">
        <v>359</v>
      </c>
      <c r="I477" s="324">
        <f t="shared" si="11"/>
        <v>91.06681561791045</v>
      </c>
      <c r="J477" s="324"/>
    </row>
    <row r="478" spans="1:10">
      <c r="A478" t="s">
        <v>367</v>
      </c>
      <c r="C478">
        <v>4250</v>
      </c>
      <c r="D478">
        <v>5404</v>
      </c>
      <c r="E478">
        <v>4169.17</v>
      </c>
      <c r="F478">
        <v>14</v>
      </c>
      <c r="G478" t="s">
        <v>368</v>
      </c>
      <c r="H478" t="s">
        <v>368</v>
      </c>
      <c r="I478" s="324">
        <f t="shared" si="11"/>
        <v>32.174589673760174</v>
      </c>
      <c r="J478" s="324"/>
    </row>
  </sheetData>
  <conditionalFormatting sqref="G464:H478">
    <cfRule type="notContainsBlanks" dxfId="1" priority="1">
      <formula>LEN(TRIM(G464))&gt;0</formula>
    </cfRule>
  </conditionalFormatting>
  <conditionalFormatting sqref="H459:I459">
    <cfRule type="notContainsBlanks" dxfId="0" priority="3">
      <formula>LEN(TRIM(H459))&gt;0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5448-3FE4-476F-9D17-A6A31D5A3ADD}">
  <sheetPr>
    <tabColor rgb="FFCCFFCC"/>
    <pageSetUpPr fitToPage="1"/>
  </sheetPr>
  <dimension ref="B1:AC89"/>
  <sheetViews>
    <sheetView workbookViewId="0">
      <selection activeCell="F5" sqref="F5:F8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4.33203125" style="61" customWidth="1"/>
    <col min="7" max="7" width="18.33203125" style="61" customWidth="1"/>
    <col min="8" max="8" width="9.5" style="61" bestFit="1" customWidth="1"/>
    <col min="9" max="9" width="15.164062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Assumptions'!$E$371:$E$394,'WD_.PX.BDG._.PTC.2029'!$B10-2023,1)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Assumptions'!$E$371:$E$394,'WD_.PX.BDG._.PTC.2029'!$B11-2023,1)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Assumptions'!$E$371:$E$394,'WD_.PX.BDG._.PTC.2029'!$B12-2023,1)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Assumptions'!$E$371:$E$394,'WD_.PX.BDG._.PTC.2029'!$B13-2023,1)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205">
        <f>C14*$C$60</f>
        <v>88.055569992524042</v>
      </c>
      <c r="E14" s="69" cm="1">
        <f t="array" ref="E14">$E$9*INDEX('2025 IRP Assumptions'!$E$371:$E$394,'WD_.PX.BDG._.PTC.2029'!$B14-2023,1)</f>
        <v>35.253578386050002</v>
      </c>
      <c r="F14" s="237"/>
      <c r="G14" s="70">
        <f t="shared" ref="G14:G46" si="1">(D14+E14+F14)/(8.76*$C$61)</f>
        <v>35.357864879567821</v>
      </c>
      <c r="H14" s="69"/>
      <c r="I14" s="69">
        <f t="shared" ref="I14:I23" si="2">-I64</f>
        <v>-47.74</v>
      </c>
      <c r="J14" s="70">
        <f t="shared" ref="J14:J30" si="3">(G14+H14+I14)</f>
        <v>-12.382135120432181</v>
      </c>
      <c r="K14" s="70">
        <f t="shared" ref="K14:K46" si="4">ROUND(J14*$C$61*8.76,2)</f>
        <v>-43.18</v>
      </c>
      <c r="L14" s="69">
        <f t="shared" ref="L14:L30" si="5">(D14+E14+F14)</f>
        <v>123.30914837857404</v>
      </c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/>
      <c r="D15" s="69" cm="1">
        <f t="array" ref="D15">D14*INDEX('2025 IRP Assumptions'!$E$371:$E$394,'WD_.PX.BDG._.PTC.2029'!$B15-2023,1)/INDEX('2025 IRP Assumptions'!$E$371:$E$394,'WD_.PX.BDG._.PTC.2029'!$B15-2023-1,1)</f>
        <v>89.975181371987603</v>
      </c>
      <c r="E15" s="69" cm="1">
        <f t="array" ref="E15">$E$9*INDEX('2025 IRP Assumptions'!$E$371:$E$394,'WD_.PX.BDG._.PTC.2029'!$B15-2023,1)</f>
        <v>36.022106376299995</v>
      </c>
      <c r="F15" s="237"/>
      <c r="G15" s="70">
        <f t="shared" si="1"/>
        <v>36.128666315321581</v>
      </c>
      <c r="H15" s="69"/>
      <c r="I15" s="69">
        <f t="shared" si="2"/>
        <v>-47.74</v>
      </c>
      <c r="J15" s="70">
        <f t="shared" si="3"/>
        <v>-11.611333684678421</v>
      </c>
      <c r="K15" s="70">
        <f t="shared" si="4"/>
        <v>-40.49</v>
      </c>
      <c r="L15" s="69">
        <f>(D15+E15+F15)</f>
        <v>125.99728774828759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Assumptions'!$E$371:$E$394,'WD_.PX.BDG._.PTC.2029'!$B16-2023,1)/INDEX('2025 IRP Assumptions'!$E$371:$E$394,'WD_.PX.BDG._.PTC.2029'!$B16-2023-1,1)</f>
        <v>91.93664032276638</v>
      </c>
      <c r="E16" s="69" cm="1">
        <f t="array" ref="E16">$E$9*INDEX('2025 IRP Assumptions'!$E$371:$E$394,'WD_.PX.BDG._.PTC.2029'!$B16-2023,1)</f>
        <v>36.80738829405</v>
      </c>
      <c r="F16" s="237"/>
      <c r="G16" s="70">
        <f t="shared" si="1"/>
        <v>36.916271239738549</v>
      </c>
      <c r="H16" s="69"/>
      <c r="I16" s="69">
        <f t="shared" si="2"/>
        <v>-49.06</v>
      </c>
      <c r="J16" s="70">
        <f t="shared" si="3"/>
        <v>-12.143728760261453</v>
      </c>
      <c r="K16" s="70">
        <f t="shared" si="4"/>
        <v>-42.35</v>
      </c>
      <c r="L16" s="69">
        <f t="shared" si="5"/>
        <v>128.74402861681637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Assumptions'!$E$371:$E$394,'WD_.PX.BDG._.PTC.2029'!$B17-2023,1)/INDEX('2025 IRP Assumptions'!$E$371:$E$394,'WD_.PX.BDG._.PTC.2029'!$B17-2023-1,1)</f>
        <v>93.940859056299658</v>
      </c>
      <c r="E17" s="69" cm="1">
        <f t="array" ref="E17">$E$9*INDEX('2025 IRP Assumptions'!$E$371:$E$394,'WD_.PX.BDG._.PTC.2029'!$B17-2023,1)</f>
        <v>37.609789348650004</v>
      </c>
      <c r="F17" s="237"/>
      <c r="G17" s="70">
        <f t="shared" si="1"/>
        <v>37.721045942524363</v>
      </c>
      <c r="H17" s="69"/>
      <c r="I17" s="69">
        <f t="shared" si="2"/>
        <v>-50.39</v>
      </c>
      <c r="J17" s="70">
        <f t="shared" si="3"/>
        <v>-12.668954057475638</v>
      </c>
      <c r="K17" s="70">
        <f t="shared" si="4"/>
        <v>-44.18</v>
      </c>
      <c r="L17" s="69">
        <f t="shared" si="5"/>
        <v>131.55064840494967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Assumptions'!$E$371:$E$394,'WD_.PX.BDG._.PTC.2029'!$B18-2023,1)/INDEX('2025 IRP Assumptions'!$E$371:$E$394,'WD_.PX.BDG._.PTC.2029'!$B18-2023-1,1)</f>
        <v>95.988769784849552</v>
      </c>
      <c r="E18" s="69" cm="1">
        <f t="array" ref="E18">$E$9*INDEX('2025 IRP Assumptions'!$E$371:$E$394,'WD_.PX.BDG._.PTC.2029'!$B18-2023,1)</f>
        <v>38.429682756899993</v>
      </c>
      <c r="F18" s="237"/>
      <c r="G18" s="70">
        <f t="shared" si="1"/>
        <v>38.543364744522144</v>
      </c>
      <c r="H18" s="69"/>
      <c r="I18" s="69">
        <f t="shared" si="2"/>
        <v>-50.39</v>
      </c>
      <c r="J18" s="70">
        <f t="shared" si="3"/>
        <v>-11.846635255477857</v>
      </c>
      <c r="K18" s="70">
        <f t="shared" si="4"/>
        <v>-41.31</v>
      </c>
      <c r="L18" s="69">
        <f t="shared" si="5"/>
        <v>134.41845254174956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Assumptions'!$E$371:$E$394,'WD_.PX.BDG._.PTC.2029'!$B19-2023,1)/INDEX('2025 IRP Assumptions'!$E$371:$E$394,'WD_.PX.BDG._.PTC.2029'!$B19-2023-1,1)</f>
        <v>98.081325037719537</v>
      </c>
      <c r="E19" s="69" cm="1">
        <f t="array" ref="E19">$E$9*INDEX('2025 IRP Assumptions'!$E$371:$E$394,'WD_.PX.BDG._.PTC.2029'!$B19-2023,1)</f>
        <v>39.267449869649994</v>
      </c>
      <c r="F19" s="237"/>
      <c r="G19" s="70">
        <f t="shared" si="1"/>
        <v>39.38361012468706</v>
      </c>
      <c r="H19" s="69"/>
      <c r="I19" s="69">
        <f t="shared" si="2"/>
        <v>-51.71</v>
      </c>
      <c r="J19" s="70">
        <f t="shared" si="3"/>
        <v>-12.326389875312941</v>
      </c>
      <c r="K19" s="70">
        <f t="shared" si="4"/>
        <v>-42.99</v>
      </c>
      <c r="L19" s="69">
        <f t="shared" si="5"/>
        <v>137.34877490736955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Assumptions'!$E$371:$E$394,'WD_.PX.BDG._.PTC.2029'!$B20-2023,1)/INDEX('2025 IRP Assumptions'!$E$371:$E$394,'WD_.PX.BDG._.PTC.2029'!$B20-2023-1,1)</f>
        <v>100.21949789841825</v>
      </c>
      <c r="E20" s="69" cm="1">
        <f t="array" ref="E20">$E$9*INDEX('2025 IRP Assumptions'!$E$371:$E$394,'WD_.PX.BDG._.PTC.2029'!$B20-2023,1)</f>
        <v>40.123480266749993</v>
      </c>
      <c r="F20" s="237"/>
      <c r="G20" s="70">
        <f t="shared" si="1"/>
        <v>40.242172815317105</v>
      </c>
      <c r="H20" s="69"/>
      <c r="I20" s="69">
        <f t="shared" si="2"/>
        <v>-53.04</v>
      </c>
      <c r="J20" s="70">
        <f>(G20+H20+I20)</f>
        <v>-12.797827184682895</v>
      </c>
      <c r="K20" s="70">
        <f t="shared" si="4"/>
        <v>-44.63</v>
      </c>
      <c r="L20" s="69">
        <f t="shared" si="5"/>
        <v>140.34297816516823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Assumptions'!$E$371:$E$394,'WD_.PX.BDG._.PTC.2029'!$B21-2023,1)/INDEX('2025 IRP Assumptions'!$E$371:$E$394,'WD_.PX.BDG._.PTC.2029'!$B21-2023-1,1)</f>
        <v>102.40428295331526</v>
      </c>
      <c r="E21" s="69" cm="1">
        <f t="array" ref="E21">$E$9*INDEX('2025 IRP Assumptions'!$E$371:$E$394,'WD_.PX.BDG._.PTC.2029'!$B21-2023,1)</f>
        <v>40.998172136849995</v>
      </c>
      <c r="F21" s="237"/>
      <c r="G21" s="70">
        <f t="shared" si="1"/>
        <v>41.119452182976715</v>
      </c>
      <c r="H21" s="69"/>
      <c r="I21" s="69">
        <f t="shared" si="2"/>
        <v>-54.37</v>
      </c>
      <c r="J21" s="70">
        <f t="shared" si="3"/>
        <v>-13.250547817023282</v>
      </c>
      <c r="K21" s="70">
        <f t="shared" si="4"/>
        <v>-46.21</v>
      </c>
      <c r="L21" s="69">
        <f t="shared" si="5"/>
        <v>143.40245509016526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Assumptions'!$E$371:$E$394,'WD_.PX.BDG._.PTC.2029'!$B22-2023,1)/INDEX('2025 IRP Assumptions'!$E$371:$E$394,'WD_.PX.BDG._.PTC.2029'!$B22-2023-1,1)</f>
        <v>104.63669629164096</v>
      </c>
      <c r="E22" s="69" cm="1">
        <f t="array" ref="E22">$E$9*INDEX('2025 IRP Assumptions'!$E$371:$E$394,'WD_.PX.BDG._.PTC.2029'!$B22-2023,1)</f>
        <v>41.891932277399995</v>
      </c>
      <c r="F22" s="237"/>
      <c r="G22" s="70">
        <f t="shared" si="1"/>
        <v>42.015856228496681</v>
      </c>
      <c r="H22" s="69"/>
      <c r="I22" s="69">
        <f t="shared" si="2"/>
        <v>-55.69</v>
      </c>
      <c r="J22" s="70">
        <f t="shared" si="3"/>
        <v>-13.674143771503317</v>
      </c>
      <c r="K22" s="70">
        <f t="shared" si="4"/>
        <v>-47.69</v>
      </c>
      <c r="L22" s="69">
        <f t="shared" si="5"/>
        <v>146.52862856904096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Assumptions'!$E$371:$E$394,'WD_.PX.BDG._.PTC.2029'!$B23-2023,1)/INDEX('2025 IRP Assumptions'!$E$371:$E$394,'WD_.PX.BDG._.PTC.2029'!$B23-2023-1,1)</f>
        <v>106.91777629603298</v>
      </c>
      <c r="E23" s="69" cm="1">
        <f t="array" ref="E23">$E$9*INDEX('2025 IRP Assumptions'!$E$371:$E$394,'WD_.PX.BDG._.PTC.2029'!$B23-2023,1)</f>
        <v>42.805176411150001</v>
      </c>
      <c r="F23" s="237"/>
      <c r="G23" s="70">
        <f t="shared" si="1"/>
        <v>42.93180190441047</v>
      </c>
      <c r="H23" s="69"/>
      <c r="I23" s="69">
        <f t="shared" si="2"/>
        <v>-55.69</v>
      </c>
      <c r="J23" s="70">
        <f t="shared" si="3"/>
        <v>-12.758198095589528</v>
      </c>
      <c r="K23" s="70">
        <f t="shared" si="4"/>
        <v>-44.49</v>
      </c>
      <c r="L23" s="69">
        <f t="shared" si="5"/>
        <v>149.72295270718297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Assumptions'!$E$371:$E$394,'WD_.PX.BDG._.PTC.2029'!$B24-2023,1)/INDEX('2025 IRP Assumptions'!$E$371:$E$394,'WD_.PX.BDG._.PTC.2029'!$B24-2023-1,1)</f>
        <v>109.24858380064542</v>
      </c>
      <c r="E24" s="69" cm="1">
        <f t="array" ref="E24">$E$9*INDEX('2025 IRP Assumptions'!$E$371:$E$394,'WD_.PX.BDG._.PTC.2029'!$B24-2023,1)</f>
        <v>43.738329249449997</v>
      </c>
      <c r="F24" s="237"/>
      <c r="G24" s="70">
        <f t="shared" si="1"/>
        <v>43.867715178441479</v>
      </c>
      <c r="H24" s="69"/>
      <c r="I24" s="69"/>
      <c r="J24" s="70">
        <f t="shared" si="3"/>
        <v>43.867715178441479</v>
      </c>
      <c r="K24" s="70">
        <f t="shared" si="4"/>
        <v>152.99</v>
      </c>
      <c r="L24" s="69">
        <f t="shared" si="5"/>
        <v>152.98691305009541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Assumptions'!$E$371:$E$394,'WD_.PX.BDG._.PTC.2029'!$B25-2023,1)/INDEX('2025 IRP Assumptions'!$E$371:$E$394,'WD_.PX.BDG._.PTC.2029'!$B25-2023-1,1)</f>
        <v>111.63020296074988</v>
      </c>
      <c r="E25" s="69" cm="1">
        <f t="array" ref="E25">$E$9*INDEX('2025 IRP Assumptions'!$E$371:$E$394,'WD_.PX.BDG._.PTC.2029'!$B25-2023,1)</f>
        <v>44.691824840399995</v>
      </c>
      <c r="F25" s="237"/>
      <c r="G25" s="70">
        <f t="shared" si="1"/>
        <v>44.824031382682875</v>
      </c>
      <c r="H25" s="69"/>
      <c r="I25" s="69"/>
      <c r="J25" s="70">
        <f t="shared" si="3"/>
        <v>44.824031382682875</v>
      </c>
      <c r="K25" s="70">
        <f t="shared" si="4"/>
        <v>156.32</v>
      </c>
      <c r="L25" s="69">
        <f t="shared" si="5"/>
        <v>156.32202780114989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Assumptions'!$E$371:$E$394,'WD_.PX.BDG._.PTC.2029'!$B26-2023,1)/INDEX('2025 IRP Assumptions'!$E$371:$E$394,'WD_.PX.BDG._.PTC.2029'!$B26-2023-1,1)</f>
        <v>114.06374133179006</v>
      </c>
      <c r="E26" s="69" cm="1">
        <f t="array" ref="E26">$E$9*INDEX('2025 IRP Assumptions'!$E$371:$E$394,'WD_.PX.BDG._.PTC.2029'!$B26-2023,1)</f>
        <v>45.666106600499994</v>
      </c>
      <c r="F26" s="237"/>
      <c r="G26" s="70">
        <f t="shared" si="1"/>
        <v>45.801195245341276</v>
      </c>
      <c r="H26" s="69"/>
      <c r="I26" s="69"/>
      <c r="J26" s="70">
        <f t="shared" si="3"/>
        <v>45.801195245341276</v>
      </c>
      <c r="K26" s="70">
        <f t="shared" si="4"/>
        <v>159.72999999999999</v>
      </c>
      <c r="L26" s="69">
        <f t="shared" si="5"/>
        <v>159.72984793229006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Assumptions'!$E$371:$E$394,'WD_.PX.BDG._.PTC.2029'!$B27-2023,1)/INDEX('2025 IRP Assumptions'!$E$371:$E$394,'WD_.PX.BDG._.PTC.2029'!$B27-2023-1,1)</f>
        <v>116.55033089709202</v>
      </c>
      <c r="E27" s="69" cm="1">
        <f t="array" ref="E27">$E$9*INDEX('2025 IRP Assumptions'!$E$371:$E$394,'WD_.PX.BDG._.PTC.2029'!$B27-2023,1)</f>
        <v>46.661627726100001</v>
      </c>
      <c r="F27" s="237"/>
      <c r="G27" s="70">
        <f t="shared" si="1"/>
        <v>46.799661303403873</v>
      </c>
      <c r="H27" s="69"/>
      <c r="I27" s="69"/>
      <c r="J27" s="70">
        <f t="shared" si="3"/>
        <v>46.799661303403873</v>
      </c>
      <c r="K27" s="70">
        <f t="shared" si="4"/>
        <v>163.21</v>
      </c>
      <c r="L27" s="69">
        <f t="shared" si="5"/>
        <v>163.21195862319203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Assumptions'!$E$371:$E$394,'WD_.PX.BDG._.PTC.2029'!$B28-2023,1)/INDEX('2025 IRP Assumptions'!$E$371:$E$394,'WD_.PX.BDG._.PTC.2029'!$B28-2023-1,1)</f>
        <v>119.0911281469189</v>
      </c>
      <c r="E28" s="69" cm="1">
        <f t="array" ref="E28">$E$9*INDEX('2025 IRP Assumptions'!$E$371:$E$394,'WD_.PX.BDG._.PTC.2029'!$B28-2023,1)</f>
        <v>47.678851225049996</v>
      </c>
      <c r="F28" s="237"/>
      <c r="G28" s="70">
        <f t="shared" si="1"/>
        <v>47.819893934382051</v>
      </c>
      <c r="H28" s="69"/>
      <c r="I28" s="69"/>
      <c r="J28" s="70">
        <f t="shared" si="3"/>
        <v>47.819893934382051</v>
      </c>
      <c r="K28" s="70">
        <f t="shared" si="4"/>
        <v>166.77</v>
      </c>
      <c r="L28" s="69">
        <f t="shared" si="5"/>
        <v>166.7699793719689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Assumptions'!$E$371:$E$394,'WD_.PX.BDG._.PTC.2029'!$B29-2023,1)/INDEX('2025 IRP Assumptions'!$E$371:$E$394,'WD_.PX.BDG._.PTC.2029'!$B29-2023-1,1)</f>
        <v>121.68731471090787</v>
      </c>
      <c r="E29" s="69" cm="1">
        <f t="array" ref="E29">$E$9*INDEX('2025 IRP Assumptions'!$E$371:$E$394,'WD_.PX.BDG._.PTC.2029'!$B29-2023,1)</f>
        <v>48.718250169900003</v>
      </c>
      <c r="F29" s="237"/>
      <c r="G29" s="70">
        <f t="shared" si="1"/>
        <v>48.862367610260421</v>
      </c>
      <c r="H29" s="69"/>
      <c r="I29" s="69"/>
      <c r="J29" s="70">
        <f t="shared" si="3"/>
        <v>48.862367610260421</v>
      </c>
      <c r="K29" s="70">
        <f t="shared" si="4"/>
        <v>170.41</v>
      </c>
      <c r="L29" s="69">
        <f t="shared" si="5"/>
        <v>170.40556488080787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Assumptions'!$E$371:$E$394,'WD_.PX.BDG._.PTC.2029'!$B30-2023,1)/INDEX('2025 IRP Assumptions'!$E$371:$E$394,'WD_.PX.BDG._.PTC.2029'!$B30-2023-1,1)</f>
        <v>124.34009822767121</v>
      </c>
      <c r="E30" s="69" cm="1">
        <f t="array" ref="E30">$E$9*INDEX('2025 IRP Assumptions'!$E$371:$E$394,'WD_.PX.BDG._.PTC.2029'!$B30-2023,1)</f>
        <v>49.780308046050003</v>
      </c>
      <c r="F30" s="237"/>
      <c r="G30" s="70">
        <f t="shared" si="1"/>
        <v>49.927567246676681</v>
      </c>
      <c r="H30" s="69"/>
      <c r="I30" s="69"/>
      <c r="J30" s="70">
        <f t="shared" si="3"/>
        <v>49.927567246676681</v>
      </c>
      <c r="K30" s="70">
        <f t="shared" si="4"/>
        <v>174.12</v>
      </c>
      <c r="L30" s="69">
        <f t="shared" si="5"/>
        <v>174.12040627372122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Assumptions'!$E$371:$E$394,'WD_.PX.BDG._.PTC.2029'!$B31-2023,1)/INDEX('2025 IRP Assumptions'!$E$371:$E$394,'WD_.PX.BDG._.PTC.2029'!$B31-2023-1,1)</f>
        <v>127.05071234479628</v>
      </c>
      <c r="E31" s="69" cm="1">
        <f t="array" ref="E31">$E$9*INDEX('2025 IRP Assumptions'!$E$371:$E$394,'WD_.PX.BDG._.PTC.2029'!$B31-2023,1)</f>
        <v>50.865518751749995</v>
      </c>
      <c r="F31" s="237"/>
      <c r="G31" s="70">
        <f t="shared" si="1"/>
        <v>51.015988202921633</v>
      </c>
      <c r="H31" s="69"/>
      <c r="I31" s="69"/>
      <c r="J31" s="70">
        <f>(G31+H31+I31)</f>
        <v>51.015988202921633</v>
      </c>
      <c r="K31" s="70">
        <f t="shared" si="4"/>
        <v>177.92</v>
      </c>
      <c r="L31" s="69">
        <f>(D31+E31+F31)</f>
        <v>177.91623109654628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Assumptions'!$E$371:$E$394,'WD_.PX.BDG._.PTC.2029'!$B32-2023,1)/INDEX('2025 IRP Assumptions'!$E$371:$E$394,'WD_.PX.BDG._.PTC.2029'!$B32-2023-1,1)</f>
        <v>129.82041782561046</v>
      </c>
      <c r="E32" s="69" cm="1">
        <f t="array" ref="E32">$E$9*INDEX('2025 IRP Assumptions'!$E$371:$E$394,'WD_.PX.BDG._.PTC.2029'!$B32-2023,1)</f>
        <v>51.974387041199996</v>
      </c>
      <c r="F32" s="237"/>
      <c r="G32" s="70">
        <f t="shared" si="1"/>
        <v>52.128136726349965</v>
      </c>
      <c r="H32" s="69"/>
      <c r="I32" s="69"/>
      <c r="J32" s="70">
        <f>(G32+H32+I32)</f>
        <v>52.128136726349965</v>
      </c>
      <c r="K32" s="70">
        <f t="shared" si="4"/>
        <v>181.79</v>
      </c>
      <c r="L32" s="69">
        <f>(D32+E32+F32)</f>
        <v>181.79480486681047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4" si="6">D32*D32/D31</f>
        <v>132.65050288485341</v>
      </c>
      <c r="E33" s="232">
        <f t="shared" si="6"/>
        <v>53.107428658938439</v>
      </c>
      <c r="F33" s="237"/>
      <c r="G33" s="70">
        <f t="shared" si="1"/>
        <v>53.264530087166222</v>
      </c>
      <c r="H33" s="69"/>
      <c r="I33" s="69"/>
      <c r="J33" s="70">
        <f>(G33+H33+I33)</f>
        <v>53.264530087166222</v>
      </c>
      <c r="K33" s="70">
        <f t="shared" si="4"/>
        <v>185.76</v>
      </c>
      <c r="L33" s="69">
        <f>(D33+E33+F33)</f>
        <v>185.75793154379184</v>
      </c>
      <c r="P33" s="79"/>
      <c r="Q33" s="70"/>
    </row>
    <row r="34" spans="2:17" ht="15">
      <c r="B34" s="68">
        <f t="shared" si="0"/>
        <v>2049</v>
      </c>
      <c r="C34" s="71"/>
      <c r="D34" s="232">
        <f t="shared" ref="D34" si="7">D33*D33/D32</f>
        <v>135.54228379731191</v>
      </c>
      <c r="E34" s="232">
        <f t="shared" si="6"/>
        <v>54.26517058351282</v>
      </c>
      <c r="F34" s="237"/>
      <c r="G34" s="70">
        <f t="shared" si="1"/>
        <v>54.425696822816249</v>
      </c>
      <c r="H34" s="69"/>
      <c r="I34" s="69"/>
      <c r="J34" s="70">
        <f>(G34+H34+I34)</f>
        <v>54.425696822816249</v>
      </c>
      <c r="K34" s="70">
        <f t="shared" si="4"/>
        <v>189.81</v>
      </c>
      <c r="L34" s="69">
        <f>(D34+E34+F34)</f>
        <v>189.80745438082474</v>
      </c>
      <c r="P34" s="79"/>
      <c r="Q34" s="70"/>
    </row>
    <row r="35" spans="2:17" ht="15">
      <c r="B35" s="68">
        <f t="shared" si="0"/>
        <v>2050</v>
      </c>
      <c r="C35" s="71"/>
      <c r="D35" s="232">
        <f t="shared" ref="D35" si="8">D34*D34/D33</f>
        <v>138.49710553256259</v>
      </c>
      <c r="E35" s="232">
        <f t="shared" ref="E35" si="9">E24*E24/E23</f>
        <v>44.691824819462241</v>
      </c>
      <c r="F35" s="237"/>
      <c r="G35" s="70">
        <f t="shared" si="1"/>
        <v>52.527890525476337</v>
      </c>
      <c r="H35" s="69"/>
      <c r="I35" s="69"/>
      <c r="J35" s="70">
        <f t="shared" ref="J35:J44" si="10">(G35+H35+I35)</f>
        <v>52.527890525476337</v>
      </c>
      <c r="K35" s="70">
        <f t="shared" si="4"/>
        <v>183.19</v>
      </c>
      <c r="L35" s="69">
        <f t="shared" ref="L35:L44" si="11">(D35+E35+F35)</f>
        <v>183.18893035202484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" si="12">D35*D35/D34</f>
        <v>141.51634238051835</v>
      </c>
      <c r="E36" s="232">
        <f t="shared" ref="E36" si="13">E25*E25/E24</f>
        <v>45.666106635522901</v>
      </c>
      <c r="F36" s="237"/>
      <c r="G36" s="70">
        <f t="shared" si="1"/>
        <v>53.672998533868515</v>
      </c>
      <c r="H36" s="69"/>
      <c r="I36" s="69"/>
      <c r="J36" s="70">
        <f t="shared" si="10"/>
        <v>53.672998533868515</v>
      </c>
      <c r="K36" s="70">
        <f t="shared" si="4"/>
        <v>187.18</v>
      </c>
      <c r="L36" s="69">
        <f t="shared" si="11"/>
        <v>187.18244901604126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" si="14">D36*D36/D35</f>
        <v>144.60139859061169</v>
      </c>
      <c r="E37" s="232">
        <f t="shared" ref="E37" si="15">E26*E26/E25</f>
        <v>46.661627702503196</v>
      </c>
      <c r="F37" s="237"/>
      <c r="G37" s="70">
        <f t="shared" si="1"/>
        <v>54.843069869942013</v>
      </c>
      <c r="H37" s="69"/>
      <c r="I37" s="69"/>
      <c r="J37" s="70">
        <f t="shared" si="10"/>
        <v>54.843069869942013</v>
      </c>
      <c r="K37" s="70">
        <f t="shared" si="4"/>
        <v>191.26</v>
      </c>
      <c r="L37" s="69">
        <f t="shared" si="11"/>
        <v>191.26302629311488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" si="16">D37*D37/D36</f>
        <v>147.75370902491221</v>
      </c>
      <c r="E38" s="232">
        <f t="shared" ref="E38" si="17">E27*E27/E26</f>
        <v>47.67885121227534</v>
      </c>
      <c r="F38" s="237"/>
      <c r="G38" s="70">
        <f t="shared" si="1"/>
        <v>56.038648784757626</v>
      </c>
      <c r="H38" s="69"/>
      <c r="I38" s="69"/>
      <c r="J38" s="70">
        <f t="shared" si="10"/>
        <v>56.038648784757626</v>
      </c>
      <c r="K38" s="70">
        <f t="shared" si="4"/>
        <v>195.43</v>
      </c>
      <c r="L38" s="69">
        <f t="shared" si="11"/>
        <v>195.43256023718754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" si="18">D38*D38/D37</f>
        <v>150.97473982548203</v>
      </c>
      <c r="E39" s="232">
        <f t="shared" ref="E39" si="19">E28*E28/E27</f>
        <v>48.718250196593665</v>
      </c>
      <c r="F39" s="237"/>
      <c r="G39" s="70">
        <f t="shared" si="1"/>
        <v>57.260291320155559</v>
      </c>
      <c r="H39" s="69"/>
      <c r="I39" s="69"/>
      <c r="J39" s="70">
        <f t="shared" si="10"/>
        <v>57.260291320155559</v>
      </c>
      <c r="K39" s="70">
        <f t="shared" si="4"/>
        <v>199.69</v>
      </c>
      <c r="L39" s="69">
        <f t="shared" si="11"/>
        <v>199.69299002207569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" si="20">D39*D39/D38</f>
        <v>154.2659890962797</v>
      </c>
      <c r="E40" s="232">
        <f t="shared" ref="E40" si="21">E29*E29/E28</f>
        <v>49.780308011489282</v>
      </c>
      <c r="F40" s="237"/>
      <c r="G40" s="70">
        <f t="shared" si="1"/>
        <v>58.508565643181811</v>
      </c>
      <c r="H40" s="69"/>
      <c r="I40" s="69"/>
      <c r="J40" s="70">
        <f t="shared" si="10"/>
        <v>58.508565643181811</v>
      </c>
      <c r="K40" s="70">
        <f t="shared" si="4"/>
        <v>204.05</v>
      </c>
      <c r="L40" s="69">
        <f t="shared" si="11"/>
        <v>204.04629710776896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" si="22">D40*D40/D39</f>
        <v>157.62898759992947</v>
      </c>
      <c r="E41" s="232">
        <f t="shared" ref="E41" si="23">E30*E30/E29</f>
        <v>50.865518784389401</v>
      </c>
      <c r="F41" s="237"/>
      <c r="G41" s="70">
        <f t="shared" si="1"/>
        <v>59.784052374088631</v>
      </c>
      <c r="H41" s="69"/>
      <c r="I41" s="69"/>
      <c r="J41" s="70">
        <f t="shared" si="10"/>
        <v>59.784052374088631</v>
      </c>
      <c r="K41" s="70">
        <f t="shared" si="4"/>
        <v>208.49</v>
      </c>
      <c r="L41" s="69">
        <f t="shared" si="11"/>
        <v>208.49450638431887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" si="24">D41*D41/D40</f>
        <v>161.06529946968027</v>
      </c>
      <c r="E42" s="232">
        <f t="shared" ref="E42" si="25">E31*E31/E30</f>
        <v>51.974387050622703</v>
      </c>
      <c r="F42" s="237"/>
      <c r="G42" s="70">
        <f t="shared" si="1"/>
        <v>61.087344686253743</v>
      </c>
      <c r="H42" s="69"/>
      <c r="I42" s="69"/>
      <c r="J42" s="70">
        <f t="shared" si="10"/>
        <v>61.087344686253743</v>
      </c>
      <c r="K42" s="70">
        <f t="shared" si="4"/>
        <v>213.04</v>
      </c>
      <c r="L42" s="69">
        <f t="shared" si="11"/>
        <v>213.03968652030298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" si="26">D42*D42/D41</f>
        <v>164.57652293688523</v>
      </c>
      <c r="E43" s="232">
        <f t="shared" ref="E43" si="27">E32*E32/E31</f>
        <v>53.107428658938439</v>
      </c>
      <c r="F43" s="237"/>
      <c r="G43" s="70">
        <f t="shared" si="1"/>
        <v>62.419048774428994</v>
      </c>
      <c r="H43" s="69"/>
      <c r="I43" s="69"/>
      <c r="J43" s="70">
        <f t="shared" si="10"/>
        <v>62.419048774428994</v>
      </c>
      <c r="K43" s="70">
        <f t="shared" si="4"/>
        <v>217.68</v>
      </c>
      <c r="L43" s="69">
        <f t="shared" si="11"/>
        <v>217.68395159582366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" si="28">D43*D43/D42</f>
        <v>168.16429107434033</v>
      </c>
      <c r="E44" s="232">
        <f t="shared" ref="E44" si="29">E33*E33/E32</f>
        <v>54.26517058351282</v>
      </c>
      <c r="F44" s="237"/>
      <c r="G44" s="70">
        <f t="shared" si="1"/>
        <v>63.779784013980965</v>
      </c>
      <c r="H44" s="69"/>
      <c r="I44" s="69"/>
      <c r="J44" s="70">
        <f t="shared" si="10"/>
        <v>63.779784013980965</v>
      </c>
      <c r="K44" s="70">
        <f t="shared" si="4"/>
        <v>222.43</v>
      </c>
      <c r="L44" s="69">
        <f t="shared" si="11"/>
        <v>222.42946165785315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" si="30">D44*D44/D43</f>
        <v>171.83027255582795</v>
      </c>
      <c r="E45" s="232">
        <f>E34*E34/E33</f>
        <v>55.448151281602769</v>
      </c>
      <c r="F45" s="237"/>
      <c r="G45" s="70">
        <f t="shared" si="1"/>
        <v>65.17018328123784</v>
      </c>
      <c r="H45" s="69"/>
      <c r="I45" s="69"/>
      <c r="J45" s="70">
        <f>(G45+H45+I45)</f>
        <v>65.17018328123784</v>
      </c>
      <c r="K45" s="70">
        <f t="shared" si="4"/>
        <v>227.28</v>
      </c>
      <c r="L45" s="69">
        <f>(D45+E45+F45)</f>
        <v>227.27842383743072</v>
      </c>
      <c r="P45" s="79"/>
      <c r="Q45" s="70"/>
    </row>
    <row r="46" spans="2:17" ht="15">
      <c r="B46" s="68">
        <f t="shared" si="0"/>
        <v>2061</v>
      </c>
      <c r="C46" s="71"/>
      <c r="D46" s="232">
        <f t="shared" ref="D46" si="31">D45*D45/D44</f>
        <v>175.57617243221827</v>
      </c>
      <c r="E46" s="232">
        <f>E35*E35/E34</f>
        <v>36.807388315855604</v>
      </c>
      <c r="F46" s="237"/>
      <c r="G46" s="70">
        <f t="shared" si="1"/>
        <v>60.899206119865667</v>
      </c>
      <c r="H46" s="69"/>
      <c r="I46" s="69"/>
      <c r="J46" s="70">
        <f>(G46+H46+I46)</f>
        <v>60.899206119865667</v>
      </c>
      <c r="K46" s="70">
        <f t="shared" si="4"/>
        <v>212.38</v>
      </c>
      <c r="L46" s="69">
        <f>(D46+E46+F46)</f>
        <v>212.38356074807388</v>
      </c>
      <c r="P46" s="79"/>
      <c r="Q46" s="70"/>
    </row>
    <row r="47" spans="2:17" ht="15">
      <c r="B47" s="68"/>
      <c r="C47" s="71"/>
      <c r="D47" s="232"/>
      <c r="E47" s="232"/>
      <c r="F47" s="237"/>
      <c r="G47" s="70"/>
      <c r="H47" s="69"/>
      <c r="I47" s="69"/>
      <c r="J47" s="70"/>
      <c r="K47" s="70"/>
      <c r="L47" s="69"/>
      <c r="P47" s="79"/>
      <c r="Q47" s="70"/>
    </row>
    <row r="48" spans="2:17">
      <c r="B48" s="68" t="s">
        <v>304</v>
      </c>
      <c r="F48" s="69"/>
      <c r="J48" s="70">
        <f>-PMT(Discount_Rate,COUNT(J$14:J$43),NPV(Discount_Rate,J$14:J$43))</f>
        <v>16.262279836701236</v>
      </c>
      <c r="K48" s="70">
        <f>-PMT(Discount_Rate,COUNT(K$14:K$43),NPV(Discount_Rate,K$14:K$43))</f>
        <v>56.714985529809908</v>
      </c>
      <c r="L48" s="70">
        <f>-PMT(Discount_Rate,COUNT(L$14:L$43),NPV(Discount_Rate,L$14:L$43))</f>
        <v>154.11560797061091</v>
      </c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39.8%)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2029</v>
      </c>
      <c r="T57" s="156" t="s">
        <v>144</v>
      </c>
    </row>
    <row r="58" spans="2:20">
      <c r="B58"/>
      <c r="C58" s="79">
        <v>0</v>
      </c>
      <c r="D58" s="61" t="s">
        <v>86</v>
      </c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5">
        <v>0.39811190096326704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47119</v>
      </c>
      <c r="H64" s="68">
        <f>YEAR(G64)</f>
        <v>2029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166.49135245140059</v>
      </c>
    </row>
    <row r="65" spans="3:10" ht="15">
      <c r="C65" s="233"/>
      <c r="D65" s="105"/>
      <c r="E65" s="214"/>
      <c r="F65" s="238"/>
      <c r="G65" s="233">
        <v>47484</v>
      </c>
      <c r="H65" s="68">
        <f>YEAR(G65)</f>
        <v>2030</v>
      </c>
      <c r="I65" s="69">
        <f>IF($H$62=110%,INDEX('2025 IRP Assumptions'!$E$339:$E$359,MATCH(H65,'2025 IRP Assumptions'!$S$339:$S$359,0),1),INDEX('2025 IRP Assumptions'!$E$307:$E$336,MATCH(H65,'2025 IRP Assumptions'!$S$339:$S$359,0)))</f>
        <v>47.74</v>
      </c>
      <c r="J65" s="79">
        <f t="shared" ref="J65:J73" si="32">I65*(8.76*$C$61)</f>
        <v>166.49135245140059</v>
      </c>
    </row>
    <row r="66" spans="3:10" ht="15">
      <c r="C66" s="233"/>
      <c r="D66" s="105"/>
      <c r="E66" s="214"/>
      <c r="F66" s="238"/>
      <c r="G66" s="233">
        <v>47849</v>
      </c>
      <c r="H66" s="68">
        <f t="shared" ref="H66:H73" si="33">YEAR(G66)</f>
        <v>2031</v>
      </c>
      <c r="I66" s="69">
        <f>IF($H$62=110%,INDEX('2025 IRP Assumptions'!$E$339:$E$359,MATCH(H66,'2025 IRP Assumptions'!$S$339:$S$359,0),1),INDEX('2025 IRP Assumptions'!$E$307:$E$336,MATCH(H66,'2025 IRP Assumptions'!$S$339:$S$359,0)))</f>
        <v>49.06</v>
      </c>
      <c r="J66" s="79">
        <f t="shared" si="32"/>
        <v>171.09479998461904</v>
      </c>
    </row>
    <row r="67" spans="3:10" ht="15">
      <c r="C67" s="233"/>
      <c r="D67" s="105"/>
      <c r="E67" s="214"/>
      <c r="F67" s="238"/>
      <c r="G67" s="233">
        <v>48214</v>
      </c>
      <c r="H67" s="68">
        <f t="shared" si="33"/>
        <v>2032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32"/>
        <v>175.73312212036186</v>
      </c>
    </row>
    <row r="68" spans="3:10" ht="15">
      <c r="C68" s="233"/>
      <c r="D68" s="105"/>
      <c r="E68" s="214"/>
      <c r="F68" s="238"/>
      <c r="G68" s="233">
        <v>48580</v>
      </c>
      <c r="H68" s="68">
        <f t="shared" si="33"/>
        <v>2033</v>
      </c>
      <c r="I68" s="69">
        <f>IF($H$62=110%,INDEX('2025 IRP Assumptions'!$E$339:$E$359,MATCH(H68,'2025 IRP Assumptions'!$S$339:$S$359,0),1),INDEX('2025 IRP Assumptions'!$E$307:$E$336,MATCH(H68,'2025 IRP Assumptions'!$S$339:$S$359,0)))</f>
        <v>50.39</v>
      </c>
      <c r="J68" s="79">
        <f t="shared" si="32"/>
        <v>175.73312212036186</v>
      </c>
    </row>
    <row r="69" spans="3:10" ht="15">
      <c r="C69" s="233"/>
      <c r="D69" s="105"/>
      <c r="E69" s="214"/>
      <c r="F69" s="238"/>
      <c r="G69" s="233">
        <v>48945</v>
      </c>
      <c r="H69" s="68">
        <f t="shared" si="33"/>
        <v>2034</v>
      </c>
      <c r="I69" s="69">
        <f>IF($H$62=110%,INDEX('2025 IRP Assumptions'!$E$339:$E$359,MATCH(H69,'2025 IRP Assumptions'!$S$339:$S$359,0),1),INDEX('2025 IRP Assumptions'!$E$307:$E$336,MATCH(H69,'2025 IRP Assumptions'!$S$339:$S$359,0)))</f>
        <v>51.71</v>
      </c>
      <c r="J69" s="79">
        <f t="shared" si="32"/>
        <v>180.33656965358031</v>
      </c>
    </row>
    <row r="70" spans="3:10" ht="15">
      <c r="C70" s="233"/>
      <c r="D70" s="105"/>
      <c r="E70" s="214"/>
      <c r="F70" s="238"/>
      <c r="G70" s="233">
        <v>49310</v>
      </c>
      <c r="H70" s="68">
        <f t="shared" si="33"/>
        <v>2035</v>
      </c>
      <c r="I70" s="69">
        <f>IF($H$62=110%,INDEX('2025 IRP Assumptions'!$E$339:$E$359,MATCH(H70,'2025 IRP Assumptions'!$S$339:$S$359,0),1),INDEX('2025 IRP Assumptions'!$E$307:$E$336,MATCH(H70,'2025 IRP Assumptions'!$S$339:$S$359,0)))</f>
        <v>53.04</v>
      </c>
      <c r="J70" s="79">
        <f t="shared" si="32"/>
        <v>184.97489178932315</v>
      </c>
    </row>
    <row r="71" spans="3:10" ht="15">
      <c r="C71" s="233"/>
      <c r="D71" s="105"/>
      <c r="E71" s="214"/>
      <c r="F71" s="238"/>
      <c r="G71" s="233">
        <v>49675</v>
      </c>
      <c r="H71" s="68">
        <f t="shared" si="33"/>
        <v>2036</v>
      </c>
      <c r="I71" s="69">
        <f>IF($H$62=110%,INDEX('2025 IRP Assumptions'!$E$339:$E$359,MATCH(H71,'2025 IRP Assumptions'!$S$339:$S$359,0),1),INDEX('2025 IRP Assumptions'!$E$307:$E$336,MATCH(H71,'2025 IRP Assumptions'!$S$339:$S$359,0)))</f>
        <v>54.37</v>
      </c>
      <c r="J71" s="79">
        <f t="shared" si="32"/>
        <v>189.61321392506596</v>
      </c>
    </row>
    <row r="72" spans="3:10" ht="15">
      <c r="C72" s="233"/>
      <c r="D72" s="105"/>
      <c r="E72" s="214"/>
      <c r="F72" s="238"/>
      <c r="G72" s="233">
        <v>50041</v>
      </c>
      <c r="H72" s="68">
        <f t="shared" si="33"/>
        <v>2037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32"/>
        <v>194.21666145828442</v>
      </c>
    </row>
    <row r="73" spans="3:10" ht="15">
      <c r="C73" s="233"/>
      <c r="D73" s="105"/>
      <c r="E73" s="214"/>
      <c r="F73" s="238"/>
      <c r="G73" s="233">
        <v>50406</v>
      </c>
      <c r="H73" s="68">
        <f t="shared" si="33"/>
        <v>2038</v>
      </c>
      <c r="I73" s="69">
        <f>IF($H$62=110%,INDEX('2025 IRP Assumptions'!$E$339:$E$359,MATCH(H73,'2025 IRP Assumptions'!$S$339:$S$359,0),1),INDEX('2025 IRP Assumptions'!$E$307:$E$336,MATCH(H73,'2025 IRP Assumptions'!$S$339:$S$359,0)))</f>
        <v>55.69</v>
      </c>
      <c r="J73" s="79">
        <f t="shared" si="32"/>
        <v>194.21666145828442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300</v>
      </c>
      <c r="I77" s="234"/>
      <c r="J77" s="234">
        <f>-PMT(Real_Discount_Rate,J76,NPV(Discount_Rate,J64:J73))</f>
        <v>75.482004638179404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D2A740F7-215F-48F0-9D26-1C6809B16A07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8B37-8398-4829-8B69-3A389CA14AAC}">
  <sheetPr>
    <tabColor rgb="FFCCFFCC"/>
    <pageSetUpPr fitToPage="1"/>
  </sheetPr>
  <dimension ref="B1:AC89"/>
  <sheetViews>
    <sheetView workbookViewId="0">
      <selection activeCell="F18" sqref="F18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9.1640625" style="61" customWidth="1"/>
    <col min="7" max="7" width="19.832031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Assumptions'!$E$371:$E$394,'WD_.PX.BDG._.PTC.2030'!$B10-2023,1)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Assumptions'!$E$371:$E$394,'WD_.PX.BDG._.PTC.2030'!$B11-2023,1)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Assumptions'!$E$371:$E$394,'WD_.PX.BDG._.PTC.2030'!$B12-2023,1)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Assumptions'!$E$371:$E$394,'WD_.PX.BDG._.PTC.2030'!$B13-2023,1)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Assumptions'!$E$371:$E$394,'WD_.PX.BDG._.PTC.2030'!$B14-2023,1)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205">
        <f>C15*$C$60</f>
        <v>87.961668799999998</v>
      </c>
      <c r="E15" s="69" cm="1">
        <f t="array" ref="E15">$E$9*INDEX('2025 IRP Assumptions'!$E$371:$E$394,'WD_.PX.BDG._.PTC.2030'!$B15-2023,1)</f>
        <v>36.022106376299995</v>
      </c>
      <c r="F15" s="237"/>
      <c r="G15" s="70">
        <f t="shared" ref="G15:G46" si="1">(D15+E15+F15)/(8.76*$C$61)</f>
        <v>35.551308459965412</v>
      </c>
      <c r="H15" s="69"/>
      <c r="I15" s="69">
        <f>-I64</f>
        <v>-47.74</v>
      </c>
      <c r="J15" s="70">
        <f t="shared" ref="J15:J35" si="2">(G15+H15+I15)</f>
        <v>-12.18869154003459</v>
      </c>
      <c r="K15" s="70">
        <f t="shared" ref="K15:K46" si="3">ROUND(J15*$C$61*8.76,2)</f>
        <v>-42.51</v>
      </c>
      <c r="L15" s="69">
        <f t="shared" ref="L15:L35" si="4">(D15+E15+F15)</f>
        <v>123.98377517629999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Assumptions'!$E$371:$E$394,'WD_.PX.BDG._.PTC.2030'!$B16-2023,1)/INDEX('2025 IRP Assumptions'!$E$371:$E$394,'WD_.PX.BDG._.PTC.2030'!$B16-2023-1,1)</f>
        <v>89.879233176779508</v>
      </c>
      <c r="E16" s="69" cm="1">
        <f t="array" ref="E16">$E$9*INDEX('2025 IRP Assumptions'!$E$371:$E$394,'WD_.PX.BDG._.PTC.2030'!$B16-2023,1)</f>
        <v>36.80738829405</v>
      </c>
      <c r="F16" s="237"/>
      <c r="G16" s="70">
        <f t="shared" si="1"/>
        <v>36.32632698315571</v>
      </c>
      <c r="H16" s="69"/>
      <c r="I16" s="69">
        <f t="shared" ref="I16:I24" si="5">-I65</f>
        <v>-49.06</v>
      </c>
      <c r="J16" s="70">
        <f t="shared" si="2"/>
        <v>-12.733673016844293</v>
      </c>
      <c r="K16" s="70">
        <f t="shared" si="3"/>
        <v>-44.41</v>
      </c>
      <c r="L16" s="69">
        <f t="shared" si="4"/>
        <v>126.68662147082951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Assumptions'!$E$371:$E$394,'WD_.PX.BDG._.PTC.2030'!$B17-2023,1)/INDEX('2025 IRP Assumptions'!$E$371:$E$394,'WD_.PX.BDG._.PTC.2030'!$B17-2023-1,1)</f>
        <v>91.838600435101</v>
      </c>
      <c r="E17" s="69" cm="1">
        <f t="array" ref="E17">$E$9*INDEX('2025 IRP Assumptions'!$E$371:$E$394,'WD_.PX.BDG._.PTC.2030'!$B17-2023,1)</f>
        <v>37.609789348650004</v>
      </c>
      <c r="F17" s="237"/>
      <c r="G17" s="70">
        <f t="shared" si="1"/>
        <v>37.118240901311658</v>
      </c>
      <c r="H17" s="69"/>
      <c r="I17" s="69">
        <f t="shared" si="5"/>
        <v>-50.39</v>
      </c>
      <c r="J17" s="70">
        <f t="shared" si="2"/>
        <v>-13.271759098688342</v>
      </c>
      <c r="K17" s="70">
        <f t="shared" si="3"/>
        <v>-46.28</v>
      </c>
      <c r="L17" s="69">
        <f t="shared" si="4"/>
        <v>129.448389783751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Assumptions'!$E$371:$E$394,'WD_.PX.BDG._.PTC.2030'!$B18-2023,1)/INDEX('2025 IRP Assumptions'!$E$371:$E$394,'WD_.PX.BDG._.PTC.2030'!$B18-2023-1,1)</f>
        <v>93.84068192568364</v>
      </c>
      <c r="E18" s="69" cm="1">
        <f t="array" ref="E18">$E$9*INDEX('2025 IRP Assumptions'!$E$371:$E$394,'WD_.PX.BDG._.PTC.2030'!$B18-2023,1)</f>
        <v>38.429682756899993</v>
      </c>
      <c r="F18" s="237"/>
      <c r="G18" s="70">
        <f t="shared" si="1"/>
        <v>37.927418553403811</v>
      </c>
      <c r="H18" s="69"/>
      <c r="I18" s="69">
        <f t="shared" si="5"/>
        <v>-50.39</v>
      </c>
      <c r="J18" s="70">
        <f t="shared" si="2"/>
        <v>-12.462581446596189</v>
      </c>
      <c r="K18" s="70">
        <f t="shared" si="3"/>
        <v>-43.46</v>
      </c>
      <c r="L18" s="69">
        <f t="shared" si="4"/>
        <v>132.27036468258365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Assumptions'!$E$371:$E$394,'WD_.PX.BDG._.PTC.2030'!$B19-2023,1)/INDEX('2025 IRP Assumptions'!$E$371:$E$394,'WD_.PX.BDG._.PTC.2030'!$B19-2023-1,1)</f>
        <v>95.886408861622385</v>
      </c>
      <c r="E19" s="69" cm="1">
        <f t="array" ref="E19">$E$9*INDEX('2025 IRP Assumptions'!$E$371:$E$394,'WD_.PX.BDG._.PTC.2030'!$B19-2023,1)</f>
        <v>39.267449869649994</v>
      </c>
      <c r="F19" s="237"/>
      <c r="G19" s="70">
        <f t="shared" si="1"/>
        <v>38.754236306143149</v>
      </c>
      <c r="H19" s="69"/>
      <c r="I19" s="69">
        <f t="shared" si="5"/>
        <v>-51.71</v>
      </c>
      <c r="J19" s="70">
        <f t="shared" si="2"/>
        <v>-12.955763693856852</v>
      </c>
      <c r="K19" s="70">
        <f t="shared" si="3"/>
        <v>-45.18</v>
      </c>
      <c r="L19" s="69">
        <f t="shared" si="4"/>
        <v>135.15385873127238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Assumptions'!$E$371:$E$394,'WD_.PX.BDG._.PTC.2030'!$B20-2023,1)/INDEX('2025 IRP Assumptions'!$E$371:$E$394,'WD_.PX.BDG._.PTC.2030'!$B20-2023-1,1)</f>
        <v>97.976732550244421</v>
      </c>
      <c r="E20" s="69" cm="1">
        <f t="array" ref="E20">$E$9*INDEX('2025 IRP Assumptions'!$E$371:$E$394,'WD_.PX.BDG._.PTC.2030'!$B20-2023,1)</f>
        <v>40.123480266749993</v>
      </c>
      <c r="F20" s="237"/>
      <c r="G20" s="70">
        <f t="shared" si="1"/>
        <v>39.599078647690163</v>
      </c>
      <c r="H20" s="69"/>
      <c r="I20" s="69">
        <f t="shared" si="5"/>
        <v>-53.04</v>
      </c>
      <c r="J20" s="70">
        <f t="shared" si="2"/>
        <v>-13.440921352309836</v>
      </c>
      <c r="K20" s="70">
        <f t="shared" si="3"/>
        <v>-46.87</v>
      </c>
      <c r="L20" s="69">
        <f t="shared" si="4"/>
        <v>138.10021281699443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Assumptions'!$E$371:$E$394,'WD_.PX.BDG._.PTC.2030'!$B21-2023,1)/INDEX('2025 IRP Assumptions'!$E$371:$E$394,'WD_.PX.BDG._.PTC.2030'!$B21-2023-1,1)</f>
        <v>100.11262532053532</v>
      </c>
      <c r="E21" s="69" cm="1">
        <f t="array" ref="E21">$E$9*INDEX('2025 IRP Assumptions'!$E$371:$E$394,'WD_.PX.BDG._.PTC.2030'!$B21-2023,1)</f>
        <v>40.998172136849995</v>
      </c>
      <c r="F21" s="237"/>
      <c r="G21" s="70">
        <f t="shared" si="1"/>
        <v>40.462338562490928</v>
      </c>
      <c r="H21" s="69"/>
      <c r="I21" s="69">
        <f t="shared" si="5"/>
        <v>-54.37</v>
      </c>
      <c r="J21" s="70">
        <f t="shared" si="2"/>
        <v>-13.90766143750907</v>
      </c>
      <c r="K21" s="70">
        <f t="shared" si="3"/>
        <v>-48.5</v>
      </c>
      <c r="L21" s="69">
        <f t="shared" si="4"/>
        <v>141.1107974573853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Assumptions'!$E$371:$E$394,'WD_.PX.BDG._.PTC.2030'!$B22-2023,1)/INDEX('2025 IRP Assumptions'!$E$371:$E$394,'WD_.PX.BDG._.PTC.2030'!$B22-2023-1,1)</f>
        <v>102.29508052313903</v>
      </c>
      <c r="E22" s="69" cm="1">
        <f t="array" ref="E22">$E$9*INDEX('2025 IRP Assumptions'!$E$371:$E$394,'WD_.PX.BDG._.PTC.2030'!$B22-2023,1)</f>
        <v>41.891932277399995</v>
      </c>
      <c r="F22" s="237"/>
      <c r="G22" s="70">
        <f t="shared" si="1"/>
        <v>41.344417531277173</v>
      </c>
      <c r="H22" s="69"/>
      <c r="I22" s="69">
        <f t="shared" si="5"/>
        <v>-55.69</v>
      </c>
      <c r="J22" s="70">
        <f t="shared" si="2"/>
        <v>-14.345582468722824</v>
      </c>
      <c r="K22" s="70">
        <f t="shared" si="3"/>
        <v>-50.03</v>
      </c>
      <c r="L22" s="69">
        <f t="shared" si="4"/>
        <v>144.18701280053904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Assumptions'!$E$371:$E$394,'WD_.PX.BDG._.PTC.2030'!$B23-2023,1)/INDEX('2025 IRP Assumptions'!$E$371:$E$394,'WD_.PX.BDG._.PTC.2030'!$B23-2023-1,1)</f>
        <v>104.52511330321302</v>
      </c>
      <c r="E23" s="69" cm="1">
        <f t="array" ref="E23">$E$9*INDEX('2025 IRP Assumptions'!$E$371:$E$394,'WD_.PX.BDG._.PTC.2030'!$B23-2023,1)</f>
        <v>42.805176411150001</v>
      </c>
      <c r="F23" s="237"/>
      <c r="G23" s="70">
        <f t="shared" si="1"/>
        <v>42.245725843429661</v>
      </c>
      <c r="H23" s="69"/>
      <c r="I23" s="69">
        <f t="shared" si="5"/>
        <v>-55.69</v>
      </c>
      <c r="J23" s="70">
        <f t="shared" si="2"/>
        <v>-13.444274156570337</v>
      </c>
      <c r="K23" s="70">
        <f t="shared" si="3"/>
        <v>-46.89</v>
      </c>
      <c r="L23" s="69">
        <f t="shared" si="4"/>
        <v>147.330289714363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Assumptions'!$E$371:$E$394,'WD_.PX.BDG._.PTC.2030'!$B24-2023,1)/INDEX('2025 IRP Assumptions'!$E$371:$E$394,'WD_.PX.BDG._.PTC.2030'!$B24-2023-1,1)</f>
        <v>106.80376075499913</v>
      </c>
      <c r="E24" s="69" cm="1">
        <f t="array" ref="E24">$E$9*INDEX('2025 IRP Assumptions'!$E$371:$E$394,'WD_.PX.BDG._.PTC.2030'!$B24-2023,1)</f>
        <v>43.738329249449997</v>
      </c>
      <c r="F24" s="237"/>
      <c r="G24" s="70">
        <f t="shared" si="1"/>
        <v>43.166682659450899</v>
      </c>
      <c r="H24" s="69"/>
      <c r="I24" s="69">
        <f t="shared" si="5"/>
        <v>-57.02</v>
      </c>
      <c r="J24" s="70">
        <f t="shared" si="2"/>
        <v>-13.853317340549104</v>
      </c>
      <c r="K24" s="70">
        <f t="shared" si="3"/>
        <v>-48.31</v>
      </c>
      <c r="L24" s="69">
        <f t="shared" si="4"/>
        <v>150.54209000444914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Assumptions'!$E$371:$E$394,'WD_.PX.BDG._.PTC.2030'!$B25-2023,1)/INDEX('2025 IRP Assumptions'!$E$371:$E$394,'WD_.PX.BDG._.PTC.2030'!$B25-2023-1,1)</f>
        <v>109.13208277196439</v>
      </c>
      <c r="E25" s="69" cm="1">
        <f t="array" ref="E25">$E$9*INDEX('2025 IRP Assumptions'!$E$371:$E$394,'WD_.PX.BDG._.PTC.2030'!$B25-2023,1)</f>
        <v>44.691824840399995</v>
      </c>
      <c r="F25" s="237"/>
      <c r="G25" s="70">
        <f t="shared" si="1"/>
        <v>44.107716354564936</v>
      </c>
      <c r="H25" s="69"/>
      <c r="I25" s="69"/>
      <c r="J25" s="70">
        <f t="shared" si="2"/>
        <v>44.107716354564936</v>
      </c>
      <c r="K25" s="70">
        <f t="shared" si="3"/>
        <v>153.82</v>
      </c>
      <c r="L25" s="69">
        <f t="shared" si="4"/>
        <v>153.82390761236439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Assumptions'!$E$371:$E$394,'WD_.PX.BDG._.PTC.2030'!$B26-2023,1)/INDEX('2025 IRP Assumptions'!$E$371:$E$394,'WD_.PX.BDG._.PTC.2030'!$B26-2023-1,1)</f>
        <v>111.51116212408637</v>
      </c>
      <c r="E26" s="69" cm="1">
        <f t="array" ref="E26">$E$9*INDEX('2025 IRP Assumptions'!$E$371:$E$394,'WD_.PX.BDG._.PTC.2030'!$B26-2023,1)</f>
        <v>45.666106600499994</v>
      </c>
      <c r="F26" s="237"/>
      <c r="G26" s="70">
        <f t="shared" si="1"/>
        <v>45.069264549953679</v>
      </c>
      <c r="H26" s="69"/>
      <c r="I26" s="69"/>
      <c r="J26" s="70">
        <f t="shared" si="2"/>
        <v>45.069264549953679</v>
      </c>
      <c r="K26" s="70">
        <f t="shared" si="3"/>
        <v>157.18</v>
      </c>
      <c r="L26" s="69">
        <f t="shared" si="4"/>
        <v>157.17726872458636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Assumptions'!$E$371:$E$394,'WD_.PX.BDG._.PTC.2030'!$B27-2023,1)/INDEX('2025 IRP Assumptions'!$E$371:$E$394,'WD_.PX.BDG._.PTC.2030'!$B27-2023-1,1)</f>
        <v>113.94210546256487</v>
      </c>
      <c r="E27" s="69" cm="1">
        <f t="array" ref="E27">$E$9*INDEX('2025 IRP Assumptions'!$E$371:$E$394,'WD_.PX.BDG._.PTC.2030'!$B27-2023,1)</f>
        <v>46.661627726100001</v>
      </c>
      <c r="F27" s="237"/>
      <c r="G27" s="70">
        <f t="shared" si="1"/>
        <v>46.05177451882944</v>
      </c>
      <c r="H27" s="69"/>
      <c r="I27" s="69"/>
      <c r="J27" s="70">
        <f t="shared" si="2"/>
        <v>46.05177451882944</v>
      </c>
      <c r="K27" s="70">
        <f t="shared" si="3"/>
        <v>160.6</v>
      </c>
      <c r="L27" s="69">
        <f t="shared" si="4"/>
        <v>160.60373318866488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Assumptions'!$E$371:$E$394,'WD_.PX.BDG._.PTC.2030'!$B28-2023,1)/INDEX('2025 IRP Assumptions'!$E$371:$E$394,'WD_.PX.BDG._.PTC.2030'!$B28-2023-1,1)</f>
        <v>116.42604339710736</v>
      </c>
      <c r="E28" s="69" cm="1">
        <f t="array" ref="E28">$E$9*INDEX('2025 IRP Assumptions'!$E$371:$E$394,'WD_.PX.BDG._.PTC.2030'!$B28-2023,1)</f>
        <v>47.678851225049996</v>
      </c>
      <c r="F28" s="237"/>
      <c r="G28" s="70">
        <f t="shared" si="1"/>
        <v>47.055703217671152</v>
      </c>
      <c r="H28" s="69"/>
      <c r="I28" s="69"/>
      <c r="J28" s="70">
        <f t="shared" si="2"/>
        <v>47.055703217671152</v>
      </c>
      <c r="K28" s="70">
        <f t="shared" si="3"/>
        <v>164.1</v>
      </c>
      <c r="L28" s="69">
        <f t="shared" si="4"/>
        <v>164.10489462215736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Assumptions'!$E$371:$E$394,'WD_.PX.BDG._.PTC.2030'!$B29-2023,1)/INDEX('2025 IRP Assumptions'!$E$371:$E$394,'WD_.PX.BDG._.PTC.2030'!$B29-2023-1,1)</f>
        <v>118.96413111421316</v>
      </c>
      <c r="E29" s="69" cm="1">
        <f t="array" ref="E29">$E$9*INDEX('2025 IRP Assumptions'!$E$371:$E$394,'WD_.PX.BDG._.PTC.2030'!$B29-2023,1)</f>
        <v>48.718250169900003</v>
      </c>
      <c r="F29" s="237"/>
      <c r="G29" s="70">
        <f t="shared" si="1"/>
        <v>48.08151753611525</v>
      </c>
      <c r="H29" s="69"/>
      <c r="I29" s="69"/>
      <c r="J29" s="70">
        <f t="shared" si="2"/>
        <v>48.08151753611525</v>
      </c>
      <c r="K29" s="70">
        <f t="shared" si="3"/>
        <v>167.68</v>
      </c>
      <c r="L29" s="69">
        <f t="shared" si="4"/>
        <v>167.68238128411315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Assumptions'!$E$371:$E$394,'WD_.PX.BDG._.PTC.2030'!$B30-2023,1)/INDEX('2025 IRP Assumptions'!$E$371:$E$394,'WD_.PX.BDG._.PTC.2030'!$B30-2023-1,1)</f>
        <v>121.5575492273139</v>
      </c>
      <c r="E30" s="69" cm="1">
        <f t="array" ref="E30">$E$9*INDEX('2025 IRP Assumptions'!$E$371:$E$394,'WD_.PX.BDG._.PTC.2030'!$B30-2023,1)</f>
        <v>49.780308046050003</v>
      </c>
      <c r="F30" s="237"/>
      <c r="G30" s="70">
        <f t="shared" si="1"/>
        <v>49.129694640555385</v>
      </c>
      <c r="H30" s="69"/>
      <c r="I30" s="69"/>
      <c r="J30" s="70">
        <f t="shared" si="2"/>
        <v>49.129694640555385</v>
      </c>
      <c r="K30" s="70">
        <f t="shared" si="3"/>
        <v>171.34</v>
      </c>
      <c r="L30" s="69">
        <f t="shared" si="4"/>
        <v>171.33785727336391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Assumptions'!$E$371:$E$394,'WD_.PX.BDG._.PTC.2030'!$B31-2023,1)/INDEX('2025 IRP Assumptions'!$E$371:$E$394,'WD_.PX.BDG._.PTC.2030'!$B31-2023-1,1)</f>
        <v>124.20750377677359</v>
      </c>
      <c r="E31" s="69" cm="1">
        <f t="array" ref="E31">$E$9*INDEX('2025 IRP Assumptions'!$E$371:$E$394,'WD_.PX.BDG._.PTC.2030'!$B31-2023,1)</f>
        <v>50.865518751749995</v>
      </c>
      <c r="F31" s="237"/>
      <c r="G31" s="70">
        <f t="shared" si="1"/>
        <v>50.200721974142418</v>
      </c>
      <c r="H31" s="69"/>
      <c r="I31" s="69"/>
      <c r="J31" s="70">
        <f t="shared" si="2"/>
        <v>50.200721974142418</v>
      </c>
      <c r="K31" s="70">
        <f t="shared" si="3"/>
        <v>175.07</v>
      </c>
      <c r="L31" s="69">
        <f t="shared" si="4"/>
        <v>175.07302252852358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Assumptions'!$E$371:$E$394,'WD_.PX.BDG._.PTC.2030'!$B32-2023,1)/INDEX('2025 IRP Assumptions'!$E$371:$E$394,'WD_.PX.BDG._.PTC.2030'!$B32-2023-1,1)</f>
        <v>126.9152273118858</v>
      </c>
      <c r="E32" s="69" cm="1">
        <f t="array" ref="E32">$E$9*INDEX('2025 IRP Assumptions'!$E$371:$E$394,'WD_.PX.BDG._.PTC.2030'!$B32-2023,1)</f>
        <v>51.974387041199996</v>
      </c>
      <c r="F32" s="237"/>
      <c r="G32" s="70">
        <f t="shared" si="1"/>
        <v>51.295097694093315</v>
      </c>
      <c r="H32" s="69"/>
      <c r="I32" s="69"/>
      <c r="J32" s="70">
        <f t="shared" si="2"/>
        <v>51.295097694093315</v>
      </c>
      <c r="K32" s="70">
        <f t="shared" si="3"/>
        <v>178.89</v>
      </c>
      <c r="L32" s="69">
        <f t="shared" si="4"/>
        <v>178.88961435308579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129.68197921903402</v>
      </c>
      <c r="E33" s="232">
        <f t="shared" si="6"/>
        <v>53.107428658938439</v>
      </c>
      <c r="F33" s="237"/>
      <c r="G33" s="70">
        <f t="shared" si="1"/>
        <v>52.413330804323074</v>
      </c>
      <c r="H33" s="69"/>
      <c r="I33" s="69"/>
      <c r="J33" s="70">
        <f t="shared" si="2"/>
        <v>52.413330804323074</v>
      </c>
      <c r="K33" s="70">
        <f t="shared" si="3"/>
        <v>182.79</v>
      </c>
      <c r="L33" s="69">
        <f t="shared" si="4"/>
        <v>182.78940787797245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132.50904631670619</v>
      </c>
      <c r="E34" s="232">
        <f t="shared" si="6"/>
        <v>54.26517058351282</v>
      </c>
      <c r="F34" s="237"/>
      <c r="G34" s="70">
        <f t="shared" si="1"/>
        <v>53.555941395930716</v>
      </c>
      <c r="H34" s="69"/>
      <c r="I34" s="69"/>
      <c r="J34" s="70">
        <f t="shared" si="2"/>
        <v>53.555941395930716</v>
      </c>
      <c r="K34" s="70">
        <f t="shared" si="3"/>
        <v>186.77</v>
      </c>
      <c r="L34" s="69">
        <f t="shared" si="4"/>
        <v>186.77421690021902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135.39774347603282</v>
      </c>
      <c r="E35" s="232">
        <f t="shared" si="6"/>
        <v>55.448151281602769</v>
      </c>
      <c r="F35" s="237"/>
      <c r="G35" s="70">
        <f t="shared" si="1"/>
        <v>54.723460898001001</v>
      </c>
      <c r="H35" s="69"/>
      <c r="I35" s="69"/>
      <c r="J35" s="70">
        <f t="shared" si="2"/>
        <v>54.723460898001001</v>
      </c>
      <c r="K35" s="70">
        <f t="shared" si="3"/>
        <v>190.85</v>
      </c>
      <c r="L35" s="69">
        <f t="shared" si="4"/>
        <v>190.84589475763559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138.34941423233451</v>
      </c>
      <c r="E36" s="232">
        <f t="shared" si="7"/>
        <v>56.656920958461328</v>
      </c>
      <c r="F36" s="237"/>
      <c r="G36" s="70">
        <f t="shared" si="1"/>
        <v>55.916432324772536</v>
      </c>
      <c r="H36" s="69"/>
      <c r="I36" s="69"/>
      <c r="J36" s="70">
        <f t="shared" ref="J36:J46" si="8">(G36+H36+I36)</f>
        <v>55.916432324772536</v>
      </c>
      <c r="K36" s="70">
        <f t="shared" si="3"/>
        <v>195.01</v>
      </c>
      <c r="L36" s="69">
        <f t="shared" ref="L36:L46" si="9">(D36+E36+F36)</f>
        <v>195.00633519079582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141.36543141000141</v>
      </c>
      <c r="E37" s="232">
        <f t="shared" si="10"/>
        <v>57.892041813815851</v>
      </c>
      <c r="F37" s="237"/>
      <c r="G37" s="70">
        <f t="shared" si="1"/>
        <v>57.135410528194157</v>
      </c>
      <c r="H37" s="69"/>
      <c r="I37" s="69"/>
      <c r="J37" s="70">
        <f t="shared" si="8"/>
        <v>57.135410528194157</v>
      </c>
      <c r="K37" s="70">
        <f t="shared" si="3"/>
        <v>199.26</v>
      </c>
      <c r="L37" s="69">
        <f t="shared" si="9"/>
        <v>199.25747322381727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144.44719776099481</v>
      </c>
      <c r="E38" s="232">
        <f t="shared" si="11"/>
        <v>59.154088303347535</v>
      </c>
      <c r="F38" s="237"/>
      <c r="G38" s="70">
        <f t="shared" si="1"/>
        <v>58.380962455986918</v>
      </c>
      <c r="H38" s="69"/>
      <c r="I38" s="69"/>
      <c r="J38" s="70">
        <f t="shared" si="8"/>
        <v>58.380962455986918</v>
      </c>
      <c r="K38" s="70">
        <f t="shared" si="3"/>
        <v>203.6</v>
      </c>
      <c r="L38" s="69">
        <f t="shared" si="9"/>
        <v>203.60128606434233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147.59614661726823</v>
      </c>
      <c r="E39" s="232">
        <f t="shared" si="12"/>
        <v>60.443647405871204</v>
      </c>
      <c r="F39" s="237"/>
      <c r="G39" s="70">
        <f t="shared" si="1"/>
        <v>59.653667415332038</v>
      </c>
      <c r="H39" s="69"/>
      <c r="I39" s="69"/>
      <c r="J39" s="70">
        <f t="shared" si="8"/>
        <v>59.653667415332038</v>
      </c>
      <c r="K39" s="70">
        <f t="shared" si="3"/>
        <v>208.04</v>
      </c>
      <c r="L39" s="69">
        <f t="shared" si="9"/>
        <v>208.03979402313945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150.81374255741125</v>
      </c>
      <c r="E40" s="232">
        <f t="shared" si="13"/>
        <v>61.761318896339617</v>
      </c>
      <c r="F40" s="237"/>
      <c r="G40" s="70">
        <f t="shared" si="1"/>
        <v>60.954117342307015</v>
      </c>
      <c r="H40" s="69"/>
      <c r="I40" s="69"/>
      <c r="J40" s="70">
        <f t="shared" si="8"/>
        <v>60.954117342307015</v>
      </c>
      <c r="K40" s="70">
        <f t="shared" si="3"/>
        <v>212.58</v>
      </c>
      <c r="L40" s="69">
        <f t="shared" si="9"/>
        <v>212.57506145375086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154.1014820878261</v>
      </c>
      <c r="E41" s="232">
        <f t="shared" si="14"/>
        <v>63.10771562479929</v>
      </c>
      <c r="F41" s="237"/>
      <c r="G41" s="70">
        <f t="shared" si="1"/>
        <v>62.282917077195641</v>
      </c>
      <c r="H41" s="69"/>
      <c r="I41" s="69"/>
      <c r="J41" s="70">
        <f t="shared" si="8"/>
        <v>62.282917077195641</v>
      </c>
      <c r="K41" s="70">
        <f t="shared" si="3"/>
        <v>217.21</v>
      </c>
      <c r="L41" s="69">
        <f t="shared" si="9"/>
        <v>217.20919771262538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157.46089433875406</v>
      </c>
      <c r="E42" s="232">
        <f t="shared" si="15"/>
        <v>64.483463801427504</v>
      </c>
      <c r="F42" s="237"/>
      <c r="G42" s="70">
        <f t="shared" si="1"/>
        <v>63.640684645799659</v>
      </c>
      <c r="H42" s="69"/>
      <c r="I42" s="69"/>
      <c r="J42" s="70">
        <f t="shared" si="8"/>
        <v>63.640684645799659</v>
      </c>
      <c r="K42" s="70">
        <f t="shared" si="3"/>
        <v>221.94</v>
      </c>
      <c r="L42" s="69">
        <f t="shared" si="9"/>
        <v>221.94435814018158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160.89354177547506</v>
      </c>
      <c r="E43" s="232">
        <f t="shared" si="16"/>
        <v>65.889203287783189</v>
      </c>
      <c r="F43" s="237"/>
      <c r="G43" s="70">
        <f t="shared" si="1"/>
        <v>65.028051546883034</v>
      </c>
      <c r="H43" s="69"/>
      <c r="I43" s="69"/>
      <c r="J43" s="70">
        <f t="shared" si="8"/>
        <v>65.028051546883034</v>
      </c>
      <c r="K43" s="70">
        <f t="shared" si="3"/>
        <v>226.78</v>
      </c>
      <c r="L43" s="69">
        <f t="shared" si="9"/>
        <v>226.78274506325823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164.40102092501155</v>
      </c>
      <c r="E44" s="232">
        <f t="shared" si="17"/>
        <v>67.325587894406993</v>
      </c>
      <c r="F44" s="237"/>
      <c r="G44" s="70">
        <f t="shared" si="1"/>
        <v>66.445663045882583</v>
      </c>
      <c r="H44" s="69"/>
      <c r="I44" s="69"/>
      <c r="J44" s="70">
        <f t="shared" si="8"/>
        <v>66.445663045882583</v>
      </c>
      <c r="K44" s="70">
        <f t="shared" si="3"/>
        <v>231.73</v>
      </c>
      <c r="L44" s="69">
        <f t="shared" si="9"/>
        <v>231.72660881941854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5" si="18">D44*D44/D43</f>
        <v>167.98496311867447</v>
      </c>
      <c r="E45" s="232">
        <f t="shared" si="18"/>
        <v>68.793285684909108</v>
      </c>
      <c r="F45" s="237"/>
      <c r="G45" s="70">
        <f t="shared" si="1"/>
        <v>67.894178475021377</v>
      </c>
      <c r="H45" s="69"/>
      <c r="I45" s="69"/>
      <c r="J45" s="70">
        <f t="shared" si="8"/>
        <v>67.894178475021377</v>
      </c>
      <c r="K45" s="70">
        <f t="shared" si="3"/>
        <v>236.78</v>
      </c>
      <c r="L45" s="69">
        <f t="shared" si="9"/>
        <v>236.77824880358358</v>
      </c>
      <c r="P45" s="79"/>
      <c r="Q45" s="70"/>
    </row>
    <row r="46" spans="2:17" ht="15">
      <c r="B46" s="68">
        <f t="shared" si="0"/>
        <v>2061</v>
      </c>
      <c r="C46" s="71"/>
      <c r="D46" s="232">
        <f t="shared" ref="D46:E46" si="19">D45*D45/D44</f>
        <v>171.6470352507967</v>
      </c>
      <c r="E46" s="232">
        <f t="shared" si="19"/>
        <v>70.292979286686176</v>
      </c>
      <c r="F46" s="237"/>
      <c r="G46" s="70">
        <f t="shared" si="1"/>
        <v>69.37427153996471</v>
      </c>
      <c r="H46" s="69"/>
      <c r="I46" s="69"/>
      <c r="J46" s="70">
        <f t="shared" si="8"/>
        <v>69.37427153996471</v>
      </c>
      <c r="K46" s="70">
        <f t="shared" si="3"/>
        <v>241.94</v>
      </c>
      <c r="L46" s="69">
        <f t="shared" si="9"/>
        <v>241.94001453748288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F48" s="69">
        <f>NPV(Discount_Rate,F15:F44)</f>
        <v>0</v>
      </c>
      <c r="G48" s="70"/>
      <c r="H48" s="69"/>
      <c r="I48" s="69"/>
      <c r="J48" s="70">
        <f>-PMT(Discount_Rate,COUNT(J$15:J$44),NPV(Discount_Rate,J$15:J$44))</f>
        <v>16.472650892831638</v>
      </c>
      <c r="K48" s="70">
        <f>-PMT(Discount_Rate,COUNT(K$15:K$44),NPV(Discount_Rate,K$15:K$44))</f>
        <v>57.448062202430926</v>
      </c>
      <c r="L48" s="70">
        <f>-PMT(Discount_Rate,COUNT(L$15:L$44),NPV(Discount_Rate,L$15:L$44))</f>
        <v>156.57463760784563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39.8%)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2030</v>
      </c>
      <c r="T57" s="156" t="s">
        <v>144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5">
        <v>0.39811190096326704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47484</v>
      </c>
      <c r="H64" s="68">
        <f>YEAR(G64)</f>
        <v>2030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166.49135245140059</v>
      </c>
    </row>
    <row r="65" spans="3:10" ht="15">
      <c r="C65" s="233"/>
      <c r="D65" s="105"/>
      <c r="E65" s="214"/>
      <c r="F65" s="238"/>
      <c r="G65" s="233">
        <v>47849</v>
      </c>
      <c r="H65" s="68">
        <f>YEAR(G65)</f>
        <v>2031</v>
      </c>
      <c r="I65" s="69">
        <f>IF($H$62=110%,INDEX('2025 IRP Assumptions'!$E$339:$E$359,MATCH(H65,'2025 IRP Assumptions'!$S$339:$S$359,0),1),INDEX('2025 IRP Assumptions'!$E$307:$E$336,MATCH(H65,'2025 IRP Assumptions'!$S$339:$S$359,0)))</f>
        <v>49.06</v>
      </c>
      <c r="J65" s="79">
        <f t="shared" ref="J65:J73" si="20">I65*(8.76*$C$61)</f>
        <v>171.09479998461904</v>
      </c>
    </row>
    <row r="66" spans="3:10" ht="15">
      <c r="C66" s="233"/>
      <c r="D66" s="105"/>
      <c r="E66" s="214"/>
      <c r="F66" s="238"/>
      <c r="G66" s="233">
        <v>48214</v>
      </c>
      <c r="H66" s="68">
        <f t="shared" ref="H66:H73" si="21">YEAR(G66)</f>
        <v>2032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0"/>
        <v>175.73312212036186</v>
      </c>
    </row>
    <row r="67" spans="3:10" ht="15">
      <c r="C67" s="233"/>
      <c r="D67" s="105"/>
      <c r="E67" s="214"/>
      <c r="F67" s="238"/>
      <c r="G67" s="233">
        <v>48580</v>
      </c>
      <c r="H67" s="68">
        <f t="shared" si="21"/>
        <v>2033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20"/>
        <v>175.73312212036186</v>
      </c>
    </row>
    <row r="68" spans="3:10" ht="15">
      <c r="C68" s="233"/>
      <c r="D68" s="105"/>
      <c r="E68" s="214"/>
      <c r="F68" s="238"/>
      <c r="G68" s="233">
        <v>48945</v>
      </c>
      <c r="H68" s="68">
        <f t="shared" si="21"/>
        <v>2034</v>
      </c>
      <c r="I68" s="69">
        <f>IF($H$62=110%,INDEX('2025 IRP Assumptions'!$E$339:$E$359,MATCH(H68,'2025 IRP Assumptions'!$S$339:$S$359,0),1),INDEX('2025 IRP Assumptions'!$E$307:$E$336,MATCH(H68,'2025 IRP Assumptions'!$S$339:$S$359,0)))</f>
        <v>51.71</v>
      </c>
      <c r="J68" s="79">
        <f t="shared" si="20"/>
        <v>180.33656965358031</v>
      </c>
    </row>
    <row r="69" spans="3:10" ht="15">
      <c r="C69" s="233"/>
      <c r="D69" s="105"/>
      <c r="E69" s="214"/>
      <c r="F69" s="238"/>
      <c r="G69" s="233">
        <v>49310</v>
      </c>
      <c r="H69" s="68">
        <f t="shared" si="21"/>
        <v>2035</v>
      </c>
      <c r="I69" s="69">
        <f>IF($H$62=110%,INDEX('2025 IRP Assumptions'!$E$339:$E$359,MATCH(H69,'2025 IRP Assumptions'!$S$339:$S$359,0),1),INDEX('2025 IRP Assumptions'!$E$307:$E$336,MATCH(H69,'2025 IRP Assumptions'!$S$339:$S$359,0)))</f>
        <v>53.04</v>
      </c>
      <c r="J69" s="79">
        <f t="shared" si="20"/>
        <v>184.97489178932315</v>
      </c>
    </row>
    <row r="70" spans="3:10" ht="15">
      <c r="C70" s="233"/>
      <c r="D70" s="105"/>
      <c r="E70" s="214"/>
      <c r="F70" s="238"/>
      <c r="G70" s="233">
        <v>49675</v>
      </c>
      <c r="H70" s="68">
        <f t="shared" si="21"/>
        <v>2036</v>
      </c>
      <c r="I70" s="69">
        <f>IF($H$62=110%,INDEX('2025 IRP Assumptions'!$E$339:$E$359,MATCH(H70,'2025 IRP Assumptions'!$S$339:$S$359,0),1),INDEX('2025 IRP Assumptions'!$E$307:$E$336,MATCH(H70,'2025 IRP Assumptions'!$S$339:$S$359,0)))</f>
        <v>54.37</v>
      </c>
      <c r="J70" s="79">
        <f t="shared" si="20"/>
        <v>189.61321392506596</v>
      </c>
    </row>
    <row r="71" spans="3:10" ht="15">
      <c r="C71" s="233"/>
      <c r="D71" s="105"/>
      <c r="E71" s="214"/>
      <c r="F71" s="238"/>
      <c r="G71" s="233">
        <v>50041</v>
      </c>
      <c r="H71" s="68">
        <f t="shared" si="21"/>
        <v>2037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0"/>
        <v>194.21666145828442</v>
      </c>
    </row>
    <row r="72" spans="3:10" ht="15">
      <c r="C72" s="233"/>
      <c r="D72" s="105"/>
      <c r="E72" s="214"/>
      <c r="F72" s="238"/>
      <c r="G72" s="233">
        <v>50406</v>
      </c>
      <c r="H72" s="68">
        <f t="shared" si="21"/>
        <v>2038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20"/>
        <v>194.21666145828442</v>
      </c>
    </row>
    <row r="73" spans="3:10" ht="15">
      <c r="C73" s="233"/>
      <c r="D73" s="105"/>
      <c r="E73" s="214"/>
      <c r="F73" s="238"/>
      <c r="G73" s="233">
        <v>50771</v>
      </c>
      <c r="H73" s="68">
        <f t="shared" si="21"/>
        <v>2039</v>
      </c>
      <c r="I73" s="69">
        <f>IF($H$62=110%,INDEX('2025 IRP Assumptions'!$E$339:$E$359,MATCH(H73,'2025 IRP Assumptions'!$S$339:$S$359,0),1),INDEX('2025 IRP Assumptions'!$E$307:$E$336,MATCH(H73,'2025 IRP Assumptions'!$S$339:$S$359,0)))</f>
        <v>57.02</v>
      </c>
      <c r="J73" s="79">
        <f t="shared" si="20"/>
        <v>198.85498359402726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306</v>
      </c>
      <c r="I77" s="234"/>
      <c r="J77" s="234">
        <f>-PMT(Real_Discount_Rate,J76,NPV(Discount_Rate,J64:J73))</f>
        <v>76.819091181512249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3722A454-B678-4F2C-858B-466D30682BC9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2660F878EBB14C9C0EACA228947D1F" ma:contentTypeVersion="10" ma:contentTypeDescription="Create a new document." ma:contentTypeScope="" ma:versionID="6d22e891dda8e2264cc044b07f753d31">
  <xsd:schema xmlns:xsd="http://www.w3.org/2001/XMLSchema" xmlns:xs="http://www.w3.org/2001/XMLSchema" xmlns:p="http://schemas.microsoft.com/office/2006/metadata/properties" xmlns:ns1="http://schemas.microsoft.com/sharepoint/v3" xmlns:ns2="8d2ccb4a-2d3f-46ea-a8a7-18f2e8db3b7b" xmlns:ns3="dd95e425-d589-47f0-8d5d-becc6564e3ac" targetNamespace="http://schemas.microsoft.com/office/2006/metadata/properties" ma:root="true" ma:fieldsID="ad2a839b5969f61ed6e7d502d8ea4ef1" ns1:_="" ns2:_="" ns3:_="">
    <xsd:import namespace="http://schemas.microsoft.com/sharepoint/v3"/>
    <xsd:import namespace="8d2ccb4a-2d3f-46ea-a8a7-18f2e8db3b7b"/>
    <xsd:import namespace="dd95e425-d589-47f0-8d5d-becc6564e3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2ccb4a-2d3f-46ea-a8a7-18f2e8db3b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95e425-d589-47f0-8d5d-becc6564e3a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A1854D4-58D8-4523-9802-71F32C57EE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d2ccb4a-2d3f-46ea-a8a7-18f2e8db3b7b"/>
    <ds:schemaRef ds:uri="dd95e425-d589-47f0-8d5d-becc6564e3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8D4FF3-CB27-4B6F-A8D2-C7C06E844B9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C33FAFF-2FA4-41B7-99A8-29DE4087618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Appendix D.2</vt:lpstr>
      <vt:lpstr>Table 1</vt:lpstr>
      <vt:lpstr>Table 2</vt:lpstr>
      <vt:lpstr>Table 4</vt:lpstr>
      <vt:lpstr>Table 5</vt:lpstr>
      <vt:lpstr>Table3Compare</vt:lpstr>
      <vt:lpstr>2025 IRP Assumptions</vt:lpstr>
      <vt:lpstr>WD_.PX.BDG._.PTC.2029</vt:lpstr>
      <vt:lpstr>WD_.PX.BDG._.PTC.2030</vt:lpstr>
      <vt:lpstr>WD_.PX.BDG._.PTC.2031</vt:lpstr>
      <vt:lpstr>WD_.PX.DJW._.PTC.2029</vt:lpstr>
      <vt:lpstr>WD_.PX.DJW._.PTC.2030</vt:lpstr>
      <vt:lpstr>WD_.PX.DJW._.PTC.2031</vt:lpstr>
      <vt:lpstr>Table 3 PV_.PX.NTN._.PTC.2031</vt:lpstr>
      <vt:lpstr>PV_.PX.BDG._.PTC.2031</vt:lpstr>
      <vt:lpstr>PV_.PX.HTG._.PTC.2031</vt:lpstr>
      <vt:lpstr>PV_.PX.UTS._.PTC.2031</vt:lpstr>
      <vt:lpstr>GSC.PX.BDG._.___.Frame 2030</vt:lpstr>
      <vt:lpstr>Discount_Rate</vt:lpstr>
      <vt:lpstr>Inflation</vt:lpstr>
      <vt:lpstr>'Appendix D.2'!Print_Area</vt:lpstr>
      <vt:lpstr>PV_.PX.BDG._.PTC.2031!Print_Area</vt:lpstr>
      <vt:lpstr>PV_.PX.HTG._.PTC.2031!Print_Area</vt:lpstr>
      <vt:lpstr>PV_.PX.UTS._.PTC.2031!Print_Area</vt:lpstr>
      <vt:lpstr>'Table 1'!Print_Area</vt:lpstr>
      <vt:lpstr>'Table 3 PV_.PX.NTN._.PTC.2031'!Print_Area</vt:lpstr>
      <vt:lpstr>'Table 5'!Print_Area</vt:lpstr>
      <vt:lpstr>Real_Discount_Rate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2026-03-24T17:58:10Z</cp:lastPrinted>
  <dcterms:created xsi:type="dcterms:W3CDTF">2001-03-19T15:45:46Z</dcterms:created>
  <dcterms:modified xsi:type="dcterms:W3CDTF">2026-03-24T21:22:07Z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0x010100602660F878EBB14C9C0EACA228947D1F</vt:lpwstr>
  </property>
</Properties>
</file>